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Saudi Arabia\Models\eps-1.4.3-saudiarabia-wipG\InputData\indst\PERAC\Step4\"/>
    </mc:Choice>
  </mc:AlternateContent>
  <bookViews>
    <workbookView xWindow="120" yWindow="105" windowWidth="22995" windowHeight="10800" firstSheet="8" activeTab="10"/>
  </bookViews>
  <sheets>
    <sheet name="About" sheetId="1" r:id="rId1"/>
    <sheet name="Country Selector" sheetId="20" r:id="rId2"/>
    <sheet name="Saudi Arabia share" sheetId="67" r:id="rId3"/>
    <sheet name="BAU Process Emissions" sheetId="52" r:id="rId4"/>
    <sheet name="Cross-Page Data" sheetId="62" r:id="rId5"/>
    <sheet name="Process Emissions Multipliers" sheetId="51" r:id="rId6"/>
    <sheet name="Cement" sheetId="30" r:id="rId7"/>
    <sheet name="PERAC-MCAbMC-cement-CC" sheetId="29" r:id="rId8"/>
    <sheet name="PERAC-MCAbMC-mining-MR" sheetId="19" r:id="rId9"/>
    <sheet name="PERAC-MCAbMC-mining-MD" sheetId="21" r:id="rId10"/>
    <sheet name="PERAC-MCAbMC-chemicals-CP" sheetId="99" r:id="rId11"/>
    <sheet name="PERAC-MCAbMC-ngps-WT" sheetId="25" r:id="rId12"/>
    <sheet name="PERAC-MCAbMC-ngps-MR" sheetId="26" r:id="rId13"/>
    <sheet name="PERAC-MCAbMC-waste-MR" sheetId="23" r:id="rId14"/>
    <sheet name="PERAC-MCAbMC-waste-MD" sheetId="24" r:id="rId15"/>
    <sheet name="PERAC-MCAbMC-ag-CM" sheetId="40" r:id="rId16"/>
    <sheet name="PERAC-MCAbMC-ag-RC" sheetId="41" r:id="rId17"/>
    <sheet name="PERAC-MCAbMC-ag-LM" sheetId="42" r:id="rId18"/>
    <sheet name="PERAC-MCAbMC-other-WT" sheetId="27" r:id="rId19"/>
    <sheet name="PERAC-MCAbMC-other-CP" sheetId="28" r:id="rId20"/>
    <sheet name="Coal Baselines" sheetId="54" r:id="rId21"/>
    <sheet name="Coal mining 2010" sheetId="4" r:id="rId22"/>
    <sheet name="Coal mining 2020" sheetId="5" r:id="rId23"/>
    <sheet name="Coal mining 2030" sheetId="6" r:id="rId24"/>
    <sheet name="Chemicals Baselines" sheetId="55" r:id="rId25"/>
    <sheet name="Chemicals 2010" sheetId="7" r:id="rId26"/>
    <sheet name="Chemicals 2020" sheetId="8" r:id="rId27"/>
    <sheet name="Chemicals 2030" sheetId="9" r:id="rId28"/>
    <sheet name="NGPS Baselines" sheetId="56" r:id="rId29"/>
    <sheet name="NGPS 2010" sheetId="10" r:id="rId30"/>
    <sheet name="NGPS 2020" sheetId="11" r:id="rId31"/>
    <sheet name="NGPS 2030" sheetId="12" r:id="rId32"/>
    <sheet name="Waste Baselines" sheetId="57" r:id="rId33"/>
    <sheet name="Waste 2010" sheetId="13" r:id="rId34"/>
    <sheet name="Waste 2020" sheetId="14" r:id="rId35"/>
    <sheet name="Waste 2030" sheetId="15" r:id="rId36"/>
    <sheet name="Other Baselines" sheetId="58" r:id="rId37"/>
    <sheet name="Other 2010" sheetId="16" r:id="rId38"/>
    <sheet name="Other 2020" sheetId="17" r:id="rId39"/>
    <sheet name="Other 2030" sheetId="18" r:id="rId40"/>
    <sheet name="Soil Baselines" sheetId="59" r:id="rId41"/>
    <sheet name="Soil 2010" sheetId="31" r:id="rId42"/>
    <sheet name="Soil 2020" sheetId="32" r:id="rId43"/>
    <sheet name="Soil 2030" sheetId="33" r:id="rId44"/>
    <sheet name="Rice Baselines" sheetId="60" r:id="rId45"/>
    <sheet name="Ric 2010" sheetId="34" r:id="rId46"/>
    <sheet name="Ric 2020" sheetId="35" r:id="rId47"/>
    <sheet name="Ric 2030" sheetId="36" r:id="rId48"/>
    <sheet name="Livestock Baselines" sheetId="61" r:id="rId49"/>
    <sheet name="Liv 2010" sheetId="37" r:id="rId50"/>
    <sheet name="Liv 2020" sheetId="38" r:id="rId51"/>
    <sheet name="Liv 2030" sheetId="39" r:id="rId52"/>
    <sheet name="AgSoils" sheetId="68" r:id="rId53"/>
    <sheet name="Enteric" sheetId="69" r:id="rId54"/>
    <sheet name="MMCH4" sheetId="70" r:id="rId55"/>
    <sheet name="MMN2O" sheetId="71" r:id="rId56"/>
    <sheet name="Rice" sheetId="72" r:id="rId57"/>
    <sheet name="OtherAgCH4" sheetId="73" r:id="rId58"/>
    <sheet name="OtherAgN2O" sheetId="74" r:id="rId59"/>
    <sheet name="Biomass CH4" sheetId="75" r:id="rId60"/>
    <sheet name="Biomass N2O" sheetId="76" r:id="rId61"/>
    <sheet name="Coal" sheetId="77" r:id="rId62"/>
    <sheet name="NGO" sheetId="78" r:id="rId63"/>
    <sheet name="StatMobCH4" sheetId="79" r:id="rId64"/>
    <sheet name="StatMobN2O" sheetId="80" r:id="rId65"/>
    <sheet name="OtherEnergyCH4" sheetId="81" r:id="rId66"/>
    <sheet name="OtherEnergyN2O" sheetId="82" r:id="rId67"/>
    <sheet name="NitricAdipic" sheetId="83" r:id="rId68"/>
    <sheet name="Al" sheetId="84" r:id="rId69"/>
    <sheet name="EPS" sheetId="85" r:id="rId70"/>
    <sheet name="FPD" sheetId="86" r:id="rId71"/>
    <sheet name="HCFC22" sheetId="87" r:id="rId72"/>
    <sheet name="Magnesium" sheetId="88" r:id="rId73"/>
    <sheet name="ODS Sub" sheetId="89" r:id="rId74"/>
    <sheet name="PV" sheetId="90" r:id="rId75"/>
    <sheet name="Semi" sheetId="91" r:id="rId76"/>
    <sheet name="OtherIPCH4" sheetId="92" r:id="rId77"/>
    <sheet name="OtherIPN2O" sheetId="93" r:id="rId78"/>
    <sheet name="Sewage" sheetId="94" r:id="rId79"/>
    <sheet name="Landfill" sheetId="95" r:id="rId80"/>
    <sheet name="Wastewater" sheetId="96" r:id="rId81"/>
    <sheet name="OtherWasteCH4" sheetId="97" r:id="rId82"/>
    <sheet name="OtherWasteN2O" sheetId="98" r:id="rId83"/>
  </sheets>
  <externalReferences>
    <externalReference r:id="rId84"/>
  </externalReferences>
  <definedNames>
    <definedName name="anscount" hidden="1">1</definedName>
    <definedName name="CH4_to_CO2e">'Cross-Page Data'!$C$12</definedName>
    <definedName name="N2O_to_CO2e">'Cross-Page Data'!$C$13</definedName>
    <definedName name="Regions">'Country Selector'!$D$2:$D$18</definedName>
    <definedName name="sencount" hidden="1">2</definedName>
  </definedNames>
  <calcPr calcId="162913"/>
</workbook>
</file>

<file path=xl/calcChain.xml><?xml version="1.0" encoding="utf-8"?>
<calcChain xmlns="http://schemas.openxmlformats.org/spreadsheetml/2006/main">
  <c r="B3" i="40" l="1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2" i="40"/>
  <c r="D35" i="51"/>
  <c r="E35" i="51"/>
  <c r="F35" i="51"/>
  <c r="G35" i="51"/>
  <c r="C35" i="51"/>
  <c r="D25" i="51"/>
  <c r="E25" i="51"/>
  <c r="F25" i="51"/>
  <c r="G25" i="51"/>
  <c r="C25" i="51"/>
  <c r="D20" i="51"/>
  <c r="E20" i="51"/>
  <c r="F20" i="51"/>
  <c r="G20" i="51"/>
  <c r="C20" i="51"/>
  <c r="D10" i="51"/>
  <c r="E10" i="51"/>
  <c r="F10" i="51"/>
  <c r="G10" i="51"/>
  <c r="C10" i="51"/>
  <c r="D5" i="51"/>
  <c r="E5" i="51"/>
  <c r="F5" i="51"/>
  <c r="G5" i="51"/>
  <c r="C5" i="51"/>
  <c r="V3" i="99"/>
  <c r="V59" i="99"/>
  <c r="V99" i="99"/>
  <c r="V123" i="99"/>
  <c r="V155" i="99"/>
  <c r="V12" i="99"/>
  <c r="V36" i="99"/>
  <c r="V60" i="99"/>
  <c r="V92" i="99"/>
  <c r="V116" i="99"/>
  <c r="V140" i="99"/>
  <c r="V164" i="99"/>
  <c r="V5" i="99"/>
  <c r="V13" i="99"/>
  <c r="V21" i="99"/>
  <c r="V29" i="99"/>
  <c r="V37" i="99"/>
  <c r="V45" i="99"/>
  <c r="V53" i="99"/>
  <c r="V61" i="99"/>
  <c r="V69" i="99"/>
  <c r="V77" i="99"/>
  <c r="V85" i="99"/>
  <c r="V93" i="99"/>
  <c r="V101" i="99"/>
  <c r="V109" i="99"/>
  <c r="V117" i="99"/>
  <c r="V125" i="99"/>
  <c r="V133" i="99"/>
  <c r="V141" i="99"/>
  <c r="V149" i="99"/>
  <c r="V157" i="99"/>
  <c r="V165" i="99"/>
  <c r="V173" i="99"/>
  <c r="V23" i="99"/>
  <c r="V39" i="99"/>
  <c r="V55" i="99"/>
  <c r="V79" i="99"/>
  <c r="V103" i="99"/>
  <c r="V119" i="99"/>
  <c r="V143" i="99"/>
  <c r="V167" i="99"/>
  <c r="V16" i="99"/>
  <c r="V40" i="99"/>
  <c r="V56" i="99"/>
  <c r="V80" i="99"/>
  <c r="V104" i="99"/>
  <c r="V128" i="99"/>
  <c r="V152" i="99"/>
  <c r="V176" i="99"/>
  <c r="V6" i="99"/>
  <c r="V14" i="99"/>
  <c r="V22" i="99"/>
  <c r="V30" i="99"/>
  <c r="V38" i="99"/>
  <c r="V46" i="99"/>
  <c r="V54" i="99"/>
  <c r="V62" i="99"/>
  <c r="V70" i="99"/>
  <c r="V78" i="99"/>
  <c r="V86" i="99"/>
  <c r="V94" i="99"/>
  <c r="V102" i="99"/>
  <c r="V110" i="99"/>
  <c r="V118" i="99"/>
  <c r="V126" i="99"/>
  <c r="V134" i="99"/>
  <c r="V142" i="99"/>
  <c r="V150" i="99"/>
  <c r="V158" i="99"/>
  <c r="V166" i="99"/>
  <c r="V174" i="99"/>
  <c r="V15" i="99"/>
  <c r="V31" i="99"/>
  <c r="V47" i="99"/>
  <c r="V63" i="99"/>
  <c r="V87" i="99"/>
  <c r="V111" i="99"/>
  <c r="V127" i="99"/>
  <c r="V151" i="99"/>
  <c r="V175" i="99"/>
  <c r="V24" i="99"/>
  <c r="V48" i="99"/>
  <c r="V72" i="99"/>
  <c r="V96" i="99"/>
  <c r="V120" i="99"/>
  <c r="V144" i="99"/>
  <c r="V168" i="99"/>
  <c r="V7" i="99"/>
  <c r="V71" i="99"/>
  <c r="V95" i="99"/>
  <c r="V135" i="99"/>
  <c r="V159" i="99"/>
  <c r="V8" i="99"/>
  <c r="V32" i="99"/>
  <c r="V64" i="99"/>
  <c r="V88" i="99"/>
  <c r="V112" i="99"/>
  <c r="V136" i="99"/>
  <c r="V160" i="99"/>
  <c r="V9" i="99"/>
  <c r="V17" i="99"/>
  <c r="V25" i="99"/>
  <c r="V33" i="99"/>
  <c r="V41" i="99"/>
  <c r="V49" i="99"/>
  <c r="V57" i="99"/>
  <c r="V65" i="99"/>
  <c r="V73" i="99"/>
  <c r="V81" i="99"/>
  <c r="V89" i="99"/>
  <c r="V97" i="99"/>
  <c r="V105" i="99"/>
  <c r="V113" i="99"/>
  <c r="V121" i="99"/>
  <c r="V129" i="99"/>
  <c r="V137" i="99"/>
  <c r="V145" i="99"/>
  <c r="V153" i="99"/>
  <c r="V161" i="99"/>
  <c r="V169" i="99"/>
  <c r="V177" i="99"/>
  <c r="V19" i="99"/>
  <c r="V35" i="99"/>
  <c r="V43" i="99"/>
  <c r="V75" i="99"/>
  <c r="V91" i="99"/>
  <c r="V115" i="99"/>
  <c r="V139" i="99"/>
  <c r="V163" i="99"/>
  <c r="V4" i="99"/>
  <c r="V28" i="99"/>
  <c r="V44" i="99"/>
  <c r="V68" i="99"/>
  <c r="V84" i="99"/>
  <c r="V108" i="99"/>
  <c r="V132" i="99"/>
  <c r="V156" i="99"/>
  <c r="V10" i="99"/>
  <c r="V18" i="99"/>
  <c r="V26" i="99"/>
  <c r="V34" i="99"/>
  <c r="V42" i="99"/>
  <c r="V50" i="99"/>
  <c r="V58" i="99"/>
  <c r="V66" i="99"/>
  <c r="V74" i="99"/>
  <c r="V82" i="99"/>
  <c r="V90" i="99"/>
  <c r="V98" i="99"/>
  <c r="V106" i="99"/>
  <c r="V114" i="99"/>
  <c r="V122" i="99"/>
  <c r="V130" i="99"/>
  <c r="V138" i="99"/>
  <c r="V146" i="99"/>
  <c r="V154" i="99"/>
  <c r="V162" i="99"/>
  <c r="V170" i="99"/>
  <c r="V11" i="99"/>
  <c r="V27" i="99"/>
  <c r="V51" i="99"/>
  <c r="V67" i="99"/>
  <c r="V83" i="99"/>
  <c r="V107" i="99"/>
  <c r="V131" i="99"/>
  <c r="V147" i="99"/>
  <c r="V171" i="99"/>
  <c r="V20" i="99"/>
  <c r="V52" i="99"/>
  <c r="V76" i="99"/>
  <c r="V100" i="99"/>
  <c r="V124" i="99"/>
  <c r="V148" i="99"/>
  <c r="V172" i="99"/>
  <c r="V2" i="99"/>
  <c r="AP172" i="99" l="1"/>
  <c r="AP148" i="99"/>
  <c r="AP124" i="99"/>
  <c r="AP100" i="99"/>
  <c r="AP76" i="99"/>
  <c r="AP52" i="99"/>
  <c r="AP20" i="99"/>
  <c r="AP171" i="99"/>
  <c r="AP147" i="99"/>
  <c r="AP131" i="99"/>
  <c r="AP107" i="99"/>
  <c r="AP83" i="99"/>
  <c r="AP67" i="99"/>
  <c r="AP51" i="99"/>
  <c r="AP27" i="99"/>
  <c r="AP11" i="99"/>
  <c r="AP170" i="99"/>
  <c r="AP162" i="99"/>
  <c r="AP154" i="99"/>
  <c r="AP146" i="99"/>
  <c r="AP138" i="99"/>
  <c r="AP130" i="99"/>
  <c r="AP122" i="99"/>
  <c r="AP114" i="99"/>
  <c r="AP106" i="99"/>
  <c r="AP98" i="99"/>
  <c r="AP90" i="99"/>
  <c r="AP82" i="99"/>
  <c r="AP74" i="99"/>
  <c r="AP66" i="99"/>
  <c r="AP58" i="99"/>
  <c r="AP50" i="99"/>
  <c r="AP42" i="99"/>
  <c r="AP34" i="99"/>
  <c r="AP26" i="99"/>
  <c r="AP18" i="99"/>
  <c r="AP10" i="99"/>
  <c r="AP156" i="99"/>
  <c r="AP132" i="99"/>
  <c r="AP108" i="99"/>
  <c r="AP84" i="99"/>
  <c r="AP68" i="99"/>
  <c r="AP44" i="99"/>
  <c r="AP28" i="99"/>
  <c r="AP4" i="99"/>
  <c r="AP163" i="99"/>
  <c r="AP139" i="99"/>
  <c r="AP115" i="99"/>
  <c r="AP91" i="99"/>
  <c r="AP75" i="99"/>
  <c r="AP43" i="99"/>
  <c r="AP35" i="99"/>
  <c r="AP19" i="99"/>
  <c r="AP177" i="99"/>
  <c r="AP169" i="99"/>
  <c r="AP161" i="99"/>
  <c r="AP153" i="99"/>
  <c r="AP145" i="99"/>
  <c r="AP137" i="99"/>
  <c r="AP129" i="99"/>
  <c r="AP121" i="99"/>
  <c r="AP113" i="99"/>
  <c r="AP105" i="99"/>
  <c r="AP97" i="99"/>
  <c r="AP89" i="99"/>
  <c r="AP81" i="99"/>
  <c r="AP73" i="99"/>
  <c r="AP65" i="99"/>
  <c r="AP57" i="99"/>
  <c r="AP49" i="99"/>
  <c r="AP41" i="99"/>
  <c r="AP33" i="99"/>
  <c r="AP25" i="99"/>
  <c r="AP17" i="99"/>
  <c r="AP9" i="99"/>
  <c r="AP160" i="99"/>
  <c r="AP136" i="99"/>
  <c r="AP112" i="99"/>
  <c r="AP88" i="99"/>
  <c r="AP64" i="99"/>
  <c r="AP32" i="99"/>
  <c r="AP8" i="99"/>
  <c r="AP159" i="99"/>
  <c r="AP135" i="99"/>
  <c r="AP95" i="99"/>
  <c r="AP71" i="99"/>
  <c r="AP7" i="99"/>
  <c r="AP168" i="99"/>
  <c r="AP144" i="99"/>
  <c r="AP120" i="99"/>
  <c r="AP96" i="99"/>
  <c r="AP72" i="99"/>
  <c r="AP48" i="99"/>
  <c r="AP24" i="99"/>
  <c r="AP175" i="99"/>
  <c r="AP151" i="99"/>
  <c r="AP127" i="99"/>
  <c r="AP111" i="99"/>
  <c r="AP87" i="99"/>
  <c r="AP63" i="99"/>
  <c r="AP47" i="99"/>
  <c r="AP31" i="99"/>
  <c r="AP15" i="99"/>
  <c r="AP174" i="99"/>
  <c r="AP166" i="99"/>
  <c r="AP158" i="99"/>
  <c r="AP150" i="99"/>
  <c r="AP142" i="99"/>
  <c r="AP134" i="99"/>
  <c r="AP126" i="99"/>
  <c r="AP118" i="99"/>
  <c r="AP110" i="99"/>
  <c r="AP102" i="99"/>
  <c r="AP94" i="99"/>
  <c r="AP86" i="99"/>
  <c r="AP78" i="99"/>
  <c r="AP70" i="99"/>
  <c r="AP62" i="99"/>
  <c r="AP54" i="99"/>
  <c r="AP46" i="99"/>
  <c r="AP38" i="99"/>
  <c r="AP30" i="99"/>
  <c r="AP22" i="99"/>
  <c r="AP14" i="99"/>
  <c r="AP6" i="99"/>
  <c r="AP176" i="99"/>
  <c r="AP152" i="99"/>
  <c r="AP128" i="99"/>
  <c r="AP104" i="99"/>
  <c r="AP80" i="99"/>
  <c r="AP56" i="99"/>
  <c r="AP40" i="99"/>
  <c r="AP16" i="99"/>
  <c r="AP167" i="99"/>
  <c r="AP143" i="99"/>
  <c r="AP119" i="99"/>
  <c r="AP103" i="99"/>
  <c r="AP79" i="99"/>
  <c r="AP55" i="99"/>
  <c r="AP39" i="99"/>
  <c r="AP23" i="99"/>
  <c r="AP173" i="99"/>
  <c r="AP165" i="99"/>
  <c r="AP157" i="99"/>
  <c r="AP149" i="99"/>
  <c r="AP141" i="99"/>
  <c r="AP133" i="99"/>
  <c r="AP125" i="99"/>
  <c r="AP117" i="99"/>
  <c r="AP109" i="99"/>
  <c r="AP101" i="99"/>
  <c r="AP93" i="99"/>
  <c r="AP85" i="99"/>
  <c r="AP77" i="99"/>
  <c r="AP69" i="99"/>
  <c r="AP61" i="99"/>
  <c r="AP53" i="99"/>
  <c r="AP45" i="99"/>
  <c r="AP37" i="99"/>
  <c r="AP29" i="99"/>
  <c r="AP21" i="99"/>
  <c r="AP13" i="99"/>
  <c r="AP5" i="99"/>
  <c r="AP164" i="99"/>
  <c r="AP140" i="99"/>
  <c r="AP116" i="99"/>
  <c r="AP92" i="99"/>
  <c r="AP60" i="99"/>
  <c r="AP36" i="99"/>
  <c r="AP12" i="99"/>
  <c r="AP155" i="99"/>
  <c r="AP123" i="99"/>
  <c r="AP99" i="99"/>
  <c r="AP59" i="99"/>
  <c r="AP3" i="99"/>
  <c r="AP2" i="99"/>
  <c r="H62" i="51"/>
  <c r="H53" i="5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2" i="21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20" i="41"/>
  <c r="B140" i="41"/>
  <c r="B156" i="21"/>
  <c r="B44" i="41"/>
  <c r="B145" i="41"/>
  <c r="B102" i="21"/>
  <c r="B88" i="41"/>
  <c r="B70" i="21"/>
  <c r="B47" i="41"/>
  <c r="B50" i="19"/>
  <c r="B93" i="41"/>
  <c r="B55" i="41"/>
  <c r="B101" i="21"/>
  <c r="B17" i="41"/>
  <c r="B138" i="41"/>
  <c r="B32" i="19"/>
  <c r="B170" i="41"/>
  <c r="B141" i="21"/>
  <c r="B22" i="41"/>
  <c r="B31" i="41"/>
  <c r="B137" i="21"/>
  <c r="B103" i="41"/>
  <c r="B166" i="21"/>
  <c r="B122" i="21"/>
  <c r="B172" i="41"/>
  <c r="B25" i="19"/>
  <c r="B167" i="41"/>
  <c r="B59" i="21"/>
  <c r="B34" i="19"/>
  <c r="B145" i="21"/>
  <c r="B65" i="21"/>
  <c r="B5" i="41"/>
  <c r="B47" i="19"/>
  <c r="B18" i="19"/>
  <c r="B87" i="41"/>
  <c r="B6" i="19"/>
  <c r="B92" i="41"/>
  <c r="B146" i="41"/>
  <c r="B7" i="41"/>
  <c r="B148" i="41"/>
  <c r="B105" i="41"/>
  <c r="B98" i="21"/>
  <c r="B173" i="41"/>
  <c r="B81" i="41"/>
  <c r="B149" i="21"/>
  <c r="B6" i="41"/>
  <c r="B33" i="19"/>
  <c r="B39" i="41"/>
  <c r="B29" i="19"/>
  <c r="B53" i="21"/>
  <c r="B79" i="41"/>
  <c r="B54" i="41"/>
  <c r="B3" i="19"/>
  <c r="B46" i="19"/>
  <c r="B84" i="41"/>
  <c r="B13" i="41"/>
  <c r="B147" i="41"/>
  <c r="B153" i="41"/>
  <c r="B15" i="19"/>
  <c r="B128" i="21"/>
  <c r="B90" i="41"/>
  <c r="B176" i="41"/>
  <c r="B16" i="41"/>
  <c r="B176" i="21"/>
  <c r="B102" i="41"/>
  <c r="B10" i="19"/>
  <c r="B63" i="21"/>
  <c r="B62" i="41"/>
  <c r="B28" i="41"/>
  <c r="B144" i="21"/>
  <c r="B27" i="41"/>
  <c r="B25" i="41"/>
  <c r="B159" i="41"/>
  <c r="B172" i="21"/>
  <c r="B135" i="41"/>
  <c r="B63" i="41"/>
  <c r="B43" i="19"/>
  <c r="B37" i="41"/>
  <c r="B134" i="41"/>
  <c r="B109" i="21"/>
  <c r="B157" i="21"/>
  <c r="B139" i="41"/>
  <c r="B43" i="41"/>
  <c r="B66" i="21"/>
  <c r="B122" i="41"/>
  <c r="B109" i="41"/>
  <c r="B110" i="41"/>
  <c r="B80" i="21"/>
  <c r="B64" i="21"/>
  <c r="B58" i="41"/>
  <c r="B82" i="41"/>
  <c r="B21" i="41"/>
  <c r="B160" i="41"/>
  <c r="B162" i="41"/>
  <c r="B35" i="19"/>
  <c r="B119" i="41"/>
  <c r="B83" i="21"/>
  <c r="B115" i="41"/>
  <c r="B164" i="41"/>
  <c r="B50" i="41"/>
  <c r="B163" i="41"/>
  <c r="B112" i="21"/>
  <c r="B48" i="41"/>
  <c r="B131" i="41"/>
  <c r="B7" i="19"/>
  <c r="B68" i="41"/>
  <c r="B48" i="19"/>
  <c r="B35" i="41"/>
  <c r="B104" i="21"/>
  <c r="B95" i="41"/>
  <c r="B70" i="41"/>
  <c r="B69" i="21"/>
  <c r="B51" i="19"/>
  <c r="B38" i="41"/>
  <c r="B84" i="21"/>
  <c r="B66" i="41"/>
  <c r="B161" i="21"/>
  <c r="B38" i="19"/>
  <c r="B133" i="41"/>
  <c r="B8" i="41"/>
  <c r="B174" i="41"/>
  <c r="B108" i="21"/>
  <c r="B5" i="19"/>
  <c r="B23" i="41"/>
  <c r="B141" i="41"/>
  <c r="B20" i="19"/>
  <c r="B74" i="21"/>
  <c r="B46" i="41"/>
  <c r="B100" i="41"/>
  <c r="B126" i="41"/>
  <c r="B97" i="41"/>
  <c r="B90" i="21"/>
  <c r="B77" i="21"/>
  <c r="B137" i="41"/>
  <c r="B64" i="41"/>
  <c r="B76" i="41"/>
  <c r="B142" i="41"/>
  <c r="B117" i="41"/>
  <c r="B106" i="21"/>
  <c r="B113" i="41"/>
  <c r="B124" i="21"/>
  <c r="B118" i="21"/>
  <c r="B32" i="41"/>
  <c r="B100" i="21"/>
  <c r="B62" i="21"/>
  <c r="B171" i="41"/>
  <c r="B165" i="21"/>
  <c r="B157" i="41"/>
  <c r="B132" i="21"/>
  <c r="B33" i="41"/>
  <c r="B82" i="21"/>
  <c r="B31" i="19"/>
  <c r="B86" i="41"/>
  <c r="B112" i="41"/>
  <c r="B36" i="19"/>
  <c r="B37" i="19"/>
  <c r="B123" i="41"/>
  <c r="B71" i="21"/>
  <c r="B65" i="41"/>
  <c r="B12" i="41"/>
  <c r="B119" i="21"/>
  <c r="B136" i="21"/>
  <c r="B9" i="41"/>
  <c r="B177" i="41"/>
  <c r="B131" i="21"/>
  <c r="B129" i="21"/>
  <c r="B175" i="41"/>
  <c r="B42" i="19"/>
  <c r="B148" i="21"/>
  <c r="B60" i="41"/>
  <c r="B107" i="21"/>
  <c r="B120" i="21"/>
  <c r="B113" i="21"/>
  <c r="B75" i="41"/>
  <c r="B134" i="21"/>
  <c r="B14" i="19"/>
  <c r="B3" i="41"/>
  <c r="B75" i="21"/>
  <c r="B173" i="21"/>
  <c r="B166" i="41"/>
  <c r="B170" i="21"/>
  <c r="B40" i="19"/>
  <c r="B36" i="41"/>
  <c r="B42" i="41"/>
  <c r="B19" i="19"/>
  <c r="B130" i="21"/>
  <c r="B26" i="41"/>
  <c r="B128" i="41"/>
  <c r="B81" i="21"/>
  <c r="B95" i="21"/>
  <c r="B30" i="19"/>
  <c r="B144" i="41"/>
  <c r="B156" i="41"/>
  <c r="B125" i="21"/>
  <c r="B160" i="21"/>
  <c r="B118" i="41"/>
  <c r="B51" i="41"/>
  <c r="B57" i="21"/>
  <c r="B94" i="21"/>
  <c r="B126" i="21"/>
  <c r="B56" i="21"/>
  <c r="B21" i="19"/>
  <c r="B49" i="41"/>
  <c r="B39" i="19"/>
  <c r="B61" i="21"/>
  <c r="B94" i="41"/>
  <c r="B164" i="21"/>
  <c r="B155" i="21"/>
  <c r="B92" i="21"/>
  <c r="B11" i="19"/>
  <c r="B23" i="19"/>
  <c r="B147" i="21"/>
  <c r="B53" i="41"/>
  <c r="B152" i="21"/>
  <c r="B159" i="21"/>
  <c r="B136" i="41"/>
  <c r="B167" i="21"/>
  <c r="B151" i="41"/>
  <c r="B142" i="21"/>
  <c r="B41" i="41"/>
  <c r="B4" i="19"/>
  <c r="B114" i="21"/>
  <c r="B30" i="41"/>
  <c r="B154" i="41"/>
  <c r="B44" i="19"/>
  <c r="B80" i="41"/>
  <c r="B72" i="21"/>
  <c r="B4" i="41"/>
  <c r="B83" i="41"/>
  <c r="B99" i="41"/>
  <c r="B116" i="21"/>
  <c r="B73" i="41"/>
  <c r="B152" i="41"/>
  <c r="B69" i="41"/>
  <c r="B91" i="21"/>
  <c r="B151" i="21"/>
  <c r="B54" i="21"/>
  <c r="B149" i="41"/>
  <c r="B89" i="21"/>
  <c r="B139" i="21"/>
  <c r="B88" i="21"/>
  <c r="B114" i="41"/>
  <c r="B93" i="21"/>
  <c r="B125" i="41"/>
  <c r="B99" i="21"/>
  <c r="B175" i="21"/>
  <c r="B171" i="21"/>
  <c r="B150" i="41"/>
  <c r="B169" i="21"/>
  <c r="B11" i="41"/>
  <c r="B124" i="41"/>
  <c r="B154" i="21"/>
  <c r="B76" i="21"/>
  <c r="B59" i="41"/>
  <c r="B71" i="41"/>
  <c r="B67" i="21"/>
  <c r="B78" i="21"/>
  <c r="B74" i="41"/>
  <c r="B117" i="21"/>
  <c r="B28" i="19"/>
  <c r="B158" i="41"/>
  <c r="B127" i="21"/>
  <c r="B15" i="41"/>
  <c r="B165" i="41"/>
  <c r="B10" i="41"/>
  <c r="B150" i="21"/>
  <c r="B58" i="21"/>
  <c r="B169" i="41"/>
  <c r="B19" i="41"/>
  <c r="B129" i="41"/>
  <c r="B168" i="41"/>
  <c r="B162" i="21"/>
  <c r="B68" i="21"/>
  <c r="B78" i="41"/>
  <c r="B127" i="41"/>
  <c r="B153" i="21"/>
  <c r="B73" i="21"/>
  <c r="B57" i="41"/>
  <c r="B26" i="19"/>
  <c r="B174" i="21"/>
  <c r="B116" i="41"/>
  <c r="B115" i="21"/>
  <c r="B143" i="21"/>
  <c r="B130" i="41"/>
  <c r="B61" i="41"/>
  <c r="B22" i="19"/>
  <c r="B98" i="41"/>
  <c r="B132" i="41"/>
  <c r="B86" i="21"/>
  <c r="B45" i="19"/>
  <c r="B123" i="21"/>
  <c r="B67" i="41"/>
  <c r="B101" i="41"/>
  <c r="B121" i="41"/>
  <c r="B105" i="21"/>
  <c r="B24" i="41"/>
  <c r="B87" i="21"/>
  <c r="B143" i="41"/>
  <c r="B138" i="21"/>
  <c r="B55" i="21"/>
  <c r="B97" i="21"/>
  <c r="B163" i="21"/>
  <c r="B79" i="21"/>
  <c r="B107" i="41"/>
  <c r="B111" i="41"/>
  <c r="B168" i="21"/>
  <c r="B110" i="21"/>
  <c r="B2" i="41"/>
  <c r="B13" i="19"/>
  <c r="B108" i="41"/>
  <c r="B91" i="41"/>
  <c r="B177" i="21"/>
  <c r="B52" i="19"/>
  <c r="B14" i="41"/>
  <c r="B20" i="41"/>
  <c r="B49" i="19"/>
  <c r="B12" i="19"/>
  <c r="B85" i="41"/>
  <c r="B146" i="21"/>
  <c r="B77" i="41"/>
  <c r="B121" i="21"/>
  <c r="B158" i="21"/>
  <c r="B60" i="21"/>
  <c r="B40" i="41"/>
  <c r="B56" i="41"/>
  <c r="B96" i="21"/>
  <c r="B9" i="19"/>
  <c r="B89" i="41"/>
  <c r="B17" i="19"/>
  <c r="B52" i="41"/>
  <c r="B34" i="41"/>
  <c r="B106" i="41"/>
  <c r="B135" i="21"/>
  <c r="B85" i="21"/>
  <c r="B45" i="41"/>
  <c r="B16" i="19"/>
  <c r="B8" i="19"/>
  <c r="B29" i="41"/>
  <c r="B24" i="19"/>
  <c r="B104" i="41"/>
  <c r="B18" i="41"/>
  <c r="B27" i="19"/>
  <c r="B72" i="41"/>
  <c r="B161" i="41"/>
  <c r="B2" i="19"/>
  <c r="B133" i="21"/>
  <c r="B41" i="19"/>
  <c r="B103" i="21"/>
  <c r="B140" i="21"/>
  <c r="B96" i="41"/>
  <c r="B155" i="41"/>
  <c r="B111" i="21"/>
  <c r="F39" i="51" l="1"/>
  <c r="E39" i="51"/>
  <c r="D39" i="51"/>
  <c r="C39" i="51" s="1"/>
  <c r="B39" i="51"/>
  <c r="F38" i="51"/>
  <c r="E38" i="51"/>
  <c r="D38" i="51"/>
  <c r="B38" i="51"/>
  <c r="H56" i="51"/>
  <c r="D15" i="51"/>
  <c r="E15" i="51"/>
  <c r="F15" i="51"/>
  <c r="G15" i="51"/>
  <c r="C15" i="51"/>
  <c r="F14" i="51"/>
  <c r="E14" i="51"/>
  <c r="D14" i="51"/>
  <c r="B14" i="51"/>
  <c r="F13" i="51"/>
  <c r="E13" i="51"/>
  <c r="D13" i="51"/>
  <c r="B13" i="51"/>
  <c r="C38" i="51" l="1"/>
  <c r="C14" i="51"/>
  <c r="C13" i="51"/>
  <c r="X33" i="67" l="1"/>
  <c r="W33" i="67"/>
  <c r="V33" i="67"/>
  <c r="U33" i="67"/>
  <c r="T33" i="67"/>
  <c r="S33" i="67"/>
  <c r="R33" i="67"/>
  <c r="Q33" i="67"/>
  <c r="P33" i="67"/>
  <c r="X32" i="67"/>
  <c r="W32" i="67"/>
  <c r="V32" i="67"/>
  <c r="U32" i="67"/>
  <c r="T32" i="67"/>
  <c r="S32" i="67"/>
  <c r="R32" i="67"/>
  <c r="Q32" i="67"/>
  <c r="P32" i="67"/>
  <c r="X31" i="67"/>
  <c r="W31" i="67"/>
  <c r="V31" i="67"/>
  <c r="U31" i="67"/>
  <c r="T31" i="67"/>
  <c r="S31" i="67"/>
  <c r="R31" i="67"/>
  <c r="Q31" i="67"/>
  <c r="P31" i="67"/>
  <c r="X30" i="67"/>
  <c r="W30" i="67"/>
  <c r="V30" i="67"/>
  <c r="U30" i="67"/>
  <c r="T30" i="67"/>
  <c r="S30" i="67"/>
  <c r="R30" i="67"/>
  <c r="Q30" i="67"/>
  <c r="P30" i="67"/>
  <c r="X29" i="67"/>
  <c r="W29" i="67"/>
  <c r="V29" i="67"/>
  <c r="U29" i="67"/>
  <c r="T29" i="67"/>
  <c r="S29" i="67"/>
  <c r="R29" i="67"/>
  <c r="Q29" i="67"/>
  <c r="P29" i="67"/>
  <c r="X28" i="67"/>
  <c r="W28" i="67"/>
  <c r="V28" i="67"/>
  <c r="U28" i="67"/>
  <c r="T28" i="67"/>
  <c r="S28" i="67"/>
  <c r="R28" i="67"/>
  <c r="Q28" i="67"/>
  <c r="P28" i="67"/>
  <c r="X27" i="67"/>
  <c r="W27" i="67"/>
  <c r="V27" i="67"/>
  <c r="U27" i="67"/>
  <c r="T27" i="67"/>
  <c r="S27" i="67"/>
  <c r="R27" i="67"/>
  <c r="Q27" i="67"/>
  <c r="P27" i="67"/>
  <c r="X26" i="67"/>
  <c r="F23" i="51" s="1"/>
  <c r="W26" i="67"/>
  <c r="E23" i="51" s="1"/>
  <c r="V26" i="67"/>
  <c r="D23" i="51" s="1"/>
  <c r="U26" i="67"/>
  <c r="T26" i="67"/>
  <c r="B23" i="51" s="1"/>
  <c r="S26" i="67"/>
  <c r="R26" i="67"/>
  <c r="Q26" i="67"/>
  <c r="P26" i="67"/>
  <c r="X25" i="67"/>
  <c r="W25" i="67"/>
  <c r="V25" i="67"/>
  <c r="U25" i="67"/>
  <c r="T25" i="67"/>
  <c r="S25" i="67"/>
  <c r="R25" i="67"/>
  <c r="Q25" i="67"/>
  <c r="P25" i="67"/>
  <c r="X24" i="67"/>
  <c r="W24" i="67"/>
  <c r="V24" i="67"/>
  <c r="U24" i="67"/>
  <c r="T24" i="67"/>
  <c r="S24" i="67"/>
  <c r="R24" i="67"/>
  <c r="Q24" i="67"/>
  <c r="P24" i="67"/>
  <c r="X23" i="67"/>
  <c r="W23" i="67"/>
  <c r="V23" i="67"/>
  <c r="U23" i="67"/>
  <c r="T23" i="67"/>
  <c r="S23" i="67"/>
  <c r="R23" i="67"/>
  <c r="Q23" i="67"/>
  <c r="P23" i="67"/>
  <c r="X22" i="67"/>
  <c r="W22" i="67"/>
  <c r="V22" i="67"/>
  <c r="U22" i="67"/>
  <c r="T22" i="67"/>
  <c r="S22" i="67"/>
  <c r="R22" i="67"/>
  <c r="Q22" i="67"/>
  <c r="P22" i="67"/>
  <c r="X21" i="67"/>
  <c r="W21" i="67"/>
  <c r="V21" i="67"/>
  <c r="U21" i="67"/>
  <c r="T21" i="67"/>
  <c r="S21" i="67"/>
  <c r="R21" i="67"/>
  <c r="Q21" i="67"/>
  <c r="P21" i="67"/>
  <c r="X20" i="67"/>
  <c r="W20" i="67"/>
  <c r="V20" i="67"/>
  <c r="U20" i="67"/>
  <c r="T20" i="67"/>
  <c r="S20" i="67"/>
  <c r="R20" i="67"/>
  <c r="Q20" i="67"/>
  <c r="P20" i="67"/>
  <c r="X19" i="67"/>
  <c r="W19" i="67"/>
  <c r="V19" i="67"/>
  <c r="U19" i="67"/>
  <c r="T19" i="67"/>
  <c r="S19" i="67"/>
  <c r="R19" i="67"/>
  <c r="Q19" i="67"/>
  <c r="P19" i="67"/>
  <c r="X18" i="67"/>
  <c r="W18" i="67"/>
  <c r="V18" i="67"/>
  <c r="U18" i="67"/>
  <c r="T18" i="67"/>
  <c r="S18" i="67"/>
  <c r="R18" i="67"/>
  <c r="Q18" i="67"/>
  <c r="P18" i="67"/>
  <c r="X17" i="67"/>
  <c r="W17" i="67"/>
  <c r="V17" i="67"/>
  <c r="U17" i="67"/>
  <c r="T17" i="67"/>
  <c r="S17" i="67"/>
  <c r="R17" i="67"/>
  <c r="Q17" i="67"/>
  <c r="P17" i="67"/>
  <c r="X16" i="67"/>
  <c r="W16" i="67"/>
  <c r="V16" i="67"/>
  <c r="U16" i="67"/>
  <c r="T16" i="67"/>
  <c r="S16" i="67"/>
  <c r="R16" i="67"/>
  <c r="Q16" i="67"/>
  <c r="P16" i="67"/>
  <c r="X15" i="67"/>
  <c r="W15" i="67"/>
  <c r="V15" i="67"/>
  <c r="U15" i="67"/>
  <c r="T15" i="67"/>
  <c r="S15" i="67"/>
  <c r="R15" i="67"/>
  <c r="Q15" i="67"/>
  <c r="P15" i="67"/>
  <c r="X14" i="67"/>
  <c r="W14" i="67"/>
  <c r="V14" i="67"/>
  <c r="U14" i="67"/>
  <c r="T14" i="67"/>
  <c r="S14" i="67"/>
  <c r="R14" i="67"/>
  <c r="Q14" i="67"/>
  <c r="P14" i="67"/>
  <c r="X13" i="67"/>
  <c r="W13" i="67"/>
  <c r="V13" i="67"/>
  <c r="U13" i="67"/>
  <c r="T13" i="67"/>
  <c r="S13" i="67"/>
  <c r="R13" i="67"/>
  <c r="Q13" i="67"/>
  <c r="P13" i="67"/>
  <c r="X12" i="67"/>
  <c r="W12" i="67"/>
  <c r="V12" i="67"/>
  <c r="U12" i="67"/>
  <c r="T12" i="67"/>
  <c r="S12" i="67"/>
  <c r="R12" i="67"/>
  <c r="Q12" i="67"/>
  <c r="P12" i="67"/>
  <c r="X11" i="67"/>
  <c r="W11" i="67"/>
  <c r="V11" i="67"/>
  <c r="U11" i="67"/>
  <c r="T11" i="67"/>
  <c r="B18" i="51" s="1"/>
  <c r="S11" i="67"/>
  <c r="R11" i="67"/>
  <c r="Q11" i="67"/>
  <c r="P11" i="67"/>
  <c r="X10" i="67"/>
  <c r="W10" i="67"/>
  <c r="V10" i="67"/>
  <c r="D33" i="51" s="1"/>
  <c r="U10" i="67"/>
  <c r="T10" i="67"/>
  <c r="B33" i="51" s="1"/>
  <c r="S10" i="67"/>
  <c r="R10" i="67"/>
  <c r="Q10" i="67"/>
  <c r="P10" i="67"/>
  <c r="X9" i="67"/>
  <c r="W9" i="67"/>
  <c r="E8" i="51" s="1"/>
  <c r="V9" i="67"/>
  <c r="U9" i="67"/>
  <c r="T9" i="67"/>
  <c r="B8" i="51" s="1"/>
  <c r="S9" i="67"/>
  <c r="R9" i="67"/>
  <c r="Q9" i="67"/>
  <c r="P9" i="67"/>
  <c r="X8" i="67"/>
  <c r="F28" i="51" s="1"/>
  <c r="W8" i="67"/>
  <c r="E28" i="51" s="1"/>
  <c r="V8" i="67"/>
  <c r="D28" i="51" s="1"/>
  <c r="C28" i="51" s="1"/>
  <c r="U8" i="67"/>
  <c r="T8" i="67"/>
  <c r="B28" i="51" s="1"/>
  <c r="S8" i="67"/>
  <c r="R8" i="67"/>
  <c r="Q8" i="67"/>
  <c r="P8" i="67"/>
  <c r="X7" i="67"/>
  <c r="W7" i="67"/>
  <c r="V7" i="67"/>
  <c r="U7" i="67"/>
  <c r="T7" i="67"/>
  <c r="S7" i="67"/>
  <c r="R7" i="67"/>
  <c r="Q7" i="67"/>
  <c r="P7" i="67"/>
  <c r="X6" i="67"/>
  <c r="W6" i="67"/>
  <c r="V6" i="67"/>
  <c r="U6" i="67"/>
  <c r="T6" i="67"/>
  <c r="S6" i="67"/>
  <c r="R6" i="67"/>
  <c r="Q6" i="67"/>
  <c r="P6" i="67"/>
  <c r="X5" i="67"/>
  <c r="F3" i="51" s="1"/>
  <c r="W5" i="67"/>
  <c r="E3" i="51" s="1"/>
  <c r="V5" i="67"/>
  <c r="D3" i="51" s="1"/>
  <c r="C3" i="51" s="1"/>
  <c r="U5" i="67"/>
  <c r="T5" i="67"/>
  <c r="B3" i="51" s="1"/>
  <c r="S5" i="67"/>
  <c r="R5" i="67"/>
  <c r="Q5" i="67"/>
  <c r="P5" i="67"/>
  <c r="X4" i="67"/>
  <c r="W4" i="67"/>
  <c r="V4" i="67"/>
  <c r="U4" i="67"/>
  <c r="T4" i="67"/>
  <c r="S4" i="67"/>
  <c r="R4" i="67"/>
  <c r="Q4" i="67"/>
  <c r="P4" i="67"/>
  <c r="X3" i="67"/>
  <c r="W3" i="67"/>
  <c r="V3" i="67"/>
  <c r="U3" i="67"/>
  <c r="T3" i="67"/>
  <c r="S3" i="67"/>
  <c r="R3" i="67"/>
  <c r="Q3" i="67"/>
  <c r="P3" i="67"/>
  <c r="Y3" i="67"/>
  <c r="O33" i="67"/>
  <c r="N33" i="67"/>
  <c r="M33" i="67"/>
  <c r="L33" i="67"/>
  <c r="K33" i="67"/>
  <c r="J33" i="67"/>
  <c r="I33" i="67"/>
  <c r="H33" i="67"/>
  <c r="G33" i="67"/>
  <c r="O32" i="67"/>
  <c r="N32" i="67"/>
  <c r="M32" i="67"/>
  <c r="L32" i="67"/>
  <c r="K32" i="67"/>
  <c r="J32" i="67"/>
  <c r="I32" i="67"/>
  <c r="H32" i="67"/>
  <c r="G32" i="67"/>
  <c r="O31" i="67"/>
  <c r="N31" i="67"/>
  <c r="M31" i="67"/>
  <c r="L31" i="67"/>
  <c r="K31" i="67"/>
  <c r="J31" i="67"/>
  <c r="I31" i="67"/>
  <c r="H31" i="67"/>
  <c r="G31" i="67"/>
  <c r="O30" i="67"/>
  <c r="N30" i="67"/>
  <c r="M30" i="67"/>
  <c r="L30" i="67"/>
  <c r="K30" i="67"/>
  <c r="J30" i="67"/>
  <c r="I30" i="67"/>
  <c r="H30" i="67"/>
  <c r="G30" i="67"/>
  <c r="O29" i="67"/>
  <c r="N29" i="67"/>
  <c r="M29" i="67"/>
  <c r="L29" i="67"/>
  <c r="K29" i="67"/>
  <c r="J29" i="67"/>
  <c r="I29" i="67"/>
  <c r="H29" i="67"/>
  <c r="G29" i="67"/>
  <c r="O28" i="67"/>
  <c r="N28" i="67"/>
  <c r="M28" i="67"/>
  <c r="L28" i="67"/>
  <c r="K28" i="67"/>
  <c r="J28" i="67"/>
  <c r="I28" i="67"/>
  <c r="H28" i="67"/>
  <c r="G28" i="67"/>
  <c r="O27" i="67"/>
  <c r="N27" i="67"/>
  <c r="M27" i="67"/>
  <c r="L27" i="67"/>
  <c r="K27" i="67"/>
  <c r="J27" i="67"/>
  <c r="I27" i="67"/>
  <c r="H27" i="67"/>
  <c r="G27" i="67"/>
  <c r="O26" i="67"/>
  <c r="F24" i="51" s="1"/>
  <c r="G56" i="51" s="1"/>
  <c r="N26" i="67"/>
  <c r="E24" i="51" s="1"/>
  <c r="F56" i="51" s="1"/>
  <c r="M26" i="67"/>
  <c r="D24" i="51" s="1"/>
  <c r="L26" i="67"/>
  <c r="K26" i="67"/>
  <c r="B24" i="51" s="1"/>
  <c r="C56" i="51" s="1"/>
  <c r="J26" i="67"/>
  <c r="I26" i="67"/>
  <c r="H26" i="67"/>
  <c r="G26" i="67"/>
  <c r="O25" i="67"/>
  <c r="N25" i="67"/>
  <c r="M25" i="67"/>
  <c r="L25" i="67"/>
  <c r="K25" i="67"/>
  <c r="J25" i="67"/>
  <c r="I25" i="67"/>
  <c r="H25" i="67"/>
  <c r="G25" i="67"/>
  <c r="O24" i="67"/>
  <c r="N24" i="67"/>
  <c r="M24" i="67"/>
  <c r="L24" i="67"/>
  <c r="K24" i="67"/>
  <c r="J24" i="67"/>
  <c r="I24" i="67"/>
  <c r="H24" i="67"/>
  <c r="G24" i="67"/>
  <c r="O23" i="67"/>
  <c r="N23" i="67"/>
  <c r="M23" i="67"/>
  <c r="L23" i="67"/>
  <c r="K23" i="67"/>
  <c r="J23" i="67"/>
  <c r="I23" i="67"/>
  <c r="H23" i="67"/>
  <c r="G23" i="67"/>
  <c r="O22" i="67"/>
  <c r="N22" i="67"/>
  <c r="M22" i="67"/>
  <c r="L22" i="67"/>
  <c r="K22" i="67"/>
  <c r="J22" i="67"/>
  <c r="I22" i="67"/>
  <c r="H22" i="67"/>
  <c r="G22" i="67"/>
  <c r="O21" i="67"/>
  <c r="N21" i="67"/>
  <c r="M21" i="67"/>
  <c r="L21" i="67"/>
  <c r="K21" i="67"/>
  <c r="J21" i="67"/>
  <c r="I21" i="67"/>
  <c r="H21" i="67"/>
  <c r="G21" i="67"/>
  <c r="O20" i="67"/>
  <c r="N20" i="67"/>
  <c r="M20" i="67"/>
  <c r="L20" i="67"/>
  <c r="K20" i="67"/>
  <c r="J20" i="67"/>
  <c r="I20" i="67"/>
  <c r="H20" i="67"/>
  <c r="G20" i="67"/>
  <c r="O19" i="67"/>
  <c r="N19" i="67"/>
  <c r="M19" i="67"/>
  <c r="L19" i="67"/>
  <c r="K19" i="67"/>
  <c r="J19" i="67"/>
  <c r="I19" i="67"/>
  <c r="H19" i="67"/>
  <c r="G19" i="67"/>
  <c r="O18" i="67"/>
  <c r="N18" i="67"/>
  <c r="M18" i="67"/>
  <c r="L18" i="67"/>
  <c r="K18" i="67"/>
  <c r="J18" i="67"/>
  <c r="I18" i="67"/>
  <c r="H18" i="67"/>
  <c r="G18" i="67"/>
  <c r="O17" i="67"/>
  <c r="N17" i="67"/>
  <c r="M17" i="67"/>
  <c r="L17" i="67"/>
  <c r="K17" i="67"/>
  <c r="J17" i="67"/>
  <c r="I17" i="67"/>
  <c r="H17" i="67"/>
  <c r="G17" i="67"/>
  <c r="O16" i="67"/>
  <c r="N16" i="67"/>
  <c r="M16" i="67"/>
  <c r="L16" i="67"/>
  <c r="K16" i="67"/>
  <c r="J16" i="67"/>
  <c r="I16" i="67"/>
  <c r="H16" i="67"/>
  <c r="G16" i="67"/>
  <c r="O15" i="67"/>
  <c r="N15" i="67"/>
  <c r="M15" i="67"/>
  <c r="L15" i="67"/>
  <c r="K15" i="67"/>
  <c r="J15" i="67"/>
  <c r="I15" i="67"/>
  <c r="H15" i="67"/>
  <c r="G15" i="67"/>
  <c r="O14" i="67"/>
  <c r="N14" i="67"/>
  <c r="M14" i="67"/>
  <c r="L14" i="67"/>
  <c r="K14" i="67"/>
  <c r="J14" i="67"/>
  <c r="I14" i="67"/>
  <c r="H14" i="67"/>
  <c r="G14" i="67"/>
  <c r="O13" i="67"/>
  <c r="N13" i="67"/>
  <c r="M13" i="67"/>
  <c r="L13" i="67"/>
  <c r="K13" i="67"/>
  <c r="J13" i="67"/>
  <c r="I13" i="67"/>
  <c r="H13" i="67"/>
  <c r="G13" i="67"/>
  <c r="O12" i="67"/>
  <c r="N12" i="67"/>
  <c r="M12" i="67"/>
  <c r="L12" i="67"/>
  <c r="K12" i="67"/>
  <c r="J12" i="67"/>
  <c r="I12" i="67"/>
  <c r="H12" i="67"/>
  <c r="G12" i="67"/>
  <c r="O11" i="67"/>
  <c r="N11" i="67"/>
  <c r="M11" i="67"/>
  <c r="L11" i="67"/>
  <c r="K11" i="67"/>
  <c r="B19" i="51" s="1"/>
  <c r="J11" i="67"/>
  <c r="I11" i="67"/>
  <c r="H11" i="67"/>
  <c r="G11" i="67"/>
  <c r="O10" i="67"/>
  <c r="N10" i="67"/>
  <c r="M10" i="67"/>
  <c r="D34" i="51" s="1"/>
  <c r="L10" i="67"/>
  <c r="K10" i="67"/>
  <c r="B34" i="51" s="1"/>
  <c r="C62" i="51" s="1"/>
  <c r="J10" i="67"/>
  <c r="I10" i="67"/>
  <c r="H10" i="67"/>
  <c r="G10" i="67"/>
  <c r="O9" i="67"/>
  <c r="N9" i="67"/>
  <c r="E9" i="51" s="1"/>
  <c r="F47" i="51" s="1"/>
  <c r="M9" i="67"/>
  <c r="L9" i="67"/>
  <c r="K9" i="67"/>
  <c r="J9" i="67"/>
  <c r="I9" i="67"/>
  <c r="H9" i="67"/>
  <c r="G9" i="67"/>
  <c r="O8" i="67"/>
  <c r="F29" i="51" s="1"/>
  <c r="N8" i="67"/>
  <c r="E29" i="51" s="1"/>
  <c r="M8" i="67"/>
  <c r="D29" i="51" s="1"/>
  <c r="C29" i="51" s="1"/>
  <c r="L8" i="67"/>
  <c r="K8" i="67"/>
  <c r="B29" i="51" s="1"/>
  <c r="J8" i="67"/>
  <c r="I8" i="67"/>
  <c r="H8" i="67"/>
  <c r="G8" i="67"/>
  <c r="O7" i="67"/>
  <c r="N7" i="67"/>
  <c r="M7" i="67"/>
  <c r="L7" i="67"/>
  <c r="K7" i="67"/>
  <c r="J7" i="67"/>
  <c r="I7" i="67"/>
  <c r="H7" i="67"/>
  <c r="G7" i="67"/>
  <c r="O6" i="67"/>
  <c r="F4" i="51" s="1"/>
  <c r="N6" i="67"/>
  <c r="M6" i="67"/>
  <c r="L6" i="67"/>
  <c r="K6" i="67"/>
  <c r="J6" i="67"/>
  <c r="I6" i="67"/>
  <c r="H6" i="67"/>
  <c r="G6" i="67"/>
  <c r="O5" i="67"/>
  <c r="N5" i="67"/>
  <c r="E4" i="51" s="1"/>
  <c r="M5" i="67"/>
  <c r="D4" i="51" s="1"/>
  <c r="L5" i="67"/>
  <c r="K5" i="67"/>
  <c r="B4" i="51" s="1"/>
  <c r="C44" i="51" s="1"/>
  <c r="J5" i="67"/>
  <c r="I5" i="67"/>
  <c r="H5" i="67"/>
  <c r="G5" i="67"/>
  <c r="O4" i="67"/>
  <c r="N4" i="67"/>
  <c r="M4" i="67"/>
  <c r="L4" i="67"/>
  <c r="K4" i="67"/>
  <c r="J4" i="67"/>
  <c r="I4" i="67"/>
  <c r="H4" i="67"/>
  <c r="G4" i="67"/>
  <c r="O3" i="67"/>
  <c r="N3" i="67"/>
  <c r="M3" i="67"/>
  <c r="L3" i="67"/>
  <c r="K3" i="67"/>
  <c r="J3" i="67"/>
  <c r="I3" i="67"/>
  <c r="H3" i="67"/>
  <c r="G3" i="67"/>
  <c r="E215" i="98"/>
  <c r="K213" i="98"/>
  <c r="H213" i="98"/>
  <c r="G213" i="98"/>
  <c r="E213" i="98"/>
  <c r="D213" i="98"/>
  <c r="C213" i="98"/>
  <c r="J213" i="98"/>
  <c r="K210" i="98"/>
  <c r="K208" i="98"/>
  <c r="K215" i="98" s="1"/>
  <c r="J208" i="98"/>
  <c r="J215" i="98" s="1"/>
  <c r="I208" i="98"/>
  <c r="I215" i="98" s="1"/>
  <c r="H208" i="98"/>
  <c r="H215" i="98" s="1"/>
  <c r="G208" i="98"/>
  <c r="G215" i="98" s="1"/>
  <c r="F208" i="98"/>
  <c r="F215" i="98" s="1"/>
  <c r="E208" i="98"/>
  <c r="D208" i="98"/>
  <c r="D215" i="98" s="1"/>
  <c r="C208" i="98"/>
  <c r="C215" i="98" s="1"/>
  <c r="K207" i="98"/>
  <c r="K214" i="98" s="1"/>
  <c r="J207" i="98"/>
  <c r="J214" i="98" s="1"/>
  <c r="I207" i="98"/>
  <c r="I214" i="98" s="1"/>
  <c r="H207" i="98"/>
  <c r="H214" i="98" s="1"/>
  <c r="G207" i="98"/>
  <c r="G214" i="98" s="1"/>
  <c r="F207" i="98"/>
  <c r="F214" i="98" s="1"/>
  <c r="E207" i="98"/>
  <c r="E214" i="98" s="1"/>
  <c r="D207" i="98"/>
  <c r="D214" i="98" s="1"/>
  <c r="C207" i="98"/>
  <c r="C214" i="98" s="1"/>
  <c r="K206" i="98"/>
  <c r="K212" i="98" s="1"/>
  <c r="J206" i="98"/>
  <c r="J212" i="98" s="1"/>
  <c r="I206" i="98"/>
  <c r="I212" i="98" s="1"/>
  <c r="H206" i="98"/>
  <c r="H212" i="98" s="1"/>
  <c r="G206" i="98"/>
  <c r="G212" i="98" s="1"/>
  <c r="F206" i="98"/>
  <c r="F212" i="98" s="1"/>
  <c r="E206" i="98"/>
  <c r="E212" i="98" s="1"/>
  <c r="D206" i="98"/>
  <c r="D212" i="98" s="1"/>
  <c r="C206" i="98"/>
  <c r="C212" i="98" s="1"/>
  <c r="K205" i="98"/>
  <c r="K211" i="98" s="1"/>
  <c r="J205" i="98"/>
  <c r="J211" i="98" s="1"/>
  <c r="I205" i="98"/>
  <c r="I211" i="98" s="1"/>
  <c r="H205" i="98"/>
  <c r="H211" i="98" s="1"/>
  <c r="G205" i="98"/>
  <c r="G211" i="98" s="1"/>
  <c r="F205" i="98"/>
  <c r="F211" i="98" s="1"/>
  <c r="E205" i="98"/>
  <c r="E211" i="98" s="1"/>
  <c r="D205" i="98"/>
  <c r="D211" i="98" s="1"/>
  <c r="C205" i="98"/>
  <c r="C211" i="98" s="1"/>
  <c r="K204" i="98"/>
  <c r="J204" i="98"/>
  <c r="J210" i="98" s="1"/>
  <c r="J218" i="98" s="1"/>
  <c r="J220" i="98" s="1"/>
  <c r="I204" i="98"/>
  <c r="I210" i="98" s="1"/>
  <c r="H204" i="98"/>
  <c r="H210" i="98" s="1"/>
  <c r="G204" i="98"/>
  <c r="G210" i="98" s="1"/>
  <c r="F204" i="98"/>
  <c r="F210" i="98" s="1"/>
  <c r="E204" i="98"/>
  <c r="E210" i="98" s="1"/>
  <c r="D204" i="98"/>
  <c r="D210" i="98" s="1"/>
  <c r="C204" i="98"/>
  <c r="C210" i="98" s="1"/>
  <c r="K202" i="98"/>
  <c r="J202" i="98"/>
  <c r="I202" i="98"/>
  <c r="H202" i="98"/>
  <c r="G202" i="98"/>
  <c r="F202" i="98"/>
  <c r="E202" i="98"/>
  <c r="D202" i="98"/>
  <c r="C202" i="98"/>
  <c r="K217" i="97"/>
  <c r="J217" i="97"/>
  <c r="I217" i="97"/>
  <c r="H217" i="97"/>
  <c r="G217" i="97"/>
  <c r="F217" i="97"/>
  <c r="E217" i="97"/>
  <c r="D217" i="97"/>
  <c r="C217" i="97"/>
  <c r="J216" i="97"/>
  <c r="E216" i="97"/>
  <c r="E206" i="97"/>
  <c r="I205" i="97"/>
  <c r="E204" i="97"/>
  <c r="K202" i="97"/>
  <c r="J202" i="97"/>
  <c r="I202" i="97"/>
  <c r="H202" i="97"/>
  <c r="G202" i="97"/>
  <c r="F202" i="97"/>
  <c r="E202" i="97"/>
  <c r="D202" i="97"/>
  <c r="C202" i="97"/>
  <c r="E208" i="97"/>
  <c r="I208" i="96"/>
  <c r="I207" i="96"/>
  <c r="G207" i="96"/>
  <c r="K206" i="96"/>
  <c r="K212" i="96" s="1"/>
  <c r="H206" i="96"/>
  <c r="E205" i="96"/>
  <c r="K204" i="96"/>
  <c r="I204" i="96"/>
  <c r="E204" i="96"/>
  <c r="K202" i="96"/>
  <c r="J202" i="96"/>
  <c r="I202" i="96"/>
  <c r="H202" i="96"/>
  <c r="G202" i="96"/>
  <c r="F202" i="96"/>
  <c r="E202" i="96"/>
  <c r="D202" i="96"/>
  <c r="C202" i="96"/>
  <c r="G214" i="96"/>
  <c r="C208" i="96"/>
  <c r="C217" i="95"/>
  <c r="I207" i="95"/>
  <c r="K205" i="95"/>
  <c r="F204" i="95"/>
  <c r="K202" i="95"/>
  <c r="J202" i="95"/>
  <c r="I202" i="95"/>
  <c r="H202" i="95"/>
  <c r="G202" i="95"/>
  <c r="F202" i="95"/>
  <c r="E202" i="95"/>
  <c r="D202" i="95"/>
  <c r="C202" i="95"/>
  <c r="J208" i="95"/>
  <c r="D217" i="95"/>
  <c r="G213" i="95"/>
  <c r="J204" i="95"/>
  <c r="H217" i="94"/>
  <c r="K217" i="94"/>
  <c r="D216" i="94"/>
  <c r="K216" i="94"/>
  <c r="J213" i="94"/>
  <c r="K213" i="94"/>
  <c r="K208" i="94"/>
  <c r="C208" i="94"/>
  <c r="D207" i="94"/>
  <c r="K206" i="94"/>
  <c r="D206" i="94"/>
  <c r="F205" i="94"/>
  <c r="K204" i="94"/>
  <c r="E204" i="94"/>
  <c r="K202" i="94"/>
  <c r="J202" i="94"/>
  <c r="I202" i="94"/>
  <c r="H202" i="94"/>
  <c r="G202" i="94"/>
  <c r="F202" i="94"/>
  <c r="E202" i="94"/>
  <c r="D202" i="94"/>
  <c r="C202" i="94"/>
  <c r="F217" i="94"/>
  <c r="D205" i="94"/>
  <c r="K216" i="93"/>
  <c r="H208" i="93"/>
  <c r="D207" i="93"/>
  <c r="H206" i="93"/>
  <c r="D206" i="93"/>
  <c r="F205" i="93"/>
  <c r="J204" i="93"/>
  <c r="K202" i="93"/>
  <c r="J202" i="93"/>
  <c r="I202" i="93"/>
  <c r="H202" i="93"/>
  <c r="G202" i="93"/>
  <c r="F202" i="93"/>
  <c r="E202" i="93"/>
  <c r="D202" i="93"/>
  <c r="C202" i="93"/>
  <c r="J217" i="93"/>
  <c r="F208" i="92"/>
  <c r="I208" i="92"/>
  <c r="H208" i="92"/>
  <c r="K207" i="92"/>
  <c r="H207" i="92"/>
  <c r="F207" i="92"/>
  <c r="J206" i="92"/>
  <c r="I206" i="92"/>
  <c r="K205" i="92"/>
  <c r="H205" i="92"/>
  <c r="C205" i="92"/>
  <c r="J204" i="92"/>
  <c r="D204" i="92"/>
  <c r="K202" i="92"/>
  <c r="J202" i="92"/>
  <c r="I202" i="92"/>
  <c r="H202" i="92"/>
  <c r="G202" i="92"/>
  <c r="F202" i="92"/>
  <c r="E202" i="92"/>
  <c r="D202" i="92"/>
  <c r="C202" i="92"/>
  <c r="G208" i="92"/>
  <c r="K217" i="91"/>
  <c r="F208" i="91"/>
  <c r="I207" i="91"/>
  <c r="G207" i="91"/>
  <c r="K206" i="91"/>
  <c r="C206" i="91"/>
  <c r="C205" i="91"/>
  <c r="F205" i="91"/>
  <c r="E205" i="91"/>
  <c r="H204" i="91"/>
  <c r="J204" i="91"/>
  <c r="J210" i="91" s="1"/>
  <c r="I204" i="91"/>
  <c r="C207" i="91"/>
  <c r="E216" i="91"/>
  <c r="F207" i="91"/>
  <c r="F214" i="91" s="1"/>
  <c r="D213" i="90"/>
  <c r="J207" i="90"/>
  <c r="J214" i="90" s="1"/>
  <c r="F206" i="90"/>
  <c r="K202" i="90"/>
  <c r="J202" i="90"/>
  <c r="I202" i="90"/>
  <c r="H202" i="90"/>
  <c r="G202" i="90"/>
  <c r="F202" i="90"/>
  <c r="E202" i="90"/>
  <c r="D202" i="90"/>
  <c r="C202" i="90"/>
  <c r="E217" i="90"/>
  <c r="F208" i="90"/>
  <c r="G217" i="89"/>
  <c r="F217" i="89"/>
  <c r="E217" i="89"/>
  <c r="I216" i="89"/>
  <c r="G216" i="89"/>
  <c r="F216" i="89"/>
  <c r="E216" i="89"/>
  <c r="I208" i="89"/>
  <c r="F208" i="89"/>
  <c r="J207" i="89"/>
  <c r="I207" i="89"/>
  <c r="I206" i="89"/>
  <c r="I204" i="89"/>
  <c r="D204" i="89"/>
  <c r="K202" i="89"/>
  <c r="J202" i="89"/>
  <c r="I202" i="89"/>
  <c r="H202" i="89"/>
  <c r="G202" i="89"/>
  <c r="F202" i="89"/>
  <c r="E202" i="89"/>
  <c r="D202" i="89"/>
  <c r="C202" i="89"/>
  <c r="E208" i="89"/>
  <c r="C217" i="89"/>
  <c r="I205" i="89"/>
  <c r="G217" i="88"/>
  <c r="J217" i="88"/>
  <c r="I216" i="88"/>
  <c r="D216" i="88"/>
  <c r="G213" i="88"/>
  <c r="F208" i="88"/>
  <c r="K208" i="88"/>
  <c r="I208" i="88"/>
  <c r="H208" i="88"/>
  <c r="G208" i="88"/>
  <c r="C208" i="88"/>
  <c r="C215" i="88" s="1"/>
  <c r="E207" i="88"/>
  <c r="E214" i="88" s="1"/>
  <c r="F206" i="88"/>
  <c r="K206" i="88"/>
  <c r="I206" i="88"/>
  <c r="I212" i="88" s="1"/>
  <c r="H206" i="88"/>
  <c r="G206" i="88"/>
  <c r="C206" i="88"/>
  <c r="E205" i="88"/>
  <c r="F204" i="88"/>
  <c r="K204" i="88"/>
  <c r="I204" i="88"/>
  <c r="H204" i="88"/>
  <c r="G204" i="88"/>
  <c r="C204" i="88"/>
  <c r="K202" i="88"/>
  <c r="J202" i="88"/>
  <c r="I202" i="88"/>
  <c r="H202" i="88"/>
  <c r="G202" i="88"/>
  <c r="F202" i="88"/>
  <c r="E202" i="88"/>
  <c r="D202" i="88"/>
  <c r="C202" i="88"/>
  <c r="F217" i="88"/>
  <c r="E208" i="88"/>
  <c r="K217" i="87"/>
  <c r="K213" i="87"/>
  <c r="K208" i="87"/>
  <c r="F208" i="87"/>
  <c r="E208" i="87"/>
  <c r="D208" i="87"/>
  <c r="J207" i="87"/>
  <c r="I207" i="87"/>
  <c r="H207" i="87"/>
  <c r="D207" i="87"/>
  <c r="K206" i="87"/>
  <c r="F206" i="87"/>
  <c r="F212" i="87" s="1"/>
  <c r="E206" i="87"/>
  <c r="D206" i="87"/>
  <c r="J205" i="87"/>
  <c r="I205" i="87"/>
  <c r="H205" i="87"/>
  <c r="D205" i="87"/>
  <c r="K204" i="87"/>
  <c r="F204" i="87"/>
  <c r="E204" i="87"/>
  <c r="D204" i="87"/>
  <c r="D217" i="87"/>
  <c r="G207" i="87"/>
  <c r="J213" i="86"/>
  <c r="D212" i="86"/>
  <c r="J208" i="86"/>
  <c r="I208" i="86"/>
  <c r="H208" i="86"/>
  <c r="D208" i="86"/>
  <c r="D215" i="86" s="1"/>
  <c r="H207" i="86"/>
  <c r="E207" i="86"/>
  <c r="J206" i="86"/>
  <c r="I206" i="86"/>
  <c r="H206" i="86"/>
  <c r="H212" i="86" s="1"/>
  <c r="D206" i="86"/>
  <c r="F205" i="86"/>
  <c r="H205" i="86"/>
  <c r="J204" i="86"/>
  <c r="I204" i="86"/>
  <c r="H204" i="86"/>
  <c r="H210" i="86" s="1"/>
  <c r="D204" i="86"/>
  <c r="G208" i="86"/>
  <c r="K217" i="85"/>
  <c r="G217" i="85"/>
  <c r="E217" i="85"/>
  <c r="D217" i="85"/>
  <c r="C217" i="85"/>
  <c r="J217" i="85"/>
  <c r="I216" i="85"/>
  <c r="G216" i="85"/>
  <c r="F216" i="85"/>
  <c r="E216" i="85"/>
  <c r="J216" i="85"/>
  <c r="K213" i="85"/>
  <c r="E208" i="85"/>
  <c r="K207" i="85"/>
  <c r="C207" i="85"/>
  <c r="I206" i="85"/>
  <c r="K205" i="85"/>
  <c r="J205" i="85"/>
  <c r="I204" i="85"/>
  <c r="G204" i="85"/>
  <c r="K202" i="85"/>
  <c r="J202" i="85"/>
  <c r="I202" i="85"/>
  <c r="H202" i="85"/>
  <c r="G202" i="85"/>
  <c r="F202" i="85"/>
  <c r="E202" i="85"/>
  <c r="D202" i="85"/>
  <c r="C202" i="85"/>
  <c r="D216" i="85"/>
  <c r="I208" i="85"/>
  <c r="C213" i="84"/>
  <c r="D208" i="84"/>
  <c r="G207" i="84"/>
  <c r="D206" i="84"/>
  <c r="G205" i="84"/>
  <c r="D204" i="84"/>
  <c r="K202" i="84"/>
  <c r="J202" i="84"/>
  <c r="I202" i="84"/>
  <c r="H202" i="84"/>
  <c r="G202" i="84"/>
  <c r="F202" i="84"/>
  <c r="E202" i="84"/>
  <c r="D202" i="84"/>
  <c r="C202" i="84"/>
  <c r="E217" i="84"/>
  <c r="E208" i="84"/>
  <c r="H217" i="83"/>
  <c r="E217" i="83"/>
  <c r="J216" i="83"/>
  <c r="K202" i="83"/>
  <c r="J202" i="83"/>
  <c r="I202" i="83"/>
  <c r="H202" i="83"/>
  <c r="G202" i="83"/>
  <c r="F202" i="83"/>
  <c r="E202" i="83"/>
  <c r="D202" i="83"/>
  <c r="C202" i="83"/>
  <c r="G217" i="83"/>
  <c r="G213" i="82"/>
  <c r="J213" i="82"/>
  <c r="K211" i="82"/>
  <c r="I208" i="82"/>
  <c r="I215" i="82" s="1"/>
  <c r="H208" i="82"/>
  <c r="F208" i="82"/>
  <c r="K207" i="82"/>
  <c r="H207" i="82"/>
  <c r="H214" i="82" s="1"/>
  <c r="K206" i="82"/>
  <c r="D206" i="82"/>
  <c r="C206" i="82"/>
  <c r="K205" i="82"/>
  <c r="G205" i="82"/>
  <c r="C205" i="82"/>
  <c r="I204" i="82"/>
  <c r="H204" i="82"/>
  <c r="F204" i="82"/>
  <c r="K202" i="82"/>
  <c r="J202" i="82"/>
  <c r="I202" i="82"/>
  <c r="H202" i="82"/>
  <c r="G202" i="82"/>
  <c r="F202" i="82"/>
  <c r="E202" i="82"/>
  <c r="D202" i="82"/>
  <c r="C202" i="82"/>
  <c r="H215" i="82"/>
  <c r="D208" i="82"/>
  <c r="K217" i="81"/>
  <c r="I217" i="81"/>
  <c r="D217" i="81"/>
  <c r="C217" i="81"/>
  <c r="J217" i="81"/>
  <c r="K216" i="81"/>
  <c r="F216" i="81"/>
  <c r="E216" i="81"/>
  <c r="C216" i="81"/>
  <c r="D216" i="81"/>
  <c r="D213" i="81"/>
  <c r="J213" i="81"/>
  <c r="D208" i="81"/>
  <c r="D206" i="81"/>
  <c r="D204" i="81"/>
  <c r="K202" i="81"/>
  <c r="J202" i="81"/>
  <c r="I202" i="81"/>
  <c r="H202" i="81"/>
  <c r="G202" i="81"/>
  <c r="F202" i="81"/>
  <c r="E202" i="81"/>
  <c r="D202" i="81"/>
  <c r="C202" i="81"/>
  <c r="H217" i="81"/>
  <c r="G213" i="81"/>
  <c r="K208" i="80"/>
  <c r="I208" i="80"/>
  <c r="D208" i="80"/>
  <c r="C208" i="80"/>
  <c r="F207" i="80"/>
  <c r="H207" i="80"/>
  <c r="G207" i="80"/>
  <c r="E207" i="80"/>
  <c r="K206" i="80"/>
  <c r="I206" i="80"/>
  <c r="D206" i="80"/>
  <c r="C206" i="80"/>
  <c r="F205" i="80"/>
  <c r="H205" i="80"/>
  <c r="G205" i="80"/>
  <c r="E205" i="80"/>
  <c r="K204" i="80"/>
  <c r="I204" i="80"/>
  <c r="D204" i="80"/>
  <c r="C204" i="80"/>
  <c r="K202" i="80"/>
  <c r="J202" i="80"/>
  <c r="I202" i="80"/>
  <c r="H202" i="80"/>
  <c r="G202" i="80"/>
  <c r="F202" i="80"/>
  <c r="E202" i="80"/>
  <c r="D202" i="80"/>
  <c r="C202" i="80"/>
  <c r="J208" i="80"/>
  <c r="H217" i="79"/>
  <c r="G217" i="79"/>
  <c r="E217" i="79"/>
  <c r="F217" i="79"/>
  <c r="J208" i="79"/>
  <c r="I208" i="79"/>
  <c r="I215" i="79" s="1"/>
  <c r="G208" i="79"/>
  <c r="K207" i="79"/>
  <c r="E207" i="79"/>
  <c r="E214" i="79" s="1"/>
  <c r="C207" i="79"/>
  <c r="H206" i="79"/>
  <c r="K205" i="79"/>
  <c r="H204" i="79"/>
  <c r="J204" i="79"/>
  <c r="I204" i="79"/>
  <c r="K202" i="79"/>
  <c r="J202" i="79"/>
  <c r="I202" i="79"/>
  <c r="H202" i="79"/>
  <c r="G202" i="79"/>
  <c r="F202" i="79"/>
  <c r="E202" i="79"/>
  <c r="D202" i="79"/>
  <c r="C202" i="79"/>
  <c r="G204" i="79"/>
  <c r="D217" i="79"/>
  <c r="F208" i="79"/>
  <c r="G216" i="78"/>
  <c r="H208" i="78"/>
  <c r="K207" i="78"/>
  <c r="I207" i="78"/>
  <c r="D207" i="78"/>
  <c r="C207" i="78"/>
  <c r="H206" i="78"/>
  <c r="G206" i="78"/>
  <c r="E206" i="78"/>
  <c r="K205" i="78"/>
  <c r="I205" i="78"/>
  <c r="D205" i="78"/>
  <c r="C205" i="78"/>
  <c r="K202" i="78"/>
  <c r="J202" i="78"/>
  <c r="I202" i="78"/>
  <c r="H202" i="78"/>
  <c r="G202" i="78"/>
  <c r="F202" i="78"/>
  <c r="E202" i="78"/>
  <c r="D202" i="78"/>
  <c r="C202" i="78"/>
  <c r="D216" i="78"/>
  <c r="J207" i="78"/>
  <c r="E216" i="77"/>
  <c r="J208" i="77"/>
  <c r="E208" i="77"/>
  <c r="D208" i="77"/>
  <c r="H207" i="77"/>
  <c r="F207" i="77"/>
  <c r="G205" i="77"/>
  <c r="I205" i="77"/>
  <c r="J204" i="77"/>
  <c r="I204" i="77"/>
  <c r="I210" i="77" s="1"/>
  <c r="K202" i="77"/>
  <c r="J202" i="77"/>
  <c r="I202" i="77"/>
  <c r="H202" i="77"/>
  <c r="G202" i="77"/>
  <c r="F202" i="77"/>
  <c r="E202" i="77"/>
  <c r="D202" i="77"/>
  <c r="C202" i="77"/>
  <c r="E207" i="77"/>
  <c r="C217" i="77"/>
  <c r="J217" i="76"/>
  <c r="D216" i="76"/>
  <c r="J216" i="76"/>
  <c r="J213" i="76"/>
  <c r="K208" i="76"/>
  <c r="D208" i="76"/>
  <c r="D207" i="76"/>
  <c r="H207" i="76"/>
  <c r="H214" i="76" s="1"/>
  <c r="K206" i="76"/>
  <c r="D206" i="76"/>
  <c r="D212" i="76" s="1"/>
  <c r="D205" i="76"/>
  <c r="H205" i="76"/>
  <c r="K204" i="76"/>
  <c r="D204" i="76"/>
  <c r="K202" i="76"/>
  <c r="J202" i="76"/>
  <c r="I202" i="76"/>
  <c r="H202" i="76"/>
  <c r="G202" i="76"/>
  <c r="F202" i="76"/>
  <c r="E202" i="76"/>
  <c r="D202" i="76"/>
  <c r="C202" i="76"/>
  <c r="G207" i="76"/>
  <c r="H217" i="75"/>
  <c r="G217" i="75"/>
  <c r="H213" i="75"/>
  <c r="G213" i="75"/>
  <c r="K202" i="75"/>
  <c r="J202" i="75"/>
  <c r="I202" i="75"/>
  <c r="H202" i="75"/>
  <c r="G202" i="75"/>
  <c r="F202" i="75"/>
  <c r="E202" i="75"/>
  <c r="D202" i="75"/>
  <c r="C202" i="75"/>
  <c r="H216" i="74"/>
  <c r="D208" i="74"/>
  <c r="H208" i="74"/>
  <c r="K207" i="74"/>
  <c r="D207" i="74"/>
  <c r="D214" i="74" s="1"/>
  <c r="D206" i="74"/>
  <c r="H206" i="74"/>
  <c r="K205" i="74"/>
  <c r="D205" i="74"/>
  <c r="G204" i="74"/>
  <c r="H204" i="74"/>
  <c r="K202" i="74"/>
  <c r="J202" i="74"/>
  <c r="I202" i="74"/>
  <c r="H202" i="74"/>
  <c r="G202" i="74"/>
  <c r="F202" i="74"/>
  <c r="E202" i="74"/>
  <c r="D202" i="74"/>
  <c r="C202" i="74"/>
  <c r="E213" i="74"/>
  <c r="G208" i="74"/>
  <c r="G217" i="73"/>
  <c r="F216" i="73"/>
  <c r="G213" i="73"/>
  <c r="E213" i="73"/>
  <c r="G208" i="73"/>
  <c r="K207" i="73"/>
  <c r="K214" i="73" s="1"/>
  <c r="D207" i="73"/>
  <c r="F206" i="73"/>
  <c r="F212" i="73" s="1"/>
  <c r="J205" i="73"/>
  <c r="C205" i="73"/>
  <c r="C211" i="73" s="1"/>
  <c r="K202" i="73"/>
  <c r="J202" i="73"/>
  <c r="I202" i="73"/>
  <c r="H202" i="73"/>
  <c r="G202" i="73"/>
  <c r="F202" i="73"/>
  <c r="E202" i="73"/>
  <c r="D202" i="73"/>
  <c r="C202" i="73"/>
  <c r="H216" i="73"/>
  <c r="D217" i="73"/>
  <c r="I206" i="73"/>
  <c r="J217" i="72"/>
  <c r="D217" i="72"/>
  <c r="K217" i="72"/>
  <c r="I216" i="72"/>
  <c r="D216" i="72"/>
  <c r="H213" i="72"/>
  <c r="J212" i="72"/>
  <c r="J208" i="72"/>
  <c r="E208" i="72"/>
  <c r="C208" i="72"/>
  <c r="D207" i="72"/>
  <c r="K206" i="72"/>
  <c r="J206" i="72"/>
  <c r="G206" i="72"/>
  <c r="G212" i="72" s="1"/>
  <c r="C206" i="72"/>
  <c r="D205" i="72"/>
  <c r="K205" i="72"/>
  <c r="G205" i="72"/>
  <c r="E205" i="72"/>
  <c r="K204" i="72"/>
  <c r="K210" i="72" s="1"/>
  <c r="J204" i="72"/>
  <c r="G204" i="72"/>
  <c r="E204" i="72"/>
  <c r="K202" i="72"/>
  <c r="J202" i="72"/>
  <c r="I202" i="72"/>
  <c r="H202" i="72"/>
  <c r="G202" i="72"/>
  <c r="F202" i="72"/>
  <c r="E202" i="72"/>
  <c r="D202" i="72"/>
  <c r="C202" i="72"/>
  <c r="G216" i="72"/>
  <c r="I208" i="72"/>
  <c r="I215" i="72" s="1"/>
  <c r="H217" i="71"/>
  <c r="D217" i="71"/>
  <c r="G217" i="71"/>
  <c r="I216" i="71"/>
  <c r="H213" i="71"/>
  <c r="G213" i="71"/>
  <c r="J208" i="71"/>
  <c r="F208" i="71"/>
  <c r="D208" i="71"/>
  <c r="D215" i="71" s="1"/>
  <c r="K207" i="71"/>
  <c r="J207" i="71"/>
  <c r="H207" i="71"/>
  <c r="F207" i="71"/>
  <c r="F214" i="71" s="1"/>
  <c r="J206" i="71"/>
  <c r="F206" i="71"/>
  <c r="D206" i="71"/>
  <c r="K205" i="71"/>
  <c r="J205" i="71"/>
  <c r="H205" i="71"/>
  <c r="F205" i="71"/>
  <c r="J204" i="71"/>
  <c r="F204" i="71"/>
  <c r="F210" i="71" s="1"/>
  <c r="D204" i="71"/>
  <c r="I208" i="71"/>
  <c r="H217" i="70"/>
  <c r="F217" i="70"/>
  <c r="D217" i="70"/>
  <c r="K217" i="70"/>
  <c r="F216" i="70"/>
  <c r="E216" i="70"/>
  <c r="D213" i="70"/>
  <c r="K213" i="70"/>
  <c r="I208" i="70"/>
  <c r="J208" i="70"/>
  <c r="H208" i="70"/>
  <c r="H215" i="70" s="1"/>
  <c r="F208" i="70"/>
  <c r="J207" i="70"/>
  <c r="F207" i="70"/>
  <c r="D207" i="70"/>
  <c r="I206" i="70"/>
  <c r="J206" i="70"/>
  <c r="H206" i="70"/>
  <c r="F206" i="70"/>
  <c r="F212" i="70" s="1"/>
  <c r="J205" i="70"/>
  <c r="F205" i="70"/>
  <c r="D205" i="70"/>
  <c r="I204" i="70"/>
  <c r="J204" i="70"/>
  <c r="H204" i="70"/>
  <c r="F204" i="70"/>
  <c r="E208" i="70"/>
  <c r="K217" i="69"/>
  <c r="I217" i="69"/>
  <c r="E217" i="69"/>
  <c r="C217" i="69"/>
  <c r="H217" i="69"/>
  <c r="K216" i="69"/>
  <c r="G216" i="69"/>
  <c r="E216" i="69"/>
  <c r="C216" i="69"/>
  <c r="J216" i="69"/>
  <c r="H213" i="69"/>
  <c r="J208" i="69"/>
  <c r="K208" i="69"/>
  <c r="E208" i="69"/>
  <c r="C208" i="69"/>
  <c r="F207" i="69"/>
  <c r="K207" i="69"/>
  <c r="I207" i="69"/>
  <c r="G207" i="69"/>
  <c r="C207" i="69"/>
  <c r="J206" i="69"/>
  <c r="K206" i="69"/>
  <c r="E206" i="69"/>
  <c r="C206" i="69"/>
  <c r="F205" i="69"/>
  <c r="K205" i="69"/>
  <c r="I205" i="69"/>
  <c r="G205" i="69"/>
  <c r="C205" i="69"/>
  <c r="J204" i="69"/>
  <c r="K204" i="69"/>
  <c r="E204" i="69"/>
  <c r="C204" i="69"/>
  <c r="K202" i="69"/>
  <c r="J202" i="69"/>
  <c r="I202" i="69"/>
  <c r="H202" i="69"/>
  <c r="G202" i="69"/>
  <c r="F202" i="69"/>
  <c r="E202" i="69"/>
  <c r="D202" i="69"/>
  <c r="C202" i="69"/>
  <c r="E207" i="69"/>
  <c r="G217" i="69"/>
  <c r="H217" i="68"/>
  <c r="F217" i="68"/>
  <c r="E217" i="68"/>
  <c r="H216" i="68"/>
  <c r="G216" i="68"/>
  <c r="G212" i="68"/>
  <c r="G208" i="68"/>
  <c r="J208" i="68"/>
  <c r="H208" i="68"/>
  <c r="D208" i="68"/>
  <c r="K207" i="68"/>
  <c r="H207" i="68"/>
  <c r="F207" i="68"/>
  <c r="D207" i="68"/>
  <c r="G206" i="68"/>
  <c r="J206" i="68"/>
  <c r="H206" i="68"/>
  <c r="D206" i="68"/>
  <c r="K205" i="68"/>
  <c r="H205" i="68"/>
  <c r="F205" i="68"/>
  <c r="D205" i="68"/>
  <c r="G204" i="68"/>
  <c r="J204" i="68"/>
  <c r="H204" i="68"/>
  <c r="D204" i="68"/>
  <c r="F213" i="68"/>
  <c r="F208" i="68"/>
  <c r="B170" i="26"/>
  <c r="B85" i="42"/>
  <c r="B102" i="26"/>
  <c r="B159" i="25"/>
  <c r="B56" i="26"/>
  <c r="B36" i="26"/>
  <c r="B119" i="26"/>
  <c r="B62" i="26"/>
  <c r="B136" i="99"/>
  <c r="B139" i="42"/>
  <c r="B149" i="42"/>
  <c r="B46" i="42"/>
  <c r="B61" i="42"/>
  <c r="B5" i="42"/>
  <c r="B64" i="25"/>
  <c r="B76" i="42"/>
  <c r="B136" i="26"/>
  <c r="B46" i="25"/>
  <c r="B105" i="42"/>
  <c r="B13" i="99"/>
  <c r="B95" i="99"/>
  <c r="B114" i="26"/>
  <c r="B43" i="99"/>
  <c r="B22" i="99"/>
  <c r="B40" i="99"/>
  <c r="B150" i="99"/>
  <c r="B168" i="99"/>
  <c r="B11" i="42"/>
  <c r="B99" i="42"/>
  <c r="B124" i="26"/>
  <c r="B133" i="42"/>
  <c r="B21" i="42"/>
  <c r="B45" i="26"/>
  <c r="B83" i="25"/>
  <c r="B82" i="26"/>
  <c r="B145" i="26"/>
  <c r="B72" i="26"/>
  <c r="B117" i="42"/>
  <c r="B160" i="99"/>
  <c r="B93" i="42"/>
  <c r="B36" i="99"/>
  <c r="B15" i="99"/>
  <c r="B24" i="99"/>
  <c r="B94" i="42"/>
  <c r="B152" i="99"/>
  <c r="B165" i="42"/>
  <c r="B14" i="26"/>
  <c r="B90" i="26"/>
  <c r="B81" i="26"/>
  <c r="B60" i="26"/>
  <c r="B144" i="26"/>
  <c r="B126" i="26"/>
  <c r="B5" i="26"/>
  <c r="B66" i="26"/>
  <c r="B44" i="26"/>
  <c r="B129" i="42"/>
  <c r="B83" i="99"/>
  <c r="B20" i="99"/>
  <c r="B10" i="99"/>
  <c r="B123" i="99"/>
  <c r="B92" i="99"/>
  <c r="B65" i="42"/>
  <c r="B45" i="99"/>
  <c r="B136" i="42"/>
  <c r="B7" i="99"/>
  <c r="B25" i="26"/>
  <c r="B94" i="99"/>
  <c r="B102" i="42"/>
  <c r="B54" i="42"/>
  <c r="B64" i="42"/>
  <c r="B160" i="42"/>
  <c r="B175" i="42"/>
  <c r="B119" i="42"/>
  <c r="B54" i="26"/>
  <c r="B90" i="42"/>
  <c r="B118" i="26"/>
  <c r="B84" i="26"/>
  <c r="B20" i="42"/>
  <c r="B16" i="42"/>
  <c r="B25" i="42"/>
  <c r="B13" i="42"/>
  <c r="B137" i="42"/>
  <c r="B152" i="42"/>
  <c r="B161" i="42"/>
  <c r="B24" i="42"/>
  <c r="B33" i="42"/>
  <c r="B131" i="99"/>
  <c r="B171" i="25"/>
  <c r="B142" i="26"/>
  <c r="B64" i="99"/>
  <c r="B104" i="25"/>
  <c r="B96" i="26"/>
  <c r="B150" i="26"/>
  <c r="B73" i="99"/>
  <c r="B6" i="26"/>
  <c r="B26" i="99"/>
  <c r="B63" i="42"/>
  <c r="B174" i="42"/>
  <c r="B112" i="42"/>
  <c r="B81" i="42"/>
  <c r="B96" i="42"/>
  <c r="B111" i="42"/>
  <c r="B121" i="42"/>
  <c r="B34" i="42"/>
  <c r="B98" i="42"/>
  <c r="B110" i="26"/>
  <c r="B95" i="26"/>
  <c r="B18" i="99"/>
  <c r="B89" i="99"/>
  <c r="B69" i="99"/>
  <c r="B48" i="99"/>
  <c r="B138" i="99"/>
  <c r="B110" i="99"/>
  <c r="B38" i="99"/>
  <c r="B50" i="99"/>
  <c r="B62" i="42"/>
  <c r="B131" i="26"/>
  <c r="B40" i="42"/>
  <c r="B26" i="42"/>
  <c r="B71" i="42"/>
  <c r="B140" i="26"/>
  <c r="B142" i="42"/>
  <c r="B12" i="26"/>
  <c r="B128" i="26"/>
  <c r="B55" i="42"/>
  <c r="B116" i="99"/>
  <c r="B134" i="99"/>
  <c r="B68" i="99"/>
  <c r="B2" i="99"/>
  <c r="B125" i="99"/>
  <c r="B143" i="99"/>
  <c r="B78" i="99"/>
  <c r="B96" i="99"/>
  <c r="B58" i="99"/>
  <c r="B10" i="26"/>
  <c r="B47" i="99"/>
  <c r="B77" i="42"/>
  <c r="B75" i="42"/>
  <c r="B172" i="42"/>
  <c r="B82" i="42"/>
  <c r="B3" i="42"/>
  <c r="B140" i="42"/>
  <c r="B134" i="42"/>
  <c r="B12" i="42"/>
  <c r="B74" i="26"/>
  <c r="B21" i="26"/>
  <c r="B105" i="99"/>
  <c r="B37" i="42"/>
  <c r="B126" i="99"/>
  <c r="B135" i="99"/>
  <c r="B100" i="42"/>
  <c r="B173" i="42"/>
  <c r="B171" i="42"/>
  <c r="B45" i="42"/>
  <c r="B56" i="42"/>
  <c r="B153" i="99"/>
  <c r="B53" i="26"/>
  <c r="B91" i="26"/>
  <c r="B9" i="26"/>
  <c r="B154" i="26"/>
  <c r="B100" i="26"/>
  <c r="B99" i="26"/>
  <c r="B147" i="26"/>
  <c r="B4" i="26"/>
  <c r="B130" i="26"/>
  <c r="B49" i="42"/>
  <c r="B146" i="42"/>
  <c r="B29" i="42"/>
  <c r="B108" i="42"/>
  <c r="B123" i="42"/>
  <c r="B132" i="42"/>
  <c r="B113" i="42"/>
  <c r="B4" i="42"/>
  <c r="B15" i="26"/>
  <c r="B42" i="26"/>
  <c r="B162" i="99"/>
  <c r="B174" i="99"/>
  <c r="B87" i="26"/>
  <c r="B17" i="99"/>
  <c r="B119" i="99"/>
  <c r="B27" i="99"/>
  <c r="B106" i="99"/>
  <c r="B155" i="99"/>
  <c r="B2" i="42"/>
  <c r="B83" i="42"/>
  <c r="B52" i="42"/>
  <c r="B67" i="42"/>
  <c r="B74" i="42"/>
  <c r="B92" i="42"/>
  <c r="B91" i="42"/>
  <c r="B163" i="42"/>
  <c r="B88" i="26"/>
  <c r="B7" i="26"/>
  <c r="B24" i="26"/>
  <c r="B167" i="99"/>
  <c r="B157" i="26"/>
  <c r="B176" i="99"/>
  <c r="B118" i="99"/>
  <c r="B151" i="42"/>
  <c r="B139" i="99"/>
  <c r="B148" i="99"/>
  <c r="B15" i="42"/>
  <c r="B88" i="42"/>
  <c r="B86" i="42"/>
  <c r="B159" i="42"/>
  <c r="B123" i="26"/>
  <c r="B166" i="99"/>
  <c r="B42" i="99"/>
  <c r="B75" i="99"/>
  <c r="B159" i="99"/>
  <c r="B74" i="99"/>
  <c r="B157" i="99"/>
  <c r="B144" i="99"/>
  <c r="B161" i="99"/>
  <c r="B67" i="99"/>
  <c r="B167" i="26"/>
  <c r="B14" i="42"/>
  <c r="B19" i="26"/>
  <c r="B48" i="42"/>
  <c r="B135" i="42"/>
  <c r="B37" i="26"/>
  <c r="B40" i="26"/>
  <c r="B35" i="26"/>
  <c r="B132" i="26"/>
  <c r="B107" i="26"/>
  <c r="B81" i="99"/>
  <c r="B173" i="99"/>
  <c r="B8" i="42"/>
  <c r="B170" i="99"/>
  <c r="B28" i="99"/>
  <c r="B37" i="99"/>
  <c r="B9" i="42"/>
  <c r="B165" i="99"/>
  <c r="B80" i="42"/>
  <c r="B85" i="26"/>
  <c r="B34" i="99"/>
  <c r="B94" i="26"/>
  <c r="B50" i="25"/>
  <c r="B69" i="26"/>
  <c r="B175" i="26"/>
  <c r="B49" i="25"/>
  <c r="B171" i="99"/>
  <c r="B43" i="25"/>
  <c r="B124" i="99"/>
  <c r="B157" i="42"/>
  <c r="B31" i="42"/>
  <c r="B84" i="99"/>
  <c r="B79" i="42"/>
  <c r="B158" i="42"/>
  <c r="B167" i="42"/>
  <c r="B30" i="42"/>
  <c r="B39" i="42"/>
  <c r="B168" i="42"/>
  <c r="B59" i="25"/>
  <c r="B106" i="26"/>
  <c r="B13" i="26"/>
  <c r="B146" i="26"/>
  <c r="B135" i="26"/>
  <c r="B77" i="26"/>
  <c r="B145" i="99"/>
  <c r="B108" i="26"/>
  <c r="B98" i="99"/>
  <c r="B58" i="26"/>
  <c r="B44" i="42"/>
  <c r="B50" i="42"/>
  <c r="B57" i="99"/>
  <c r="B169" i="99"/>
  <c r="B172" i="99"/>
  <c r="B87" i="99"/>
  <c r="B66" i="99"/>
  <c r="B36" i="42"/>
  <c r="B4" i="99"/>
  <c r="B107" i="42"/>
  <c r="B103" i="99"/>
  <c r="B65" i="99"/>
  <c r="B29" i="99"/>
  <c r="B108" i="99"/>
  <c r="B128" i="99"/>
  <c r="B149" i="99"/>
  <c r="B35" i="99"/>
  <c r="B53" i="99"/>
  <c r="B163" i="99"/>
  <c r="B6" i="99"/>
  <c r="B168" i="26"/>
  <c r="B89" i="42"/>
  <c r="B35" i="42"/>
  <c r="B131" i="42"/>
  <c r="B177" i="42"/>
  <c r="B84" i="42"/>
  <c r="B47" i="26"/>
  <c r="B97" i="42"/>
  <c r="B76" i="26"/>
  <c r="B73" i="26"/>
  <c r="B150" i="42"/>
  <c r="B31" i="99"/>
  <c r="B49" i="99"/>
  <c r="B33" i="99"/>
  <c r="B61" i="99"/>
  <c r="B151" i="99"/>
  <c r="B88" i="99"/>
  <c r="B104" i="99"/>
  <c r="B41" i="99"/>
  <c r="B114" i="42"/>
  <c r="B22" i="42"/>
  <c r="B153" i="26"/>
  <c r="B156" i="25"/>
  <c r="B27" i="26"/>
  <c r="B158" i="26"/>
  <c r="B89" i="26"/>
  <c r="B143" i="26"/>
  <c r="B152" i="26"/>
  <c r="B65" i="26"/>
  <c r="B55" i="99"/>
  <c r="B115" i="99"/>
  <c r="B23" i="99"/>
  <c r="B177" i="99"/>
  <c r="B76" i="99"/>
  <c r="B58" i="42"/>
  <c r="B80" i="99"/>
  <c r="B51" i="42"/>
  <c r="B120" i="26"/>
  <c r="B85" i="99"/>
  <c r="B20" i="26"/>
  <c r="B6" i="42"/>
  <c r="B48" i="26"/>
  <c r="B18" i="26"/>
  <c r="B139" i="26"/>
  <c r="B68" i="26"/>
  <c r="B67" i="25"/>
  <c r="B32" i="26"/>
  <c r="B22" i="26"/>
  <c r="B115" i="42"/>
  <c r="B127" i="26"/>
  <c r="B90" i="99"/>
  <c r="B12" i="99"/>
  <c r="B141" i="99"/>
  <c r="B120" i="99"/>
  <c r="B21" i="99"/>
  <c r="B127" i="99"/>
  <c r="B8" i="99"/>
  <c r="B19" i="99"/>
  <c r="B121" i="99"/>
  <c r="B126" i="42"/>
  <c r="B113" i="26"/>
  <c r="B77" i="99"/>
  <c r="B137" i="26"/>
  <c r="B122" i="26"/>
  <c r="B121" i="26"/>
  <c r="B86" i="99"/>
  <c r="B176" i="26"/>
  <c r="B39" i="99"/>
  <c r="B23" i="26"/>
  <c r="B101" i="42"/>
  <c r="B110" i="42"/>
  <c r="B143" i="42"/>
  <c r="B23" i="42"/>
  <c r="B38" i="42"/>
  <c r="B47" i="42"/>
  <c r="B109" i="42"/>
  <c r="B118" i="42"/>
  <c r="B125" i="26"/>
  <c r="B32" i="99"/>
  <c r="B175" i="99"/>
  <c r="B82" i="99"/>
  <c r="B51" i="25"/>
  <c r="B30" i="99"/>
  <c r="B9" i="99"/>
  <c r="B132" i="99"/>
  <c r="B137" i="99"/>
  <c r="B72" i="99"/>
  <c r="B87" i="42"/>
  <c r="B176" i="42"/>
  <c r="B172" i="26"/>
  <c r="B19" i="42"/>
  <c r="B70" i="42"/>
  <c r="B10" i="42"/>
  <c r="B111" i="26"/>
  <c r="B57" i="42"/>
  <c r="B174" i="26"/>
  <c r="B46" i="99"/>
  <c r="B140" i="99"/>
  <c r="B147" i="99"/>
  <c r="B56" i="99"/>
  <c r="B51" i="99"/>
  <c r="B114" i="99"/>
  <c r="B156" i="99"/>
  <c r="B91" i="99"/>
  <c r="B109" i="99"/>
  <c r="B154" i="99"/>
  <c r="B147" i="42"/>
  <c r="B173" i="26"/>
  <c r="B125" i="42"/>
  <c r="B69" i="42"/>
  <c r="B156" i="42"/>
  <c r="B169" i="26"/>
  <c r="B28" i="42"/>
  <c r="B103" i="26"/>
  <c r="B98" i="26"/>
  <c r="B130" i="99"/>
  <c r="B164" i="42"/>
  <c r="B129" i="26"/>
  <c r="B63" i="99"/>
  <c r="B138" i="26"/>
  <c r="B52" i="26"/>
  <c r="B29" i="26"/>
  <c r="B99" i="99"/>
  <c r="B31" i="26"/>
  <c r="B52" i="99"/>
  <c r="B130" i="42"/>
  <c r="B3" i="26"/>
  <c r="B162" i="26"/>
  <c r="B70" i="26"/>
  <c r="B26" i="26"/>
  <c r="B161" i="26"/>
  <c r="B71" i="26"/>
  <c r="B86" i="26"/>
  <c r="B134" i="26"/>
  <c r="B149" i="26"/>
  <c r="B79" i="99"/>
  <c r="B11" i="99"/>
  <c r="B138" i="42"/>
  <c r="B113" i="99"/>
  <c r="B122" i="99"/>
  <c r="B93" i="99"/>
  <c r="B59" i="42"/>
  <c r="B3" i="99"/>
  <c r="B127" i="42"/>
  <c r="B70" i="99"/>
  <c r="B148" i="42"/>
  <c r="B155" i="26"/>
  <c r="B78" i="25"/>
  <c r="B8" i="26"/>
  <c r="B141" i="26"/>
  <c r="B163" i="26"/>
  <c r="B25" i="99"/>
  <c r="B165" i="26"/>
  <c r="B59" i="99"/>
  <c r="B109" i="26"/>
  <c r="B60" i="42"/>
  <c r="B170" i="42"/>
  <c r="B166" i="42"/>
  <c r="B42" i="42"/>
  <c r="B122" i="42"/>
  <c r="B7" i="42"/>
  <c r="B68" i="42"/>
  <c r="B78" i="42"/>
  <c r="B112" i="99"/>
  <c r="B105" i="25"/>
  <c r="B5" i="99"/>
  <c r="B116" i="26"/>
  <c r="B39" i="26"/>
  <c r="B107" i="99"/>
  <c r="B14" i="99"/>
  <c r="B60" i="99"/>
  <c r="B142" i="99"/>
  <c r="B97" i="99"/>
  <c r="B95" i="42"/>
  <c r="B104" i="42"/>
  <c r="B154" i="42"/>
  <c r="B17" i="42"/>
  <c r="B32" i="42"/>
  <c r="B169" i="42"/>
  <c r="B103" i="42"/>
  <c r="B41" i="42"/>
  <c r="B115" i="26"/>
  <c r="B66" i="42"/>
  <c r="B53" i="42"/>
  <c r="B129" i="99"/>
  <c r="B80" i="25"/>
  <c r="B33" i="26"/>
  <c r="B92" i="26"/>
  <c r="B11" i="26"/>
  <c r="B2" i="26"/>
  <c r="B41" i="26"/>
  <c r="B97" i="26"/>
  <c r="B112" i="26"/>
  <c r="B63" i="26"/>
  <c r="B128" i="42"/>
  <c r="B30" i="26"/>
  <c r="B120" i="42"/>
  <c r="B155" i="42"/>
  <c r="B34" i="26"/>
  <c r="B117" i="26"/>
  <c r="B17" i="26"/>
  <c r="B148" i="26"/>
  <c r="B75" i="26"/>
  <c r="B18" i="42"/>
  <c r="B44" i="99"/>
  <c r="B62" i="99"/>
  <c r="B146" i="99"/>
  <c r="B16" i="99"/>
  <c r="B164" i="99"/>
  <c r="B101" i="99"/>
  <c r="B117" i="99"/>
  <c r="B54" i="99"/>
  <c r="B27" i="42"/>
  <c r="B55" i="26"/>
  <c r="B166" i="26"/>
  <c r="B133" i="26"/>
  <c r="B38" i="26"/>
  <c r="B28" i="26"/>
  <c r="B57" i="26"/>
  <c r="B61" i="25"/>
  <c r="B93" i="26"/>
  <c r="B177" i="26"/>
  <c r="B133" i="99"/>
  <c r="B72" i="42"/>
  <c r="B145" i="42"/>
  <c r="B102" i="99"/>
  <c r="B106" i="42"/>
  <c r="B73" i="42"/>
  <c r="B141" i="42"/>
  <c r="B144" i="42"/>
  <c r="B153" i="42"/>
  <c r="B162" i="42"/>
  <c r="B160" i="26"/>
  <c r="B151" i="26"/>
  <c r="B101" i="26"/>
  <c r="B164" i="25"/>
  <c r="B16" i="26"/>
  <c r="B158" i="99"/>
  <c r="B79" i="26"/>
  <c r="B111" i="99"/>
  <c r="B100" i="99"/>
  <c r="B43" i="42"/>
  <c r="B116" i="42"/>
  <c r="B71" i="99"/>
  <c r="B124" i="42"/>
  <c r="B81" i="25" l="1"/>
  <c r="B39" i="25"/>
  <c r="B133" i="25"/>
  <c r="B73" i="25"/>
  <c r="B160" i="25"/>
  <c r="B158" i="25"/>
  <c r="B85" i="25"/>
  <c r="B170" i="25"/>
  <c r="B18" i="25"/>
  <c r="B128" i="25"/>
  <c r="B124" i="25"/>
  <c r="B56" i="25"/>
  <c r="B163" i="25"/>
  <c r="B4" i="25"/>
  <c r="B96" i="25"/>
  <c r="B47" i="25"/>
  <c r="B140" i="25"/>
  <c r="B62" i="25"/>
  <c r="B92" i="25"/>
  <c r="B9" i="25"/>
  <c r="B101" i="25"/>
  <c r="B55" i="25"/>
  <c r="B144" i="25"/>
  <c r="B95" i="25"/>
  <c r="B5" i="25"/>
  <c r="B130" i="25"/>
  <c r="B38" i="25"/>
  <c r="B90" i="25"/>
  <c r="B94" i="25"/>
  <c r="B115" i="25"/>
  <c r="B50" i="26"/>
  <c r="B48" i="25"/>
  <c r="B150" i="25"/>
  <c r="B102" i="25"/>
  <c r="B44" i="25"/>
  <c r="B174" i="25"/>
  <c r="B108" i="25"/>
  <c r="B52" i="25"/>
  <c r="B141" i="25"/>
  <c r="B84" i="25"/>
  <c r="B169" i="25"/>
  <c r="B43" i="26"/>
  <c r="B93" i="25"/>
  <c r="B21" i="25"/>
  <c r="B26" i="25"/>
  <c r="B136" i="25"/>
  <c r="B177" i="25"/>
  <c r="B68" i="25"/>
  <c r="B173" i="25"/>
  <c r="B12" i="25"/>
  <c r="B106" i="25"/>
  <c r="B89" i="25"/>
  <c r="B6" i="25"/>
  <c r="B159" i="26"/>
  <c r="B2" i="25"/>
  <c r="B97" i="25"/>
  <c r="B49" i="26"/>
  <c r="B20" i="25"/>
  <c r="B131" i="25"/>
  <c r="B23" i="25"/>
  <c r="B171" i="26"/>
  <c r="B77" i="25"/>
  <c r="B125" i="25"/>
  <c r="B161" i="25"/>
  <c r="B83" i="26"/>
  <c r="B14" i="25"/>
  <c r="B167" i="25"/>
  <c r="B72" i="25"/>
  <c r="B8" i="25"/>
  <c r="B100" i="25"/>
  <c r="B104" i="26"/>
  <c r="B17" i="25"/>
  <c r="B111" i="25"/>
  <c r="B139" i="25"/>
  <c r="B66" i="25"/>
  <c r="B152" i="25"/>
  <c r="B80" i="26"/>
  <c r="B103" i="25"/>
  <c r="B70" i="25"/>
  <c r="B28" i="25"/>
  <c r="B138" i="25"/>
  <c r="B175" i="25"/>
  <c r="B109" i="25"/>
  <c r="B127" i="25"/>
  <c r="B172" i="25"/>
  <c r="B121" i="25"/>
  <c r="B69" i="25"/>
  <c r="B148" i="25"/>
  <c r="B32" i="25"/>
  <c r="B151" i="25"/>
  <c r="B129" i="25"/>
  <c r="B31" i="25"/>
  <c r="B54" i="25"/>
  <c r="B137" i="25"/>
  <c r="B22" i="25"/>
  <c r="B61" i="26"/>
  <c r="B99" i="25"/>
  <c r="B16" i="25"/>
  <c r="B110" i="25"/>
  <c r="B107" i="25"/>
  <c r="B25" i="25"/>
  <c r="B119" i="25"/>
  <c r="B46" i="26"/>
  <c r="B75" i="25"/>
  <c r="B162" i="25"/>
  <c r="B19" i="25"/>
  <c r="B113" i="25"/>
  <c r="B123" i="25"/>
  <c r="B57" i="25"/>
  <c r="B146" i="25"/>
  <c r="B98" i="25"/>
  <c r="B30" i="25"/>
  <c r="B156" i="26"/>
  <c r="B24" i="25"/>
  <c r="B118" i="25"/>
  <c r="B147" i="25"/>
  <c r="B33" i="25"/>
  <c r="B78" i="26"/>
  <c r="B86" i="25"/>
  <c r="B27" i="25"/>
  <c r="B166" i="25"/>
  <c r="B154" i="25"/>
  <c r="B117" i="25"/>
  <c r="B142" i="25"/>
  <c r="B41" i="25"/>
  <c r="B35" i="25"/>
  <c r="B165" i="25"/>
  <c r="B40" i="25"/>
  <c r="B157" i="25"/>
  <c r="B10" i="25"/>
  <c r="B155" i="25"/>
  <c r="B88" i="25"/>
  <c r="B149" i="25"/>
  <c r="B114" i="25"/>
  <c r="B79" i="25"/>
  <c r="D9" i="51"/>
  <c r="C19" i="51"/>
  <c r="C53" i="51"/>
  <c r="D8" i="51"/>
  <c r="C8" i="51" s="1"/>
  <c r="B53" i="25"/>
  <c r="B112" i="25"/>
  <c r="B51" i="26"/>
  <c r="B58" i="25"/>
  <c r="B11" i="25"/>
  <c r="B34" i="25"/>
  <c r="B134" i="25"/>
  <c r="C34" i="51"/>
  <c r="D62" i="51" s="1"/>
  <c r="E62" i="51"/>
  <c r="E56" i="51"/>
  <c r="C24" i="51"/>
  <c r="C33" i="51"/>
  <c r="C23" i="51"/>
  <c r="B126" i="25"/>
  <c r="B13" i="25"/>
  <c r="B105" i="26"/>
  <c r="B164" i="26"/>
  <c r="B87" i="25"/>
  <c r="F9" i="51"/>
  <c r="E34" i="51"/>
  <c r="D19" i="51"/>
  <c r="F8" i="51"/>
  <c r="E33" i="51"/>
  <c r="D18" i="51"/>
  <c r="C18" i="51" s="1"/>
  <c r="B37" i="25"/>
  <c r="B3" i="25"/>
  <c r="B71" i="25"/>
  <c r="B74" i="25"/>
  <c r="B153" i="25"/>
  <c r="F34" i="51"/>
  <c r="E19" i="51"/>
  <c r="F53" i="51" s="1"/>
  <c r="F33" i="51"/>
  <c r="E18" i="51"/>
  <c r="B59" i="26"/>
  <c r="B67" i="26"/>
  <c r="B76" i="25"/>
  <c r="B15" i="25"/>
  <c r="B143" i="25"/>
  <c r="B176" i="25"/>
  <c r="F19" i="51"/>
  <c r="G53" i="51" s="1"/>
  <c r="F18" i="51"/>
  <c r="B60" i="25"/>
  <c r="B65" i="25"/>
  <c r="B145" i="25"/>
  <c r="B91" i="25"/>
  <c r="B168" i="25"/>
  <c r="B45" i="25"/>
  <c r="B7" i="25"/>
  <c r="B135" i="25"/>
  <c r="B132" i="25"/>
  <c r="B64" i="26"/>
  <c r="B42" i="25"/>
  <c r="B122" i="25"/>
  <c r="B9" i="51"/>
  <c r="C47" i="51" s="1"/>
  <c r="B82" i="25"/>
  <c r="B116" i="25"/>
  <c r="B36" i="25"/>
  <c r="B63" i="25"/>
  <c r="B120" i="25"/>
  <c r="B29" i="25"/>
  <c r="G44" i="51"/>
  <c r="E44" i="51"/>
  <c r="C4" i="51"/>
  <c r="D44" i="51" s="1"/>
  <c r="F44" i="51"/>
  <c r="H215" i="68"/>
  <c r="G215" i="68"/>
  <c r="F215" i="68"/>
  <c r="D215" i="68"/>
  <c r="J215" i="68"/>
  <c r="J210" i="69"/>
  <c r="K211" i="71"/>
  <c r="H212" i="68"/>
  <c r="I210" i="70"/>
  <c r="H211" i="68"/>
  <c r="F211" i="68"/>
  <c r="D211" i="68"/>
  <c r="K211" i="68"/>
  <c r="G214" i="69"/>
  <c r="I213" i="69"/>
  <c r="E215" i="69"/>
  <c r="E213" i="68"/>
  <c r="J212" i="69"/>
  <c r="K214" i="68"/>
  <c r="F214" i="69"/>
  <c r="C212" i="69"/>
  <c r="H214" i="68"/>
  <c r="H210" i="68"/>
  <c r="F214" i="68"/>
  <c r="H213" i="68"/>
  <c r="D210" i="68"/>
  <c r="D214" i="68"/>
  <c r="K212" i="69"/>
  <c r="J216" i="71"/>
  <c r="I204" i="68"/>
  <c r="E205" i="68"/>
  <c r="E211" i="68" s="1"/>
  <c r="I206" i="68"/>
  <c r="I212" i="68" s="1"/>
  <c r="E207" i="68"/>
  <c r="E214" i="68" s="1"/>
  <c r="I208" i="68"/>
  <c r="I215" i="68" s="1"/>
  <c r="G213" i="68"/>
  <c r="I216" i="68"/>
  <c r="G217" i="68"/>
  <c r="D204" i="69"/>
  <c r="D210" i="69" s="1"/>
  <c r="H205" i="69"/>
  <c r="D206" i="69"/>
  <c r="D212" i="69" s="1"/>
  <c r="H207" i="69"/>
  <c r="H214" i="69" s="1"/>
  <c r="D208" i="69"/>
  <c r="D215" i="69" s="1"/>
  <c r="F211" i="69"/>
  <c r="J213" i="69"/>
  <c r="D216" i="69"/>
  <c r="J217" i="69"/>
  <c r="G204" i="70"/>
  <c r="C205" i="70"/>
  <c r="K205" i="70"/>
  <c r="G206" i="70"/>
  <c r="G212" i="70" s="1"/>
  <c r="C207" i="70"/>
  <c r="K207" i="70"/>
  <c r="G208" i="70"/>
  <c r="G215" i="70" s="1"/>
  <c r="E213" i="70"/>
  <c r="C214" i="70"/>
  <c r="K214" i="70"/>
  <c r="I215" i="70"/>
  <c r="G216" i="70"/>
  <c r="E217" i="70"/>
  <c r="C204" i="71"/>
  <c r="K204" i="71"/>
  <c r="G205" i="71"/>
  <c r="G211" i="71" s="1"/>
  <c r="C206" i="71"/>
  <c r="C212" i="71" s="1"/>
  <c r="K206" i="71"/>
  <c r="K212" i="71" s="1"/>
  <c r="G207" i="71"/>
  <c r="C208" i="71"/>
  <c r="K208" i="71"/>
  <c r="K215" i="71" s="1"/>
  <c r="I213" i="71"/>
  <c r="G214" i="71"/>
  <c r="C216" i="71"/>
  <c r="K216" i="71"/>
  <c r="I217" i="71"/>
  <c r="F204" i="72"/>
  <c r="F210" i="72" s="1"/>
  <c r="C205" i="72"/>
  <c r="I206" i="72"/>
  <c r="I212" i="72" s="1"/>
  <c r="F207" i="72"/>
  <c r="K208" i="72"/>
  <c r="J213" i="72"/>
  <c r="J216" i="72"/>
  <c r="F204" i="73"/>
  <c r="D205" i="73"/>
  <c r="G206" i="73"/>
  <c r="G212" i="73" s="1"/>
  <c r="E207" i="73"/>
  <c r="H208" i="73"/>
  <c r="F213" i="73"/>
  <c r="G215" i="73"/>
  <c r="G216" i="73"/>
  <c r="E217" i="74"/>
  <c r="D217" i="74"/>
  <c r="K217" i="74"/>
  <c r="C217" i="74"/>
  <c r="I217" i="74"/>
  <c r="H217" i="74"/>
  <c r="G217" i="74"/>
  <c r="I216" i="74"/>
  <c r="D211" i="74"/>
  <c r="K211" i="74"/>
  <c r="H215" i="74"/>
  <c r="G215" i="74"/>
  <c r="D215" i="74"/>
  <c r="D205" i="75"/>
  <c r="D211" i="75" s="1"/>
  <c r="D207" i="75"/>
  <c r="F204" i="78"/>
  <c r="D204" i="78"/>
  <c r="D210" i="78" s="1"/>
  <c r="K204" i="78"/>
  <c r="C204" i="78"/>
  <c r="J204" i="78"/>
  <c r="I204" i="78"/>
  <c r="H204" i="78"/>
  <c r="G204" i="78"/>
  <c r="E204" i="78"/>
  <c r="I217" i="80"/>
  <c r="H217" i="80"/>
  <c r="G217" i="80"/>
  <c r="F217" i="80"/>
  <c r="E217" i="80"/>
  <c r="D217" i="80"/>
  <c r="K217" i="80"/>
  <c r="C217" i="80"/>
  <c r="J217" i="80"/>
  <c r="J210" i="70"/>
  <c r="J214" i="70"/>
  <c r="E207" i="72"/>
  <c r="G211" i="72"/>
  <c r="J212" i="68"/>
  <c r="J216" i="68"/>
  <c r="G211" i="69"/>
  <c r="E212" i="69"/>
  <c r="C213" i="69"/>
  <c r="K213" i="69"/>
  <c r="I214" i="69"/>
  <c r="J211" i="70"/>
  <c r="H212" i="70"/>
  <c r="F213" i="70"/>
  <c r="D214" i="70"/>
  <c r="J215" i="70"/>
  <c r="H216" i="70"/>
  <c r="F211" i="71"/>
  <c r="D212" i="71"/>
  <c r="J213" i="71"/>
  <c r="H214" i="71"/>
  <c r="F215" i="71"/>
  <c r="D216" i="71"/>
  <c r="J217" i="71"/>
  <c r="E215" i="72"/>
  <c r="E211" i="72"/>
  <c r="G207" i="72"/>
  <c r="J210" i="72"/>
  <c r="K213" i="72"/>
  <c r="K215" i="72"/>
  <c r="I217" i="72"/>
  <c r="F217" i="72"/>
  <c r="G204" i="73"/>
  <c r="E205" i="73"/>
  <c r="H206" i="73"/>
  <c r="H212" i="73" s="1"/>
  <c r="J207" i="73"/>
  <c r="I208" i="73"/>
  <c r="I215" i="73" s="1"/>
  <c r="E207" i="75"/>
  <c r="E205" i="75"/>
  <c r="E208" i="75"/>
  <c r="I207" i="75"/>
  <c r="E206" i="75"/>
  <c r="E212" i="75" s="1"/>
  <c r="I205" i="75"/>
  <c r="E204" i="75"/>
  <c r="D208" i="75"/>
  <c r="D215" i="75" s="1"/>
  <c r="H207" i="75"/>
  <c r="D206" i="75"/>
  <c r="H205" i="75"/>
  <c r="H211" i="75" s="1"/>
  <c r="D204" i="75"/>
  <c r="K208" i="75"/>
  <c r="C208" i="75"/>
  <c r="G207" i="75"/>
  <c r="K206" i="75"/>
  <c r="C206" i="75"/>
  <c r="G205" i="75"/>
  <c r="K204" i="75"/>
  <c r="K210" i="75" s="1"/>
  <c r="C204" i="75"/>
  <c r="D212" i="75"/>
  <c r="K212" i="75"/>
  <c r="C212" i="75"/>
  <c r="I216" i="75"/>
  <c r="H216" i="75"/>
  <c r="G216" i="75"/>
  <c r="F216" i="75"/>
  <c r="E216" i="75"/>
  <c r="D216" i="75"/>
  <c r="K216" i="75"/>
  <c r="C216" i="75"/>
  <c r="K206" i="77"/>
  <c r="C206" i="77"/>
  <c r="I206" i="77"/>
  <c r="H206" i="77"/>
  <c r="G206" i="77"/>
  <c r="G212" i="77" s="1"/>
  <c r="F206" i="77"/>
  <c r="J206" i="77"/>
  <c r="J212" i="77" s="1"/>
  <c r="E206" i="77"/>
  <c r="D206" i="77"/>
  <c r="C204" i="68"/>
  <c r="K204" i="68"/>
  <c r="K210" i="68" s="1"/>
  <c r="G205" i="68"/>
  <c r="G211" i="68" s="1"/>
  <c r="C206" i="68"/>
  <c r="C212" i="68" s="1"/>
  <c r="K206" i="68"/>
  <c r="K212" i="68" s="1"/>
  <c r="G207" i="68"/>
  <c r="G214" i="68" s="1"/>
  <c r="C208" i="68"/>
  <c r="C215" i="68" s="1"/>
  <c r="K208" i="68"/>
  <c r="K215" i="68" s="1"/>
  <c r="G210" i="68"/>
  <c r="I213" i="68"/>
  <c r="C216" i="68"/>
  <c r="K216" i="68"/>
  <c r="I217" i="68"/>
  <c r="F204" i="69"/>
  <c r="J205" i="69"/>
  <c r="F206" i="69"/>
  <c r="F212" i="69" s="1"/>
  <c r="J207" i="69"/>
  <c r="J214" i="69" s="1"/>
  <c r="F208" i="69"/>
  <c r="F215" i="69" s="1"/>
  <c r="H211" i="69"/>
  <c r="D213" i="69"/>
  <c r="F216" i="69"/>
  <c r="D217" i="69"/>
  <c r="E205" i="70"/>
  <c r="E211" i="70" s="1"/>
  <c r="E207" i="70"/>
  <c r="E214" i="70" s="1"/>
  <c r="C211" i="70"/>
  <c r="K211" i="70"/>
  <c r="I212" i="70"/>
  <c r="G213" i="70"/>
  <c r="I216" i="70"/>
  <c r="G217" i="70"/>
  <c r="E204" i="71"/>
  <c r="E210" i="71" s="1"/>
  <c r="I205" i="71"/>
  <c r="E206" i="71"/>
  <c r="I207" i="71"/>
  <c r="E208" i="71"/>
  <c r="E215" i="71" s="1"/>
  <c r="E212" i="71"/>
  <c r="C213" i="71"/>
  <c r="K213" i="71"/>
  <c r="I214" i="71"/>
  <c r="E216" i="71"/>
  <c r="C217" i="71"/>
  <c r="K217" i="71"/>
  <c r="I204" i="72"/>
  <c r="I210" i="72" s="1"/>
  <c r="F205" i="72"/>
  <c r="H207" i="72"/>
  <c r="D208" i="72"/>
  <c r="H208" i="72"/>
  <c r="H215" i="72" s="1"/>
  <c r="K211" i="72"/>
  <c r="I213" i="72"/>
  <c r="F213" i="72"/>
  <c r="G214" i="72"/>
  <c r="D214" i="72"/>
  <c r="J215" i="72"/>
  <c r="K216" i="72"/>
  <c r="C216" i="72"/>
  <c r="H216" i="72"/>
  <c r="C217" i="72"/>
  <c r="H204" i="73"/>
  <c r="E211" i="73"/>
  <c r="D211" i="73"/>
  <c r="H215" i="73"/>
  <c r="I216" i="73"/>
  <c r="K208" i="74"/>
  <c r="K215" i="74" s="1"/>
  <c r="C208" i="74"/>
  <c r="C215" i="74" s="1"/>
  <c r="K206" i="74"/>
  <c r="K212" i="74" s="1"/>
  <c r="C206" i="74"/>
  <c r="K204" i="74"/>
  <c r="C204" i="74"/>
  <c r="J208" i="74"/>
  <c r="J215" i="74" s="1"/>
  <c r="J206" i="74"/>
  <c r="J204" i="74"/>
  <c r="I208" i="74"/>
  <c r="I215" i="74" s="1"/>
  <c r="E207" i="74"/>
  <c r="I206" i="74"/>
  <c r="E205" i="74"/>
  <c r="E211" i="74" s="1"/>
  <c r="I204" i="74"/>
  <c r="G216" i="74"/>
  <c r="J204" i="75"/>
  <c r="J210" i="75" s="1"/>
  <c r="J206" i="75"/>
  <c r="J212" i="75" s="1"/>
  <c r="J208" i="75"/>
  <c r="J215" i="75" s="1"/>
  <c r="J216" i="75"/>
  <c r="K216" i="76"/>
  <c r="C216" i="76"/>
  <c r="G216" i="76"/>
  <c r="F216" i="76"/>
  <c r="E216" i="76"/>
  <c r="I213" i="76"/>
  <c r="H213" i="76"/>
  <c r="G213" i="76"/>
  <c r="F213" i="76"/>
  <c r="E213" i="76"/>
  <c r="D213" i="76"/>
  <c r="K213" i="76"/>
  <c r="C213" i="76"/>
  <c r="I217" i="76"/>
  <c r="H217" i="76"/>
  <c r="G217" i="76"/>
  <c r="F217" i="76"/>
  <c r="E217" i="76"/>
  <c r="D217" i="76"/>
  <c r="K217" i="76"/>
  <c r="C217" i="76"/>
  <c r="D211" i="78"/>
  <c r="K211" i="78"/>
  <c r="C211" i="78"/>
  <c r="I211" i="78"/>
  <c r="H212" i="79"/>
  <c r="D212" i="68"/>
  <c r="J213" i="68"/>
  <c r="D216" i="68"/>
  <c r="J217" i="68"/>
  <c r="G204" i="69"/>
  <c r="G210" i="69" s="1"/>
  <c r="G206" i="69"/>
  <c r="G212" i="69" s="1"/>
  <c r="G208" i="69"/>
  <c r="G215" i="69" s="1"/>
  <c r="C210" i="69"/>
  <c r="K210" i="69"/>
  <c r="I211" i="69"/>
  <c r="E213" i="69"/>
  <c r="C214" i="69"/>
  <c r="K214" i="69"/>
  <c r="F210" i="70"/>
  <c r="D211" i="70"/>
  <c r="J212" i="70"/>
  <c r="H213" i="70"/>
  <c r="F214" i="70"/>
  <c r="J216" i="70"/>
  <c r="J210" i="71"/>
  <c r="H211" i="71"/>
  <c r="F212" i="71"/>
  <c r="D213" i="71"/>
  <c r="J214" i="71"/>
  <c r="F216" i="71"/>
  <c r="I207" i="72"/>
  <c r="I214" i="72" s="1"/>
  <c r="G210" i="72"/>
  <c r="K212" i="72"/>
  <c r="C212" i="72"/>
  <c r="C213" i="72"/>
  <c r="C215" i="72"/>
  <c r="E208" i="73"/>
  <c r="E215" i="73" s="1"/>
  <c r="E206" i="73"/>
  <c r="E212" i="73" s="1"/>
  <c r="E204" i="73"/>
  <c r="E210" i="73" s="1"/>
  <c r="D208" i="73"/>
  <c r="D215" i="73" s="1"/>
  <c r="D206" i="73"/>
  <c r="D204" i="73"/>
  <c r="I204" i="73"/>
  <c r="K205" i="73"/>
  <c r="K211" i="73" s="1"/>
  <c r="K208" i="73"/>
  <c r="K215" i="73" s="1"/>
  <c r="K217" i="73"/>
  <c r="I213" i="74"/>
  <c r="G210" i="74"/>
  <c r="H213" i="74"/>
  <c r="E214" i="74"/>
  <c r="G213" i="74"/>
  <c r="I212" i="74"/>
  <c r="H212" i="74"/>
  <c r="H210" i="78"/>
  <c r="F210" i="78"/>
  <c r="D214" i="78"/>
  <c r="H212" i="78"/>
  <c r="K210" i="78"/>
  <c r="C214" i="78"/>
  <c r="G212" i="78"/>
  <c r="I210" i="78"/>
  <c r="E212" i="78"/>
  <c r="K213" i="78"/>
  <c r="C210" i="78"/>
  <c r="F213" i="78"/>
  <c r="E213" i="78"/>
  <c r="K214" i="78"/>
  <c r="C213" i="78"/>
  <c r="J212" i="71"/>
  <c r="E204" i="68"/>
  <c r="E210" i="68" s="1"/>
  <c r="I205" i="68"/>
  <c r="I211" i="68" s="1"/>
  <c r="E206" i="68"/>
  <c r="E212" i="68" s="1"/>
  <c r="I207" i="68"/>
  <c r="E208" i="68"/>
  <c r="E215" i="68" s="1"/>
  <c r="I210" i="68"/>
  <c r="C213" i="68"/>
  <c r="K213" i="68"/>
  <c r="I214" i="68"/>
  <c r="E216" i="68"/>
  <c r="C217" i="68"/>
  <c r="K217" i="68"/>
  <c r="H204" i="69"/>
  <c r="H210" i="69" s="1"/>
  <c r="D205" i="69"/>
  <c r="D211" i="69" s="1"/>
  <c r="H206" i="69"/>
  <c r="H212" i="69" s="1"/>
  <c r="D207" i="69"/>
  <c r="D214" i="69" s="1"/>
  <c r="H208" i="69"/>
  <c r="H215" i="69" s="1"/>
  <c r="J211" i="69"/>
  <c r="F213" i="69"/>
  <c r="J215" i="69"/>
  <c r="H216" i="69"/>
  <c r="F217" i="69"/>
  <c r="C204" i="70"/>
  <c r="C210" i="70" s="1"/>
  <c r="K204" i="70"/>
  <c r="K210" i="70" s="1"/>
  <c r="G205" i="70"/>
  <c r="G211" i="70" s="1"/>
  <c r="C206" i="70"/>
  <c r="K206" i="70"/>
  <c r="K212" i="70" s="1"/>
  <c r="G207" i="70"/>
  <c r="C208" i="70"/>
  <c r="C215" i="70" s="1"/>
  <c r="K208" i="70"/>
  <c r="K215" i="70" s="1"/>
  <c r="G210" i="70"/>
  <c r="C212" i="70"/>
  <c r="I213" i="70"/>
  <c r="G214" i="70"/>
  <c r="E215" i="70"/>
  <c r="C216" i="70"/>
  <c r="K216" i="70"/>
  <c r="I217" i="70"/>
  <c r="G204" i="71"/>
  <c r="G210" i="71" s="1"/>
  <c r="C205" i="71"/>
  <c r="G206" i="71"/>
  <c r="G212" i="71" s="1"/>
  <c r="C207" i="71"/>
  <c r="G208" i="71"/>
  <c r="G215" i="71" s="1"/>
  <c r="C210" i="71"/>
  <c r="K210" i="71"/>
  <c r="I211" i="71"/>
  <c r="E213" i="71"/>
  <c r="C214" i="71"/>
  <c r="K214" i="71"/>
  <c r="I215" i="71"/>
  <c r="G216" i="71"/>
  <c r="E217" i="71"/>
  <c r="H205" i="72"/>
  <c r="H211" i="72" s="1"/>
  <c r="D206" i="72"/>
  <c r="D212" i="72" s="1"/>
  <c r="H206" i="72"/>
  <c r="H212" i="72" s="1"/>
  <c r="J207" i="72"/>
  <c r="J214" i="72" s="1"/>
  <c r="F208" i="72"/>
  <c r="F215" i="72" s="1"/>
  <c r="C211" i="72"/>
  <c r="D213" i="72"/>
  <c r="E214" i="72"/>
  <c r="D215" i="72"/>
  <c r="E216" i="72"/>
  <c r="E217" i="72"/>
  <c r="D212" i="73"/>
  <c r="K212" i="73"/>
  <c r="K206" i="73"/>
  <c r="I207" i="73"/>
  <c r="I214" i="73" s="1"/>
  <c r="H207" i="73"/>
  <c r="H214" i="73" s="1"/>
  <c r="G207" i="73"/>
  <c r="G214" i="73" s="1"/>
  <c r="F207" i="73"/>
  <c r="F214" i="73" s="1"/>
  <c r="I210" i="73"/>
  <c r="H210" i="73"/>
  <c r="G210" i="73"/>
  <c r="F210" i="73"/>
  <c r="I212" i="73"/>
  <c r="D214" i="73"/>
  <c r="J213" i="74"/>
  <c r="J217" i="74"/>
  <c r="I204" i="75"/>
  <c r="I206" i="75"/>
  <c r="I212" i="75" s="1"/>
  <c r="I208" i="75"/>
  <c r="G214" i="76"/>
  <c r="H214" i="77"/>
  <c r="D213" i="78"/>
  <c r="I213" i="80"/>
  <c r="H213" i="80"/>
  <c r="G213" i="80"/>
  <c r="F213" i="80"/>
  <c r="E213" i="80"/>
  <c r="D213" i="80"/>
  <c r="K213" i="80"/>
  <c r="C213" i="80"/>
  <c r="J213" i="80"/>
  <c r="F204" i="68"/>
  <c r="F210" i="68" s="1"/>
  <c r="J205" i="68"/>
  <c r="J211" i="68" s="1"/>
  <c r="F206" i="68"/>
  <c r="F212" i="68" s="1"/>
  <c r="J207" i="68"/>
  <c r="J214" i="68" s="1"/>
  <c r="J210" i="68"/>
  <c r="D213" i="68"/>
  <c r="F216" i="68"/>
  <c r="D217" i="68"/>
  <c r="I204" i="69"/>
  <c r="I210" i="69" s="1"/>
  <c r="E205" i="69"/>
  <c r="E211" i="69" s="1"/>
  <c r="I206" i="69"/>
  <c r="I212" i="69" s="1"/>
  <c r="I208" i="69"/>
  <c r="I215" i="69" s="1"/>
  <c r="E210" i="69"/>
  <c r="C211" i="69"/>
  <c r="K211" i="69"/>
  <c r="G213" i="69"/>
  <c r="E214" i="69"/>
  <c r="C215" i="69"/>
  <c r="K215" i="69"/>
  <c r="I216" i="69"/>
  <c r="D204" i="70"/>
  <c r="D210" i="70" s="1"/>
  <c r="H205" i="70"/>
  <c r="H211" i="70" s="1"/>
  <c r="D206" i="70"/>
  <c r="D212" i="70" s="1"/>
  <c r="H207" i="70"/>
  <c r="H214" i="70" s="1"/>
  <c r="D208" i="70"/>
  <c r="D215" i="70" s="1"/>
  <c r="H210" i="70"/>
  <c r="F211" i="70"/>
  <c r="J213" i="70"/>
  <c r="F215" i="70"/>
  <c r="D216" i="70"/>
  <c r="J217" i="70"/>
  <c r="H204" i="71"/>
  <c r="H210" i="71" s="1"/>
  <c r="D205" i="71"/>
  <c r="D211" i="71" s="1"/>
  <c r="H206" i="71"/>
  <c r="D207" i="71"/>
  <c r="H208" i="71"/>
  <c r="H215" i="71" s="1"/>
  <c r="D210" i="71"/>
  <c r="J211" i="71"/>
  <c r="H212" i="71"/>
  <c r="F213" i="71"/>
  <c r="D214" i="71"/>
  <c r="J215" i="71"/>
  <c r="H216" i="71"/>
  <c r="F217" i="71"/>
  <c r="C204" i="72"/>
  <c r="C210" i="72" s="1"/>
  <c r="I205" i="72"/>
  <c r="I211" i="72" s="1"/>
  <c r="E206" i="72"/>
  <c r="E212" i="72" s="1"/>
  <c r="K207" i="72"/>
  <c r="K214" i="72" s="1"/>
  <c r="G208" i="72"/>
  <c r="G215" i="72" s="1"/>
  <c r="E210" i="72"/>
  <c r="D211" i="72"/>
  <c r="E213" i="72"/>
  <c r="F214" i="72"/>
  <c r="F216" i="72"/>
  <c r="G217" i="72"/>
  <c r="E216" i="73"/>
  <c r="D216" i="73"/>
  <c r="K216" i="73"/>
  <c r="C216" i="73"/>
  <c r="K204" i="73"/>
  <c r="K210" i="73" s="1"/>
  <c r="I205" i="73"/>
  <c r="I211" i="73" s="1"/>
  <c r="H205" i="73"/>
  <c r="H211" i="73" s="1"/>
  <c r="G205" i="73"/>
  <c r="G211" i="73" s="1"/>
  <c r="F205" i="73"/>
  <c r="F211" i="73" s="1"/>
  <c r="K213" i="73"/>
  <c r="E214" i="73"/>
  <c r="E217" i="73"/>
  <c r="F213" i="74"/>
  <c r="F217" i="74"/>
  <c r="C205" i="68"/>
  <c r="C211" i="68" s="1"/>
  <c r="C207" i="68"/>
  <c r="C214" i="68" s="1"/>
  <c r="C210" i="68"/>
  <c r="F210" i="69"/>
  <c r="E204" i="70"/>
  <c r="E210" i="70" s="1"/>
  <c r="I205" i="70"/>
  <c r="I211" i="70" s="1"/>
  <c r="E206" i="70"/>
  <c r="E212" i="70" s="1"/>
  <c r="I207" i="70"/>
  <c r="I214" i="70" s="1"/>
  <c r="C213" i="70"/>
  <c r="C217" i="70"/>
  <c r="I204" i="71"/>
  <c r="I210" i="71" s="1"/>
  <c r="E205" i="71"/>
  <c r="E211" i="71" s="1"/>
  <c r="I206" i="71"/>
  <c r="I212" i="71" s="1"/>
  <c r="E207" i="71"/>
  <c r="E214" i="71" s="1"/>
  <c r="C211" i="71"/>
  <c r="C215" i="71"/>
  <c r="D204" i="72"/>
  <c r="D210" i="72" s="1"/>
  <c r="H204" i="72"/>
  <c r="H210" i="72" s="1"/>
  <c r="J205" i="72"/>
  <c r="J211" i="72" s="1"/>
  <c r="F206" i="72"/>
  <c r="F212" i="72" s="1"/>
  <c r="C207" i="72"/>
  <c r="C214" i="72" s="1"/>
  <c r="F211" i="72"/>
  <c r="G213" i="72"/>
  <c r="H214" i="72"/>
  <c r="H217" i="72"/>
  <c r="C207" i="73"/>
  <c r="C214" i="73" s="1"/>
  <c r="F208" i="73"/>
  <c r="F215" i="73" s="1"/>
  <c r="D210" i="73"/>
  <c r="J211" i="73"/>
  <c r="D213" i="73"/>
  <c r="J214" i="73"/>
  <c r="J216" i="73"/>
  <c r="F217" i="73"/>
  <c r="K210" i="74"/>
  <c r="K214" i="74"/>
  <c r="K215" i="75"/>
  <c r="F205" i="75"/>
  <c r="F207" i="75"/>
  <c r="F214" i="75" s="1"/>
  <c r="I214" i="78"/>
  <c r="E211" i="75"/>
  <c r="I213" i="75"/>
  <c r="G214" i="75"/>
  <c r="E215" i="75"/>
  <c r="I217" i="75"/>
  <c r="E204" i="76"/>
  <c r="I205" i="76"/>
  <c r="E206" i="76"/>
  <c r="I207" i="76"/>
  <c r="I214" i="76" s="1"/>
  <c r="E208" i="76"/>
  <c r="E215" i="76" s="1"/>
  <c r="E212" i="76"/>
  <c r="I213" i="77"/>
  <c r="G213" i="77"/>
  <c r="F213" i="77"/>
  <c r="E213" i="77"/>
  <c r="D213" i="77"/>
  <c r="J216" i="77"/>
  <c r="H216" i="78"/>
  <c r="C214" i="79"/>
  <c r="E208" i="81"/>
  <c r="I207" i="81"/>
  <c r="I214" i="81" s="1"/>
  <c r="E206" i="81"/>
  <c r="I205" i="81"/>
  <c r="E204" i="81"/>
  <c r="G207" i="81"/>
  <c r="G214" i="81" s="1"/>
  <c r="G205" i="81"/>
  <c r="F207" i="81"/>
  <c r="F214" i="81" s="1"/>
  <c r="F205" i="81"/>
  <c r="E207" i="81"/>
  <c r="E205" i="81"/>
  <c r="D207" i="81"/>
  <c r="D205" i="81"/>
  <c r="E210" i="81"/>
  <c r="D210" i="81"/>
  <c r="E214" i="81"/>
  <c r="D214" i="81"/>
  <c r="G217" i="82"/>
  <c r="G216" i="82"/>
  <c r="F216" i="82"/>
  <c r="E217" i="82"/>
  <c r="D216" i="82"/>
  <c r="D217" i="82"/>
  <c r="C216" i="82"/>
  <c r="K216" i="82"/>
  <c r="I216" i="82"/>
  <c r="J217" i="86"/>
  <c r="H217" i="86"/>
  <c r="G217" i="86"/>
  <c r="F217" i="86"/>
  <c r="J216" i="86"/>
  <c r="F205" i="74"/>
  <c r="F211" i="74" s="1"/>
  <c r="F207" i="74"/>
  <c r="F214" i="74" s="1"/>
  <c r="J212" i="74"/>
  <c r="J216" i="74"/>
  <c r="F211" i="75"/>
  <c r="J213" i="75"/>
  <c r="H214" i="75"/>
  <c r="J217" i="75"/>
  <c r="F204" i="76"/>
  <c r="J205" i="76"/>
  <c r="J211" i="76" s="1"/>
  <c r="F206" i="76"/>
  <c r="F212" i="76" s="1"/>
  <c r="J207" i="76"/>
  <c r="J214" i="76" s="1"/>
  <c r="F208" i="76"/>
  <c r="F215" i="76" s="1"/>
  <c r="H211" i="76"/>
  <c r="E214" i="77"/>
  <c r="I211" i="77"/>
  <c r="C213" i="77"/>
  <c r="E215" i="77"/>
  <c r="I217" i="77"/>
  <c r="G217" i="77"/>
  <c r="F217" i="77"/>
  <c r="E217" i="77"/>
  <c r="D217" i="77"/>
  <c r="F208" i="78"/>
  <c r="D208" i="78"/>
  <c r="K208" i="78"/>
  <c r="C208" i="78"/>
  <c r="J208" i="78"/>
  <c r="I208" i="78"/>
  <c r="H215" i="78"/>
  <c r="F215" i="78"/>
  <c r="D215" i="78"/>
  <c r="K215" i="78"/>
  <c r="C215" i="78"/>
  <c r="D217" i="78"/>
  <c r="D205" i="79"/>
  <c r="J205" i="79"/>
  <c r="I205" i="79"/>
  <c r="H205" i="79"/>
  <c r="G205" i="79"/>
  <c r="H216" i="79"/>
  <c r="F216" i="79"/>
  <c r="E216" i="79"/>
  <c r="D216" i="79"/>
  <c r="K216" i="79"/>
  <c r="C216" i="79"/>
  <c r="G214" i="80"/>
  <c r="K212" i="80"/>
  <c r="C212" i="80"/>
  <c r="E211" i="80"/>
  <c r="K215" i="80"/>
  <c r="C215" i="80"/>
  <c r="E214" i="80"/>
  <c r="I212" i="80"/>
  <c r="F214" i="80"/>
  <c r="J205" i="81"/>
  <c r="J211" i="81" s="1"/>
  <c r="J207" i="81"/>
  <c r="J214" i="81" s="1"/>
  <c r="E207" i="83"/>
  <c r="E214" i="83" s="1"/>
  <c r="E205" i="83"/>
  <c r="F208" i="83"/>
  <c r="J207" i="83"/>
  <c r="F206" i="83"/>
  <c r="J205" i="83"/>
  <c r="F204" i="83"/>
  <c r="E208" i="83"/>
  <c r="I207" i="83"/>
  <c r="E206" i="83"/>
  <c r="I205" i="83"/>
  <c r="E204" i="83"/>
  <c r="E210" i="83" s="1"/>
  <c r="J208" i="83"/>
  <c r="J206" i="83"/>
  <c r="J204" i="83"/>
  <c r="F207" i="83"/>
  <c r="F205" i="83"/>
  <c r="G205" i="74"/>
  <c r="G211" i="74" s="1"/>
  <c r="G207" i="74"/>
  <c r="G214" i="74" s="1"/>
  <c r="C212" i="74"/>
  <c r="C216" i="74"/>
  <c r="K216" i="74"/>
  <c r="I210" i="75"/>
  <c r="G211" i="75"/>
  <c r="C213" i="75"/>
  <c r="K213" i="75"/>
  <c r="I214" i="75"/>
  <c r="C217" i="75"/>
  <c r="K217" i="75"/>
  <c r="G204" i="76"/>
  <c r="G210" i="76" s="1"/>
  <c r="C205" i="76"/>
  <c r="K205" i="76"/>
  <c r="G206" i="76"/>
  <c r="G212" i="76" s="1"/>
  <c r="C207" i="76"/>
  <c r="C214" i="76" s="1"/>
  <c r="K207" i="76"/>
  <c r="K214" i="76" s="1"/>
  <c r="G208" i="76"/>
  <c r="G215" i="76" s="1"/>
  <c r="K210" i="76"/>
  <c r="I211" i="76"/>
  <c r="K204" i="77"/>
  <c r="K210" i="77" s="1"/>
  <c r="C204" i="77"/>
  <c r="C210" i="77" s="1"/>
  <c r="H204" i="77"/>
  <c r="G204" i="77"/>
  <c r="G210" i="77" s="1"/>
  <c r="F204" i="77"/>
  <c r="H213" i="77"/>
  <c r="D215" i="77"/>
  <c r="J210" i="78"/>
  <c r="C217" i="78"/>
  <c r="D213" i="79"/>
  <c r="H211" i="79"/>
  <c r="G215" i="79"/>
  <c r="G211" i="79"/>
  <c r="F215" i="79"/>
  <c r="J211" i="79"/>
  <c r="G216" i="79"/>
  <c r="K216" i="80"/>
  <c r="C216" i="80"/>
  <c r="I216" i="80"/>
  <c r="H214" i="80"/>
  <c r="F211" i="81"/>
  <c r="J204" i="73"/>
  <c r="J210" i="73" s="1"/>
  <c r="J206" i="73"/>
  <c r="J212" i="73" s="1"/>
  <c r="J208" i="73"/>
  <c r="J215" i="73" s="1"/>
  <c r="H213" i="73"/>
  <c r="H217" i="73"/>
  <c r="D204" i="74"/>
  <c r="D210" i="74" s="1"/>
  <c r="H205" i="74"/>
  <c r="H211" i="74" s="1"/>
  <c r="H207" i="74"/>
  <c r="H214" i="74" s="1"/>
  <c r="H210" i="74"/>
  <c r="D212" i="74"/>
  <c r="D216" i="74"/>
  <c r="F204" i="75"/>
  <c r="F210" i="75" s="1"/>
  <c r="J205" i="75"/>
  <c r="J211" i="75" s="1"/>
  <c r="F206" i="75"/>
  <c r="F212" i="75" s="1"/>
  <c r="J207" i="75"/>
  <c r="J214" i="75" s="1"/>
  <c r="F208" i="75"/>
  <c r="F215" i="75" s="1"/>
  <c r="D213" i="75"/>
  <c r="D217" i="75"/>
  <c r="H204" i="76"/>
  <c r="H210" i="76" s="1"/>
  <c r="H206" i="76"/>
  <c r="H208" i="76"/>
  <c r="H215" i="76" s="1"/>
  <c r="D210" i="76"/>
  <c r="H212" i="76"/>
  <c r="D214" i="76"/>
  <c r="H216" i="76"/>
  <c r="I207" i="77"/>
  <c r="I214" i="77" s="1"/>
  <c r="K208" i="77"/>
  <c r="K215" i="77" s="1"/>
  <c r="C208" i="77"/>
  <c r="C215" i="77" s="1"/>
  <c r="I208" i="77"/>
  <c r="I215" i="77" s="1"/>
  <c r="H208" i="77"/>
  <c r="H215" i="77" s="1"/>
  <c r="G208" i="77"/>
  <c r="F208" i="77"/>
  <c r="F215" i="77" s="1"/>
  <c r="G211" i="77"/>
  <c r="J213" i="77"/>
  <c r="H217" i="77"/>
  <c r="I215" i="78"/>
  <c r="E217" i="78"/>
  <c r="G206" i="79"/>
  <c r="G212" i="79" s="1"/>
  <c r="F207" i="79"/>
  <c r="F214" i="79" s="1"/>
  <c r="F213" i="79"/>
  <c r="K214" i="79"/>
  <c r="I216" i="79"/>
  <c r="D215" i="80"/>
  <c r="H205" i="81"/>
  <c r="H211" i="81" s="1"/>
  <c r="H207" i="81"/>
  <c r="H214" i="81" s="1"/>
  <c r="H216" i="82"/>
  <c r="C204" i="73"/>
  <c r="C210" i="73" s="1"/>
  <c r="C206" i="73"/>
  <c r="C212" i="73" s="1"/>
  <c r="C208" i="73"/>
  <c r="C215" i="73" s="1"/>
  <c r="I213" i="73"/>
  <c r="I217" i="73"/>
  <c r="E204" i="74"/>
  <c r="E210" i="74" s="1"/>
  <c r="I205" i="74"/>
  <c r="I211" i="74" s="1"/>
  <c r="E206" i="74"/>
  <c r="E212" i="74" s="1"/>
  <c r="I207" i="74"/>
  <c r="I214" i="74" s="1"/>
  <c r="E208" i="74"/>
  <c r="E215" i="74" s="1"/>
  <c r="I210" i="74"/>
  <c r="C213" i="74"/>
  <c r="K213" i="74"/>
  <c r="E216" i="74"/>
  <c r="G204" i="75"/>
  <c r="G210" i="75" s="1"/>
  <c r="C205" i="75"/>
  <c r="K205" i="75"/>
  <c r="G206" i="75"/>
  <c r="G212" i="75" s="1"/>
  <c r="C207" i="75"/>
  <c r="K207" i="75"/>
  <c r="G208" i="75"/>
  <c r="G215" i="75" s="1"/>
  <c r="C210" i="75"/>
  <c r="I211" i="75"/>
  <c r="E213" i="75"/>
  <c r="C214" i="75"/>
  <c r="K214" i="75"/>
  <c r="I215" i="75"/>
  <c r="E217" i="75"/>
  <c r="I204" i="76"/>
  <c r="I210" i="76" s="1"/>
  <c r="E205" i="76"/>
  <c r="I206" i="76"/>
  <c r="I212" i="76" s="1"/>
  <c r="E207" i="76"/>
  <c r="I208" i="76"/>
  <c r="I215" i="76" s="1"/>
  <c r="E210" i="76"/>
  <c r="C211" i="76"/>
  <c r="K211" i="76"/>
  <c r="E214" i="76"/>
  <c r="K215" i="76"/>
  <c r="I216" i="76"/>
  <c r="E205" i="77"/>
  <c r="E211" i="77" s="1"/>
  <c r="J210" i="77"/>
  <c r="K212" i="77"/>
  <c r="C212" i="77"/>
  <c r="I212" i="77"/>
  <c r="H212" i="77"/>
  <c r="F212" i="77"/>
  <c r="K213" i="77"/>
  <c r="G215" i="77"/>
  <c r="J217" i="77"/>
  <c r="F206" i="78"/>
  <c r="F212" i="78" s="1"/>
  <c r="D206" i="78"/>
  <c r="D212" i="78" s="1"/>
  <c r="K206" i="78"/>
  <c r="C206" i="78"/>
  <c r="J206" i="78"/>
  <c r="I206" i="78"/>
  <c r="J214" i="78"/>
  <c r="J215" i="78"/>
  <c r="F217" i="78"/>
  <c r="C205" i="79"/>
  <c r="C211" i="79" s="1"/>
  <c r="I206" i="79"/>
  <c r="I212" i="79" s="1"/>
  <c r="H208" i="79"/>
  <c r="H215" i="79" s="1"/>
  <c r="D211" i="79"/>
  <c r="E213" i="79"/>
  <c r="J215" i="79"/>
  <c r="J216" i="79"/>
  <c r="F211" i="80"/>
  <c r="D212" i="81"/>
  <c r="J217" i="82"/>
  <c r="J213" i="73"/>
  <c r="J217" i="73"/>
  <c r="F204" i="74"/>
  <c r="F210" i="74" s="1"/>
  <c r="J205" i="74"/>
  <c r="J211" i="74" s="1"/>
  <c r="F206" i="74"/>
  <c r="J207" i="74"/>
  <c r="F208" i="74"/>
  <c r="F215" i="74" s="1"/>
  <c r="J210" i="74"/>
  <c r="F212" i="74"/>
  <c r="D213" i="74"/>
  <c r="J214" i="74"/>
  <c r="F216" i="74"/>
  <c r="H204" i="75"/>
  <c r="H210" i="75" s="1"/>
  <c r="H206" i="75"/>
  <c r="H212" i="75" s="1"/>
  <c r="H208" i="75"/>
  <c r="H215" i="75" s="1"/>
  <c r="D210" i="75"/>
  <c r="F213" i="75"/>
  <c r="D214" i="75"/>
  <c r="F217" i="75"/>
  <c r="J204" i="76"/>
  <c r="J210" i="76" s="1"/>
  <c r="F205" i="76"/>
  <c r="F211" i="76" s="1"/>
  <c r="J206" i="76"/>
  <c r="J212" i="76" s="1"/>
  <c r="F207" i="76"/>
  <c r="J208" i="76"/>
  <c r="J215" i="76" s="1"/>
  <c r="F210" i="76"/>
  <c r="D211" i="76"/>
  <c r="F214" i="76"/>
  <c r="D215" i="76"/>
  <c r="D204" i="77"/>
  <c r="D210" i="77" s="1"/>
  <c r="F205" i="77"/>
  <c r="F211" i="77" s="1"/>
  <c r="G207" i="77"/>
  <c r="G214" i="77" s="1"/>
  <c r="F210" i="77"/>
  <c r="D212" i="77"/>
  <c r="K216" i="77"/>
  <c r="C216" i="77"/>
  <c r="I216" i="77"/>
  <c r="H216" i="77"/>
  <c r="G216" i="77"/>
  <c r="F216" i="77"/>
  <c r="K217" i="77"/>
  <c r="E208" i="78"/>
  <c r="E215" i="78" s="1"/>
  <c r="F216" i="78"/>
  <c r="K217" i="78"/>
  <c r="E205" i="79"/>
  <c r="E211" i="79" s="1"/>
  <c r="J206" i="79"/>
  <c r="J212" i="79" s="1"/>
  <c r="I211" i="79"/>
  <c r="G213" i="79"/>
  <c r="J216" i="80"/>
  <c r="F204" i="81"/>
  <c r="F210" i="81" s="1"/>
  <c r="F206" i="81"/>
  <c r="F212" i="81" s="1"/>
  <c r="F208" i="81"/>
  <c r="F215" i="81" s="1"/>
  <c r="I217" i="82"/>
  <c r="C213" i="73"/>
  <c r="C217" i="73"/>
  <c r="C205" i="74"/>
  <c r="C211" i="74" s="1"/>
  <c r="G206" i="74"/>
  <c r="G212" i="74" s="1"/>
  <c r="C207" i="74"/>
  <c r="C214" i="74" s="1"/>
  <c r="C210" i="74"/>
  <c r="E210" i="75"/>
  <c r="C211" i="75"/>
  <c r="K211" i="75"/>
  <c r="E214" i="75"/>
  <c r="C215" i="75"/>
  <c r="C204" i="76"/>
  <c r="C210" i="76" s="1"/>
  <c r="G205" i="76"/>
  <c r="G211" i="76" s="1"/>
  <c r="C206" i="76"/>
  <c r="C212" i="76" s="1"/>
  <c r="C208" i="76"/>
  <c r="C215" i="76" s="1"/>
  <c r="E211" i="76"/>
  <c r="K212" i="76"/>
  <c r="E204" i="77"/>
  <c r="E210" i="77" s="1"/>
  <c r="H205" i="77"/>
  <c r="H211" i="77" s="1"/>
  <c r="H210" i="77"/>
  <c r="E212" i="77"/>
  <c r="F214" i="77"/>
  <c r="D216" i="77"/>
  <c r="G208" i="78"/>
  <c r="G215" i="78" s="1"/>
  <c r="E216" i="78"/>
  <c r="F205" i="79"/>
  <c r="F211" i="79" s="1"/>
  <c r="D207" i="79"/>
  <c r="D214" i="79" s="1"/>
  <c r="J207" i="79"/>
  <c r="I207" i="79"/>
  <c r="H207" i="79"/>
  <c r="G207" i="79"/>
  <c r="K211" i="79"/>
  <c r="H213" i="79"/>
  <c r="H216" i="80"/>
  <c r="D212" i="80"/>
  <c r="D216" i="80"/>
  <c r="J205" i="77"/>
  <c r="J207" i="77"/>
  <c r="J214" i="77" s="1"/>
  <c r="E205" i="78"/>
  <c r="E211" i="78" s="1"/>
  <c r="E207" i="78"/>
  <c r="E210" i="78"/>
  <c r="I212" i="78"/>
  <c r="G213" i="78"/>
  <c r="E214" i="78"/>
  <c r="I216" i="78"/>
  <c r="G217" i="78"/>
  <c r="C204" i="79"/>
  <c r="C210" i="79" s="1"/>
  <c r="K204" i="79"/>
  <c r="K210" i="79" s="1"/>
  <c r="C206" i="79"/>
  <c r="C212" i="79" s="1"/>
  <c r="K206" i="79"/>
  <c r="K212" i="79" s="1"/>
  <c r="C208" i="79"/>
  <c r="C215" i="79" s="1"/>
  <c r="K208" i="79"/>
  <c r="K215" i="79" s="1"/>
  <c r="G210" i="79"/>
  <c r="I213" i="79"/>
  <c r="G214" i="79"/>
  <c r="I217" i="79"/>
  <c r="E204" i="80"/>
  <c r="E210" i="80" s="1"/>
  <c r="I205" i="80"/>
  <c r="E206" i="80"/>
  <c r="E212" i="80" s="1"/>
  <c r="I207" i="80"/>
  <c r="I214" i="80" s="1"/>
  <c r="E208" i="80"/>
  <c r="E215" i="80" s="1"/>
  <c r="I210" i="80"/>
  <c r="G211" i="80"/>
  <c r="E216" i="80"/>
  <c r="G204" i="81"/>
  <c r="G210" i="81" s="1"/>
  <c r="C205" i="81"/>
  <c r="K205" i="81"/>
  <c r="G206" i="81"/>
  <c r="C207" i="81"/>
  <c r="C214" i="81" s="1"/>
  <c r="K207" i="81"/>
  <c r="K214" i="81" s="1"/>
  <c r="G208" i="81"/>
  <c r="G215" i="81" s="1"/>
  <c r="I211" i="81"/>
  <c r="G212" i="81"/>
  <c r="E213" i="81"/>
  <c r="G216" i="81"/>
  <c r="E217" i="81"/>
  <c r="K204" i="82"/>
  <c r="K210" i="82" s="1"/>
  <c r="H205" i="82"/>
  <c r="H211" i="82" s="1"/>
  <c r="F206" i="82"/>
  <c r="C207" i="82"/>
  <c r="I207" i="82"/>
  <c r="F207" i="82"/>
  <c r="K208" i="82"/>
  <c r="H210" i="82"/>
  <c r="I213" i="82"/>
  <c r="F210" i="83"/>
  <c r="F214" i="83"/>
  <c r="K216" i="84"/>
  <c r="J216" i="84"/>
  <c r="C205" i="77"/>
  <c r="C211" i="77" s="1"/>
  <c r="K205" i="77"/>
  <c r="K211" i="77" s="1"/>
  <c r="C207" i="77"/>
  <c r="C214" i="77" s="1"/>
  <c r="K207" i="77"/>
  <c r="K214" i="77" s="1"/>
  <c r="F205" i="78"/>
  <c r="F211" i="78" s="1"/>
  <c r="F207" i="78"/>
  <c r="F214" i="78" s="1"/>
  <c r="J212" i="78"/>
  <c r="H213" i="78"/>
  <c r="J216" i="78"/>
  <c r="H217" i="78"/>
  <c r="D204" i="79"/>
  <c r="D210" i="79" s="1"/>
  <c r="D206" i="79"/>
  <c r="D212" i="79" s="1"/>
  <c r="D208" i="79"/>
  <c r="D215" i="79" s="1"/>
  <c r="H210" i="79"/>
  <c r="J213" i="79"/>
  <c r="H214" i="79"/>
  <c r="J217" i="79"/>
  <c r="F204" i="80"/>
  <c r="F210" i="80" s="1"/>
  <c r="J205" i="80"/>
  <c r="F206" i="80"/>
  <c r="F212" i="80" s="1"/>
  <c r="J207" i="80"/>
  <c r="J214" i="80" s="1"/>
  <c r="F208" i="80"/>
  <c r="F215" i="80" s="1"/>
  <c r="H211" i="80"/>
  <c r="F216" i="80"/>
  <c r="H204" i="81"/>
  <c r="H210" i="81" s="1"/>
  <c r="H206" i="81"/>
  <c r="H212" i="81" s="1"/>
  <c r="H208" i="81"/>
  <c r="H215" i="81" s="1"/>
  <c r="F213" i="81"/>
  <c r="H216" i="81"/>
  <c r="F217" i="81"/>
  <c r="J205" i="82"/>
  <c r="J211" i="82" s="1"/>
  <c r="G206" i="82"/>
  <c r="G212" i="82" s="1"/>
  <c r="D207" i="82"/>
  <c r="K214" i="82"/>
  <c r="K215" i="82"/>
  <c r="J211" i="83"/>
  <c r="J215" i="83"/>
  <c r="D213" i="92"/>
  <c r="K213" i="92"/>
  <c r="C213" i="92"/>
  <c r="I213" i="92"/>
  <c r="J213" i="92"/>
  <c r="H213" i="92"/>
  <c r="G213" i="92"/>
  <c r="F213" i="92"/>
  <c r="E213" i="92"/>
  <c r="D205" i="77"/>
  <c r="D211" i="77" s="1"/>
  <c r="D207" i="77"/>
  <c r="D214" i="77" s="1"/>
  <c r="J211" i="77"/>
  <c r="J215" i="77"/>
  <c r="G205" i="78"/>
  <c r="G211" i="78" s="1"/>
  <c r="G207" i="78"/>
  <c r="G210" i="78"/>
  <c r="C212" i="78"/>
  <c r="K212" i="78"/>
  <c r="I213" i="78"/>
  <c r="G214" i="78"/>
  <c r="C216" i="78"/>
  <c r="K216" i="78"/>
  <c r="I217" i="78"/>
  <c r="E204" i="79"/>
  <c r="E210" i="79" s="1"/>
  <c r="E206" i="79"/>
  <c r="E212" i="79" s="1"/>
  <c r="E208" i="79"/>
  <c r="E215" i="79" s="1"/>
  <c r="I210" i="79"/>
  <c r="C213" i="79"/>
  <c r="K213" i="79"/>
  <c r="I214" i="79"/>
  <c r="C217" i="79"/>
  <c r="K217" i="79"/>
  <c r="G204" i="80"/>
  <c r="G210" i="80" s="1"/>
  <c r="C205" i="80"/>
  <c r="C211" i="80" s="1"/>
  <c r="K205" i="80"/>
  <c r="K211" i="80" s="1"/>
  <c r="G206" i="80"/>
  <c r="G212" i="80" s="1"/>
  <c r="C207" i="80"/>
  <c r="C214" i="80" s="1"/>
  <c r="K207" i="80"/>
  <c r="G208" i="80"/>
  <c r="G215" i="80" s="1"/>
  <c r="C210" i="80"/>
  <c r="K210" i="80"/>
  <c r="I211" i="80"/>
  <c r="K214" i="80"/>
  <c r="I215" i="80"/>
  <c r="G216" i="80"/>
  <c r="I204" i="81"/>
  <c r="I210" i="81" s="1"/>
  <c r="I206" i="81"/>
  <c r="I208" i="81"/>
  <c r="I215" i="81" s="1"/>
  <c r="C211" i="81"/>
  <c r="K211" i="81"/>
  <c r="I212" i="81"/>
  <c r="I216" i="81"/>
  <c r="G217" i="81"/>
  <c r="C204" i="82"/>
  <c r="C210" i="82" s="1"/>
  <c r="H206" i="82"/>
  <c r="H212" i="82" s="1"/>
  <c r="E207" i="82"/>
  <c r="C208" i="82"/>
  <c r="K212" i="82"/>
  <c r="I214" i="82"/>
  <c r="F214" i="82"/>
  <c r="D215" i="82"/>
  <c r="E216" i="82"/>
  <c r="K217" i="82"/>
  <c r="C217" i="82"/>
  <c r="H217" i="82"/>
  <c r="D205" i="83"/>
  <c r="D207" i="83"/>
  <c r="D214" i="83" s="1"/>
  <c r="D211" i="83"/>
  <c r="H205" i="78"/>
  <c r="H211" i="78" s="1"/>
  <c r="H207" i="78"/>
  <c r="H214" i="78" s="1"/>
  <c r="J213" i="78"/>
  <c r="J217" i="78"/>
  <c r="F204" i="79"/>
  <c r="F210" i="79" s="1"/>
  <c r="F206" i="79"/>
  <c r="F212" i="79" s="1"/>
  <c r="J210" i="79"/>
  <c r="J214" i="79"/>
  <c r="H204" i="80"/>
  <c r="H210" i="80" s="1"/>
  <c r="D205" i="80"/>
  <c r="D211" i="80" s="1"/>
  <c r="H206" i="80"/>
  <c r="D207" i="80"/>
  <c r="D214" i="80" s="1"/>
  <c r="H208" i="80"/>
  <c r="H215" i="80" s="1"/>
  <c r="D210" i="80"/>
  <c r="J211" i="80"/>
  <c r="H212" i="80"/>
  <c r="J215" i="80"/>
  <c r="J204" i="81"/>
  <c r="J210" i="81" s="1"/>
  <c r="J206" i="81"/>
  <c r="J212" i="81" s="1"/>
  <c r="J208" i="81"/>
  <c r="J215" i="81" s="1"/>
  <c r="D211" i="81"/>
  <c r="H213" i="81"/>
  <c r="D215" i="81"/>
  <c r="J216" i="81"/>
  <c r="D204" i="82"/>
  <c r="I206" i="82"/>
  <c r="I212" i="82" s="1"/>
  <c r="G207" i="82"/>
  <c r="I210" i="82"/>
  <c r="F210" i="82"/>
  <c r="G211" i="82"/>
  <c r="K213" i="82"/>
  <c r="C213" i="82"/>
  <c r="H213" i="82"/>
  <c r="C214" i="82"/>
  <c r="C215" i="82"/>
  <c r="F212" i="83"/>
  <c r="E212" i="83"/>
  <c r="I216" i="83"/>
  <c r="H216" i="83"/>
  <c r="G216" i="83"/>
  <c r="F216" i="83"/>
  <c r="E216" i="83"/>
  <c r="D216" i="83"/>
  <c r="K216" i="83"/>
  <c r="C216" i="83"/>
  <c r="C204" i="81"/>
  <c r="C210" i="81" s="1"/>
  <c r="K204" i="81"/>
  <c r="K210" i="81" s="1"/>
  <c r="C206" i="81"/>
  <c r="K206" i="81"/>
  <c r="K212" i="81" s="1"/>
  <c r="C208" i="81"/>
  <c r="C215" i="81" s="1"/>
  <c r="K208" i="81"/>
  <c r="K215" i="81" s="1"/>
  <c r="E211" i="81"/>
  <c r="C212" i="81"/>
  <c r="I213" i="81"/>
  <c r="E215" i="81"/>
  <c r="I205" i="82"/>
  <c r="I211" i="82" s="1"/>
  <c r="F205" i="82"/>
  <c r="F211" i="82" s="1"/>
  <c r="C211" i="82"/>
  <c r="C212" i="82"/>
  <c r="D213" i="82"/>
  <c r="D214" i="82"/>
  <c r="G213" i="83"/>
  <c r="D213" i="83"/>
  <c r="K213" i="83"/>
  <c r="C213" i="83"/>
  <c r="J212" i="83"/>
  <c r="J205" i="78"/>
  <c r="J211" i="78" s="1"/>
  <c r="J204" i="80"/>
  <c r="J210" i="80" s="1"/>
  <c r="J206" i="80"/>
  <c r="J212" i="80" s="1"/>
  <c r="E208" i="82"/>
  <c r="E215" i="82" s="1"/>
  <c r="E206" i="82"/>
  <c r="E212" i="82" s="1"/>
  <c r="E204" i="82"/>
  <c r="E210" i="82" s="1"/>
  <c r="J208" i="82"/>
  <c r="J215" i="82" s="1"/>
  <c r="J206" i="82"/>
  <c r="J204" i="82"/>
  <c r="J210" i="82" s="1"/>
  <c r="G204" i="82"/>
  <c r="G210" i="82" s="1"/>
  <c r="D205" i="82"/>
  <c r="D211" i="82" s="1"/>
  <c r="J207" i="82"/>
  <c r="J214" i="82" s="1"/>
  <c r="G208" i="82"/>
  <c r="G215" i="82" s="1"/>
  <c r="D210" i="82"/>
  <c r="D212" i="82"/>
  <c r="E213" i="82"/>
  <c r="E214" i="82"/>
  <c r="F215" i="82"/>
  <c r="F217" i="82"/>
  <c r="E213" i="83"/>
  <c r="G211" i="81"/>
  <c r="E212" i="81"/>
  <c r="C213" i="81"/>
  <c r="K213" i="81"/>
  <c r="E205" i="82"/>
  <c r="E211" i="82" s="1"/>
  <c r="F212" i="82"/>
  <c r="F213" i="82"/>
  <c r="G214" i="82"/>
  <c r="I204" i="83"/>
  <c r="I210" i="83" s="1"/>
  <c r="I206" i="83"/>
  <c r="I212" i="83" s="1"/>
  <c r="I208" i="83"/>
  <c r="H213" i="83"/>
  <c r="C204" i="83"/>
  <c r="K204" i="83"/>
  <c r="G205" i="83"/>
  <c r="G211" i="83" s="1"/>
  <c r="C206" i="83"/>
  <c r="C212" i="83" s="1"/>
  <c r="K206" i="83"/>
  <c r="K212" i="83" s="1"/>
  <c r="G207" i="83"/>
  <c r="G214" i="83" s="1"/>
  <c r="C208" i="83"/>
  <c r="K208" i="83"/>
  <c r="K215" i="83" s="1"/>
  <c r="E211" i="83"/>
  <c r="I213" i="83"/>
  <c r="E215" i="83"/>
  <c r="I217" i="83"/>
  <c r="E204" i="84"/>
  <c r="H205" i="84"/>
  <c r="E206" i="84"/>
  <c r="H207" i="84"/>
  <c r="H214" i="84" s="1"/>
  <c r="E213" i="84"/>
  <c r="C216" i="84"/>
  <c r="I217" i="84"/>
  <c r="D208" i="85"/>
  <c r="K208" i="85"/>
  <c r="C208" i="85"/>
  <c r="C215" i="85" s="1"/>
  <c r="J208" i="85"/>
  <c r="J215" i="85" s="1"/>
  <c r="H208" i="85"/>
  <c r="H215" i="85" s="1"/>
  <c r="D205" i="86"/>
  <c r="D211" i="86" s="1"/>
  <c r="F207" i="86"/>
  <c r="F214" i="86" s="1"/>
  <c r="H211" i="86"/>
  <c r="E217" i="86"/>
  <c r="D217" i="86"/>
  <c r="K217" i="86"/>
  <c r="C217" i="86"/>
  <c r="I217" i="86"/>
  <c r="D213" i="87"/>
  <c r="K215" i="88"/>
  <c r="J212" i="82"/>
  <c r="J216" i="82"/>
  <c r="D204" i="83"/>
  <c r="H205" i="83"/>
  <c r="H211" i="83" s="1"/>
  <c r="D206" i="83"/>
  <c r="D212" i="83" s="1"/>
  <c r="H207" i="83"/>
  <c r="D208" i="83"/>
  <c r="D215" i="83" s="1"/>
  <c r="F211" i="83"/>
  <c r="J213" i="83"/>
  <c r="H214" i="83"/>
  <c r="F215" i="83"/>
  <c r="J217" i="83"/>
  <c r="F207" i="84"/>
  <c r="F205" i="84"/>
  <c r="F211" i="84" s="1"/>
  <c r="E207" i="84"/>
  <c r="E205" i="84"/>
  <c r="G204" i="84"/>
  <c r="G210" i="84" s="1"/>
  <c r="I205" i="84"/>
  <c r="I211" i="84" s="1"/>
  <c r="G206" i="84"/>
  <c r="I207" i="84"/>
  <c r="I214" i="84" s="1"/>
  <c r="G208" i="84"/>
  <c r="I213" i="84"/>
  <c r="D216" i="84"/>
  <c r="J217" i="84"/>
  <c r="E215" i="85"/>
  <c r="D206" i="85"/>
  <c r="D212" i="85" s="1"/>
  <c r="K206" i="85"/>
  <c r="K212" i="85" s="1"/>
  <c r="C206" i="85"/>
  <c r="C212" i="85" s="1"/>
  <c r="J206" i="85"/>
  <c r="H206" i="85"/>
  <c r="H207" i="85"/>
  <c r="H214" i="85" s="1"/>
  <c r="G207" i="85"/>
  <c r="G214" i="85" s="1"/>
  <c r="F207" i="85"/>
  <c r="F214" i="85" s="1"/>
  <c r="D207" i="85"/>
  <c r="D214" i="85" s="1"/>
  <c r="G210" i="85"/>
  <c r="D210" i="85"/>
  <c r="I212" i="85"/>
  <c r="C214" i="85"/>
  <c r="E205" i="86"/>
  <c r="E211" i="86" s="1"/>
  <c r="I212" i="86"/>
  <c r="J215" i="86"/>
  <c r="F210" i="87"/>
  <c r="E210" i="87"/>
  <c r="D210" i="87"/>
  <c r="K210" i="87"/>
  <c r="I214" i="87"/>
  <c r="H214" i="87"/>
  <c r="G214" i="87"/>
  <c r="D214" i="87"/>
  <c r="F215" i="89"/>
  <c r="D213" i="89"/>
  <c r="C213" i="89"/>
  <c r="I215" i="89"/>
  <c r="I214" i="89"/>
  <c r="G213" i="89"/>
  <c r="J213" i="89"/>
  <c r="I214" i="83"/>
  <c r="C217" i="83"/>
  <c r="K217" i="83"/>
  <c r="D215" i="84"/>
  <c r="F214" i="84"/>
  <c r="E214" i="84"/>
  <c r="K211" i="84"/>
  <c r="E210" i="84"/>
  <c r="K204" i="84"/>
  <c r="K205" i="84"/>
  <c r="K206" i="84"/>
  <c r="K207" i="84"/>
  <c r="K214" i="84" s="1"/>
  <c r="K208" i="84"/>
  <c r="K215" i="84" s="1"/>
  <c r="K210" i="84"/>
  <c r="D212" i="84"/>
  <c r="J213" i="84"/>
  <c r="E216" i="84"/>
  <c r="K217" i="84"/>
  <c r="D204" i="85"/>
  <c r="K204" i="85"/>
  <c r="C204" i="85"/>
  <c r="C210" i="85" s="1"/>
  <c r="J204" i="85"/>
  <c r="H204" i="85"/>
  <c r="H210" i="85" s="1"/>
  <c r="H205" i="85"/>
  <c r="G205" i="85"/>
  <c r="G211" i="85" s="1"/>
  <c r="F205" i="85"/>
  <c r="F211" i="85" s="1"/>
  <c r="D205" i="85"/>
  <c r="D211" i="85" s="1"/>
  <c r="H211" i="85"/>
  <c r="J213" i="85"/>
  <c r="I215" i="85"/>
  <c r="J212" i="86"/>
  <c r="E214" i="86"/>
  <c r="J214" i="87"/>
  <c r="D207" i="88"/>
  <c r="D214" i="88" s="1"/>
  <c r="K207" i="88"/>
  <c r="C207" i="88"/>
  <c r="J207" i="88"/>
  <c r="J214" i="88" s="1"/>
  <c r="I207" i="88"/>
  <c r="H207" i="88"/>
  <c r="G207" i="88"/>
  <c r="F207" i="88"/>
  <c r="J213" i="88"/>
  <c r="E213" i="89"/>
  <c r="J210" i="83"/>
  <c r="J214" i="83"/>
  <c r="D217" i="83"/>
  <c r="E212" i="84"/>
  <c r="K213" i="84"/>
  <c r="E215" i="84"/>
  <c r="G216" i="84"/>
  <c r="C213" i="85"/>
  <c r="K215" i="85"/>
  <c r="K207" i="86"/>
  <c r="C207" i="86"/>
  <c r="J207" i="86"/>
  <c r="J214" i="86" s="1"/>
  <c r="I207" i="86"/>
  <c r="G207" i="86"/>
  <c r="J210" i="86"/>
  <c r="F211" i="86"/>
  <c r="E213" i="86"/>
  <c r="D213" i="86"/>
  <c r="K213" i="86"/>
  <c r="C213" i="86"/>
  <c r="I213" i="86"/>
  <c r="G216" i="86"/>
  <c r="F216" i="86"/>
  <c r="E216" i="86"/>
  <c r="K216" i="86"/>
  <c r="C216" i="86"/>
  <c r="E215" i="87"/>
  <c r="J214" i="89"/>
  <c r="G204" i="83"/>
  <c r="G210" i="83" s="1"/>
  <c r="C205" i="83"/>
  <c r="C211" i="83" s="1"/>
  <c r="K205" i="83"/>
  <c r="K211" i="83" s="1"/>
  <c r="G206" i="83"/>
  <c r="G212" i="83" s="1"/>
  <c r="C207" i="83"/>
  <c r="C214" i="83" s="1"/>
  <c r="K207" i="83"/>
  <c r="G208" i="83"/>
  <c r="G215" i="83" s="1"/>
  <c r="C210" i="83"/>
  <c r="K210" i="83"/>
  <c r="I211" i="83"/>
  <c r="K214" i="83"/>
  <c r="I215" i="83"/>
  <c r="J204" i="84"/>
  <c r="I204" i="84"/>
  <c r="I210" i="84" s="1"/>
  <c r="H204" i="84"/>
  <c r="H210" i="84" s="1"/>
  <c r="F204" i="84"/>
  <c r="F210" i="84" s="1"/>
  <c r="D205" i="84"/>
  <c r="D211" i="84" s="1"/>
  <c r="J206" i="84"/>
  <c r="J212" i="84" s="1"/>
  <c r="I206" i="84"/>
  <c r="I212" i="84" s="1"/>
  <c r="H206" i="84"/>
  <c r="F206" i="84"/>
  <c r="D207" i="84"/>
  <c r="D214" i="84" s="1"/>
  <c r="J208" i="84"/>
  <c r="J215" i="84" s="1"/>
  <c r="I208" i="84"/>
  <c r="H208" i="84"/>
  <c r="F208" i="84"/>
  <c r="F215" i="84" s="1"/>
  <c r="E211" i="84"/>
  <c r="G212" i="84"/>
  <c r="C205" i="85"/>
  <c r="C211" i="85" s="1"/>
  <c r="E206" i="85"/>
  <c r="E207" i="85"/>
  <c r="E214" i="85" s="1"/>
  <c r="F208" i="85"/>
  <c r="F215" i="85" s="1"/>
  <c r="I210" i="85"/>
  <c r="K211" i="85"/>
  <c r="D213" i="85"/>
  <c r="D210" i="86"/>
  <c r="F213" i="86"/>
  <c r="H214" i="86"/>
  <c r="D216" i="86"/>
  <c r="E216" i="87"/>
  <c r="D216" i="87"/>
  <c r="H216" i="87"/>
  <c r="H211" i="87"/>
  <c r="D210" i="89"/>
  <c r="H204" i="83"/>
  <c r="H210" i="83" s="1"/>
  <c r="H206" i="83"/>
  <c r="H212" i="83" s="1"/>
  <c r="H208" i="83"/>
  <c r="H215" i="83" s="1"/>
  <c r="D210" i="83"/>
  <c r="F213" i="83"/>
  <c r="F217" i="83"/>
  <c r="D210" i="84"/>
  <c r="K212" i="84"/>
  <c r="G215" i="84"/>
  <c r="H217" i="84"/>
  <c r="G217" i="84"/>
  <c r="F217" i="84"/>
  <c r="D217" i="84"/>
  <c r="E204" i="85"/>
  <c r="E210" i="85" s="1"/>
  <c r="E205" i="85"/>
  <c r="E211" i="85" s="1"/>
  <c r="F206" i="85"/>
  <c r="F212" i="85" s="1"/>
  <c r="I207" i="85"/>
  <c r="I214" i="85" s="1"/>
  <c r="G208" i="85"/>
  <c r="G215" i="85" s="1"/>
  <c r="J210" i="85"/>
  <c r="J212" i="85"/>
  <c r="E213" i="85"/>
  <c r="K214" i="85"/>
  <c r="K205" i="86"/>
  <c r="K211" i="86" s="1"/>
  <c r="C205" i="86"/>
  <c r="C211" i="86" s="1"/>
  <c r="J205" i="86"/>
  <c r="J211" i="86" s="1"/>
  <c r="I205" i="86"/>
  <c r="I211" i="86" s="1"/>
  <c r="G205" i="86"/>
  <c r="G211" i="86" s="1"/>
  <c r="G213" i="86"/>
  <c r="I215" i="86"/>
  <c r="H215" i="86"/>
  <c r="G215" i="86"/>
  <c r="H216" i="86"/>
  <c r="K212" i="87"/>
  <c r="K216" i="87"/>
  <c r="K217" i="90"/>
  <c r="C217" i="90"/>
  <c r="H217" i="90"/>
  <c r="G217" i="90"/>
  <c r="F217" i="90"/>
  <c r="D217" i="90"/>
  <c r="G216" i="90"/>
  <c r="F216" i="90"/>
  <c r="C215" i="83"/>
  <c r="C204" i="84"/>
  <c r="C210" i="84" s="1"/>
  <c r="C205" i="84"/>
  <c r="C211" i="84" s="1"/>
  <c r="C206" i="84"/>
  <c r="C212" i="84" s="1"/>
  <c r="C207" i="84"/>
  <c r="C214" i="84" s="1"/>
  <c r="C208" i="84"/>
  <c r="C215" i="84" s="1"/>
  <c r="G211" i="84"/>
  <c r="H213" i="84"/>
  <c r="G213" i="84"/>
  <c r="F213" i="84"/>
  <c r="D213" i="84"/>
  <c r="G214" i="84"/>
  <c r="I215" i="84"/>
  <c r="C217" i="84"/>
  <c r="F204" i="85"/>
  <c r="F210" i="85" s="1"/>
  <c r="I205" i="85"/>
  <c r="I211" i="85" s="1"/>
  <c r="G206" i="85"/>
  <c r="G212" i="85" s="1"/>
  <c r="J207" i="85"/>
  <c r="J214" i="85" s="1"/>
  <c r="K210" i="85"/>
  <c r="E212" i="85"/>
  <c r="G213" i="85"/>
  <c r="D215" i="85"/>
  <c r="K214" i="86"/>
  <c r="C214" i="86"/>
  <c r="D207" i="86"/>
  <c r="D214" i="86" s="1"/>
  <c r="H213" i="86"/>
  <c r="I216" i="86"/>
  <c r="F216" i="87"/>
  <c r="D205" i="88"/>
  <c r="K205" i="88"/>
  <c r="K211" i="88" s="1"/>
  <c r="C205" i="88"/>
  <c r="J205" i="88"/>
  <c r="J211" i="88" s="1"/>
  <c r="I205" i="88"/>
  <c r="H205" i="88"/>
  <c r="H211" i="88" s="1"/>
  <c r="G205" i="88"/>
  <c r="G211" i="88" s="1"/>
  <c r="F205" i="88"/>
  <c r="C211" i="88"/>
  <c r="J205" i="84"/>
  <c r="J211" i="84" s="1"/>
  <c r="J207" i="84"/>
  <c r="J214" i="84" s="1"/>
  <c r="J210" i="84"/>
  <c r="H211" i="84"/>
  <c r="F212" i="84"/>
  <c r="H215" i="84"/>
  <c r="F216" i="84"/>
  <c r="J211" i="85"/>
  <c r="H212" i="85"/>
  <c r="F213" i="85"/>
  <c r="H216" i="85"/>
  <c r="F217" i="85"/>
  <c r="C204" i="86"/>
  <c r="C210" i="86" s="1"/>
  <c r="K204" i="86"/>
  <c r="K210" i="86" s="1"/>
  <c r="C206" i="86"/>
  <c r="C212" i="86" s="1"/>
  <c r="K206" i="86"/>
  <c r="K212" i="86" s="1"/>
  <c r="C208" i="86"/>
  <c r="C215" i="86" s="1"/>
  <c r="K208" i="86"/>
  <c r="K215" i="86" s="1"/>
  <c r="G214" i="86"/>
  <c r="G204" i="87"/>
  <c r="G210" i="87" s="1"/>
  <c r="C205" i="87"/>
  <c r="K205" i="87"/>
  <c r="G206" i="87"/>
  <c r="G212" i="87" s="1"/>
  <c r="C207" i="87"/>
  <c r="C214" i="87" s="1"/>
  <c r="K207" i="87"/>
  <c r="K214" i="87" s="1"/>
  <c r="G208" i="87"/>
  <c r="G215" i="87" s="1"/>
  <c r="I211" i="87"/>
  <c r="E213" i="87"/>
  <c r="G216" i="87"/>
  <c r="E217" i="87"/>
  <c r="J204" i="88"/>
  <c r="J210" i="88" s="1"/>
  <c r="J206" i="88"/>
  <c r="J212" i="88" s="1"/>
  <c r="J208" i="88"/>
  <c r="J215" i="88" s="1"/>
  <c r="F210" i="88"/>
  <c r="D211" i="88"/>
  <c r="H213" i="88"/>
  <c r="F214" i="88"/>
  <c r="J216" i="88"/>
  <c r="H217" i="88"/>
  <c r="E204" i="89"/>
  <c r="E210" i="89" s="1"/>
  <c r="C205" i="89"/>
  <c r="G205" i="89"/>
  <c r="G211" i="89" s="1"/>
  <c r="F205" i="89"/>
  <c r="F211" i="89" s="1"/>
  <c r="G208" i="89"/>
  <c r="G215" i="89" s="1"/>
  <c r="F213" i="89"/>
  <c r="H216" i="89"/>
  <c r="K217" i="89"/>
  <c r="C205" i="90"/>
  <c r="G206" i="90"/>
  <c r="K207" i="90"/>
  <c r="D208" i="90"/>
  <c r="E213" i="90"/>
  <c r="F213" i="91"/>
  <c r="J216" i="91"/>
  <c r="H204" i="87"/>
  <c r="H210" i="87" s="1"/>
  <c r="H206" i="87"/>
  <c r="H212" i="87" s="1"/>
  <c r="H208" i="87"/>
  <c r="H215" i="87" s="1"/>
  <c r="J211" i="87"/>
  <c r="F213" i="87"/>
  <c r="F217" i="87"/>
  <c r="G210" i="88"/>
  <c r="E211" i="88"/>
  <c r="C212" i="88"/>
  <c r="K212" i="88"/>
  <c r="I213" i="88"/>
  <c r="G214" i="88"/>
  <c r="E215" i="88"/>
  <c r="C216" i="88"/>
  <c r="K216" i="88"/>
  <c r="I217" i="88"/>
  <c r="F204" i="89"/>
  <c r="D205" i="89"/>
  <c r="D211" i="89" s="1"/>
  <c r="K206" i="89"/>
  <c r="K212" i="89" s="1"/>
  <c r="C206" i="89"/>
  <c r="J206" i="89"/>
  <c r="K207" i="89"/>
  <c r="H208" i="89"/>
  <c r="H215" i="89" s="1"/>
  <c r="F205" i="90"/>
  <c r="J206" i="90"/>
  <c r="H213" i="90"/>
  <c r="G213" i="91"/>
  <c r="C216" i="91"/>
  <c r="H212" i="84"/>
  <c r="H216" i="84"/>
  <c r="H213" i="85"/>
  <c r="H217" i="85"/>
  <c r="E204" i="86"/>
  <c r="E210" i="86" s="1"/>
  <c r="E206" i="86"/>
  <c r="E212" i="86" s="1"/>
  <c r="E208" i="86"/>
  <c r="E215" i="86" s="1"/>
  <c r="I210" i="86"/>
  <c r="I214" i="86"/>
  <c r="I204" i="87"/>
  <c r="I210" i="87" s="1"/>
  <c r="E205" i="87"/>
  <c r="E211" i="87" s="1"/>
  <c r="I206" i="87"/>
  <c r="I212" i="87" s="1"/>
  <c r="E207" i="87"/>
  <c r="E214" i="87" s="1"/>
  <c r="I208" i="87"/>
  <c r="I215" i="87" s="1"/>
  <c r="C211" i="87"/>
  <c r="K211" i="87"/>
  <c r="G213" i="87"/>
  <c r="K215" i="87"/>
  <c r="I216" i="87"/>
  <c r="G217" i="87"/>
  <c r="D204" i="88"/>
  <c r="D206" i="88"/>
  <c r="D212" i="88" s="1"/>
  <c r="D208" i="88"/>
  <c r="D215" i="88" s="1"/>
  <c r="H210" i="88"/>
  <c r="F211" i="88"/>
  <c r="H214" i="88"/>
  <c r="F215" i="88"/>
  <c r="G204" i="89"/>
  <c r="E205" i="89"/>
  <c r="D206" i="89"/>
  <c r="D212" i="89" s="1"/>
  <c r="I210" i="89"/>
  <c r="I211" i="89"/>
  <c r="J217" i="89"/>
  <c r="F204" i="90"/>
  <c r="J205" i="90"/>
  <c r="I207" i="90"/>
  <c r="I214" i="90"/>
  <c r="E216" i="90"/>
  <c r="E208" i="91"/>
  <c r="E215" i="91" s="1"/>
  <c r="I216" i="84"/>
  <c r="I213" i="85"/>
  <c r="C216" i="85"/>
  <c r="K216" i="85"/>
  <c r="I217" i="85"/>
  <c r="F204" i="86"/>
  <c r="F210" i="86" s="1"/>
  <c r="F206" i="86"/>
  <c r="F212" i="86" s="1"/>
  <c r="F208" i="86"/>
  <c r="F215" i="86" s="1"/>
  <c r="J204" i="87"/>
  <c r="J210" i="87" s="1"/>
  <c r="F205" i="87"/>
  <c r="J206" i="87"/>
  <c r="J212" i="87" s="1"/>
  <c r="F207" i="87"/>
  <c r="F214" i="87" s="1"/>
  <c r="J208" i="87"/>
  <c r="J215" i="87" s="1"/>
  <c r="D211" i="87"/>
  <c r="H213" i="87"/>
  <c r="D215" i="87"/>
  <c r="J216" i="87"/>
  <c r="H217" i="87"/>
  <c r="E204" i="88"/>
  <c r="E210" i="88" s="1"/>
  <c r="E206" i="88"/>
  <c r="I210" i="88"/>
  <c r="E212" i="88"/>
  <c r="C213" i="88"/>
  <c r="K213" i="88"/>
  <c r="I214" i="88"/>
  <c r="G215" i="88"/>
  <c r="E216" i="88"/>
  <c r="C217" i="88"/>
  <c r="K217" i="88"/>
  <c r="C212" i="89"/>
  <c r="H204" i="89"/>
  <c r="H210" i="89" s="1"/>
  <c r="H205" i="89"/>
  <c r="H211" i="89" s="1"/>
  <c r="E206" i="89"/>
  <c r="E212" i="89" s="1"/>
  <c r="C207" i="89"/>
  <c r="C214" i="89" s="1"/>
  <c r="G207" i="89"/>
  <c r="G214" i="89" s="1"/>
  <c r="F207" i="89"/>
  <c r="I212" i="89"/>
  <c r="K213" i="89"/>
  <c r="K214" i="89"/>
  <c r="G204" i="90"/>
  <c r="G210" i="90" s="1"/>
  <c r="K205" i="90"/>
  <c r="D206" i="90"/>
  <c r="D212" i="90" s="1"/>
  <c r="F210" i="90"/>
  <c r="F212" i="90"/>
  <c r="J217" i="91"/>
  <c r="G204" i="86"/>
  <c r="G210" i="86" s="1"/>
  <c r="G206" i="86"/>
  <c r="G212" i="86" s="1"/>
  <c r="C204" i="87"/>
  <c r="C210" i="87" s="1"/>
  <c r="G205" i="87"/>
  <c r="C206" i="87"/>
  <c r="C212" i="87" s="1"/>
  <c r="C208" i="87"/>
  <c r="C215" i="87" s="1"/>
  <c r="I213" i="87"/>
  <c r="C216" i="87"/>
  <c r="I217" i="87"/>
  <c r="F212" i="88"/>
  <c r="D213" i="88"/>
  <c r="H215" i="88"/>
  <c r="F216" i="88"/>
  <c r="D217" i="88"/>
  <c r="D216" i="89"/>
  <c r="K216" i="89"/>
  <c r="C216" i="89"/>
  <c r="F206" i="89"/>
  <c r="F212" i="89" s="1"/>
  <c r="D207" i="89"/>
  <c r="D214" i="89" s="1"/>
  <c r="K208" i="89"/>
  <c r="K215" i="89" s="1"/>
  <c r="C208" i="89"/>
  <c r="C215" i="89" s="1"/>
  <c r="J208" i="89"/>
  <c r="J215" i="89" s="1"/>
  <c r="I213" i="89"/>
  <c r="H213" i="89"/>
  <c r="F214" i="89"/>
  <c r="E215" i="89"/>
  <c r="D215" i="89"/>
  <c r="J216" i="89"/>
  <c r="D217" i="89"/>
  <c r="J204" i="90"/>
  <c r="J210" i="90" s="1"/>
  <c r="G212" i="90"/>
  <c r="I217" i="91"/>
  <c r="H217" i="91"/>
  <c r="G217" i="91"/>
  <c r="F217" i="91"/>
  <c r="H216" i="91"/>
  <c r="E217" i="91"/>
  <c r="G216" i="91"/>
  <c r="D217" i="91"/>
  <c r="F216" i="91"/>
  <c r="C217" i="91"/>
  <c r="K211" i="92"/>
  <c r="J210" i="95"/>
  <c r="F210" i="95"/>
  <c r="F211" i="87"/>
  <c r="D212" i="87"/>
  <c r="J213" i="87"/>
  <c r="F215" i="87"/>
  <c r="J217" i="87"/>
  <c r="C210" i="88"/>
  <c r="K210" i="88"/>
  <c r="I211" i="88"/>
  <c r="G212" i="88"/>
  <c r="E213" i="88"/>
  <c r="C214" i="88"/>
  <c r="K214" i="88"/>
  <c r="I215" i="88"/>
  <c r="G216" i="88"/>
  <c r="E217" i="88"/>
  <c r="J205" i="89"/>
  <c r="J211" i="89" s="1"/>
  <c r="G206" i="89"/>
  <c r="G212" i="89" s="1"/>
  <c r="E207" i="89"/>
  <c r="E214" i="89" s="1"/>
  <c r="D208" i="89"/>
  <c r="G210" i="89"/>
  <c r="F210" i="89"/>
  <c r="E211" i="89"/>
  <c r="J212" i="89"/>
  <c r="E208" i="90"/>
  <c r="E206" i="90"/>
  <c r="E212" i="90" s="1"/>
  <c r="E204" i="90"/>
  <c r="E210" i="90" s="1"/>
  <c r="I208" i="90"/>
  <c r="I215" i="90" s="1"/>
  <c r="E207" i="90"/>
  <c r="E214" i="90" s="1"/>
  <c r="I206" i="90"/>
  <c r="I212" i="90" s="1"/>
  <c r="E205" i="90"/>
  <c r="I204" i="90"/>
  <c r="I210" i="90" s="1"/>
  <c r="H208" i="90"/>
  <c r="H215" i="90" s="1"/>
  <c r="D207" i="90"/>
  <c r="D214" i="90" s="1"/>
  <c r="H206" i="90"/>
  <c r="H212" i="90" s="1"/>
  <c r="D205" i="90"/>
  <c r="D211" i="90" s="1"/>
  <c r="H204" i="90"/>
  <c r="H210" i="90" s="1"/>
  <c r="I205" i="90"/>
  <c r="I211" i="90" s="1"/>
  <c r="C207" i="90"/>
  <c r="C214" i="90" s="1"/>
  <c r="G208" i="90"/>
  <c r="G215" i="90" s="1"/>
  <c r="J212" i="90"/>
  <c r="J217" i="90"/>
  <c r="D208" i="91"/>
  <c r="D215" i="91" s="1"/>
  <c r="C208" i="91"/>
  <c r="C215" i="91" s="1"/>
  <c r="K208" i="91"/>
  <c r="J208" i="91"/>
  <c r="I208" i="91"/>
  <c r="H208" i="91"/>
  <c r="G208" i="91"/>
  <c r="J215" i="91"/>
  <c r="K214" i="92"/>
  <c r="F215" i="92"/>
  <c r="J212" i="92"/>
  <c r="I212" i="92"/>
  <c r="D210" i="92"/>
  <c r="H214" i="92"/>
  <c r="F214" i="92"/>
  <c r="J217" i="92"/>
  <c r="G211" i="87"/>
  <c r="E212" i="87"/>
  <c r="C213" i="87"/>
  <c r="C217" i="87"/>
  <c r="D210" i="88"/>
  <c r="H212" i="88"/>
  <c r="F213" i="88"/>
  <c r="H216" i="88"/>
  <c r="K204" i="89"/>
  <c r="K210" i="89" s="1"/>
  <c r="C204" i="89"/>
  <c r="J204" i="89"/>
  <c r="J210" i="89" s="1"/>
  <c r="K205" i="89"/>
  <c r="K211" i="89" s="1"/>
  <c r="H206" i="89"/>
  <c r="H212" i="89" s="1"/>
  <c r="H207" i="89"/>
  <c r="H214" i="89" s="1"/>
  <c r="C210" i="89"/>
  <c r="C211" i="89"/>
  <c r="K213" i="90"/>
  <c r="C213" i="90"/>
  <c r="D215" i="90"/>
  <c r="G213" i="90"/>
  <c r="F213" i="90"/>
  <c r="D204" i="90"/>
  <c r="D210" i="90" s="1"/>
  <c r="F207" i="90"/>
  <c r="F214" i="90" s="1"/>
  <c r="J208" i="90"/>
  <c r="J213" i="90"/>
  <c r="K214" i="90"/>
  <c r="H210" i="91"/>
  <c r="I210" i="91"/>
  <c r="J216" i="92"/>
  <c r="I216" i="92"/>
  <c r="D216" i="92"/>
  <c r="F217" i="92"/>
  <c r="J211" i="90"/>
  <c r="J215" i="90"/>
  <c r="H216" i="90"/>
  <c r="C204" i="91"/>
  <c r="C210" i="91" s="1"/>
  <c r="K204" i="91"/>
  <c r="K210" i="91" s="1"/>
  <c r="G205" i="91"/>
  <c r="G211" i="91" s="1"/>
  <c r="E206" i="91"/>
  <c r="D206" i="91"/>
  <c r="D212" i="91" s="1"/>
  <c r="J207" i="91"/>
  <c r="F211" i="91"/>
  <c r="H213" i="91"/>
  <c r="G214" i="91"/>
  <c r="G215" i="91"/>
  <c r="F204" i="92"/>
  <c r="F210" i="92" s="1"/>
  <c r="J208" i="92"/>
  <c r="J215" i="92" s="1"/>
  <c r="G217" i="92"/>
  <c r="K208" i="93"/>
  <c r="C208" i="93"/>
  <c r="G207" i="93"/>
  <c r="K206" i="93"/>
  <c r="K212" i="93" s="1"/>
  <c r="C206" i="93"/>
  <c r="G205" i="93"/>
  <c r="K204" i="93"/>
  <c r="C204" i="93"/>
  <c r="J208" i="93"/>
  <c r="F207" i="93"/>
  <c r="I208" i="93"/>
  <c r="E207" i="93"/>
  <c r="I206" i="93"/>
  <c r="E205" i="93"/>
  <c r="I204" i="93"/>
  <c r="G208" i="93"/>
  <c r="G206" i="93"/>
  <c r="G204" i="93"/>
  <c r="F208" i="93"/>
  <c r="F206" i="93"/>
  <c r="F204" i="93"/>
  <c r="E208" i="93"/>
  <c r="E206" i="93"/>
  <c r="E204" i="93"/>
  <c r="H204" i="93"/>
  <c r="J206" i="93"/>
  <c r="D208" i="93"/>
  <c r="D212" i="93"/>
  <c r="D216" i="93"/>
  <c r="C211" i="90"/>
  <c r="K211" i="90"/>
  <c r="I216" i="90"/>
  <c r="D204" i="91"/>
  <c r="D210" i="91" s="1"/>
  <c r="I205" i="91"/>
  <c r="I211" i="91" s="1"/>
  <c r="F206" i="91"/>
  <c r="F212" i="91" s="1"/>
  <c r="K207" i="91"/>
  <c r="C211" i="91"/>
  <c r="K212" i="91"/>
  <c r="I213" i="91"/>
  <c r="I214" i="91"/>
  <c r="H215" i="91"/>
  <c r="J205" i="92"/>
  <c r="J211" i="92" s="1"/>
  <c r="I205" i="92"/>
  <c r="I211" i="92" s="1"/>
  <c r="G205" i="92"/>
  <c r="F206" i="92"/>
  <c r="F212" i="92" s="1"/>
  <c r="G216" i="92"/>
  <c r="F216" i="92"/>
  <c r="E216" i="92"/>
  <c r="K216" i="92"/>
  <c r="C216" i="92"/>
  <c r="H217" i="92"/>
  <c r="K215" i="93"/>
  <c r="I213" i="93"/>
  <c r="H213" i="93"/>
  <c r="G213" i="93"/>
  <c r="F213" i="93"/>
  <c r="E213" i="93"/>
  <c r="D213" i="93"/>
  <c r="K213" i="93"/>
  <c r="C213" i="93"/>
  <c r="I217" i="93"/>
  <c r="H217" i="93"/>
  <c r="G217" i="93"/>
  <c r="F217" i="93"/>
  <c r="E217" i="93"/>
  <c r="D217" i="93"/>
  <c r="K217" i="93"/>
  <c r="C217" i="93"/>
  <c r="E210" i="94"/>
  <c r="K215" i="94"/>
  <c r="C215" i="94"/>
  <c r="J216" i="90"/>
  <c r="E204" i="91"/>
  <c r="E210" i="91" s="1"/>
  <c r="J205" i="91"/>
  <c r="J211" i="91" s="1"/>
  <c r="G206" i="91"/>
  <c r="C212" i="91"/>
  <c r="J213" i="91"/>
  <c r="K213" i="91"/>
  <c r="J214" i="91"/>
  <c r="I215" i="91"/>
  <c r="J207" i="92"/>
  <c r="I207" i="92"/>
  <c r="I214" i="92" s="1"/>
  <c r="G207" i="92"/>
  <c r="G214" i="92" s="1"/>
  <c r="H211" i="92"/>
  <c r="G211" i="92"/>
  <c r="J213" i="93"/>
  <c r="H217" i="89"/>
  <c r="C204" i="90"/>
  <c r="C210" i="90" s="1"/>
  <c r="K204" i="90"/>
  <c r="K210" i="90" s="1"/>
  <c r="G205" i="90"/>
  <c r="G211" i="90" s="1"/>
  <c r="C206" i="90"/>
  <c r="C212" i="90" s="1"/>
  <c r="K206" i="90"/>
  <c r="K212" i="90" s="1"/>
  <c r="G207" i="90"/>
  <c r="G214" i="90" s="1"/>
  <c r="C208" i="90"/>
  <c r="C215" i="90" s="1"/>
  <c r="K208" i="90"/>
  <c r="K215" i="90" s="1"/>
  <c r="E211" i="90"/>
  <c r="I213" i="90"/>
  <c r="E215" i="90"/>
  <c r="C216" i="90"/>
  <c r="K216" i="90"/>
  <c r="I217" i="90"/>
  <c r="F204" i="91"/>
  <c r="F210" i="91" s="1"/>
  <c r="K205" i="91"/>
  <c r="K211" i="91" s="1"/>
  <c r="H206" i="91"/>
  <c r="H212" i="91" s="1"/>
  <c r="D207" i="91"/>
  <c r="D214" i="91" s="1"/>
  <c r="H207" i="91"/>
  <c r="H214" i="91" s="1"/>
  <c r="E211" i="91"/>
  <c r="E212" i="91"/>
  <c r="C213" i="91"/>
  <c r="K214" i="91"/>
  <c r="I216" i="91"/>
  <c r="G204" i="92"/>
  <c r="G210" i="92" s="1"/>
  <c r="D205" i="92"/>
  <c r="D206" i="92"/>
  <c r="D212" i="92" s="1"/>
  <c r="C207" i="92"/>
  <c r="C214" i="92" s="1"/>
  <c r="J210" i="92"/>
  <c r="C211" i="92"/>
  <c r="I215" i="92"/>
  <c r="H215" i="92"/>
  <c r="G215" i="92"/>
  <c r="H216" i="92"/>
  <c r="H205" i="93"/>
  <c r="H211" i="93" s="1"/>
  <c r="E210" i="93"/>
  <c r="E214" i="93"/>
  <c r="E212" i="97"/>
  <c r="I217" i="89"/>
  <c r="H205" i="90"/>
  <c r="H211" i="90" s="1"/>
  <c r="H207" i="90"/>
  <c r="H214" i="90" s="1"/>
  <c r="F211" i="90"/>
  <c r="F215" i="90"/>
  <c r="D216" i="90"/>
  <c r="G204" i="91"/>
  <c r="G210" i="91" s="1"/>
  <c r="I206" i="91"/>
  <c r="I212" i="91" s="1"/>
  <c r="E207" i="91"/>
  <c r="E214" i="91" s="1"/>
  <c r="D213" i="91"/>
  <c r="C214" i="91"/>
  <c r="F215" i="91"/>
  <c r="K215" i="91"/>
  <c r="H204" i="92"/>
  <c r="H210" i="92" s="1"/>
  <c r="E205" i="92"/>
  <c r="E211" i="92" s="1"/>
  <c r="G206" i="92"/>
  <c r="G212" i="92" s="1"/>
  <c r="D207" i="92"/>
  <c r="D214" i="92" s="1"/>
  <c r="D208" i="92"/>
  <c r="D215" i="92" s="1"/>
  <c r="D211" i="92"/>
  <c r="H207" i="93"/>
  <c r="H214" i="93" s="1"/>
  <c r="H210" i="93"/>
  <c r="D205" i="91"/>
  <c r="D211" i="91" s="1"/>
  <c r="H205" i="91"/>
  <c r="J206" i="91"/>
  <c r="J212" i="91" s="1"/>
  <c r="H211" i="91"/>
  <c r="G212" i="91"/>
  <c r="E213" i="91"/>
  <c r="D216" i="91"/>
  <c r="K216" i="91"/>
  <c r="E208" i="92"/>
  <c r="E215" i="92" s="1"/>
  <c r="I204" i="92"/>
  <c r="I210" i="92" s="1"/>
  <c r="F205" i="92"/>
  <c r="F211" i="92" s="1"/>
  <c r="H206" i="92"/>
  <c r="H212" i="92" s="1"/>
  <c r="E207" i="92"/>
  <c r="E214" i="92" s="1"/>
  <c r="J214" i="92"/>
  <c r="E215" i="93"/>
  <c r="G214" i="93"/>
  <c r="E211" i="93"/>
  <c r="G210" i="93"/>
  <c r="D215" i="93"/>
  <c r="F214" i="93"/>
  <c r="F210" i="93"/>
  <c r="D204" i="93"/>
  <c r="D205" i="93"/>
  <c r="D211" i="93" s="1"/>
  <c r="J215" i="93"/>
  <c r="E217" i="92"/>
  <c r="D217" i="92"/>
  <c r="K217" i="92"/>
  <c r="C217" i="92"/>
  <c r="I217" i="92"/>
  <c r="F211" i="93"/>
  <c r="F215" i="93"/>
  <c r="C204" i="92"/>
  <c r="C210" i="92" s="1"/>
  <c r="K204" i="92"/>
  <c r="K210" i="92" s="1"/>
  <c r="C206" i="92"/>
  <c r="C212" i="92" s="1"/>
  <c r="K206" i="92"/>
  <c r="K212" i="92" s="1"/>
  <c r="C208" i="92"/>
  <c r="C215" i="92" s="1"/>
  <c r="K208" i="92"/>
  <c r="K215" i="92" s="1"/>
  <c r="I205" i="93"/>
  <c r="I207" i="93"/>
  <c r="I214" i="93" s="1"/>
  <c r="I210" i="93"/>
  <c r="G211" i="93"/>
  <c r="E212" i="93"/>
  <c r="G215" i="93"/>
  <c r="E216" i="93"/>
  <c r="E207" i="94"/>
  <c r="E214" i="94" s="1"/>
  <c r="E205" i="94"/>
  <c r="E211" i="94" s="1"/>
  <c r="J207" i="94"/>
  <c r="J205" i="94"/>
  <c r="J211" i="94" s="1"/>
  <c r="H204" i="94"/>
  <c r="G205" i="94"/>
  <c r="G211" i="94" s="1"/>
  <c r="E206" i="94"/>
  <c r="F207" i="94"/>
  <c r="D208" i="94"/>
  <c r="D215" i="94" s="1"/>
  <c r="F211" i="94"/>
  <c r="E216" i="94"/>
  <c r="I217" i="94"/>
  <c r="F217" i="95"/>
  <c r="H216" i="95"/>
  <c r="E217" i="95"/>
  <c r="G216" i="95"/>
  <c r="J215" i="95"/>
  <c r="I210" i="96"/>
  <c r="J205" i="93"/>
  <c r="J211" i="93" s="1"/>
  <c r="J207" i="93"/>
  <c r="J214" i="93" s="1"/>
  <c r="J210" i="93"/>
  <c r="F212" i="93"/>
  <c r="H215" i="93"/>
  <c r="F216" i="93"/>
  <c r="J204" i="94"/>
  <c r="H205" i="94"/>
  <c r="H211" i="94" s="1"/>
  <c r="H206" i="94"/>
  <c r="H212" i="94" s="1"/>
  <c r="G207" i="94"/>
  <c r="E208" i="94"/>
  <c r="E215" i="94" s="1"/>
  <c r="K212" i="94"/>
  <c r="H216" i="94"/>
  <c r="J217" i="94"/>
  <c r="C206" i="95"/>
  <c r="H207" i="95"/>
  <c r="C207" i="95"/>
  <c r="K207" i="95"/>
  <c r="K214" i="95" s="1"/>
  <c r="J207" i="95"/>
  <c r="G207" i="95"/>
  <c r="G214" i="95" s="1"/>
  <c r="F207" i="95"/>
  <c r="E207" i="95"/>
  <c r="C213" i="95"/>
  <c r="F205" i="96"/>
  <c r="K205" i="96"/>
  <c r="K211" i="96" s="1"/>
  <c r="C205" i="96"/>
  <c r="J205" i="96"/>
  <c r="J211" i="96" s="1"/>
  <c r="H205" i="96"/>
  <c r="E211" i="96"/>
  <c r="K213" i="96"/>
  <c r="H212" i="96"/>
  <c r="C211" i="96"/>
  <c r="I205" i="96"/>
  <c r="G205" i="96"/>
  <c r="G211" i="96" s="1"/>
  <c r="G213" i="96"/>
  <c r="D205" i="96"/>
  <c r="E204" i="92"/>
  <c r="E210" i="92" s="1"/>
  <c r="E206" i="92"/>
  <c r="E212" i="92" s="1"/>
  <c r="C205" i="93"/>
  <c r="K205" i="93"/>
  <c r="C207" i="93"/>
  <c r="C214" i="93" s="1"/>
  <c r="K207" i="93"/>
  <c r="K214" i="93" s="1"/>
  <c r="C210" i="93"/>
  <c r="K210" i="93"/>
  <c r="I211" i="93"/>
  <c r="G212" i="93"/>
  <c r="I215" i="93"/>
  <c r="G216" i="93"/>
  <c r="I205" i="94"/>
  <c r="J206" i="94"/>
  <c r="J212" i="94" s="1"/>
  <c r="H207" i="94"/>
  <c r="H208" i="94"/>
  <c r="H215" i="94" s="1"/>
  <c r="G213" i="94"/>
  <c r="E213" i="94"/>
  <c r="D213" i="94"/>
  <c r="D214" i="94"/>
  <c r="J216" i="94"/>
  <c r="I208" i="95"/>
  <c r="G206" i="95"/>
  <c r="J205" i="95"/>
  <c r="J211" i="95" s="1"/>
  <c r="E204" i="95"/>
  <c r="E210" i="95" s="1"/>
  <c r="H208" i="95"/>
  <c r="H215" i="95" s="1"/>
  <c r="F206" i="95"/>
  <c r="F212" i="95" s="1"/>
  <c r="I205" i="95"/>
  <c r="E206" i="95"/>
  <c r="E212" i="95" s="1"/>
  <c r="E208" i="95"/>
  <c r="E215" i="95" s="1"/>
  <c r="K206" i="95"/>
  <c r="C208" i="95"/>
  <c r="J206" i="95"/>
  <c r="D205" i="95"/>
  <c r="D211" i="95" s="1"/>
  <c r="K208" i="95"/>
  <c r="K215" i="95" s="1"/>
  <c r="I206" i="95"/>
  <c r="I212" i="95" s="1"/>
  <c r="C205" i="95"/>
  <c r="C211" i="95" s="1"/>
  <c r="D204" i="95"/>
  <c r="D210" i="95" s="1"/>
  <c r="H206" i="95"/>
  <c r="E216" i="95"/>
  <c r="D210" i="93"/>
  <c r="H212" i="93"/>
  <c r="D214" i="93"/>
  <c r="H216" i="93"/>
  <c r="I207" i="94"/>
  <c r="I214" i="94" s="1"/>
  <c r="J208" i="94"/>
  <c r="J215" i="94" s="1"/>
  <c r="H210" i="94"/>
  <c r="C213" i="94"/>
  <c r="F214" i="94"/>
  <c r="I215" i="95"/>
  <c r="K213" i="95"/>
  <c r="C212" i="95"/>
  <c r="I213" i="95"/>
  <c r="H213" i="95"/>
  <c r="F213" i="95"/>
  <c r="I211" i="95"/>
  <c r="E213" i="95"/>
  <c r="D213" i="95"/>
  <c r="F208" i="95"/>
  <c r="H214" i="95"/>
  <c r="J214" i="95"/>
  <c r="I214" i="95"/>
  <c r="E214" i="95"/>
  <c r="C214" i="95"/>
  <c r="I216" i="95"/>
  <c r="C211" i="93"/>
  <c r="K211" i="93"/>
  <c r="I212" i="93"/>
  <c r="C215" i="93"/>
  <c r="I216" i="93"/>
  <c r="I204" i="94"/>
  <c r="I210" i="94" s="1"/>
  <c r="G204" i="94"/>
  <c r="G210" i="94" s="1"/>
  <c r="F204" i="94"/>
  <c r="F210" i="94" s="1"/>
  <c r="K205" i="94"/>
  <c r="K211" i="94" s="1"/>
  <c r="F213" i="94"/>
  <c r="G214" i="94"/>
  <c r="G217" i="94"/>
  <c r="E217" i="94"/>
  <c r="D217" i="94"/>
  <c r="F205" i="95"/>
  <c r="F214" i="95"/>
  <c r="J213" i="97"/>
  <c r="E215" i="97"/>
  <c r="I213" i="97"/>
  <c r="G213" i="97"/>
  <c r="E210" i="97"/>
  <c r="F213" i="97"/>
  <c r="E213" i="97"/>
  <c r="I211" i="97"/>
  <c r="D213" i="97"/>
  <c r="K213" i="97"/>
  <c r="H213" i="97"/>
  <c r="C213" i="97"/>
  <c r="J212" i="93"/>
  <c r="J216" i="93"/>
  <c r="C204" i="94"/>
  <c r="I206" i="94"/>
  <c r="I212" i="94" s="1"/>
  <c r="G206" i="94"/>
  <c r="G212" i="94" s="1"/>
  <c r="F206" i="94"/>
  <c r="F212" i="94" s="1"/>
  <c r="K207" i="94"/>
  <c r="K214" i="94" s="1"/>
  <c r="I211" i="94"/>
  <c r="D212" i="94"/>
  <c r="H213" i="94"/>
  <c r="H214" i="94"/>
  <c r="I216" i="94"/>
  <c r="G216" i="94"/>
  <c r="F216" i="94"/>
  <c r="C217" i="94"/>
  <c r="J212" i="95"/>
  <c r="C212" i="93"/>
  <c r="C216" i="93"/>
  <c r="D204" i="94"/>
  <c r="D210" i="94" s="1"/>
  <c r="C206" i="94"/>
  <c r="C212" i="94" s="1"/>
  <c r="I208" i="94"/>
  <c r="I215" i="94" s="1"/>
  <c r="G208" i="94"/>
  <c r="G215" i="94" s="1"/>
  <c r="F208" i="94"/>
  <c r="F215" i="94" s="1"/>
  <c r="D211" i="94"/>
  <c r="E212" i="94"/>
  <c r="I213" i="94"/>
  <c r="C216" i="94"/>
  <c r="D207" i="95"/>
  <c r="D214" i="95" s="1"/>
  <c r="G217" i="95"/>
  <c r="H217" i="96"/>
  <c r="J216" i="96"/>
  <c r="E217" i="96"/>
  <c r="G216" i="96"/>
  <c r="D217" i="96"/>
  <c r="F216" i="96"/>
  <c r="J217" i="96"/>
  <c r="D216" i="96"/>
  <c r="K216" i="96"/>
  <c r="I216" i="96"/>
  <c r="K217" i="96"/>
  <c r="H216" i="96"/>
  <c r="I217" i="96"/>
  <c r="E216" i="96"/>
  <c r="G217" i="96"/>
  <c r="C216" i="96"/>
  <c r="F217" i="96"/>
  <c r="C217" i="96"/>
  <c r="G204" i="95"/>
  <c r="G210" i="95" s="1"/>
  <c r="F215" i="95"/>
  <c r="J216" i="95"/>
  <c r="H217" i="95"/>
  <c r="G204" i="97"/>
  <c r="G210" i="97" s="1"/>
  <c r="F207" i="97"/>
  <c r="F214" i="97" s="1"/>
  <c r="D217" i="98"/>
  <c r="F216" i="98"/>
  <c r="K217" i="98"/>
  <c r="C217" i="98"/>
  <c r="E216" i="98"/>
  <c r="D216" i="98"/>
  <c r="K216" i="98"/>
  <c r="C216" i="98"/>
  <c r="H217" i="98"/>
  <c r="J216" i="98"/>
  <c r="G217" i="98"/>
  <c r="I216" i="98"/>
  <c r="H216" i="98"/>
  <c r="J221" i="98"/>
  <c r="J210" i="94"/>
  <c r="J214" i="94"/>
  <c r="H204" i="95"/>
  <c r="H210" i="95" s="1"/>
  <c r="H205" i="95"/>
  <c r="H211" i="95" s="1"/>
  <c r="G212" i="95"/>
  <c r="C215" i="95"/>
  <c r="D216" i="95"/>
  <c r="K216" i="95"/>
  <c r="I217" i="95"/>
  <c r="J208" i="96"/>
  <c r="J215" i="96" s="1"/>
  <c r="J206" i="96"/>
  <c r="J204" i="96"/>
  <c r="G208" i="96"/>
  <c r="G206" i="96"/>
  <c r="G204" i="96"/>
  <c r="G210" i="96" s="1"/>
  <c r="F208" i="96"/>
  <c r="F215" i="96" s="1"/>
  <c r="F206" i="96"/>
  <c r="F204" i="96"/>
  <c r="F210" i="96" s="1"/>
  <c r="D208" i="96"/>
  <c r="D206" i="96"/>
  <c r="D204" i="96"/>
  <c r="D210" i="96" s="1"/>
  <c r="C206" i="96"/>
  <c r="C212" i="96" s="1"/>
  <c r="D207" i="96"/>
  <c r="D214" i="96" s="1"/>
  <c r="E208" i="96"/>
  <c r="E210" i="96"/>
  <c r="C213" i="96"/>
  <c r="J204" i="97"/>
  <c r="J210" i="97" s="1"/>
  <c r="I207" i="97"/>
  <c r="I214" i="97" s="1"/>
  <c r="C205" i="94"/>
  <c r="C211" i="94" s="1"/>
  <c r="C207" i="94"/>
  <c r="C214" i="94" s="1"/>
  <c r="C210" i="94"/>
  <c r="K210" i="94"/>
  <c r="I204" i="95"/>
  <c r="I210" i="95" s="1"/>
  <c r="E205" i="95"/>
  <c r="E211" i="95" s="1"/>
  <c r="D208" i="95"/>
  <c r="D215" i="95" s="1"/>
  <c r="H212" i="95"/>
  <c r="C216" i="95"/>
  <c r="J217" i="95"/>
  <c r="K217" i="95"/>
  <c r="H213" i="96"/>
  <c r="J212" i="96"/>
  <c r="E213" i="96"/>
  <c r="G212" i="96"/>
  <c r="K210" i="96"/>
  <c r="D213" i="96"/>
  <c r="F212" i="96"/>
  <c r="J210" i="96"/>
  <c r="J213" i="96"/>
  <c r="D212" i="96"/>
  <c r="C204" i="96"/>
  <c r="C210" i="96" s="1"/>
  <c r="E206" i="96"/>
  <c r="E212" i="96" s="1"/>
  <c r="E207" i="96"/>
  <c r="E214" i="96" s="1"/>
  <c r="H208" i="96"/>
  <c r="F213" i="96"/>
  <c r="I214" i="96"/>
  <c r="J222" i="98"/>
  <c r="J225" i="98"/>
  <c r="G216" i="98"/>
  <c r="D215" i="96"/>
  <c r="I215" i="96"/>
  <c r="H215" i="96"/>
  <c r="G221" i="98"/>
  <c r="G218" i="98"/>
  <c r="G224" i="98" s="1"/>
  <c r="G226" i="98"/>
  <c r="C218" i="98"/>
  <c r="C220" i="98" s="1"/>
  <c r="J224" i="98"/>
  <c r="J217" i="98"/>
  <c r="C204" i="95"/>
  <c r="C210" i="95" s="1"/>
  <c r="K204" i="95"/>
  <c r="K210" i="95" s="1"/>
  <c r="G205" i="95"/>
  <c r="G211" i="95" s="1"/>
  <c r="D206" i="95"/>
  <c r="D212" i="95" s="1"/>
  <c r="G208" i="95"/>
  <c r="F211" i="95"/>
  <c r="K211" i="95"/>
  <c r="G215" i="95"/>
  <c r="F216" i="95"/>
  <c r="H204" i="96"/>
  <c r="H210" i="96" s="1"/>
  <c r="I206" i="96"/>
  <c r="I212" i="96" s="1"/>
  <c r="K208" i="96"/>
  <c r="K215" i="96" s="1"/>
  <c r="D211" i="96"/>
  <c r="I211" i="96"/>
  <c r="H211" i="96"/>
  <c r="F211" i="96"/>
  <c r="I213" i="96"/>
  <c r="C215" i="96"/>
  <c r="J206" i="97"/>
  <c r="J212" i="97" s="1"/>
  <c r="D216" i="97"/>
  <c r="K216" i="97"/>
  <c r="C216" i="97"/>
  <c r="I216" i="97"/>
  <c r="H216" i="97"/>
  <c r="G216" i="97"/>
  <c r="F216" i="97"/>
  <c r="H218" i="98"/>
  <c r="H220" i="98" s="1"/>
  <c r="E217" i="98"/>
  <c r="K212" i="95"/>
  <c r="E215" i="96"/>
  <c r="C205" i="97"/>
  <c r="C211" i="97" s="1"/>
  <c r="K218" i="98"/>
  <c r="K220" i="98" s="1"/>
  <c r="K221" i="98"/>
  <c r="D224" i="98"/>
  <c r="D218" i="98"/>
  <c r="D220" i="98" s="1"/>
  <c r="J213" i="95"/>
  <c r="F207" i="96"/>
  <c r="F214" i="96" s="1"/>
  <c r="K207" i="96"/>
  <c r="K214" i="96" s="1"/>
  <c r="C207" i="96"/>
  <c r="C214" i="96" s="1"/>
  <c r="J207" i="96"/>
  <c r="J214" i="96" s="1"/>
  <c r="H207" i="96"/>
  <c r="H214" i="96" s="1"/>
  <c r="G215" i="96"/>
  <c r="D208" i="97"/>
  <c r="D215" i="97" s="1"/>
  <c r="H207" i="97"/>
  <c r="H214" i="97" s="1"/>
  <c r="D206" i="97"/>
  <c r="D212" i="97" s="1"/>
  <c r="H205" i="97"/>
  <c r="H211" i="97" s="1"/>
  <c r="D204" i="97"/>
  <c r="D210" i="97" s="1"/>
  <c r="K208" i="97"/>
  <c r="K215" i="97" s="1"/>
  <c r="C208" i="97"/>
  <c r="C215" i="97" s="1"/>
  <c r="G207" i="97"/>
  <c r="G214" i="97" s="1"/>
  <c r="K206" i="97"/>
  <c r="K212" i="97" s="1"/>
  <c r="C206" i="97"/>
  <c r="C212" i="97" s="1"/>
  <c r="G205" i="97"/>
  <c r="G211" i="97" s="1"/>
  <c r="K204" i="97"/>
  <c r="K210" i="97" s="1"/>
  <c r="C204" i="97"/>
  <c r="C210" i="97" s="1"/>
  <c r="I208" i="97"/>
  <c r="I215" i="97" s="1"/>
  <c r="E207" i="97"/>
  <c r="E214" i="97" s="1"/>
  <c r="I206" i="97"/>
  <c r="I212" i="97" s="1"/>
  <c r="E205" i="97"/>
  <c r="E211" i="97" s="1"/>
  <c r="I204" i="97"/>
  <c r="I210" i="97" s="1"/>
  <c r="H208" i="97"/>
  <c r="H215" i="97" s="1"/>
  <c r="D207" i="97"/>
  <c r="D214" i="97" s="1"/>
  <c r="H206" i="97"/>
  <c r="H212" i="97" s="1"/>
  <c r="D205" i="97"/>
  <c r="D211" i="97" s="1"/>
  <c r="H204" i="97"/>
  <c r="H210" i="97" s="1"/>
  <c r="G208" i="97"/>
  <c r="G215" i="97" s="1"/>
  <c r="K207" i="97"/>
  <c r="K214" i="97" s="1"/>
  <c r="C207" i="97"/>
  <c r="C214" i="97" s="1"/>
  <c r="G206" i="97"/>
  <c r="G212" i="97" s="1"/>
  <c r="K205" i="97"/>
  <c r="K211" i="97" s="1"/>
  <c r="F208" i="97"/>
  <c r="F215" i="97" s="1"/>
  <c r="J207" i="97"/>
  <c r="J214" i="97" s="1"/>
  <c r="F206" i="97"/>
  <c r="F212" i="97" s="1"/>
  <c r="J205" i="97"/>
  <c r="J211" i="97" s="1"/>
  <c r="F204" i="97"/>
  <c r="F210" i="97" s="1"/>
  <c r="F205" i="97"/>
  <c r="F211" i="97" s="1"/>
  <c r="J208" i="97"/>
  <c r="J215" i="97" s="1"/>
  <c r="J223" i="98"/>
  <c r="J226" i="98"/>
  <c r="F213" i="98"/>
  <c r="F218" i="98" s="1"/>
  <c r="F217" i="98"/>
  <c r="E218" i="98"/>
  <c r="E223" i="98" s="1"/>
  <c r="I213" i="98"/>
  <c r="I217" i="98"/>
  <c r="F226" i="98" l="1"/>
  <c r="F222" i="98"/>
  <c r="F223" i="98"/>
  <c r="E225" i="98"/>
  <c r="D222" i="98"/>
  <c r="E53" i="51"/>
  <c r="C9" i="51"/>
  <c r="D47" i="51" s="1"/>
  <c r="E47" i="51"/>
  <c r="F62" i="51"/>
  <c r="K222" i="98"/>
  <c r="H222" i="98"/>
  <c r="G47" i="51"/>
  <c r="D56" i="51"/>
  <c r="G220" i="98"/>
  <c r="G225" i="98"/>
  <c r="H226" i="98"/>
  <c r="C223" i="98"/>
  <c r="B10" i="24"/>
  <c r="B18" i="24"/>
  <c r="B26" i="24"/>
  <c r="B34" i="24"/>
  <c r="B42" i="24"/>
  <c r="B50" i="24"/>
  <c r="B59" i="24"/>
  <c r="B67" i="24"/>
  <c r="B75" i="24"/>
  <c r="B83" i="24"/>
  <c r="B91" i="24"/>
  <c r="B99" i="24"/>
  <c r="B107" i="24"/>
  <c r="B115" i="24"/>
  <c r="B123" i="24"/>
  <c r="B131" i="24"/>
  <c r="B139" i="24"/>
  <c r="B147" i="24"/>
  <c r="B155" i="24"/>
  <c r="B163" i="24"/>
  <c r="B171" i="24"/>
  <c r="B58" i="23"/>
  <c r="B55" i="24"/>
  <c r="B160" i="24"/>
  <c r="B40" i="24"/>
  <c r="B129" i="24"/>
  <c r="B90" i="24"/>
  <c r="B2" i="24"/>
  <c r="B3" i="24"/>
  <c r="B11" i="24"/>
  <c r="B19" i="24"/>
  <c r="B27" i="24"/>
  <c r="B35" i="24"/>
  <c r="B43" i="24"/>
  <c r="B51" i="24"/>
  <c r="B60" i="24"/>
  <c r="B68" i="24"/>
  <c r="B76" i="24"/>
  <c r="B84" i="24"/>
  <c r="B92" i="24"/>
  <c r="B100" i="24"/>
  <c r="B108" i="24"/>
  <c r="B116" i="24"/>
  <c r="B124" i="24"/>
  <c r="B132" i="24"/>
  <c r="B140" i="24"/>
  <c r="B148" i="24"/>
  <c r="B156" i="24"/>
  <c r="B164" i="24"/>
  <c r="B172" i="24"/>
  <c r="B31" i="24"/>
  <c r="B64" i="24"/>
  <c r="B104" i="24"/>
  <c r="B144" i="24"/>
  <c r="B8" i="24"/>
  <c r="B89" i="24"/>
  <c r="B145" i="24"/>
  <c r="B177" i="24"/>
  <c r="B25" i="24"/>
  <c r="B82" i="24"/>
  <c r="B122" i="24"/>
  <c r="B154" i="24"/>
  <c r="B4" i="24"/>
  <c r="B12" i="24"/>
  <c r="B20" i="24"/>
  <c r="B28" i="24"/>
  <c r="B36" i="24"/>
  <c r="B44" i="24"/>
  <c r="B52" i="24"/>
  <c r="B61" i="24"/>
  <c r="B69" i="24"/>
  <c r="B77" i="24"/>
  <c r="B85" i="24"/>
  <c r="B93" i="24"/>
  <c r="B101" i="24"/>
  <c r="B109" i="24"/>
  <c r="B117" i="24"/>
  <c r="B125" i="24"/>
  <c r="B133" i="24"/>
  <c r="B141" i="24"/>
  <c r="B149" i="24"/>
  <c r="B157" i="24"/>
  <c r="B165" i="24"/>
  <c r="B173" i="24"/>
  <c r="B23" i="24"/>
  <c r="B80" i="24"/>
  <c r="B120" i="24"/>
  <c r="B176" i="24"/>
  <c r="B32" i="24"/>
  <c r="B73" i="24"/>
  <c r="B113" i="24"/>
  <c r="B153" i="24"/>
  <c r="B17" i="24"/>
  <c r="B57" i="24"/>
  <c r="B114" i="24"/>
  <c r="B146" i="24"/>
  <c r="B5" i="24"/>
  <c r="B13" i="24"/>
  <c r="B21" i="24"/>
  <c r="B29" i="24"/>
  <c r="B37" i="24"/>
  <c r="B45" i="24"/>
  <c r="B53" i="24"/>
  <c r="B62" i="24"/>
  <c r="B70" i="24"/>
  <c r="B78" i="24"/>
  <c r="B86" i="24"/>
  <c r="B94" i="24"/>
  <c r="B102" i="24"/>
  <c r="B110" i="24"/>
  <c r="B118" i="24"/>
  <c r="B126" i="24"/>
  <c r="B134" i="24"/>
  <c r="B142" i="24"/>
  <c r="B150" i="24"/>
  <c r="B158" i="24"/>
  <c r="B166" i="24"/>
  <c r="B174" i="24"/>
  <c r="B15" i="24"/>
  <c r="B47" i="24"/>
  <c r="B72" i="24"/>
  <c r="B96" i="24"/>
  <c r="B128" i="24"/>
  <c r="B152" i="24"/>
  <c r="B16" i="24"/>
  <c r="B48" i="24"/>
  <c r="B65" i="24"/>
  <c r="B97" i="24"/>
  <c r="B137" i="24"/>
  <c r="B169" i="24"/>
  <c r="B33" i="24"/>
  <c r="B49" i="24"/>
  <c r="B66" i="24"/>
  <c r="B98" i="24"/>
  <c r="B130" i="24"/>
  <c r="B162" i="24"/>
  <c r="B6" i="24"/>
  <c r="B14" i="24"/>
  <c r="B22" i="24"/>
  <c r="B30" i="24"/>
  <c r="B38" i="24"/>
  <c r="B46" i="24"/>
  <c r="B54" i="24"/>
  <c r="B63" i="24"/>
  <c r="B71" i="24"/>
  <c r="B79" i="24"/>
  <c r="B87" i="24"/>
  <c r="B95" i="24"/>
  <c r="B103" i="24"/>
  <c r="B111" i="24"/>
  <c r="B119" i="24"/>
  <c r="B127" i="24"/>
  <c r="B135" i="24"/>
  <c r="B143" i="24"/>
  <c r="B151" i="24"/>
  <c r="B159" i="24"/>
  <c r="B167" i="24"/>
  <c r="B175" i="24"/>
  <c r="B7" i="24"/>
  <c r="B39" i="24"/>
  <c r="B88" i="24"/>
  <c r="B112" i="24"/>
  <c r="B136" i="24"/>
  <c r="B168" i="24"/>
  <c r="B24" i="24"/>
  <c r="B56" i="24"/>
  <c r="B81" i="24"/>
  <c r="B105" i="24"/>
  <c r="B121" i="24"/>
  <c r="B161" i="24"/>
  <c r="B9" i="24"/>
  <c r="B41" i="24"/>
  <c r="B74" i="24"/>
  <c r="B106" i="24"/>
  <c r="B138" i="24"/>
  <c r="B170" i="24"/>
  <c r="D225" i="98"/>
  <c r="C221" i="98"/>
  <c r="B52" i="28"/>
  <c r="B10" i="27"/>
  <c r="B18" i="27"/>
  <c r="B26" i="27"/>
  <c r="B34" i="27"/>
  <c r="B42" i="27"/>
  <c r="B50" i="27"/>
  <c r="B59" i="27"/>
  <c r="B67" i="27"/>
  <c r="B75" i="27"/>
  <c r="B83" i="27"/>
  <c r="B91" i="27"/>
  <c r="B99" i="27"/>
  <c r="B107" i="27"/>
  <c r="B115" i="27"/>
  <c r="B123" i="27"/>
  <c r="B131" i="27"/>
  <c r="B139" i="27"/>
  <c r="B147" i="27"/>
  <c r="B155" i="27"/>
  <c r="B163" i="27"/>
  <c r="B171" i="27"/>
  <c r="B39" i="27"/>
  <c r="B32" i="27"/>
  <c r="B153" i="27"/>
  <c r="B3" i="27"/>
  <c r="B11" i="27"/>
  <c r="B19" i="27"/>
  <c r="B27" i="27"/>
  <c r="B35" i="27"/>
  <c r="B43" i="27"/>
  <c r="B51" i="27"/>
  <c r="B60" i="27"/>
  <c r="B68" i="27"/>
  <c r="B76" i="27"/>
  <c r="B84" i="27"/>
  <c r="B92" i="27"/>
  <c r="B100" i="27"/>
  <c r="B108" i="27"/>
  <c r="B116" i="27"/>
  <c r="B124" i="27"/>
  <c r="B132" i="27"/>
  <c r="B140" i="27"/>
  <c r="B148" i="27"/>
  <c r="B156" i="27"/>
  <c r="B164" i="27"/>
  <c r="B172" i="27"/>
  <c r="B31" i="27"/>
  <c r="B64" i="27"/>
  <c r="B88" i="27"/>
  <c r="B128" i="27"/>
  <c r="B160" i="27"/>
  <c r="B16" i="27"/>
  <c r="B65" i="27"/>
  <c r="B97" i="27"/>
  <c r="B113" i="27"/>
  <c r="B137" i="27"/>
  <c r="B177" i="27"/>
  <c r="B33" i="27"/>
  <c r="B90" i="27"/>
  <c r="B130" i="27"/>
  <c r="B162" i="27"/>
  <c r="B4" i="27"/>
  <c r="B12" i="27"/>
  <c r="B20" i="27"/>
  <c r="B28" i="27"/>
  <c r="B36" i="27"/>
  <c r="B44" i="27"/>
  <c r="B53" i="27"/>
  <c r="B61" i="27"/>
  <c r="B69" i="27"/>
  <c r="B77" i="27"/>
  <c r="B85" i="27"/>
  <c r="B93" i="27"/>
  <c r="B101" i="27"/>
  <c r="B109" i="27"/>
  <c r="B117" i="27"/>
  <c r="B125" i="27"/>
  <c r="B133" i="27"/>
  <c r="B141" i="27"/>
  <c r="B149" i="27"/>
  <c r="B157" i="27"/>
  <c r="B165" i="27"/>
  <c r="B173" i="27"/>
  <c r="B23" i="27"/>
  <c r="B112" i="27"/>
  <c r="B168" i="27"/>
  <c r="B24" i="27"/>
  <c r="B57" i="27"/>
  <c r="B81" i="27"/>
  <c r="B105" i="27"/>
  <c r="B129" i="27"/>
  <c r="B169" i="27"/>
  <c r="B25" i="27"/>
  <c r="B74" i="27"/>
  <c r="B106" i="27"/>
  <c r="B146" i="27"/>
  <c r="B2" i="27"/>
  <c r="B5" i="27"/>
  <c r="B13" i="27"/>
  <c r="B21" i="27"/>
  <c r="B29" i="27"/>
  <c r="B37" i="27"/>
  <c r="B45" i="27"/>
  <c r="B54" i="27"/>
  <c r="B62" i="27"/>
  <c r="B70" i="27"/>
  <c r="B78" i="27"/>
  <c r="B86" i="27"/>
  <c r="B94" i="27"/>
  <c r="B102" i="27"/>
  <c r="B110" i="27"/>
  <c r="B118" i="27"/>
  <c r="B126" i="27"/>
  <c r="B134" i="27"/>
  <c r="B142" i="27"/>
  <c r="B150" i="27"/>
  <c r="B158" i="27"/>
  <c r="B166" i="27"/>
  <c r="B174" i="27"/>
  <c r="B15" i="27"/>
  <c r="B56" i="27"/>
  <c r="B80" i="27"/>
  <c r="B104" i="27"/>
  <c r="B136" i="27"/>
  <c r="B152" i="27"/>
  <c r="B8" i="27"/>
  <c r="B48" i="27"/>
  <c r="B73" i="27"/>
  <c r="B89" i="27"/>
  <c r="B121" i="27"/>
  <c r="B145" i="27"/>
  <c r="B17" i="27"/>
  <c r="B49" i="27"/>
  <c r="B66" i="27"/>
  <c r="B98" i="27"/>
  <c r="B122" i="27"/>
  <c r="B138" i="27"/>
  <c r="B170" i="27"/>
  <c r="B6" i="27"/>
  <c r="B14" i="27"/>
  <c r="B22" i="27"/>
  <c r="B30" i="27"/>
  <c r="B38" i="27"/>
  <c r="B46" i="27"/>
  <c r="B55" i="27"/>
  <c r="B63" i="27"/>
  <c r="B71" i="27"/>
  <c r="B79" i="27"/>
  <c r="B87" i="27"/>
  <c r="B95" i="27"/>
  <c r="B103" i="27"/>
  <c r="B111" i="27"/>
  <c r="B119" i="27"/>
  <c r="B127" i="27"/>
  <c r="B135" i="27"/>
  <c r="B143" i="27"/>
  <c r="B151" i="27"/>
  <c r="B159" i="27"/>
  <c r="B167" i="27"/>
  <c r="B175" i="27"/>
  <c r="B7" i="27"/>
  <c r="B47" i="27"/>
  <c r="B72" i="27"/>
  <c r="B96" i="27"/>
  <c r="B120" i="27"/>
  <c r="B144" i="27"/>
  <c r="B176" i="27"/>
  <c r="B40" i="27"/>
  <c r="B161" i="27"/>
  <c r="B9" i="27"/>
  <c r="B41" i="27"/>
  <c r="B58" i="27"/>
  <c r="B82" i="27"/>
  <c r="B114" i="27"/>
  <c r="B154" i="27"/>
  <c r="G62" i="51"/>
  <c r="D53" i="51"/>
  <c r="H223" i="97"/>
  <c r="C218" i="97"/>
  <c r="C220" i="97" s="1"/>
  <c r="D218" i="97"/>
  <c r="D220" i="97" s="1"/>
  <c r="D225" i="97"/>
  <c r="K218" i="97"/>
  <c r="K220" i="97" s="1"/>
  <c r="G218" i="97"/>
  <c r="G220" i="97" s="1"/>
  <c r="F218" i="94"/>
  <c r="F220" i="94" s="1"/>
  <c r="G222" i="97"/>
  <c r="C218" i="96"/>
  <c r="C220" i="96" s="1"/>
  <c r="G218" i="96"/>
  <c r="G221" i="96" s="1"/>
  <c r="D218" i="94"/>
  <c r="D220" i="94" s="1"/>
  <c r="F223" i="94"/>
  <c r="G218" i="94"/>
  <c r="G220" i="94" s="1"/>
  <c r="K223" i="92"/>
  <c r="F223" i="91"/>
  <c r="I218" i="97"/>
  <c r="I220" i="97" s="1"/>
  <c r="G223" i="94"/>
  <c r="I218" i="94"/>
  <c r="I220" i="94" s="1"/>
  <c r="F218" i="96"/>
  <c r="F220" i="96" s="1"/>
  <c r="F221" i="97"/>
  <c r="F218" i="97"/>
  <c r="F220" i="97" s="1"/>
  <c r="D226" i="97"/>
  <c r="D218" i="96"/>
  <c r="D220" i="96" s="1"/>
  <c r="D221" i="96"/>
  <c r="G218" i="91"/>
  <c r="G220" i="91" s="1"/>
  <c r="G226" i="94"/>
  <c r="G226" i="97"/>
  <c r="G225" i="97"/>
  <c r="C218" i="92"/>
  <c r="C220" i="92" s="1"/>
  <c r="F218" i="91"/>
  <c r="F221" i="91" s="1"/>
  <c r="F223" i="97"/>
  <c r="H218" i="97"/>
  <c r="H220" i="97" s="1"/>
  <c r="H221" i="97"/>
  <c r="J218" i="97"/>
  <c r="J220" i="97" s="1"/>
  <c r="J218" i="73"/>
  <c r="J220" i="73" s="1"/>
  <c r="J221" i="73"/>
  <c r="D224" i="97"/>
  <c r="D218" i="85"/>
  <c r="D220" i="85" s="1"/>
  <c r="K218" i="68"/>
  <c r="K220" i="68" s="1"/>
  <c r="E218" i="71"/>
  <c r="E223" i="71" s="1"/>
  <c r="D224" i="96"/>
  <c r="E218" i="96"/>
  <c r="E220" i="96" s="1"/>
  <c r="J218" i="94"/>
  <c r="J222" i="94" s="1"/>
  <c r="D221" i="98"/>
  <c r="K223" i="98"/>
  <c r="J225" i="95"/>
  <c r="H223" i="98"/>
  <c r="K218" i="93"/>
  <c r="K220" i="93" s="1"/>
  <c r="K225" i="98"/>
  <c r="F226" i="91"/>
  <c r="E221" i="93"/>
  <c r="E218" i="93"/>
  <c r="E220" i="93" s="1"/>
  <c r="C218" i="90"/>
  <c r="C220" i="90" s="1"/>
  <c r="F218" i="92"/>
  <c r="F220" i="92" s="1"/>
  <c r="J221" i="95"/>
  <c r="J218" i="95"/>
  <c r="J220" i="95" s="1"/>
  <c r="E218" i="88"/>
  <c r="E221" i="88" s="1"/>
  <c r="I218" i="85"/>
  <c r="I220" i="85" s="1"/>
  <c r="E221" i="85"/>
  <c r="E218" i="85"/>
  <c r="E220" i="85" s="1"/>
  <c r="I218" i="83"/>
  <c r="I220" i="83" s="1"/>
  <c r="E221" i="82"/>
  <c r="E218" i="82"/>
  <c r="E220" i="82" s="1"/>
  <c r="D218" i="80"/>
  <c r="D220" i="80" s="1"/>
  <c r="D218" i="79"/>
  <c r="D220" i="79" s="1"/>
  <c r="D221" i="79"/>
  <c r="K218" i="77"/>
  <c r="K225" i="77" s="1"/>
  <c r="I218" i="71"/>
  <c r="I221" i="71" s="1"/>
  <c r="J218" i="75"/>
  <c r="J220" i="75" s="1"/>
  <c r="I224" i="97"/>
  <c r="J221" i="83"/>
  <c r="J218" i="83"/>
  <c r="J220" i="83" s="1"/>
  <c r="J227" i="98"/>
  <c r="F220" i="98"/>
  <c r="H226" i="97"/>
  <c r="G224" i="97"/>
  <c r="D224" i="94"/>
  <c r="C218" i="93"/>
  <c r="C220" i="93" s="1"/>
  <c r="C225" i="98"/>
  <c r="I218" i="96"/>
  <c r="I220" i="96" s="1"/>
  <c r="K218" i="92"/>
  <c r="K220" i="92" s="1"/>
  <c r="G218" i="93"/>
  <c r="G220" i="93" s="1"/>
  <c r="K222" i="91"/>
  <c r="K224" i="93"/>
  <c r="D218" i="91"/>
  <c r="D220" i="91" s="1"/>
  <c r="K218" i="89"/>
  <c r="K220" i="89" s="1"/>
  <c r="F218" i="89"/>
  <c r="F220" i="89" s="1"/>
  <c r="K218" i="86"/>
  <c r="K221" i="86" s="1"/>
  <c r="I226" i="84"/>
  <c r="G218" i="83"/>
  <c r="G220" i="83" s="1"/>
  <c r="D223" i="85"/>
  <c r="I218" i="84"/>
  <c r="I220" i="84" s="1"/>
  <c r="E223" i="82"/>
  <c r="I218" i="82"/>
  <c r="I221" i="82"/>
  <c r="F221" i="79"/>
  <c r="F218" i="79"/>
  <c r="F220" i="79" s="1"/>
  <c r="K224" i="92"/>
  <c r="G218" i="81"/>
  <c r="D218" i="77"/>
  <c r="D221" i="77" s="1"/>
  <c r="H218" i="75"/>
  <c r="J226" i="73"/>
  <c r="K218" i="70"/>
  <c r="K224" i="70" s="1"/>
  <c r="K221" i="70"/>
  <c r="E218" i="68"/>
  <c r="E220" i="68" s="1"/>
  <c r="K226" i="68"/>
  <c r="F218" i="72"/>
  <c r="F220" i="72" s="1"/>
  <c r="C218" i="94"/>
  <c r="C220" i="94" s="1"/>
  <c r="H218" i="94"/>
  <c r="H220" i="94" s="1"/>
  <c r="K218" i="90"/>
  <c r="K220" i="90" s="1"/>
  <c r="J218" i="89"/>
  <c r="J220" i="89" s="1"/>
  <c r="J221" i="89"/>
  <c r="E223" i="68"/>
  <c r="D222" i="96"/>
  <c r="F221" i="98"/>
  <c r="H218" i="96"/>
  <c r="H220" i="96" s="1"/>
  <c r="K224" i="98"/>
  <c r="G222" i="98"/>
  <c r="G227" i="98" s="1"/>
  <c r="G223" i="98"/>
  <c r="J226" i="95"/>
  <c r="F222" i="94"/>
  <c r="I218" i="93"/>
  <c r="I220" i="93" s="1"/>
  <c r="E222" i="93"/>
  <c r="I218" i="92"/>
  <c r="I220" i="92" s="1"/>
  <c r="C222" i="92"/>
  <c r="K223" i="93"/>
  <c r="K221" i="91"/>
  <c r="K218" i="91"/>
  <c r="K220" i="91" s="1"/>
  <c r="H218" i="90"/>
  <c r="H220" i="90" s="1"/>
  <c r="G218" i="89"/>
  <c r="G220" i="89" s="1"/>
  <c r="F223" i="89"/>
  <c r="E218" i="86"/>
  <c r="E223" i="86" s="1"/>
  <c r="E221" i="86"/>
  <c r="C218" i="86"/>
  <c r="C226" i="86" s="1"/>
  <c r="E223" i="85"/>
  <c r="E225" i="85"/>
  <c r="F218" i="84"/>
  <c r="F220" i="84" s="1"/>
  <c r="F221" i="84"/>
  <c r="D222" i="85"/>
  <c r="E226" i="82"/>
  <c r="D225" i="80"/>
  <c r="G218" i="80"/>
  <c r="G220" i="80" s="1"/>
  <c r="E218" i="80"/>
  <c r="E220" i="80" s="1"/>
  <c r="J223" i="73"/>
  <c r="G218" i="76"/>
  <c r="G220" i="76" s="1"/>
  <c r="K218" i="79"/>
  <c r="K220" i="79" s="1"/>
  <c r="J218" i="76"/>
  <c r="J222" i="76" s="1"/>
  <c r="D218" i="72"/>
  <c r="D220" i="72" s="1"/>
  <c r="H221" i="71"/>
  <c r="H218" i="71"/>
  <c r="H224" i="71" s="1"/>
  <c r="I218" i="69"/>
  <c r="I220" i="69" s="1"/>
  <c r="G218" i="71"/>
  <c r="G224" i="71" s="1"/>
  <c r="C218" i="70"/>
  <c r="C221" i="70" s="1"/>
  <c r="G218" i="69"/>
  <c r="G220" i="69" s="1"/>
  <c r="J225" i="94"/>
  <c r="K225" i="97"/>
  <c r="I225" i="93"/>
  <c r="I218" i="89"/>
  <c r="I220" i="89" s="1"/>
  <c r="I221" i="89"/>
  <c r="I223" i="84"/>
  <c r="C218" i="77"/>
  <c r="C221" i="77" s="1"/>
  <c r="I222" i="96"/>
  <c r="E222" i="98"/>
  <c r="H221" i="98"/>
  <c r="D226" i="96"/>
  <c r="I225" i="96"/>
  <c r="D223" i="96"/>
  <c r="K218" i="96"/>
  <c r="K221" i="96" s="1"/>
  <c r="H224" i="98"/>
  <c r="G218" i="95"/>
  <c r="G226" i="95" s="1"/>
  <c r="F224" i="97"/>
  <c r="E218" i="95"/>
  <c r="E220" i="95" s="1"/>
  <c r="G224" i="94"/>
  <c r="I226" i="93"/>
  <c r="J218" i="92"/>
  <c r="J220" i="92" s="1"/>
  <c r="J222" i="91"/>
  <c r="J218" i="91"/>
  <c r="J223" i="91" s="1"/>
  <c r="E224" i="93"/>
  <c r="K223" i="91"/>
  <c r="G225" i="91"/>
  <c r="C218" i="91"/>
  <c r="C220" i="91" s="1"/>
  <c r="C221" i="91"/>
  <c r="C218" i="89"/>
  <c r="C220" i="89" s="1"/>
  <c r="G218" i="86"/>
  <c r="G224" i="86" s="1"/>
  <c r="G218" i="90"/>
  <c r="G220" i="90" s="1"/>
  <c r="G218" i="87"/>
  <c r="G221" i="87" s="1"/>
  <c r="K218" i="85"/>
  <c r="E226" i="86"/>
  <c r="H221" i="84"/>
  <c r="H218" i="84"/>
  <c r="H220" i="84" s="1"/>
  <c r="G226" i="83"/>
  <c r="J218" i="88"/>
  <c r="J220" i="88" s="1"/>
  <c r="E222" i="86"/>
  <c r="I222" i="82"/>
  <c r="I223" i="82"/>
  <c r="D226" i="79"/>
  <c r="F218" i="81"/>
  <c r="F220" i="81" s="1"/>
  <c r="F218" i="74"/>
  <c r="F220" i="74" s="1"/>
  <c r="C218" i="73"/>
  <c r="F225" i="79"/>
  <c r="H221" i="74"/>
  <c r="H218" i="74"/>
  <c r="H220" i="74" s="1"/>
  <c r="I218" i="77"/>
  <c r="I221" i="77" s="1"/>
  <c r="G224" i="69"/>
  <c r="K226" i="70"/>
  <c r="K218" i="75"/>
  <c r="K220" i="75" s="1"/>
  <c r="H222" i="75"/>
  <c r="E225" i="68"/>
  <c r="E226" i="68"/>
  <c r="K227" i="98"/>
  <c r="G218" i="92"/>
  <c r="G220" i="92" s="1"/>
  <c r="E218" i="94"/>
  <c r="E220" i="94" s="1"/>
  <c r="I218" i="95"/>
  <c r="I220" i="95" s="1"/>
  <c r="F218" i="85"/>
  <c r="F220" i="85" s="1"/>
  <c r="C223" i="76"/>
  <c r="F225" i="98"/>
  <c r="G223" i="96"/>
  <c r="G223" i="95"/>
  <c r="D226" i="98"/>
  <c r="D222" i="94"/>
  <c r="J223" i="95"/>
  <c r="D223" i="94"/>
  <c r="J224" i="97"/>
  <c r="J222" i="95"/>
  <c r="E222" i="96"/>
  <c r="E226" i="93"/>
  <c r="C225" i="92"/>
  <c r="K223" i="90"/>
  <c r="E218" i="91"/>
  <c r="E220" i="91" s="1"/>
  <c r="D221" i="90"/>
  <c r="D227" i="90" s="1"/>
  <c r="D218" i="90"/>
  <c r="D223" i="90" s="1"/>
  <c r="K225" i="92"/>
  <c r="E218" i="90"/>
  <c r="E220" i="90" s="1"/>
  <c r="K225" i="89"/>
  <c r="H218" i="89"/>
  <c r="H220" i="89" s="1"/>
  <c r="F222" i="89"/>
  <c r="J218" i="84"/>
  <c r="J220" i="84" s="1"/>
  <c r="J222" i="88"/>
  <c r="F218" i="86"/>
  <c r="F223" i="86" s="1"/>
  <c r="F221" i="86"/>
  <c r="C218" i="84"/>
  <c r="C222" i="84" s="1"/>
  <c r="K222" i="86"/>
  <c r="E222" i="85"/>
  <c r="E225" i="86"/>
  <c r="K218" i="87"/>
  <c r="K224" i="87" s="1"/>
  <c r="E226" i="85"/>
  <c r="H218" i="86"/>
  <c r="H225" i="86" s="1"/>
  <c r="E222" i="82"/>
  <c r="J221" i="80"/>
  <c r="J218" i="80"/>
  <c r="J220" i="80" s="1"/>
  <c r="K218" i="81"/>
  <c r="K220" i="81" s="1"/>
  <c r="J218" i="81"/>
  <c r="J222" i="81" s="1"/>
  <c r="D222" i="80"/>
  <c r="C221" i="82"/>
  <c r="C218" i="82"/>
  <c r="C220" i="82" s="1"/>
  <c r="I218" i="81"/>
  <c r="I220" i="81" s="1"/>
  <c r="D223" i="79"/>
  <c r="K218" i="82"/>
  <c r="K221" i="82" s="1"/>
  <c r="K225" i="81"/>
  <c r="D225" i="79"/>
  <c r="C218" i="76"/>
  <c r="C220" i="76" s="1"/>
  <c r="E218" i="83"/>
  <c r="E220" i="83" s="1"/>
  <c r="F225" i="81"/>
  <c r="I218" i="72"/>
  <c r="I222" i="72" s="1"/>
  <c r="C224" i="96"/>
  <c r="I223" i="93"/>
  <c r="E218" i="92"/>
  <c r="E220" i="92" s="1"/>
  <c r="H226" i="92"/>
  <c r="J224" i="91"/>
  <c r="J226" i="92"/>
  <c r="I218" i="76"/>
  <c r="I220" i="76" s="1"/>
  <c r="K222" i="72"/>
  <c r="K218" i="72"/>
  <c r="J223" i="96"/>
  <c r="J224" i="95"/>
  <c r="I218" i="98"/>
  <c r="I224" i="98" s="1"/>
  <c r="F224" i="98"/>
  <c r="C224" i="98"/>
  <c r="I224" i="96"/>
  <c r="K218" i="95"/>
  <c r="K220" i="95" s="1"/>
  <c r="K221" i="95"/>
  <c r="C222" i="98"/>
  <c r="C227" i="98" s="1"/>
  <c r="E224" i="96"/>
  <c r="H225" i="98"/>
  <c r="K226" i="98"/>
  <c r="G225" i="94"/>
  <c r="D224" i="95"/>
  <c r="D218" i="95"/>
  <c r="D220" i="95" s="1"/>
  <c r="K226" i="92"/>
  <c r="F218" i="93"/>
  <c r="F220" i="93" s="1"/>
  <c r="H218" i="93"/>
  <c r="H220" i="93" s="1"/>
  <c r="H218" i="92"/>
  <c r="H220" i="92" s="1"/>
  <c r="E225" i="91"/>
  <c r="E222" i="91"/>
  <c r="J225" i="91"/>
  <c r="C226" i="94"/>
  <c r="G224" i="93"/>
  <c r="C222" i="91"/>
  <c r="F222" i="91"/>
  <c r="H225" i="92"/>
  <c r="J226" i="91"/>
  <c r="D225" i="90"/>
  <c r="C226" i="91"/>
  <c r="K224" i="89"/>
  <c r="G224" i="87"/>
  <c r="I218" i="87"/>
  <c r="I221" i="87" s="1"/>
  <c r="H218" i="87"/>
  <c r="H223" i="87" s="1"/>
  <c r="G226" i="87"/>
  <c r="F224" i="85"/>
  <c r="D218" i="89"/>
  <c r="D220" i="89" s="1"/>
  <c r="I225" i="83"/>
  <c r="J218" i="82"/>
  <c r="J226" i="82" s="1"/>
  <c r="G224" i="83"/>
  <c r="C218" i="81"/>
  <c r="C220" i="81" s="1"/>
  <c r="H218" i="80"/>
  <c r="H220" i="80" s="1"/>
  <c r="H221" i="80"/>
  <c r="C225" i="77"/>
  <c r="H218" i="82"/>
  <c r="H224" i="82" s="1"/>
  <c r="F222" i="79"/>
  <c r="E218" i="77"/>
  <c r="E224" i="77" s="1"/>
  <c r="F218" i="76"/>
  <c r="F220" i="76" s="1"/>
  <c r="F223" i="74"/>
  <c r="J224" i="73"/>
  <c r="G218" i="75"/>
  <c r="G226" i="75" s="1"/>
  <c r="D218" i="76"/>
  <c r="D224" i="76" s="1"/>
  <c r="H222" i="74"/>
  <c r="G218" i="77"/>
  <c r="G225" i="77" s="1"/>
  <c r="F225" i="72"/>
  <c r="C218" i="72"/>
  <c r="C220" i="72" s="1"/>
  <c r="H218" i="69"/>
  <c r="H225" i="69" s="1"/>
  <c r="H221" i="69"/>
  <c r="G222" i="71"/>
  <c r="D218" i="69"/>
  <c r="D220" i="69" s="1"/>
  <c r="E222" i="68"/>
  <c r="F218" i="68"/>
  <c r="D226" i="95"/>
  <c r="C223" i="94"/>
  <c r="D218" i="93"/>
  <c r="D220" i="93" s="1"/>
  <c r="E224" i="91"/>
  <c r="E225" i="93"/>
  <c r="E226" i="94"/>
  <c r="I218" i="90"/>
  <c r="I220" i="90" s="1"/>
  <c r="K223" i="86"/>
  <c r="C218" i="79"/>
  <c r="C220" i="79" s="1"/>
  <c r="H226" i="75"/>
  <c r="H226" i="96"/>
  <c r="H224" i="97"/>
  <c r="E220" i="98"/>
  <c r="E226" i="98"/>
  <c r="C226" i="96"/>
  <c r="E224" i="98"/>
  <c r="G226" i="96"/>
  <c r="E221" i="98"/>
  <c r="E223" i="96"/>
  <c r="C218" i="95"/>
  <c r="C220" i="95" s="1"/>
  <c r="J218" i="96"/>
  <c r="J220" i="96" s="1"/>
  <c r="K218" i="94"/>
  <c r="K222" i="94" s="1"/>
  <c r="H221" i="95"/>
  <c r="H218" i="95"/>
  <c r="H220" i="95" s="1"/>
  <c r="D223" i="98"/>
  <c r="C226" i="98"/>
  <c r="E218" i="97"/>
  <c r="E220" i="97" s="1"/>
  <c r="F224" i="94"/>
  <c r="C226" i="93"/>
  <c r="E226" i="95"/>
  <c r="G223" i="93"/>
  <c r="G224" i="96"/>
  <c r="J218" i="93"/>
  <c r="J220" i="93" s="1"/>
  <c r="G226" i="93"/>
  <c r="C226" i="92"/>
  <c r="G226" i="92"/>
  <c r="E226" i="90"/>
  <c r="G222" i="90"/>
  <c r="K224" i="91"/>
  <c r="K226" i="94"/>
  <c r="J222" i="89"/>
  <c r="J218" i="90"/>
  <c r="J221" i="90" s="1"/>
  <c r="H218" i="88"/>
  <c r="H220" i="88" s="1"/>
  <c r="H223" i="84"/>
  <c r="J226" i="88"/>
  <c r="J222" i="84"/>
  <c r="J226" i="89"/>
  <c r="I226" i="83"/>
  <c r="G223" i="83"/>
  <c r="J225" i="83"/>
  <c r="J225" i="88"/>
  <c r="H218" i="85"/>
  <c r="H220" i="85" s="1"/>
  <c r="K225" i="87"/>
  <c r="G225" i="83"/>
  <c r="K225" i="82"/>
  <c r="F218" i="80"/>
  <c r="F220" i="80" s="1"/>
  <c r="K222" i="77"/>
  <c r="J226" i="76"/>
  <c r="C218" i="75"/>
  <c r="C220" i="75" s="1"/>
  <c r="E218" i="74"/>
  <c r="E222" i="74" s="1"/>
  <c r="J222" i="75"/>
  <c r="C225" i="76"/>
  <c r="K224" i="75"/>
  <c r="C226" i="77"/>
  <c r="F225" i="74"/>
  <c r="H218" i="81"/>
  <c r="H220" i="81" s="1"/>
  <c r="I223" i="71"/>
  <c r="E218" i="70"/>
  <c r="E223" i="70" s="1"/>
  <c r="K221" i="73"/>
  <c r="K218" i="73"/>
  <c r="K226" i="73" s="1"/>
  <c r="H226" i="71"/>
  <c r="D218" i="70"/>
  <c r="D224" i="70" s="1"/>
  <c r="I226" i="71"/>
  <c r="K223" i="70"/>
  <c r="K218" i="78"/>
  <c r="K220" i="78" s="1"/>
  <c r="K224" i="72"/>
  <c r="D218" i="78"/>
  <c r="D220" i="78" s="1"/>
  <c r="I218" i="91"/>
  <c r="I220" i="91" s="1"/>
  <c r="J223" i="90"/>
  <c r="F225" i="89"/>
  <c r="F223" i="90"/>
  <c r="I223" i="89"/>
  <c r="K222" i="87"/>
  <c r="I218" i="86"/>
  <c r="I224" i="86" s="1"/>
  <c r="H224" i="86"/>
  <c r="F223" i="85"/>
  <c r="D218" i="83"/>
  <c r="D220" i="83" s="1"/>
  <c r="F224" i="86"/>
  <c r="K224" i="86"/>
  <c r="D218" i="87"/>
  <c r="D222" i="87" s="1"/>
  <c r="K224" i="81"/>
  <c r="E223" i="83"/>
  <c r="K218" i="80"/>
  <c r="K220" i="80" s="1"/>
  <c r="E224" i="92"/>
  <c r="F218" i="77"/>
  <c r="F221" i="77" s="1"/>
  <c r="D218" i="75"/>
  <c r="D220" i="75" s="1"/>
  <c r="J218" i="74"/>
  <c r="J220" i="74" s="1"/>
  <c r="K223" i="77"/>
  <c r="C224" i="75"/>
  <c r="E225" i="80"/>
  <c r="F226" i="76"/>
  <c r="J224" i="75"/>
  <c r="C225" i="79"/>
  <c r="G225" i="75"/>
  <c r="F218" i="69"/>
  <c r="F220" i="69" s="1"/>
  <c r="F221" i="69"/>
  <c r="K224" i="73"/>
  <c r="D218" i="71"/>
  <c r="D226" i="71" s="1"/>
  <c r="H224" i="80"/>
  <c r="C218" i="78"/>
  <c r="C220" i="78" s="1"/>
  <c r="K222" i="73"/>
  <c r="J218" i="71"/>
  <c r="J223" i="71" s="1"/>
  <c r="K222" i="78"/>
  <c r="H225" i="71"/>
  <c r="J223" i="69"/>
  <c r="J218" i="69"/>
  <c r="J220" i="69" s="1"/>
  <c r="F226" i="68"/>
  <c r="H218" i="91"/>
  <c r="H220" i="91" s="1"/>
  <c r="D218" i="88"/>
  <c r="D220" i="88" s="1"/>
  <c r="F226" i="92"/>
  <c r="E224" i="88"/>
  <c r="F218" i="90"/>
  <c r="F220" i="90" s="1"/>
  <c r="F224" i="89"/>
  <c r="F224" i="84"/>
  <c r="H226" i="86"/>
  <c r="I222" i="83"/>
  <c r="J224" i="89"/>
  <c r="E218" i="87"/>
  <c r="E226" i="87" s="1"/>
  <c r="G218" i="85"/>
  <c r="G220" i="85" s="1"/>
  <c r="I224" i="83"/>
  <c r="G225" i="82"/>
  <c r="I224" i="81"/>
  <c r="C224" i="82"/>
  <c r="C221" i="80"/>
  <c r="C218" i="80"/>
  <c r="C220" i="80" s="1"/>
  <c r="E218" i="79"/>
  <c r="E221" i="79" s="1"/>
  <c r="G218" i="78"/>
  <c r="G220" i="78" s="1"/>
  <c r="F224" i="92"/>
  <c r="F224" i="81"/>
  <c r="D223" i="80"/>
  <c r="E218" i="75"/>
  <c r="E220" i="75" s="1"/>
  <c r="E224" i="79"/>
  <c r="G226" i="77"/>
  <c r="J221" i="77"/>
  <c r="J218" i="77"/>
  <c r="J225" i="77" s="1"/>
  <c r="C222" i="76"/>
  <c r="F224" i="79"/>
  <c r="G222" i="75"/>
  <c r="F225" i="80"/>
  <c r="C226" i="80"/>
  <c r="C224" i="77"/>
  <c r="G224" i="77"/>
  <c r="J224" i="80"/>
  <c r="F218" i="73"/>
  <c r="F225" i="73" s="1"/>
  <c r="D226" i="72"/>
  <c r="H224" i="74"/>
  <c r="G218" i="72"/>
  <c r="G225" i="72" s="1"/>
  <c r="F224" i="76"/>
  <c r="I225" i="71"/>
  <c r="J218" i="72"/>
  <c r="J226" i="72" s="1"/>
  <c r="J224" i="71"/>
  <c r="G222" i="69"/>
  <c r="F222" i="69"/>
  <c r="F225" i="68"/>
  <c r="E224" i="68"/>
  <c r="G225" i="69"/>
  <c r="J226" i="90"/>
  <c r="K225" i="90"/>
  <c r="G224" i="90"/>
  <c r="D218" i="92"/>
  <c r="D220" i="92" s="1"/>
  <c r="D221" i="92"/>
  <c r="E223" i="88"/>
  <c r="H224" i="87"/>
  <c r="E222" i="88"/>
  <c r="F218" i="88"/>
  <c r="F220" i="88" s="1"/>
  <c r="H226" i="84"/>
  <c r="I226" i="86"/>
  <c r="K225" i="85"/>
  <c r="H222" i="87"/>
  <c r="D218" i="86"/>
  <c r="D222" i="86" s="1"/>
  <c r="K218" i="83"/>
  <c r="K220" i="83" s="1"/>
  <c r="E224" i="86"/>
  <c r="K226" i="85"/>
  <c r="J224" i="88"/>
  <c r="D224" i="89"/>
  <c r="F218" i="87"/>
  <c r="F223" i="87" s="1"/>
  <c r="D224" i="87"/>
  <c r="H225" i="84"/>
  <c r="E222" i="83"/>
  <c r="E225" i="82"/>
  <c r="G218" i="82"/>
  <c r="G221" i="82" s="1"/>
  <c r="K224" i="82"/>
  <c r="I225" i="82"/>
  <c r="G224" i="92"/>
  <c r="F218" i="83"/>
  <c r="F220" i="83" s="1"/>
  <c r="E221" i="78"/>
  <c r="E218" i="78"/>
  <c r="E220" i="78" s="1"/>
  <c r="E223" i="77"/>
  <c r="D222" i="79"/>
  <c r="K224" i="77"/>
  <c r="E218" i="76"/>
  <c r="E220" i="76" s="1"/>
  <c r="K225" i="75"/>
  <c r="H218" i="76"/>
  <c r="H221" i="76" s="1"/>
  <c r="D218" i="74"/>
  <c r="D226" i="74" s="1"/>
  <c r="F222" i="81"/>
  <c r="D224" i="79"/>
  <c r="I222" i="76"/>
  <c r="I218" i="75"/>
  <c r="I220" i="75" s="1"/>
  <c r="J225" i="73"/>
  <c r="H218" i="72"/>
  <c r="H226" i="72" s="1"/>
  <c r="C218" i="68"/>
  <c r="C220" i="68" s="1"/>
  <c r="D222" i="72"/>
  <c r="C224" i="80"/>
  <c r="G218" i="73"/>
  <c r="G222" i="73" s="1"/>
  <c r="E224" i="71"/>
  <c r="F224" i="69"/>
  <c r="I221" i="68"/>
  <c r="I218" i="68"/>
  <c r="I220" i="68" s="1"/>
  <c r="F218" i="78"/>
  <c r="F220" i="78" s="1"/>
  <c r="G224" i="76"/>
  <c r="G218" i="68"/>
  <c r="G225" i="68" s="1"/>
  <c r="D226" i="75"/>
  <c r="J224" i="90"/>
  <c r="D226" i="90"/>
  <c r="I223" i="92"/>
  <c r="J223" i="89"/>
  <c r="F218" i="95"/>
  <c r="F220" i="95" s="1"/>
  <c r="I224" i="89"/>
  <c r="E226" i="91"/>
  <c r="F226" i="88"/>
  <c r="G218" i="88"/>
  <c r="G222" i="88" s="1"/>
  <c r="K225" i="86"/>
  <c r="H224" i="84"/>
  <c r="E224" i="85"/>
  <c r="D218" i="84"/>
  <c r="D220" i="84" s="1"/>
  <c r="C218" i="83"/>
  <c r="C220" i="83" s="1"/>
  <c r="J225" i="89"/>
  <c r="F222" i="86"/>
  <c r="J224" i="84"/>
  <c r="E218" i="84"/>
  <c r="E220" i="84" s="1"/>
  <c r="F225" i="84"/>
  <c r="I222" i="84"/>
  <c r="G222" i="81"/>
  <c r="E224" i="82"/>
  <c r="D224" i="83"/>
  <c r="C223" i="82"/>
  <c r="K223" i="82"/>
  <c r="H224" i="92"/>
  <c r="H222" i="80"/>
  <c r="I218" i="80"/>
  <c r="I220" i="80" s="1"/>
  <c r="H218" i="77"/>
  <c r="H222" i="77" s="1"/>
  <c r="C218" i="74"/>
  <c r="C220" i="74" s="1"/>
  <c r="F222" i="76"/>
  <c r="F223" i="77"/>
  <c r="C225" i="75"/>
  <c r="J224" i="77"/>
  <c r="F218" i="75"/>
  <c r="F220" i="75" s="1"/>
  <c r="H225" i="80"/>
  <c r="K221" i="76"/>
  <c r="K218" i="76"/>
  <c r="K220" i="76" s="1"/>
  <c r="F226" i="78"/>
  <c r="D221" i="81"/>
  <c r="D218" i="81"/>
  <c r="D223" i="81" s="1"/>
  <c r="C224" i="70"/>
  <c r="E218" i="72"/>
  <c r="E220" i="72" s="1"/>
  <c r="J226" i="71"/>
  <c r="E218" i="69"/>
  <c r="E220" i="69" s="1"/>
  <c r="K224" i="80"/>
  <c r="H218" i="73"/>
  <c r="H220" i="73" s="1"/>
  <c r="D224" i="72"/>
  <c r="C223" i="70"/>
  <c r="H223" i="69"/>
  <c r="C224" i="78"/>
  <c r="E223" i="78"/>
  <c r="H223" i="74"/>
  <c r="G218" i="74"/>
  <c r="G220" i="74" s="1"/>
  <c r="G223" i="69"/>
  <c r="H226" i="73"/>
  <c r="D225" i="72"/>
  <c r="K222" i="70"/>
  <c r="D224" i="69"/>
  <c r="F222" i="71"/>
  <c r="G224" i="68"/>
  <c r="H218" i="68"/>
  <c r="H220" i="68" s="1"/>
  <c r="F225" i="69"/>
  <c r="I218" i="70"/>
  <c r="I225" i="70" s="1"/>
  <c r="F218" i="71"/>
  <c r="F226" i="71" s="1"/>
  <c r="C224" i="90"/>
  <c r="F225" i="92"/>
  <c r="K218" i="88"/>
  <c r="K220" i="88" s="1"/>
  <c r="K222" i="92"/>
  <c r="I224" i="87"/>
  <c r="I218" i="88"/>
  <c r="I224" i="88" s="1"/>
  <c r="H225" i="88"/>
  <c r="E218" i="89"/>
  <c r="E220" i="89" s="1"/>
  <c r="F223" i="84"/>
  <c r="D226" i="85"/>
  <c r="J223" i="85"/>
  <c r="D224" i="85"/>
  <c r="F226" i="84"/>
  <c r="J218" i="86"/>
  <c r="J224" i="86" s="1"/>
  <c r="D223" i="84"/>
  <c r="D226" i="84"/>
  <c r="I225" i="89"/>
  <c r="F226" i="89"/>
  <c r="H225" i="87"/>
  <c r="G218" i="84"/>
  <c r="G220" i="84" s="1"/>
  <c r="J224" i="83"/>
  <c r="H222" i="86"/>
  <c r="J223" i="83"/>
  <c r="C222" i="82"/>
  <c r="J226" i="80"/>
  <c r="I223" i="81"/>
  <c r="K224" i="79"/>
  <c r="J226" i="77"/>
  <c r="J224" i="92"/>
  <c r="J226" i="83"/>
  <c r="G223" i="82"/>
  <c r="I224" i="82"/>
  <c r="F223" i="81"/>
  <c r="D226" i="76"/>
  <c r="I218" i="74"/>
  <c r="I220" i="74" s="1"/>
  <c r="G222" i="77"/>
  <c r="H224" i="73"/>
  <c r="E222" i="80"/>
  <c r="J225" i="76"/>
  <c r="J223" i="74"/>
  <c r="E218" i="81"/>
  <c r="E220" i="81" s="1"/>
  <c r="K226" i="75"/>
  <c r="J222" i="73"/>
  <c r="F224" i="74"/>
  <c r="D225" i="71"/>
  <c r="D222" i="71"/>
  <c r="D224" i="80"/>
  <c r="J224" i="74"/>
  <c r="I218" i="73"/>
  <c r="I220" i="73" s="1"/>
  <c r="K223" i="73"/>
  <c r="D223" i="72"/>
  <c r="I222" i="71"/>
  <c r="J222" i="69"/>
  <c r="K225" i="78"/>
  <c r="I218" i="78"/>
  <c r="I220" i="78" s="1"/>
  <c r="H218" i="78"/>
  <c r="H220" i="78" s="1"/>
  <c r="J225" i="71"/>
  <c r="I222" i="69"/>
  <c r="I224" i="76"/>
  <c r="J223" i="75"/>
  <c r="C222" i="70"/>
  <c r="F223" i="69"/>
  <c r="E226" i="72"/>
  <c r="D222" i="75"/>
  <c r="G226" i="74"/>
  <c r="I223" i="68"/>
  <c r="D218" i="68"/>
  <c r="D220" i="68" s="1"/>
  <c r="K225" i="68"/>
  <c r="G226" i="91"/>
  <c r="K224" i="90"/>
  <c r="G222" i="87"/>
  <c r="C218" i="88"/>
  <c r="C225" i="88" s="1"/>
  <c r="I222" i="89"/>
  <c r="H224" i="85"/>
  <c r="E226" i="88"/>
  <c r="F224" i="91"/>
  <c r="H222" i="84"/>
  <c r="G224" i="85"/>
  <c r="K223" i="87"/>
  <c r="J221" i="85"/>
  <c r="J218" i="85"/>
  <c r="J220" i="85" s="1"/>
  <c r="K222" i="85"/>
  <c r="H222" i="85"/>
  <c r="K218" i="84"/>
  <c r="K220" i="84" s="1"/>
  <c r="I226" i="89"/>
  <c r="I225" i="87"/>
  <c r="I224" i="84"/>
  <c r="F222" i="83"/>
  <c r="J223" i="82"/>
  <c r="G222" i="82"/>
  <c r="D226" i="81"/>
  <c r="H223" i="80"/>
  <c r="K222" i="81"/>
  <c r="C224" i="79"/>
  <c r="J222" i="77"/>
  <c r="I224" i="92"/>
  <c r="J222" i="83"/>
  <c r="H218" i="79"/>
  <c r="H220" i="79" s="1"/>
  <c r="G223" i="81"/>
  <c r="H224" i="79"/>
  <c r="C226" i="75"/>
  <c r="F225" i="76"/>
  <c r="J225" i="74"/>
  <c r="D226" i="80"/>
  <c r="D225" i="76"/>
  <c r="D224" i="75"/>
  <c r="H225" i="74"/>
  <c r="J218" i="78"/>
  <c r="J220" i="78" s="1"/>
  <c r="C223" i="80"/>
  <c r="F223" i="76"/>
  <c r="I225" i="76"/>
  <c r="D221" i="73"/>
  <c r="D218" i="73"/>
  <c r="D220" i="73" s="1"/>
  <c r="F224" i="71"/>
  <c r="H218" i="70"/>
  <c r="H226" i="70" s="1"/>
  <c r="J221" i="68"/>
  <c r="J218" i="68"/>
  <c r="J220" i="68" s="1"/>
  <c r="E224" i="80"/>
  <c r="G225" i="76"/>
  <c r="D223" i="73"/>
  <c r="K221" i="71"/>
  <c r="K218" i="71"/>
  <c r="K223" i="71" s="1"/>
  <c r="G221" i="70"/>
  <c r="G218" i="70"/>
  <c r="G223" i="70" s="1"/>
  <c r="E224" i="78"/>
  <c r="D224" i="71"/>
  <c r="K221" i="69"/>
  <c r="K218" i="69"/>
  <c r="K220" i="69" s="1"/>
  <c r="D223" i="68"/>
  <c r="C224" i="76"/>
  <c r="H222" i="69"/>
  <c r="C223" i="75"/>
  <c r="K226" i="72"/>
  <c r="I225" i="69"/>
  <c r="J218" i="70"/>
  <c r="J223" i="70" s="1"/>
  <c r="H226" i="74"/>
  <c r="F224" i="73"/>
  <c r="I224" i="71"/>
  <c r="K225" i="70"/>
  <c r="J218" i="87"/>
  <c r="J226" i="87" s="1"/>
  <c r="C218" i="85"/>
  <c r="C220" i="85" s="1"/>
  <c r="E225" i="84"/>
  <c r="C218" i="87"/>
  <c r="C221" i="87" s="1"/>
  <c r="G222" i="85"/>
  <c r="K223" i="85"/>
  <c r="C223" i="84"/>
  <c r="H218" i="83"/>
  <c r="H220" i="83" s="1"/>
  <c r="K226" i="88"/>
  <c r="I225" i="84"/>
  <c r="D218" i="82"/>
  <c r="D220" i="82" s="1"/>
  <c r="G222" i="83"/>
  <c r="K222" i="83"/>
  <c r="C226" i="82"/>
  <c r="F221" i="82"/>
  <c r="F218" i="82"/>
  <c r="F220" i="82" s="1"/>
  <c r="H224" i="81"/>
  <c r="J222" i="80"/>
  <c r="J218" i="79"/>
  <c r="J220" i="79" s="1"/>
  <c r="D222" i="83"/>
  <c r="G223" i="80"/>
  <c r="I218" i="79"/>
  <c r="I222" i="79" s="1"/>
  <c r="C224" i="92"/>
  <c r="I222" i="81"/>
  <c r="G218" i="79"/>
  <c r="G220" i="79" s="1"/>
  <c r="K223" i="76"/>
  <c r="D222" i="76"/>
  <c r="D225" i="75"/>
  <c r="D224" i="74"/>
  <c r="F222" i="80"/>
  <c r="E225" i="76"/>
  <c r="D223" i="74"/>
  <c r="F226" i="79"/>
  <c r="D226" i="77"/>
  <c r="I225" i="75"/>
  <c r="C223" i="74"/>
  <c r="E225" i="77"/>
  <c r="G225" i="81"/>
  <c r="D224" i="77"/>
  <c r="E223" i="76"/>
  <c r="K218" i="74"/>
  <c r="K220" i="74" s="1"/>
  <c r="H223" i="71"/>
  <c r="E225" i="69"/>
  <c r="F224" i="80"/>
  <c r="D225" i="73"/>
  <c r="C218" i="71"/>
  <c r="C225" i="71" s="1"/>
  <c r="I225" i="68"/>
  <c r="F224" i="78"/>
  <c r="C225" i="78"/>
  <c r="G224" i="74"/>
  <c r="E218" i="73"/>
  <c r="E226" i="73" s="1"/>
  <c r="K223" i="72"/>
  <c r="F223" i="71"/>
  <c r="F218" i="70"/>
  <c r="F223" i="70" s="1"/>
  <c r="C218" i="69"/>
  <c r="C220" i="69" s="1"/>
  <c r="I224" i="72"/>
  <c r="K223" i="75"/>
  <c r="K224" i="69"/>
  <c r="C225" i="70"/>
  <c r="I224" i="69"/>
  <c r="K222" i="68"/>
  <c r="D226" i="68"/>
  <c r="B44" i="28"/>
  <c r="L61" i="99"/>
  <c r="L73" i="99"/>
  <c r="B29" i="23"/>
  <c r="B94" i="28"/>
  <c r="B163" i="28"/>
  <c r="L27" i="99"/>
  <c r="B155" i="23"/>
  <c r="B2" i="28"/>
  <c r="L177" i="99"/>
  <c r="B136" i="23"/>
  <c r="B122" i="28"/>
  <c r="L126" i="99"/>
  <c r="B31" i="23"/>
  <c r="B171" i="28"/>
  <c r="B49" i="28"/>
  <c r="B94" i="23"/>
  <c r="B95" i="28"/>
  <c r="L72" i="99"/>
  <c r="L103" i="99"/>
  <c r="B92" i="23"/>
  <c r="L3" i="99"/>
  <c r="L35" i="99"/>
  <c r="L115" i="99"/>
  <c r="B8" i="23"/>
  <c r="B27" i="28"/>
  <c r="L151" i="99"/>
  <c r="B152" i="23"/>
  <c r="L130" i="99"/>
  <c r="L138" i="99"/>
  <c r="B37" i="23"/>
  <c r="B174" i="23"/>
  <c r="B49" i="23"/>
  <c r="B167" i="28"/>
  <c r="L37" i="99"/>
  <c r="B57" i="23"/>
  <c r="L74" i="99"/>
  <c r="B163" i="23"/>
  <c r="B152" i="28"/>
  <c r="B65" i="28"/>
  <c r="L88" i="99"/>
  <c r="B82" i="28"/>
  <c r="L118" i="99"/>
  <c r="B66" i="23"/>
  <c r="B133" i="23"/>
  <c r="B98" i="28"/>
  <c r="L2" i="99"/>
  <c r="B48" i="23"/>
  <c r="B173" i="28"/>
  <c r="B122" i="23"/>
  <c r="B153" i="28"/>
  <c r="L76" i="99"/>
  <c r="B79" i="28"/>
  <c r="B69" i="23"/>
  <c r="B108" i="23"/>
  <c r="B144" i="23"/>
  <c r="B15" i="23"/>
  <c r="B97" i="28"/>
  <c r="L38" i="99"/>
  <c r="B145" i="23"/>
  <c r="B88" i="23"/>
  <c r="L89" i="99"/>
  <c r="B136" i="28"/>
  <c r="B127" i="23"/>
  <c r="L111" i="99"/>
  <c r="L32" i="99"/>
  <c r="L112" i="99"/>
  <c r="B50" i="28"/>
  <c r="L147" i="99"/>
  <c r="B77" i="23"/>
  <c r="B73" i="23"/>
  <c r="L28" i="99"/>
  <c r="B162" i="23"/>
  <c r="B83" i="28"/>
  <c r="B118" i="23"/>
  <c r="L149" i="99"/>
  <c r="L6" i="99"/>
  <c r="B64" i="23"/>
  <c r="B68" i="28"/>
  <c r="B35" i="23"/>
  <c r="L114" i="99"/>
  <c r="L34" i="99"/>
  <c r="B157" i="23"/>
  <c r="B13" i="28"/>
  <c r="B153" i="23"/>
  <c r="B143" i="23"/>
  <c r="B57" i="28"/>
  <c r="B100" i="28"/>
  <c r="B115" i="23"/>
  <c r="B21" i="28"/>
  <c r="B85" i="23"/>
  <c r="B114" i="23"/>
  <c r="B56" i="28"/>
  <c r="L67" i="99"/>
  <c r="B139" i="23"/>
  <c r="B5" i="23"/>
  <c r="B39" i="28"/>
  <c r="B30" i="28"/>
  <c r="L93" i="99"/>
  <c r="B168" i="23"/>
  <c r="B107" i="28"/>
  <c r="B135" i="28"/>
  <c r="B135" i="23"/>
  <c r="B59" i="23"/>
  <c r="B156" i="28"/>
  <c r="L62" i="99"/>
  <c r="B16" i="23"/>
  <c r="B10" i="28"/>
  <c r="L172" i="99"/>
  <c r="B50" i="23"/>
  <c r="B8" i="28"/>
  <c r="L63" i="99"/>
  <c r="B115" i="28"/>
  <c r="L164" i="99"/>
  <c r="B24" i="23"/>
  <c r="B127" i="28"/>
  <c r="L171" i="99"/>
  <c r="B61" i="23"/>
  <c r="B144" i="28"/>
  <c r="L168" i="99"/>
  <c r="B32" i="23"/>
  <c r="B93" i="28"/>
  <c r="L116" i="99"/>
  <c r="B111" i="28"/>
  <c r="L81" i="99"/>
  <c r="B160" i="28"/>
  <c r="L51" i="99"/>
  <c r="B75" i="23"/>
  <c r="L30" i="99"/>
  <c r="L60" i="99"/>
  <c r="B81" i="23"/>
  <c r="B106" i="28"/>
  <c r="L140" i="99"/>
  <c r="L161" i="99"/>
  <c r="L134" i="99"/>
  <c r="B46" i="28"/>
  <c r="L36" i="99"/>
  <c r="B173" i="23"/>
  <c r="B13" i="23"/>
  <c r="B67" i="28"/>
  <c r="B110" i="28"/>
  <c r="L117" i="99"/>
  <c r="B41" i="23"/>
  <c r="B88" i="28"/>
  <c r="L105" i="99"/>
  <c r="B67" i="23"/>
  <c r="B131" i="28"/>
  <c r="L23" i="99"/>
  <c r="L121" i="99"/>
  <c r="B159" i="28"/>
  <c r="B125" i="23"/>
  <c r="B74" i="28"/>
  <c r="L57" i="99"/>
  <c r="B140" i="23"/>
  <c r="B14" i="28"/>
  <c r="L84" i="99"/>
  <c r="B39" i="23"/>
  <c r="B104" i="23"/>
  <c r="B175" i="28"/>
  <c r="L152" i="99"/>
  <c r="B47" i="23"/>
  <c r="B91" i="23"/>
  <c r="L159" i="99"/>
  <c r="B150" i="23"/>
  <c r="B133" i="28"/>
  <c r="B146" i="23"/>
  <c r="B58" i="28"/>
  <c r="B177" i="28"/>
  <c r="L104" i="99"/>
  <c r="B76" i="23"/>
  <c r="B22" i="28"/>
  <c r="L77" i="99"/>
  <c r="B145" i="28"/>
  <c r="B74" i="23"/>
  <c r="L158" i="99"/>
  <c r="B142" i="23"/>
  <c r="B61" i="28"/>
  <c r="L85" i="99"/>
  <c r="L48" i="99"/>
  <c r="B147" i="23"/>
  <c r="L97" i="99"/>
  <c r="L129" i="99"/>
  <c r="B124" i="23"/>
  <c r="B11" i="28"/>
  <c r="L120" i="99"/>
  <c r="B116" i="23"/>
  <c r="B121" i="28"/>
  <c r="L47" i="99"/>
  <c r="L165" i="99"/>
  <c r="B117" i="23"/>
  <c r="L7" i="99"/>
  <c r="B19" i="23"/>
  <c r="B104" i="28"/>
  <c r="L69" i="99"/>
  <c r="L155" i="99"/>
  <c r="B48" i="28"/>
  <c r="L15" i="99"/>
  <c r="B108" i="28"/>
  <c r="B169" i="28"/>
  <c r="B132" i="23"/>
  <c r="B70" i="28"/>
  <c r="B91" i="28"/>
  <c r="L11" i="99"/>
  <c r="B51" i="28"/>
  <c r="B113" i="23"/>
  <c r="L68" i="99"/>
  <c r="B175" i="23"/>
  <c r="B55" i="28"/>
  <c r="L20" i="99"/>
  <c r="B83" i="23"/>
  <c r="B147" i="28"/>
  <c r="L39" i="99"/>
  <c r="B151" i="28"/>
  <c r="B10" i="23"/>
  <c r="L86" i="99"/>
  <c r="B107" i="23"/>
  <c r="B55" i="23"/>
  <c r="B41" i="28"/>
  <c r="B25" i="23"/>
  <c r="B16" i="28"/>
  <c r="L148" i="99"/>
  <c r="B102" i="28"/>
  <c r="L136" i="99"/>
  <c r="B22" i="23"/>
  <c r="B5" i="28"/>
  <c r="L55" i="99"/>
  <c r="B26" i="23"/>
  <c r="B63" i="23"/>
  <c r="B4" i="23"/>
  <c r="B19" i="28"/>
  <c r="L92" i="99"/>
  <c r="B14" i="23"/>
  <c r="B60" i="28"/>
  <c r="B137" i="28"/>
  <c r="B63" i="28"/>
  <c r="L154" i="99"/>
  <c r="B2" i="23"/>
  <c r="B99" i="28"/>
  <c r="B31" i="28"/>
  <c r="L8" i="99"/>
  <c r="B160" i="23"/>
  <c r="L137" i="99"/>
  <c r="B23" i="28"/>
  <c r="B148" i="28"/>
  <c r="L107" i="99"/>
  <c r="B158" i="23"/>
  <c r="B18" i="28"/>
  <c r="B116" i="28"/>
  <c r="L125" i="99"/>
  <c r="B130" i="23"/>
  <c r="L106" i="99"/>
  <c r="B110" i="23"/>
  <c r="B42" i="28"/>
  <c r="L100" i="99"/>
  <c r="L50" i="99"/>
  <c r="B52" i="27"/>
  <c r="L160" i="99"/>
  <c r="L78" i="99"/>
  <c r="B7" i="23"/>
  <c r="L45" i="99"/>
  <c r="L91" i="99"/>
  <c r="L56" i="99"/>
  <c r="L99" i="99"/>
  <c r="B84" i="23"/>
  <c r="B59" i="28"/>
  <c r="L59" i="99"/>
  <c r="L101" i="99"/>
  <c r="B103" i="28"/>
  <c r="L139" i="99"/>
  <c r="L65" i="99"/>
  <c r="B156" i="23"/>
  <c r="B148" i="23"/>
  <c r="L166" i="99"/>
  <c r="B166" i="23"/>
  <c r="B53" i="28"/>
  <c r="B120" i="23"/>
  <c r="L142" i="99"/>
  <c r="L163" i="99"/>
  <c r="L110" i="99"/>
  <c r="B45" i="23"/>
  <c r="B17" i="28"/>
  <c r="B15" i="28"/>
  <c r="L46" i="99"/>
  <c r="B172" i="23"/>
  <c r="L131" i="99"/>
  <c r="L87" i="99"/>
  <c r="B174" i="28"/>
  <c r="L150" i="99"/>
  <c r="B28" i="28"/>
  <c r="B138" i="23"/>
  <c r="B130" i="28"/>
  <c r="L135" i="99"/>
  <c r="B103" i="23"/>
  <c r="B33" i="28"/>
  <c r="L83" i="99"/>
  <c r="B9" i="23"/>
  <c r="L108" i="99"/>
  <c r="L44" i="99"/>
  <c r="B86" i="23"/>
  <c r="B167" i="23"/>
  <c r="B106" i="23"/>
  <c r="B119" i="28"/>
  <c r="L173" i="99"/>
  <c r="B43" i="23"/>
  <c r="B65" i="23"/>
  <c r="B30" i="23"/>
  <c r="B141" i="28"/>
  <c r="B100" i="23"/>
  <c r="L162" i="99"/>
  <c r="B70" i="23"/>
  <c r="B20" i="28"/>
  <c r="L18" i="99"/>
  <c r="B21" i="23"/>
  <c r="B62" i="28"/>
  <c r="L29" i="99"/>
  <c r="B82" i="23"/>
  <c r="B143" i="28"/>
  <c r="L98" i="99"/>
  <c r="B62" i="23"/>
  <c r="B73" i="28"/>
  <c r="B113" i="28"/>
  <c r="L53" i="99"/>
  <c r="B45" i="28"/>
  <c r="B72" i="23"/>
  <c r="B95" i="23"/>
  <c r="B29" i="28"/>
  <c r="L123" i="99"/>
  <c r="B54" i="23"/>
  <c r="B71" i="28"/>
  <c r="L21" i="99"/>
  <c r="B141" i="23"/>
  <c r="B118" i="28"/>
  <c r="B87" i="23"/>
  <c r="L156" i="99"/>
  <c r="L66" i="99"/>
  <c r="L95" i="99"/>
  <c r="L96" i="99"/>
  <c r="B28" i="23"/>
  <c r="B96" i="28"/>
  <c r="B99" i="23"/>
  <c r="B162" i="28"/>
  <c r="L22" i="99"/>
  <c r="B36" i="23"/>
  <c r="B138" i="28"/>
  <c r="B90" i="28"/>
  <c r="B51" i="23"/>
  <c r="B164" i="23"/>
  <c r="B105" i="28"/>
  <c r="L157" i="99"/>
  <c r="B165" i="28"/>
  <c r="B157" i="28"/>
  <c r="L13" i="99"/>
  <c r="B42" i="23"/>
  <c r="B102" i="23"/>
  <c r="B77" i="28"/>
  <c r="B34" i="23"/>
  <c r="B90" i="23"/>
  <c r="B114" i="28"/>
  <c r="L43" i="99"/>
  <c r="B43" i="28"/>
  <c r="B35" i="28"/>
  <c r="L167" i="99"/>
  <c r="L54" i="99"/>
  <c r="L52" i="99"/>
  <c r="B40" i="28"/>
  <c r="L5" i="99"/>
  <c r="B161" i="23"/>
  <c r="B165" i="23"/>
  <c r="L33" i="99"/>
  <c r="L127" i="99"/>
  <c r="B3" i="28"/>
  <c r="B117" i="28"/>
  <c r="B168" i="28"/>
  <c r="L41" i="99"/>
  <c r="B71" i="23"/>
  <c r="B109" i="23"/>
  <c r="L12" i="99"/>
  <c r="L113" i="99"/>
  <c r="B105" i="23"/>
  <c r="B171" i="23"/>
  <c r="B137" i="23"/>
  <c r="B80" i="23"/>
  <c r="L176" i="99"/>
  <c r="L128" i="99"/>
  <c r="B170" i="23"/>
  <c r="B128" i="28"/>
  <c r="B86" i="28"/>
  <c r="B112" i="28"/>
  <c r="B23" i="23"/>
  <c r="L102" i="99"/>
  <c r="B166" i="28"/>
  <c r="B109" i="28"/>
  <c r="L169" i="99"/>
  <c r="L19" i="99"/>
  <c r="B112" i="23"/>
  <c r="L119" i="99"/>
  <c r="L25" i="99"/>
  <c r="B52" i="23"/>
  <c r="L42" i="99"/>
  <c r="B177" i="23"/>
  <c r="L16" i="99"/>
  <c r="B87" i="28"/>
  <c r="B129" i="23"/>
  <c r="B34" i="28"/>
  <c r="B38" i="23"/>
  <c r="B149" i="23"/>
  <c r="B128" i="23"/>
  <c r="B76" i="28"/>
  <c r="B176" i="28"/>
  <c r="B89" i="28"/>
  <c r="L24" i="99"/>
  <c r="B79" i="23"/>
  <c r="L58" i="99"/>
  <c r="B151" i="23"/>
  <c r="L122" i="99"/>
  <c r="L10" i="99"/>
  <c r="B37" i="28"/>
  <c r="B96" i="23"/>
  <c r="L9" i="99"/>
  <c r="B158" i="28"/>
  <c r="B154" i="28"/>
  <c r="B93" i="23"/>
  <c r="L40" i="99"/>
  <c r="B123" i="23"/>
  <c r="L133" i="99"/>
  <c r="B25" i="28"/>
  <c r="B64" i="28"/>
  <c r="B54" i="28"/>
  <c r="B123" i="28"/>
  <c r="B58" i="24"/>
  <c r="B124" i="28"/>
  <c r="B129" i="28"/>
  <c r="B176" i="23"/>
  <c r="B78" i="28"/>
  <c r="B56" i="23"/>
  <c r="B121" i="23"/>
  <c r="B169" i="23"/>
  <c r="L17" i="99"/>
  <c r="L71" i="99"/>
  <c r="B17" i="23"/>
  <c r="B134" i="28"/>
  <c r="L174" i="99"/>
  <c r="B172" i="28"/>
  <c r="B18" i="23"/>
  <c r="B149" i="28"/>
  <c r="B154" i="23"/>
  <c r="B111" i="23"/>
  <c r="B26" i="28"/>
  <c r="B38" i="28"/>
  <c r="B126" i="28"/>
  <c r="B6" i="28"/>
  <c r="B101" i="23"/>
  <c r="B97" i="23"/>
  <c r="L153" i="99"/>
  <c r="B3" i="23"/>
  <c r="B155" i="28"/>
  <c r="B170" i="28"/>
  <c r="B66" i="28"/>
  <c r="B36" i="28"/>
  <c r="B80" i="28"/>
  <c r="L70" i="99"/>
  <c r="L132" i="99"/>
  <c r="B119" i="23"/>
  <c r="L109" i="99"/>
  <c r="L49" i="99"/>
  <c r="B40" i="23"/>
  <c r="B101" i="28"/>
  <c r="L141" i="99"/>
  <c r="B33" i="23"/>
  <c r="B85" i="28"/>
  <c r="B146" i="28"/>
  <c r="L80" i="99"/>
  <c r="B46" i="23"/>
  <c r="B53" i="23"/>
  <c r="B134" i="23"/>
  <c r="L4" i="99"/>
  <c r="L90" i="99"/>
  <c r="B12" i="28"/>
  <c r="L75" i="99"/>
  <c r="B140" i="28"/>
  <c r="B131" i="23"/>
  <c r="B120" i="28"/>
  <c r="B98" i="23"/>
  <c r="L170" i="99"/>
  <c r="B44" i="23"/>
  <c r="L175" i="99"/>
  <c r="B132" i="28"/>
  <c r="L94" i="99"/>
  <c r="B4" i="28"/>
  <c r="B125" i="28"/>
  <c r="B75" i="28"/>
  <c r="B68" i="23"/>
  <c r="L79" i="99"/>
  <c r="L82" i="99"/>
  <c r="B47" i="28"/>
  <c r="B161" i="28"/>
  <c r="L26" i="99"/>
  <c r="B12" i="23"/>
  <c r="B7" i="28"/>
  <c r="B84" i="28"/>
  <c r="B72" i="28"/>
  <c r="B126" i="23"/>
  <c r="B20" i="23"/>
  <c r="B11" i="23"/>
  <c r="B69" i="28"/>
  <c r="L124" i="99"/>
  <c r="L145" i="99"/>
  <c r="B6" i="23"/>
  <c r="B89" i="23"/>
  <c r="L146" i="99"/>
  <c r="B81" i="28"/>
  <c r="L31" i="99"/>
  <c r="B150" i="28"/>
  <c r="B24" i="28"/>
  <c r="B164" i="28"/>
  <c r="B9" i="28"/>
  <c r="B27" i="23"/>
  <c r="B142" i="28"/>
  <c r="L144" i="99"/>
  <c r="B32" i="28"/>
  <c r="B139" i="28"/>
  <c r="B159" i="23"/>
  <c r="L64" i="99"/>
  <c r="L143" i="99"/>
  <c r="L14" i="99"/>
  <c r="B92" i="28"/>
  <c r="B78" i="23"/>
  <c r="B60" i="23"/>
  <c r="L61" i="23"/>
  <c r="L146" i="23"/>
  <c r="L7" i="23"/>
  <c r="L84" i="23"/>
  <c r="L18" i="23"/>
  <c r="L108" i="23"/>
  <c r="L101" i="23"/>
  <c r="L177" i="23"/>
  <c r="L6" i="23"/>
  <c r="L138" i="23"/>
  <c r="L116" i="23"/>
  <c r="L165" i="23"/>
  <c r="L66" i="23"/>
  <c r="L152" i="23"/>
  <c r="L47" i="23"/>
  <c r="L62" i="23"/>
  <c r="L12" i="23"/>
  <c r="L56" i="23"/>
  <c r="L155" i="23"/>
  <c r="L30" i="23"/>
  <c r="L24" i="23"/>
  <c r="L32" i="23"/>
  <c r="L60" i="23"/>
  <c r="L140" i="23"/>
  <c r="L79" i="23"/>
  <c r="L147" i="23"/>
  <c r="L20" i="23"/>
  <c r="L167" i="23"/>
  <c r="L113" i="23"/>
  <c r="L27" i="23"/>
  <c r="L89" i="23"/>
  <c r="L77" i="23"/>
  <c r="L87" i="23"/>
  <c r="L106" i="23"/>
  <c r="L74" i="23"/>
  <c r="L172" i="23"/>
  <c r="L11" i="23"/>
  <c r="L124" i="23"/>
  <c r="L88" i="23"/>
  <c r="L143" i="23"/>
  <c r="L153" i="23"/>
  <c r="L133" i="23"/>
  <c r="L44" i="23"/>
  <c r="L130" i="23"/>
  <c r="L131" i="23"/>
  <c r="L109" i="23"/>
  <c r="L145" i="23"/>
  <c r="L119" i="23"/>
  <c r="L149" i="23"/>
  <c r="L10" i="23"/>
  <c r="L35" i="23"/>
  <c r="L163" i="23"/>
  <c r="L94" i="23"/>
  <c r="L55" i="23"/>
  <c r="L58" i="24"/>
  <c r="L71" i="23"/>
  <c r="L15" i="23"/>
  <c r="L117" i="23"/>
  <c r="L38" i="23"/>
  <c r="L170" i="23"/>
  <c r="L93" i="23"/>
  <c r="L171" i="23"/>
  <c r="L37" i="23"/>
  <c r="L9" i="23"/>
  <c r="L128" i="23"/>
  <c r="L114" i="23"/>
  <c r="L23" i="23"/>
  <c r="L19" i="23"/>
  <c r="L121" i="23"/>
  <c r="L112" i="23"/>
  <c r="L144" i="23"/>
  <c r="L8" i="23"/>
  <c r="L103" i="23"/>
  <c r="L107" i="23"/>
  <c r="L99" i="23"/>
  <c r="L158" i="23"/>
  <c r="L97" i="23"/>
  <c r="L34" i="23"/>
  <c r="L160" i="23"/>
  <c r="L40" i="23"/>
  <c r="L13" i="23"/>
  <c r="L70" i="23"/>
  <c r="L157" i="23"/>
  <c r="L173" i="23"/>
  <c r="L162" i="23"/>
  <c r="L49" i="23"/>
  <c r="L21" i="23"/>
  <c r="L39" i="23"/>
  <c r="L161" i="23"/>
  <c r="L78" i="23"/>
  <c r="L54" i="23"/>
  <c r="L69" i="23"/>
  <c r="L169" i="23"/>
  <c r="L17" i="23"/>
  <c r="L104" i="23"/>
  <c r="L85" i="23"/>
  <c r="L123" i="23"/>
  <c r="L73" i="23"/>
  <c r="L164" i="23"/>
  <c r="L52" i="23"/>
  <c r="L59" i="23"/>
  <c r="L2" i="23"/>
  <c r="L3" i="23"/>
  <c r="L26" i="23"/>
  <c r="L46" i="23"/>
  <c r="L122" i="23"/>
  <c r="L135" i="23"/>
  <c r="L72" i="23"/>
  <c r="L14" i="23"/>
  <c r="L102" i="23"/>
  <c r="L118" i="23"/>
  <c r="L125" i="23"/>
  <c r="L148" i="23"/>
  <c r="L31" i="23"/>
  <c r="L132" i="23"/>
  <c r="L96" i="23"/>
  <c r="L90" i="23"/>
  <c r="L142" i="23"/>
  <c r="L127" i="23"/>
  <c r="L29" i="23"/>
  <c r="L5" i="23"/>
  <c r="L68" i="23"/>
  <c r="L33" i="23"/>
  <c r="L176" i="23"/>
  <c r="L64" i="23"/>
  <c r="L95" i="23"/>
  <c r="L83" i="23"/>
  <c r="L53" i="23"/>
  <c r="L48" i="23"/>
  <c r="L41" i="23"/>
  <c r="L42" i="23"/>
  <c r="L126" i="23"/>
  <c r="L110" i="23"/>
  <c r="L166" i="23"/>
  <c r="L36" i="23"/>
  <c r="L92" i="23"/>
  <c r="L28" i="23"/>
  <c r="L50" i="23"/>
  <c r="L154" i="23"/>
  <c r="L111" i="23"/>
  <c r="L75" i="23"/>
  <c r="L175" i="23"/>
  <c r="L100" i="23"/>
  <c r="L139" i="23"/>
  <c r="L105" i="23"/>
  <c r="L159" i="23"/>
  <c r="L51" i="23"/>
  <c r="L76" i="23"/>
  <c r="L22" i="23"/>
  <c r="L156" i="23"/>
  <c r="L134" i="23"/>
  <c r="L25" i="23"/>
  <c r="L141" i="23"/>
  <c r="L137" i="23"/>
  <c r="L4" i="23"/>
  <c r="L151" i="23"/>
  <c r="L63" i="23"/>
  <c r="L174" i="23"/>
  <c r="L91" i="23"/>
  <c r="L80" i="23"/>
  <c r="L82" i="23"/>
  <c r="L43" i="23"/>
  <c r="L45" i="23"/>
  <c r="L168" i="23"/>
  <c r="L16" i="23"/>
  <c r="L81" i="23"/>
  <c r="L129" i="23"/>
  <c r="L86" i="23"/>
  <c r="L65" i="23"/>
  <c r="L120" i="23"/>
  <c r="L67" i="23"/>
  <c r="L150" i="23"/>
  <c r="L136" i="23"/>
  <c r="L57" i="23"/>
  <c r="L115" i="23"/>
  <c r="L98" i="23"/>
  <c r="N14" i="99" l="1"/>
  <c r="S14" i="99"/>
  <c r="E14" i="99"/>
  <c r="M14" i="99"/>
  <c r="U14" i="99"/>
  <c r="D14" i="99"/>
  <c r="J14" i="99"/>
  <c r="H14" i="99"/>
  <c r="T14" i="99"/>
  <c r="G14" i="99"/>
  <c r="O14" i="99"/>
  <c r="P14" i="99"/>
  <c r="K14" i="99"/>
  <c r="F14" i="99"/>
  <c r="I14" i="99"/>
  <c r="Q14" i="99"/>
  <c r="C14" i="99"/>
  <c r="R14" i="99"/>
  <c r="N143" i="99"/>
  <c r="R143" i="99"/>
  <c r="E143" i="99"/>
  <c r="O143" i="99"/>
  <c r="C143" i="99"/>
  <c r="Q143" i="99"/>
  <c r="F143" i="99"/>
  <c r="T143" i="99"/>
  <c r="D143" i="99"/>
  <c r="H143" i="99"/>
  <c r="J143" i="99"/>
  <c r="K143" i="99"/>
  <c r="P143" i="99"/>
  <c r="U143" i="99"/>
  <c r="G143" i="99"/>
  <c r="M143" i="99"/>
  <c r="S143" i="99"/>
  <c r="I143" i="99"/>
  <c r="AD23" i="99"/>
  <c r="P64" i="99"/>
  <c r="H64" i="99"/>
  <c r="Q64" i="99"/>
  <c r="C64" i="99"/>
  <c r="T64" i="99"/>
  <c r="I64" i="99"/>
  <c r="O64" i="99"/>
  <c r="G64" i="99"/>
  <c r="M64" i="99"/>
  <c r="E64" i="99"/>
  <c r="D64" i="99"/>
  <c r="N64" i="99"/>
  <c r="S64" i="99"/>
  <c r="R64" i="99"/>
  <c r="U64" i="99"/>
  <c r="K64" i="99"/>
  <c r="J64" i="99"/>
  <c r="F64" i="99"/>
  <c r="AM123" i="99"/>
  <c r="AK133" i="99"/>
  <c r="G144" i="99"/>
  <c r="D144" i="99"/>
  <c r="F144" i="99"/>
  <c r="N144" i="99"/>
  <c r="M144" i="99"/>
  <c r="C144" i="99"/>
  <c r="T144" i="99"/>
  <c r="R144" i="99"/>
  <c r="H144" i="99"/>
  <c r="Q144" i="99"/>
  <c r="O144" i="99"/>
  <c r="E144" i="99"/>
  <c r="S144" i="99"/>
  <c r="U144" i="99"/>
  <c r="P144" i="99"/>
  <c r="I144" i="99"/>
  <c r="J144" i="99"/>
  <c r="K144" i="99"/>
  <c r="AK68" i="99"/>
  <c r="AK121" i="99"/>
  <c r="R31" i="99"/>
  <c r="D31" i="99"/>
  <c r="O31" i="99"/>
  <c r="M31" i="99"/>
  <c r="U31" i="99"/>
  <c r="H31" i="99"/>
  <c r="E31" i="99"/>
  <c r="F31" i="99"/>
  <c r="K31" i="99"/>
  <c r="I31" i="99"/>
  <c r="G31" i="99"/>
  <c r="T31" i="99"/>
  <c r="S31" i="99"/>
  <c r="P31" i="99"/>
  <c r="N31" i="99"/>
  <c r="C31" i="99"/>
  <c r="Q31" i="99"/>
  <c r="J31" i="99"/>
  <c r="M146" i="99"/>
  <c r="N146" i="99"/>
  <c r="F146" i="99"/>
  <c r="S146" i="99"/>
  <c r="J146" i="99"/>
  <c r="D146" i="99"/>
  <c r="P146" i="99"/>
  <c r="U146" i="99"/>
  <c r="Q146" i="99"/>
  <c r="I146" i="99"/>
  <c r="K146" i="99"/>
  <c r="H146" i="99"/>
  <c r="E146" i="99"/>
  <c r="T146" i="99"/>
  <c r="C146" i="99"/>
  <c r="R146" i="99"/>
  <c r="G146" i="99"/>
  <c r="O146" i="99"/>
  <c r="H145" i="99"/>
  <c r="T145" i="99"/>
  <c r="C145" i="99"/>
  <c r="M145" i="99"/>
  <c r="Q145" i="99"/>
  <c r="P145" i="99"/>
  <c r="G145" i="99"/>
  <c r="D145" i="99"/>
  <c r="U145" i="99"/>
  <c r="E145" i="99"/>
  <c r="J145" i="99"/>
  <c r="S145" i="99"/>
  <c r="I145" i="99"/>
  <c r="O145" i="99"/>
  <c r="F145" i="99"/>
  <c r="R145" i="99"/>
  <c r="N145" i="99"/>
  <c r="K145" i="99"/>
  <c r="AI97" i="99"/>
  <c r="D124" i="99"/>
  <c r="H124" i="99"/>
  <c r="U124" i="99"/>
  <c r="R124" i="99"/>
  <c r="P124" i="99"/>
  <c r="C124" i="99"/>
  <c r="Q124" i="99"/>
  <c r="K124" i="99"/>
  <c r="O124" i="99"/>
  <c r="F124" i="99"/>
  <c r="G124" i="99"/>
  <c r="E124" i="99"/>
  <c r="T124" i="99"/>
  <c r="N124" i="99"/>
  <c r="S124" i="99"/>
  <c r="I124" i="99"/>
  <c r="M124" i="99"/>
  <c r="J124" i="99"/>
  <c r="AH45" i="99"/>
  <c r="AN13" i="99"/>
  <c r="C26" i="99"/>
  <c r="P26" i="99"/>
  <c r="H26" i="99"/>
  <c r="M26" i="99"/>
  <c r="Q26" i="99"/>
  <c r="E26" i="99"/>
  <c r="O26" i="99"/>
  <c r="G26" i="99"/>
  <c r="T26" i="99"/>
  <c r="D26" i="99"/>
  <c r="R26" i="99"/>
  <c r="S26" i="99"/>
  <c r="U26" i="99"/>
  <c r="N26" i="99"/>
  <c r="I26" i="99"/>
  <c r="F26" i="99"/>
  <c r="J26" i="99"/>
  <c r="K26" i="99"/>
  <c r="H82" i="99"/>
  <c r="U82" i="99"/>
  <c r="C82" i="99"/>
  <c r="S82" i="99"/>
  <c r="K82" i="99"/>
  <c r="R82" i="99"/>
  <c r="N82" i="99"/>
  <c r="I82" i="99"/>
  <c r="G82" i="99"/>
  <c r="Q82" i="99"/>
  <c r="J82" i="99"/>
  <c r="P82" i="99"/>
  <c r="M82" i="99"/>
  <c r="F82" i="99"/>
  <c r="O82" i="99"/>
  <c r="T82" i="99"/>
  <c r="D82" i="99"/>
  <c r="E82" i="99"/>
  <c r="N79" i="99"/>
  <c r="T79" i="99"/>
  <c r="D79" i="99"/>
  <c r="K79" i="99"/>
  <c r="R79" i="99"/>
  <c r="E79" i="99"/>
  <c r="M79" i="99"/>
  <c r="O79" i="99"/>
  <c r="Q79" i="99"/>
  <c r="J79" i="99"/>
  <c r="S79" i="99"/>
  <c r="G79" i="99"/>
  <c r="H79" i="99"/>
  <c r="P79" i="99"/>
  <c r="U79" i="99"/>
  <c r="I79" i="99"/>
  <c r="C79" i="99"/>
  <c r="F79" i="99"/>
  <c r="Z152" i="99"/>
  <c r="AI173" i="99"/>
  <c r="W108" i="99"/>
  <c r="P94" i="99"/>
  <c r="D94" i="99"/>
  <c r="G94" i="99"/>
  <c r="K94" i="99"/>
  <c r="O94" i="99"/>
  <c r="T94" i="99"/>
  <c r="J94" i="99"/>
  <c r="F94" i="99"/>
  <c r="C94" i="99"/>
  <c r="N94" i="99"/>
  <c r="U94" i="99"/>
  <c r="R94" i="99"/>
  <c r="I94" i="99"/>
  <c r="E94" i="99"/>
  <c r="H94" i="99"/>
  <c r="M94" i="99"/>
  <c r="S94" i="99"/>
  <c r="Q94" i="99"/>
  <c r="N175" i="99"/>
  <c r="K175" i="99"/>
  <c r="J175" i="99"/>
  <c r="S175" i="99"/>
  <c r="T175" i="99"/>
  <c r="R175" i="99"/>
  <c r="E175" i="99"/>
  <c r="O175" i="99"/>
  <c r="I175" i="99"/>
  <c r="U175" i="99"/>
  <c r="H175" i="99"/>
  <c r="D175" i="99"/>
  <c r="Q175" i="99"/>
  <c r="P175" i="99"/>
  <c r="F175" i="99"/>
  <c r="G175" i="99"/>
  <c r="C175" i="99"/>
  <c r="M175" i="99"/>
  <c r="T170" i="99"/>
  <c r="N170" i="99"/>
  <c r="G170" i="99"/>
  <c r="K170" i="99"/>
  <c r="S170" i="99"/>
  <c r="P170" i="99"/>
  <c r="U170" i="99"/>
  <c r="I170" i="99"/>
  <c r="F170" i="99"/>
  <c r="C170" i="99"/>
  <c r="J170" i="99"/>
  <c r="E170" i="99"/>
  <c r="D170" i="99"/>
  <c r="R170" i="99"/>
  <c r="Q170" i="99"/>
  <c r="M170" i="99"/>
  <c r="O170" i="99"/>
  <c r="H170" i="99"/>
  <c r="AA136" i="99"/>
  <c r="W21" i="99"/>
  <c r="X16" i="99"/>
  <c r="C75" i="99"/>
  <c r="P75" i="99"/>
  <c r="R75" i="99"/>
  <c r="I75" i="99"/>
  <c r="N75" i="99"/>
  <c r="T75" i="99"/>
  <c r="U75" i="99"/>
  <c r="H75" i="99"/>
  <c r="G75" i="99"/>
  <c r="Q75" i="99"/>
  <c r="O75" i="99"/>
  <c r="D75" i="99"/>
  <c r="K75" i="99"/>
  <c r="M75" i="99"/>
  <c r="S75" i="99"/>
  <c r="E75" i="99"/>
  <c r="J75" i="99"/>
  <c r="F75" i="99"/>
  <c r="AG116" i="99"/>
  <c r="H90" i="99"/>
  <c r="G90" i="99"/>
  <c r="E90" i="99"/>
  <c r="N90" i="99"/>
  <c r="F90" i="99"/>
  <c r="D90" i="99"/>
  <c r="T90" i="99"/>
  <c r="S90" i="99"/>
  <c r="I90" i="99"/>
  <c r="K90" i="99"/>
  <c r="Q90" i="99"/>
  <c r="R90" i="99"/>
  <c r="M90" i="99"/>
  <c r="O90" i="99"/>
  <c r="U90" i="99"/>
  <c r="J90" i="99"/>
  <c r="P90" i="99"/>
  <c r="C90" i="99"/>
  <c r="C4" i="99"/>
  <c r="T4" i="99"/>
  <c r="P4" i="99"/>
  <c r="M4" i="99"/>
  <c r="J4" i="99"/>
  <c r="D4" i="99"/>
  <c r="O4" i="99"/>
  <c r="E4" i="99"/>
  <c r="N4" i="99"/>
  <c r="Q4" i="99"/>
  <c r="U4" i="99"/>
  <c r="K4" i="99"/>
  <c r="H4" i="99"/>
  <c r="G4" i="99"/>
  <c r="S4" i="99"/>
  <c r="R4" i="99"/>
  <c r="F4" i="99"/>
  <c r="I4" i="99"/>
  <c r="M80" i="99"/>
  <c r="E80" i="99"/>
  <c r="P80" i="99"/>
  <c r="I80" i="99"/>
  <c r="H80" i="99"/>
  <c r="N80" i="99"/>
  <c r="F80" i="99"/>
  <c r="O80" i="99"/>
  <c r="K80" i="99"/>
  <c r="T80" i="99"/>
  <c r="R80" i="99"/>
  <c r="Q80" i="99"/>
  <c r="C80" i="99"/>
  <c r="J80" i="99"/>
  <c r="G80" i="99"/>
  <c r="D80" i="99"/>
  <c r="U80" i="99"/>
  <c r="S80" i="99"/>
  <c r="X32" i="99"/>
  <c r="F141" i="99"/>
  <c r="M141" i="99"/>
  <c r="O141" i="99"/>
  <c r="U141" i="99"/>
  <c r="E141" i="99"/>
  <c r="S141" i="99"/>
  <c r="P141" i="99"/>
  <c r="H141" i="99"/>
  <c r="Q141" i="99"/>
  <c r="G141" i="99"/>
  <c r="R141" i="99"/>
  <c r="N141" i="99"/>
  <c r="T141" i="99"/>
  <c r="D141" i="99"/>
  <c r="K141" i="99"/>
  <c r="C141" i="99"/>
  <c r="J141" i="99"/>
  <c r="I141" i="99"/>
  <c r="C49" i="99"/>
  <c r="T49" i="99"/>
  <c r="K49" i="99"/>
  <c r="P49" i="99"/>
  <c r="R49" i="99"/>
  <c r="D49" i="99"/>
  <c r="S49" i="99"/>
  <c r="G49" i="99"/>
  <c r="E49" i="99"/>
  <c r="J49" i="99"/>
  <c r="Q49" i="99"/>
  <c r="O49" i="99"/>
  <c r="H49" i="99"/>
  <c r="F49" i="99"/>
  <c r="U49" i="99"/>
  <c r="I49" i="99"/>
  <c r="M49" i="99"/>
  <c r="N49" i="99"/>
  <c r="J109" i="99"/>
  <c r="I109" i="99"/>
  <c r="G109" i="99"/>
  <c r="O109" i="99"/>
  <c r="N109" i="99"/>
  <c r="P109" i="99"/>
  <c r="C109" i="99"/>
  <c r="F109" i="99"/>
  <c r="E109" i="99"/>
  <c r="D109" i="99"/>
  <c r="Q109" i="99"/>
  <c r="S109" i="99"/>
  <c r="R109" i="99"/>
  <c r="U109" i="99"/>
  <c r="M109" i="99"/>
  <c r="K109" i="99"/>
  <c r="H109" i="99"/>
  <c r="T109" i="99"/>
  <c r="T132" i="99"/>
  <c r="K132" i="99"/>
  <c r="M132" i="99"/>
  <c r="U132" i="99"/>
  <c r="C132" i="99"/>
  <c r="S132" i="99"/>
  <c r="H132" i="99"/>
  <c r="J132" i="99"/>
  <c r="P132" i="99"/>
  <c r="Q132" i="99"/>
  <c r="G132" i="99"/>
  <c r="N132" i="99"/>
  <c r="F132" i="99"/>
  <c r="D132" i="99"/>
  <c r="I132" i="99"/>
  <c r="E132" i="99"/>
  <c r="R132" i="99"/>
  <c r="O132" i="99"/>
  <c r="F70" i="99"/>
  <c r="I70" i="99"/>
  <c r="H70" i="99"/>
  <c r="U70" i="99"/>
  <c r="O70" i="99"/>
  <c r="D70" i="99"/>
  <c r="R70" i="99"/>
  <c r="C70" i="99"/>
  <c r="S70" i="99"/>
  <c r="K70" i="99"/>
  <c r="P70" i="99"/>
  <c r="G70" i="99"/>
  <c r="N70" i="99"/>
  <c r="J70" i="99"/>
  <c r="M70" i="99"/>
  <c r="Q70" i="99"/>
  <c r="E70" i="99"/>
  <c r="T70" i="99"/>
  <c r="AC22" i="99"/>
  <c r="Z156" i="99"/>
  <c r="P153" i="99"/>
  <c r="H153" i="99"/>
  <c r="I153" i="99"/>
  <c r="M153" i="99"/>
  <c r="E153" i="99"/>
  <c r="N153" i="99"/>
  <c r="C153" i="99"/>
  <c r="Q153" i="99"/>
  <c r="O153" i="99"/>
  <c r="T153" i="99"/>
  <c r="D153" i="99"/>
  <c r="F153" i="99"/>
  <c r="S153" i="99"/>
  <c r="R153" i="99"/>
  <c r="J153" i="99"/>
  <c r="U153" i="99"/>
  <c r="K153" i="99"/>
  <c r="G153" i="99"/>
  <c r="AD24" i="99"/>
  <c r="AM128" i="99"/>
  <c r="AL163" i="99"/>
  <c r="K174" i="99"/>
  <c r="I174" i="99"/>
  <c r="H174" i="99"/>
  <c r="C174" i="99"/>
  <c r="G174" i="99"/>
  <c r="P174" i="99"/>
  <c r="F174" i="99"/>
  <c r="J174" i="99"/>
  <c r="O174" i="99"/>
  <c r="D174" i="99"/>
  <c r="M174" i="99"/>
  <c r="T174" i="99"/>
  <c r="S174" i="99"/>
  <c r="R174" i="99"/>
  <c r="E174" i="99"/>
  <c r="U174" i="99"/>
  <c r="Q174" i="99"/>
  <c r="N174" i="99"/>
  <c r="Z134" i="99"/>
  <c r="G71" i="99"/>
  <c r="F71" i="99"/>
  <c r="D71" i="99"/>
  <c r="P71" i="99"/>
  <c r="S71" i="99"/>
  <c r="K71" i="99"/>
  <c r="E71" i="99"/>
  <c r="N71" i="99"/>
  <c r="R71" i="99"/>
  <c r="Q71" i="99"/>
  <c r="O71" i="99"/>
  <c r="M71" i="99"/>
  <c r="C71" i="99"/>
  <c r="H71" i="99"/>
  <c r="J71" i="99"/>
  <c r="I71" i="99"/>
  <c r="T71" i="99"/>
  <c r="U71" i="99"/>
  <c r="J17" i="99"/>
  <c r="P17" i="99"/>
  <c r="H17" i="99"/>
  <c r="I17" i="99"/>
  <c r="N17" i="99"/>
  <c r="M17" i="99"/>
  <c r="Q17" i="99"/>
  <c r="K17" i="99"/>
  <c r="D17" i="99"/>
  <c r="F17" i="99"/>
  <c r="S17" i="99"/>
  <c r="T17" i="99"/>
  <c r="O17" i="99"/>
  <c r="R17" i="99"/>
  <c r="C17" i="99"/>
  <c r="G17" i="99"/>
  <c r="U17" i="99"/>
  <c r="E17" i="99"/>
  <c r="AB124" i="99"/>
  <c r="AK105" i="99"/>
  <c r="AE160" i="99"/>
  <c r="O133" i="99"/>
  <c r="G133" i="99"/>
  <c r="Q133" i="99"/>
  <c r="N133" i="99"/>
  <c r="I133" i="99"/>
  <c r="M133" i="99"/>
  <c r="K133" i="99"/>
  <c r="E133" i="99"/>
  <c r="D133" i="99"/>
  <c r="H133" i="99"/>
  <c r="U133" i="99"/>
  <c r="C133" i="99"/>
  <c r="S133" i="99"/>
  <c r="R133" i="99"/>
  <c r="J133" i="99"/>
  <c r="P133" i="99"/>
  <c r="F133" i="99"/>
  <c r="T133" i="99"/>
  <c r="AA175" i="99"/>
  <c r="W78" i="99"/>
  <c r="I40" i="99"/>
  <c r="N40" i="99"/>
  <c r="F40" i="99"/>
  <c r="R40" i="99"/>
  <c r="M40" i="99"/>
  <c r="C40" i="99"/>
  <c r="D40" i="99"/>
  <c r="S40" i="99"/>
  <c r="G40" i="99"/>
  <c r="P40" i="99"/>
  <c r="H40" i="99"/>
  <c r="U40" i="99"/>
  <c r="T40" i="99"/>
  <c r="J40" i="99"/>
  <c r="E40" i="99"/>
  <c r="K40" i="99"/>
  <c r="Q40" i="99"/>
  <c r="O40" i="99"/>
  <c r="X142" i="99"/>
  <c r="O9" i="99"/>
  <c r="E9" i="99"/>
  <c r="R9" i="99"/>
  <c r="Q9" i="99"/>
  <c r="T9" i="99"/>
  <c r="H9" i="99"/>
  <c r="D9" i="99"/>
  <c r="U9" i="99"/>
  <c r="S9" i="99"/>
  <c r="G9" i="99"/>
  <c r="I9" i="99"/>
  <c r="K9" i="99"/>
  <c r="J9" i="99"/>
  <c r="N9" i="99"/>
  <c r="M9" i="99"/>
  <c r="F9" i="99"/>
  <c r="C9" i="99"/>
  <c r="P9" i="99"/>
  <c r="AA60" i="99"/>
  <c r="AI44" i="99"/>
  <c r="M10" i="99"/>
  <c r="H10" i="99"/>
  <c r="D10" i="99"/>
  <c r="U10" i="99"/>
  <c r="J10" i="99"/>
  <c r="E10" i="99"/>
  <c r="F10" i="99"/>
  <c r="P10" i="99"/>
  <c r="S10" i="99"/>
  <c r="O10" i="99"/>
  <c r="I10" i="99"/>
  <c r="K10" i="99"/>
  <c r="N10" i="99"/>
  <c r="R10" i="99"/>
  <c r="T10" i="99"/>
  <c r="Q10" i="99"/>
  <c r="G10" i="99"/>
  <c r="C10" i="99"/>
  <c r="T122" i="99"/>
  <c r="K122" i="99"/>
  <c r="P122" i="99"/>
  <c r="J122" i="99"/>
  <c r="S122" i="99"/>
  <c r="G122" i="99"/>
  <c r="Q122" i="99"/>
  <c r="M122" i="99"/>
  <c r="D122" i="99"/>
  <c r="U122" i="99"/>
  <c r="C122" i="99"/>
  <c r="R122" i="99"/>
  <c r="I122" i="99"/>
  <c r="F122" i="99"/>
  <c r="O122" i="99"/>
  <c r="N122" i="99"/>
  <c r="E122" i="99"/>
  <c r="H122" i="99"/>
  <c r="U58" i="99"/>
  <c r="N58" i="99"/>
  <c r="M58" i="99"/>
  <c r="P58" i="99"/>
  <c r="J58" i="99"/>
  <c r="T58" i="99"/>
  <c r="Q58" i="99"/>
  <c r="C58" i="99"/>
  <c r="G58" i="99"/>
  <c r="S58" i="99"/>
  <c r="I58" i="99"/>
  <c r="F58" i="99"/>
  <c r="H58" i="99"/>
  <c r="D58" i="99"/>
  <c r="E58" i="99"/>
  <c r="K58" i="99"/>
  <c r="O58" i="99"/>
  <c r="R58" i="99"/>
  <c r="U24" i="99"/>
  <c r="D24" i="99"/>
  <c r="M24" i="99"/>
  <c r="O24" i="99"/>
  <c r="S24" i="99"/>
  <c r="N24" i="99"/>
  <c r="H24" i="99"/>
  <c r="J24" i="99"/>
  <c r="R24" i="99"/>
  <c r="G24" i="99"/>
  <c r="I24" i="99"/>
  <c r="K24" i="99"/>
  <c r="F24" i="99"/>
  <c r="C24" i="99"/>
  <c r="P24" i="99"/>
  <c r="T24" i="99"/>
  <c r="E24" i="99"/>
  <c r="Q24" i="99"/>
  <c r="Z41" i="99"/>
  <c r="K16" i="99"/>
  <c r="E16" i="99"/>
  <c r="P16" i="99"/>
  <c r="M16" i="99"/>
  <c r="C16" i="99"/>
  <c r="O16" i="99"/>
  <c r="F16" i="99"/>
  <c r="R16" i="99"/>
  <c r="D16" i="99"/>
  <c r="U16" i="99"/>
  <c r="N16" i="99"/>
  <c r="T16" i="99"/>
  <c r="Q16" i="99"/>
  <c r="I16" i="99"/>
  <c r="S16" i="99"/>
  <c r="G16" i="99"/>
  <c r="J16" i="99"/>
  <c r="H16" i="99"/>
  <c r="AD83" i="99"/>
  <c r="Y145" i="99"/>
  <c r="F42" i="99"/>
  <c r="H42" i="99"/>
  <c r="R42" i="99"/>
  <c r="I42" i="99"/>
  <c r="C42" i="99"/>
  <c r="J42" i="99"/>
  <c r="P42" i="99"/>
  <c r="Q42" i="99"/>
  <c r="T42" i="99"/>
  <c r="O42" i="99"/>
  <c r="E42" i="99"/>
  <c r="N42" i="99"/>
  <c r="D42" i="99"/>
  <c r="G42" i="99"/>
  <c r="S42" i="99"/>
  <c r="U42" i="99"/>
  <c r="M42" i="99"/>
  <c r="K42" i="99"/>
  <c r="AE92" i="99"/>
  <c r="T25" i="99"/>
  <c r="P25" i="99"/>
  <c r="D25" i="99"/>
  <c r="S25" i="99"/>
  <c r="I25" i="99"/>
  <c r="R25" i="99"/>
  <c r="F25" i="99"/>
  <c r="C25" i="99"/>
  <c r="K25" i="99"/>
  <c r="M25" i="99"/>
  <c r="H25" i="99"/>
  <c r="N25" i="99"/>
  <c r="E25" i="99"/>
  <c r="Q25" i="99"/>
  <c r="J25" i="99"/>
  <c r="O25" i="99"/>
  <c r="G25" i="99"/>
  <c r="U25" i="99"/>
  <c r="P119" i="99"/>
  <c r="F119" i="99"/>
  <c r="N119" i="99"/>
  <c r="K119" i="99"/>
  <c r="M119" i="99"/>
  <c r="R119" i="99"/>
  <c r="U119" i="99"/>
  <c r="G119" i="99"/>
  <c r="C119" i="99"/>
  <c r="O119" i="99"/>
  <c r="J119" i="99"/>
  <c r="I119" i="99"/>
  <c r="T119" i="99"/>
  <c r="Q119" i="99"/>
  <c r="S119" i="99"/>
  <c r="D119" i="99"/>
  <c r="H119" i="99"/>
  <c r="E119" i="99"/>
  <c r="AF131" i="99"/>
  <c r="I19" i="99"/>
  <c r="J19" i="99"/>
  <c r="D19" i="99"/>
  <c r="S19" i="99"/>
  <c r="N19" i="99"/>
  <c r="F19" i="99"/>
  <c r="H19" i="99"/>
  <c r="M19" i="99"/>
  <c r="P19" i="99"/>
  <c r="R19" i="99"/>
  <c r="C19" i="99"/>
  <c r="K19" i="99"/>
  <c r="U19" i="99"/>
  <c r="Q19" i="99"/>
  <c r="E19" i="99"/>
  <c r="G19" i="99"/>
  <c r="O19" i="99"/>
  <c r="T19" i="99"/>
  <c r="S169" i="99"/>
  <c r="C169" i="99"/>
  <c r="F169" i="99"/>
  <c r="N169" i="99"/>
  <c r="U169" i="99"/>
  <c r="P169" i="99"/>
  <c r="D169" i="99"/>
  <c r="J169" i="99"/>
  <c r="R169" i="99"/>
  <c r="E169" i="99"/>
  <c r="M169" i="99"/>
  <c r="H169" i="99"/>
  <c r="G169" i="99"/>
  <c r="Q169" i="99"/>
  <c r="I169" i="99"/>
  <c r="T169" i="99"/>
  <c r="K169" i="99"/>
  <c r="O169" i="99"/>
  <c r="G102" i="99"/>
  <c r="O102" i="99"/>
  <c r="D102" i="99"/>
  <c r="J102" i="99"/>
  <c r="Q102" i="99"/>
  <c r="N102" i="99"/>
  <c r="P102" i="99"/>
  <c r="I102" i="99"/>
  <c r="F102" i="99"/>
  <c r="S102" i="99"/>
  <c r="M102" i="99"/>
  <c r="E102" i="99"/>
  <c r="H102" i="99"/>
  <c r="U102" i="99"/>
  <c r="K102" i="99"/>
  <c r="C102" i="99"/>
  <c r="T102" i="99"/>
  <c r="R102" i="99"/>
  <c r="X107" i="99"/>
  <c r="AK74" i="99"/>
  <c r="Z146" i="99"/>
  <c r="AA48" i="99"/>
  <c r="D128" i="99"/>
  <c r="I128" i="99"/>
  <c r="C128" i="99"/>
  <c r="U128" i="99"/>
  <c r="F128" i="99"/>
  <c r="P128" i="99"/>
  <c r="M128" i="99"/>
  <c r="S128" i="99"/>
  <c r="O128" i="99"/>
  <c r="Q128" i="99"/>
  <c r="E128" i="99"/>
  <c r="J128" i="99"/>
  <c r="H128" i="99"/>
  <c r="R128" i="99"/>
  <c r="K128" i="99"/>
  <c r="G128" i="99"/>
  <c r="T128" i="99"/>
  <c r="N128" i="99"/>
  <c r="R176" i="99"/>
  <c r="O176" i="99"/>
  <c r="T176" i="99"/>
  <c r="F176" i="99"/>
  <c r="U176" i="99"/>
  <c r="S176" i="99"/>
  <c r="C176" i="99"/>
  <c r="D176" i="99"/>
  <c r="J176" i="99"/>
  <c r="N176" i="99"/>
  <c r="M176" i="99"/>
  <c r="K176" i="99"/>
  <c r="Q176" i="99"/>
  <c r="P176" i="99"/>
  <c r="G176" i="99"/>
  <c r="E176" i="99"/>
  <c r="H176" i="99"/>
  <c r="I176" i="99"/>
  <c r="W164" i="99"/>
  <c r="AJ86" i="99"/>
  <c r="AA11" i="99"/>
  <c r="M113" i="99"/>
  <c r="K113" i="99"/>
  <c r="T113" i="99"/>
  <c r="I113" i="99"/>
  <c r="P113" i="99"/>
  <c r="E113" i="99"/>
  <c r="R113" i="99"/>
  <c r="G113" i="99"/>
  <c r="J113" i="99"/>
  <c r="S113" i="99"/>
  <c r="H113" i="99"/>
  <c r="C113" i="99"/>
  <c r="U113" i="99"/>
  <c r="O113" i="99"/>
  <c r="Q113" i="99"/>
  <c r="N113" i="99"/>
  <c r="F113" i="99"/>
  <c r="D113" i="99"/>
  <c r="R12" i="99"/>
  <c r="N12" i="99"/>
  <c r="S12" i="99"/>
  <c r="J12" i="99"/>
  <c r="F12" i="99"/>
  <c r="U12" i="99"/>
  <c r="P12" i="99"/>
  <c r="G12" i="99"/>
  <c r="O12" i="99"/>
  <c r="C12" i="99"/>
  <c r="I12" i="99"/>
  <c r="Q12" i="99"/>
  <c r="H12" i="99"/>
  <c r="E12" i="99"/>
  <c r="T12" i="99"/>
  <c r="M12" i="99"/>
  <c r="D12" i="99"/>
  <c r="K12" i="99"/>
  <c r="Q41" i="99"/>
  <c r="E41" i="99"/>
  <c r="R41" i="99"/>
  <c r="I41" i="99"/>
  <c r="D41" i="99"/>
  <c r="M41" i="99"/>
  <c r="C41" i="99"/>
  <c r="G41" i="99"/>
  <c r="F41" i="99"/>
  <c r="H41" i="99"/>
  <c r="J41" i="99"/>
  <c r="N41" i="99"/>
  <c r="T41" i="99"/>
  <c r="O41" i="99"/>
  <c r="K41" i="99"/>
  <c r="S41" i="99"/>
  <c r="U41" i="99"/>
  <c r="P41" i="99"/>
  <c r="P127" i="99"/>
  <c r="M127" i="99"/>
  <c r="K127" i="99"/>
  <c r="F127" i="99"/>
  <c r="S127" i="99"/>
  <c r="D127" i="99"/>
  <c r="C127" i="99"/>
  <c r="I127" i="99"/>
  <c r="Q127" i="99"/>
  <c r="J127" i="99"/>
  <c r="G127" i="99"/>
  <c r="O127" i="99"/>
  <c r="R127" i="99"/>
  <c r="U127" i="99"/>
  <c r="N127" i="99"/>
  <c r="E127" i="99"/>
  <c r="H127" i="99"/>
  <c r="T127" i="99"/>
  <c r="R33" i="99"/>
  <c r="N33" i="99"/>
  <c r="O33" i="99"/>
  <c r="M33" i="99"/>
  <c r="J33" i="99"/>
  <c r="T33" i="99"/>
  <c r="Q33" i="99"/>
  <c r="F33" i="99"/>
  <c r="K33" i="99"/>
  <c r="S33" i="99"/>
  <c r="H33" i="99"/>
  <c r="I33" i="99"/>
  <c r="P33" i="99"/>
  <c r="E33" i="99"/>
  <c r="U33" i="99"/>
  <c r="D33" i="99"/>
  <c r="C33" i="99"/>
  <c r="G33" i="99"/>
  <c r="Y25" i="99"/>
  <c r="AB118" i="99"/>
  <c r="O5" i="99"/>
  <c r="Q5" i="99"/>
  <c r="E5" i="99"/>
  <c r="R5" i="99"/>
  <c r="M5" i="99"/>
  <c r="K5" i="99"/>
  <c r="H5" i="99"/>
  <c r="P5" i="99"/>
  <c r="N5" i="99"/>
  <c r="J5" i="99"/>
  <c r="D5" i="99"/>
  <c r="S5" i="99"/>
  <c r="G5" i="99"/>
  <c r="F5" i="99"/>
  <c r="I5" i="99"/>
  <c r="T5" i="99"/>
  <c r="C5" i="99"/>
  <c r="U5" i="99"/>
  <c r="I52" i="99"/>
  <c r="S52" i="99"/>
  <c r="M52" i="99"/>
  <c r="H52" i="99"/>
  <c r="O52" i="99"/>
  <c r="D52" i="99"/>
  <c r="F52" i="99"/>
  <c r="N52" i="99"/>
  <c r="K52" i="99"/>
  <c r="R52" i="99"/>
  <c r="P52" i="99"/>
  <c r="Q52" i="99"/>
  <c r="C52" i="99"/>
  <c r="U52" i="99"/>
  <c r="G52" i="99"/>
  <c r="J52" i="99"/>
  <c r="T52" i="99"/>
  <c r="E52" i="99"/>
  <c r="N54" i="99"/>
  <c r="F54" i="99"/>
  <c r="J54" i="99"/>
  <c r="O54" i="99"/>
  <c r="E54" i="99"/>
  <c r="C54" i="99"/>
  <c r="R54" i="99"/>
  <c r="M54" i="99"/>
  <c r="T54" i="99"/>
  <c r="I54" i="99"/>
  <c r="G54" i="99"/>
  <c r="H54" i="99"/>
  <c r="D54" i="99"/>
  <c r="S54" i="99"/>
  <c r="P54" i="99"/>
  <c r="U54" i="99"/>
  <c r="Q54" i="99"/>
  <c r="K54" i="99"/>
  <c r="AE149" i="99"/>
  <c r="Z71" i="99"/>
  <c r="P167" i="99"/>
  <c r="J167" i="99"/>
  <c r="R167" i="99"/>
  <c r="H167" i="99"/>
  <c r="D167" i="99"/>
  <c r="N167" i="99"/>
  <c r="G167" i="99"/>
  <c r="Q167" i="99"/>
  <c r="T167" i="99"/>
  <c r="U167" i="99"/>
  <c r="K167" i="99"/>
  <c r="S167" i="99"/>
  <c r="I167" i="99"/>
  <c r="F167" i="99"/>
  <c r="M167" i="99"/>
  <c r="C167" i="99"/>
  <c r="O167" i="99"/>
  <c r="E167" i="99"/>
  <c r="O43" i="99"/>
  <c r="C43" i="99"/>
  <c r="I43" i="99"/>
  <c r="E43" i="99"/>
  <c r="M43" i="99"/>
  <c r="Q43" i="99"/>
  <c r="U43" i="99"/>
  <c r="P43" i="99"/>
  <c r="R43" i="99"/>
  <c r="G43" i="99"/>
  <c r="D43" i="99"/>
  <c r="N43" i="99"/>
  <c r="K43" i="99"/>
  <c r="F43" i="99"/>
  <c r="J43" i="99"/>
  <c r="H43" i="99"/>
  <c r="T43" i="99"/>
  <c r="S43" i="99"/>
  <c r="AD10" i="99"/>
  <c r="W155" i="99"/>
  <c r="AK66" i="99"/>
  <c r="D13" i="99"/>
  <c r="S13" i="99"/>
  <c r="Q13" i="99"/>
  <c r="P13" i="99"/>
  <c r="K13" i="99"/>
  <c r="E13" i="99"/>
  <c r="I13" i="99"/>
  <c r="U13" i="99"/>
  <c r="J13" i="99"/>
  <c r="G13" i="99"/>
  <c r="F13" i="99"/>
  <c r="T13" i="99"/>
  <c r="O13" i="99"/>
  <c r="C13" i="99"/>
  <c r="H13" i="99"/>
  <c r="N13" i="99"/>
  <c r="R13" i="99"/>
  <c r="M13" i="99"/>
  <c r="Q157" i="99"/>
  <c r="J157" i="99"/>
  <c r="E157" i="99"/>
  <c r="M157" i="99"/>
  <c r="R157" i="99"/>
  <c r="O157" i="99"/>
  <c r="I157" i="99"/>
  <c r="C157" i="99"/>
  <c r="D157" i="99"/>
  <c r="H157" i="99"/>
  <c r="F157" i="99"/>
  <c r="U157" i="99"/>
  <c r="G157" i="99"/>
  <c r="S157" i="99"/>
  <c r="P157" i="99"/>
  <c r="N157" i="99"/>
  <c r="T157" i="99"/>
  <c r="K157" i="99"/>
  <c r="AC162" i="99"/>
  <c r="AJ88" i="99"/>
  <c r="AA137" i="99"/>
  <c r="P22" i="99"/>
  <c r="O22" i="99"/>
  <c r="N22" i="99"/>
  <c r="E22" i="99"/>
  <c r="K22" i="99"/>
  <c r="G22" i="99"/>
  <c r="I22" i="99"/>
  <c r="D22" i="99"/>
  <c r="J22" i="99"/>
  <c r="M22" i="99"/>
  <c r="Q22" i="99"/>
  <c r="T22" i="99"/>
  <c r="F22" i="99"/>
  <c r="U22" i="99"/>
  <c r="S22" i="99"/>
  <c r="H22" i="99"/>
  <c r="C22" i="99"/>
  <c r="R22" i="99"/>
  <c r="AN53" i="99"/>
  <c r="AL161" i="99"/>
  <c r="AG147" i="99"/>
  <c r="S96" i="99"/>
  <c r="R96" i="99"/>
  <c r="C96" i="99"/>
  <c r="I96" i="99"/>
  <c r="T96" i="99"/>
  <c r="P96" i="99"/>
  <c r="D96" i="99"/>
  <c r="H96" i="99"/>
  <c r="E96" i="99"/>
  <c r="K96" i="99"/>
  <c r="F96" i="99"/>
  <c r="Q96" i="99"/>
  <c r="U96" i="99"/>
  <c r="N96" i="99"/>
  <c r="M96" i="99"/>
  <c r="J96" i="99"/>
  <c r="G96" i="99"/>
  <c r="O96" i="99"/>
  <c r="P95" i="99"/>
  <c r="U95" i="99"/>
  <c r="Q95" i="99"/>
  <c r="K95" i="99"/>
  <c r="H95" i="99"/>
  <c r="T95" i="99"/>
  <c r="R95" i="99"/>
  <c r="C95" i="99"/>
  <c r="M95" i="99"/>
  <c r="O95" i="99"/>
  <c r="G95" i="99"/>
  <c r="E95" i="99"/>
  <c r="N95" i="99"/>
  <c r="J95" i="99"/>
  <c r="F95" i="99"/>
  <c r="I95" i="99"/>
  <c r="D95" i="99"/>
  <c r="S95" i="99"/>
  <c r="C66" i="99"/>
  <c r="T66" i="99"/>
  <c r="I66" i="99"/>
  <c r="N66" i="99"/>
  <c r="R66" i="99"/>
  <c r="F66" i="99"/>
  <c r="Q66" i="99"/>
  <c r="K66" i="99"/>
  <c r="J66" i="99"/>
  <c r="D66" i="99"/>
  <c r="S66" i="99"/>
  <c r="U66" i="99"/>
  <c r="H66" i="99"/>
  <c r="O66" i="99"/>
  <c r="M66" i="99"/>
  <c r="E66" i="99"/>
  <c r="G66" i="99"/>
  <c r="P66" i="99"/>
  <c r="C156" i="99"/>
  <c r="F156" i="99"/>
  <c r="T156" i="99"/>
  <c r="P156" i="99"/>
  <c r="J156" i="99"/>
  <c r="H156" i="99"/>
  <c r="I156" i="99"/>
  <c r="O156" i="99"/>
  <c r="S156" i="99"/>
  <c r="E156" i="99"/>
  <c r="Q156" i="99"/>
  <c r="G156" i="99"/>
  <c r="N156" i="99"/>
  <c r="U156" i="99"/>
  <c r="K156" i="99"/>
  <c r="D156" i="99"/>
  <c r="M156" i="99"/>
  <c r="R156" i="99"/>
  <c r="AD84" i="99"/>
  <c r="AE5" i="99"/>
  <c r="D21" i="99"/>
  <c r="T21" i="99"/>
  <c r="S21" i="99"/>
  <c r="Q21" i="99"/>
  <c r="F21" i="99"/>
  <c r="C21" i="99"/>
  <c r="R21" i="99"/>
  <c r="K21" i="99"/>
  <c r="G21" i="99"/>
  <c r="M21" i="99"/>
  <c r="P21" i="99"/>
  <c r="E21" i="99"/>
  <c r="I21" i="99"/>
  <c r="J21" i="99"/>
  <c r="N21" i="99"/>
  <c r="H21" i="99"/>
  <c r="U21" i="99"/>
  <c r="O21" i="99"/>
  <c r="AK56" i="99"/>
  <c r="I123" i="99"/>
  <c r="M123" i="99"/>
  <c r="R123" i="99"/>
  <c r="D123" i="99"/>
  <c r="K123" i="99"/>
  <c r="G123" i="99"/>
  <c r="U123" i="99"/>
  <c r="H123" i="99"/>
  <c r="S123" i="99"/>
  <c r="F123" i="99"/>
  <c r="Q123" i="99"/>
  <c r="P123" i="99"/>
  <c r="O123" i="99"/>
  <c r="C123" i="99"/>
  <c r="J123" i="99"/>
  <c r="T123" i="99"/>
  <c r="E123" i="99"/>
  <c r="N123" i="99"/>
  <c r="AG67" i="99"/>
  <c r="AL103" i="99"/>
  <c r="F53" i="99"/>
  <c r="D53" i="99"/>
  <c r="O53" i="99"/>
  <c r="I53" i="99"/>
  <c r="R53" i="99"/>
  <c r="H53" i="99"/>
  <c r="N53" i="99"/>
  <c r="M53" i="99"/>
  <c r="S53" i="99"/>
  <c r="K53" i="99"/>
  <c r="Q53" i="99"/>
  <c r="P53" i="99"/>
  <c r="E53" i="99"/>
  <c r="U53" i="99"/>
  <c r="C53" i="99"/>
  <c r="T53" i="99"/>
  <c r="G53" i="99"/>
  <c r="J53" i="99"/>
  <c r="T98" i="99"/>
  <c r="C98" i="99"/>
  <c r="D98" i="99"/>
  <c r="N98" i="99"/>
  <c r="K98" i="99"/>
  <c r="S98" i="99"/>
  <c r="J98" i="99"/>
  <c r="R98" i="99"/>
  <c r="P98" i="99"/>
  <c r="U98" i="99"/>
  <c r="H98" i="99"/>
  <c r="O98" i="99"/>
  <c r="F98" i="99"/>
  <c r="Q98" i="99"/>
  <c r="G98" i="99"/>
  <c r="E98" i="99"/>
  <c r="I98" i="99"/>
  <c r="M98" i="99"/>
  <c r="AI106" i="99"/>
  <c r="G29" i="99"/>
  <c r="K29" i="99"/>
  <c r="M29" i="99"/>
  <c r="J29" i="99"/>
  <c r="H29" i="99"/>
  <c r="S29" i="99"/>
  <c r="U29" i="99"/>
  <c r="P29" i="99"/>
  <c r="T29" i="99"/>
  <c r="D29" i="99"/>
  <c r="C29" i="99"/>
  <c r="E29" i="99"/>
  <c r="Q29" i="99"/>
  <c r="N29" i="99"/>
  <c r="O29" i="99"/>
  <c r="I29" i="99"/>
  <c r="F29" i="99"/>
  <c r="R29" i="99"/>
  <c r="AK39" i="99"/>
  <c r="W176" i="99"/>
  <c r="R18" i="99"/>
  <c r="J18" i="99"/>
  <c r="F18" i="99"/>
  <c r="Q18" i="99"/>
  <c r="P18" i="99"/>
  <c r="K18" i="99"/>
  <c r="I18" i="99"/>
  <c r="O18" i="99"/>
  <c r="D18" i="99"/>
  <c r="E18" i="99"/>
  <c r="H18" i="99"/>
  <c r="T18" i="99"/>
  <c r="C18" i="99"/>
  <c r="S18" i="99"/>
  <c r="U18" i="99"/>
  <c r="G18" i="99"/>
  <c r="N18" i="99"/>
  <c r="M18" i="99"/>
  <c r="AK168" i="99"/>
  <c r="I162" i="99"/>
  <c r="P162" i="99"/>
  <c r="H162" i="99"/>
  <c r="T162" i="99"/>
  <c r="C162" i="99"/>
  <c r="E162" i="99"/>
  <c r="F162" i="99"/>
  <c r="S162" i="99"/>
  <c r="O162" i="99"/>
  <c r="D162" i="99"/>
  <c r="K162" i="99"/>
  <c r="G162" i="99"/>
  <c r="U162" i="99"/>
  <c r="J162" i="99"/>
  <c r="R162" i="99"/>
  <c r="M162" i="99"/>
  <c r="Q162" i="99"/>
  <c r="N162" i="99"/>
  <c r="AB4" i="99"/>
  <c r="AG166" i="99"/>
  <c r="AE174" i="99"/>
  <c r="AJ43" i="99"/>
  <c r="T173" i="99"/>
  <c r="G173" i="99"/>
  <c r="P173" i="99"/>
  <c r="E173" i="99"/>
  <c r="D173" i="99"/>
  <c r="O173" i="99"/>
  <c r="I173" i="99"/>
  <c r="K173" i="99"/>
  <c r="N173" i="99"/>
  <c r="H173" i="99"/>
  <c r="Q173" i="99"/>
  <c r="U173" i="99"/>
  <c r="F173" i="99"/>
  <c r="S173" i="99"/>
  <c r="M173" i="99"/>
  <c r="R173" i="99"/>
  <c r="J173" i="99"/>
  <c r="C173" i="99"/>
  <c r="Z153" i="99"/>
  <c r="C44" i="99"/>
  <c r="U44" i="99"/>
  <c r="J44" i="99"/>
  <c r="N44" i="99"/>
  <c r="I44" i="99"/>
  <c r="S44" i="99"/>
  <c r="H44" i="99"/>
  <c r="P44" i="99"/>
  <c r="O44" i="99"/>
  <c r="D44" i="99"/>
  <c r="Q44" i="99"/>
  <c r="K44" i="99"/>
  <c r="G44" i="99"/>
  <c r="T44" i="99"/>
  <c r="F44" i="99"/>
  <c r="E44" i="99"/>
  <c r="R44" i="99"/>
  <c r="M44" i="99"/>
  <c r="N108" i="99"/>
  <c r="G108" i="99"/>
  <c r="U108" i="99"/>
  <c r="T108" i="99"/>
  <c r="M108" i="99"/>
  <c r="D108" i="99"/>
  <c r="S108" i="99"/>
  <c r="C108" i="99"/>
  <c r="E108" i="99"/>
  <c r="O108" i="99"/>
  <c r="F108" i="99"/>
  <c r="Q108" i="99"/>
  <c r="P108" i="99"/>
  <c r="H108" i="99"/>
  <c r="K108" i="99"/>
  <c r="I108" i="99"/>
  <c r="J108" i="99"/>
  <c r="R108" i="99"/>
  <c r="AJ102" i="99"/>
  <c r="G83" i="99"/>
  <c r="E83" i="99"/>
  <c r="F83" i="99"/>
  <c r="U83" i="99"/>
  <c r="N83" i="99"/>
  <c r="O83" i="99"/>
  <c r="Q83" i="99"/>
  <c r="R83" i="99"/>
  <c r="C83" i="99"/>
  <c r="H83" i="99"/>
  <c r="S83" i="99"/>
  <c r="M83" i="99"/>
  <c r="I83" i="99"/>
  <c r="D83" i="99"/>
  <c r="P83" i="99"/>
  <c r="K83" i="99"/>
  <c r="T83" i="99"/>
  <c r="J83" i="99"/>
  <c r="N135" i="99"/>
  <c r="T135" i="99"/>
  <c r="G135" i="99"/>
  <c r="K135" i="99"/>
  <c r="U135" i="99"/>
  <c r="P135" i="99"/>
  <c r="O135" i="99"/>
  <c r="J135" i="99"/>
  <c r="Q135" i="99"/>
  <c r="M135" i="99"/>
  <c r="S135" i="99"/>
  <c r="E135" i="99"/>
  <c r="I135" i="99"/>
  <c r="C135" i="99"/>
  <c r="H135" i="99"/>
  <c r="R135" i="99"/>
  <c r="F135" i="99"/>
  <c r="D135" i="99"/>
  <c r="AJ17" i="99"/>
  <c r="Z129" i="99"/>
  <c r="AL85" i="99"/>
  <c r="T150" i="99"/>
  <c r="R150" i="99"/>
  <c r="F150" i="99"/>
  <c r="P150" i="99"/>
  <c r="D150" i="99"/>
  <c r="K150" i="99"/>
  <c r="C150" i="99"/>
  <c r="O150" i="99"/>
  <c r="J150" i="99"/>
  <c r="N150" i="99"/>
  <c r="I150" i="99"/>
  <c r="U150" i="99"/>
  <c r="G150" i="99"/>
  <c r="M150" i="99"/>
  <c r="Q150" i="99"/>
  <c r="E150" i="99"/>
  <c r="H150" i="99"/>
  <c r="S150" i="99"/>
  <c r="Q87" i="99"/>
  <c r="U87" i="99"/>
  <c r="O87" i="99"/>
  <c r="C87" i="99"/>
  <c r="F87" i="99"/>
  <c r="J87" i="99"/>
  <c r="S87" i="99"/>
  <c r="R87" i="99"/>
  <c r="I87" i="99"/>
  <c r="T87" i="99"/>
  <c r="P87" i="99"/>
  <c r="K87" i="99"/>
  <c r="D87" i="99"/>
  <c r="H87" i="99"/>
  <c r="M87" i="99"/>
  <c r="E87" i="99"/>
  <c r="N87" i="99"/>
  <c r="G87" i="99"/>
  <c r="U131" i="99"/>
  <c r="M131" i="99"/>
  <c r="N131" i="99"/>
  <c r="J131" i="99"/>
  <c r="D131" i="99"/>
  <c r="T131" i="99"/>
  <c r="I131" i="99"/>
  <c r="R131" i="99"/>
  <c r="H131" i="99"/>
  <c r="G131" i="99"/>
  <c r="C131" i="99"/>
  <c r="Q131" i="99"/>
  <c r="P131" i="99"/>
  <c r="E131" i="99"/>
  <c r="O131" i="99"/>
  <c r="S131" i="99"/>
  <c r="K131" i="99"/>
  <c r="F131" i="99"/>
  <c r="W9" i="99"/>
  <c r="AK35" i="99"/>
  <c r="F46" i="99"/>
  <c r="J46" i="99"/>
  <c r="S46" i="99"/>
  <c r="R46" i="99"/>
  <c r="D46" i="99"/>
  <c r="P46" i="99"/>
  <c r="O46" i="99"/>
  <c r="M46" i="99"/>
  <c r="N46" i="99"/>
  <c r="E46" i="99"/>
  <c r="U46" i="99"/>
  <c r="K46" i="99"/>
  <c r="H46" i="99"/>
  <c r="I46" i="99"/>
  <c r="Q46" i="99"/>
  <c r="C46" i="99"/>
  <c r="T46" i="99"/>
  <c r="G46" i="99"/>
  <c r="W50" i="99"/>
  <c r="E110" i="99"/>
  <c r="G110" i="99"/>
  <c r="P110" i="99"/>
  <c r="U110" i="99"/>
  <c r="Q110" i="99"/>
  <c r="D110" i="99"/>
  <c r="F110" i="99"/>
  <c r="K110" i="99"/>
  <c r="O110" i="99"/>
  <c r="C110" i="99"/>
  <c r="M110" i="99"/>
  <c r="S110" i="99"/>
  <c r="R110" i="99"/>
  <c r="H110" i="99"/>
  <c r="N110" i="99"/>
  <c r="J110" i="99"/>
  <c r="I110" i="99"/>
  <c r="T110" i="99"/>
  <c r="C163" i="99"/>
  <c r="U163" i="99"/>
  <c r="Q163" i="99"/>
  <c r="P163" i="99"/>
  <c r="H163" i="99"/>
  <c r="T163" i="99"/>
  <c r="K163" i="99"/>
  <c r="J163" i="99"/>
  <c r="S163" i="99"/>
  <c r="G163" i="99"/>
  <c r="M163" i="99"/>
  <c r="F163" i="99"/>
  <c r="N163" i="99"/>
  <c r="D163" i="99"/>
  <c r="O163" i="99"/>
  <c r="I163" i="99"/>
  <c r="E163" i="99"/>
  <c r="R163" i="99"/>
  <c r="R142" i="99"/>
  <c r="J142" i="99"/>
  <c r="E142" i="99"/>
  <c r="Q142" i="99"/>
  <c r="N142" i="99"/>
  <c r="P142" i="99"/>
  <c r="H142" i="99"/>
  <c r="O142" i="99"/>
  <c r="D142" i="99"/>
  <c r="T142" i="99"/>
  <c r="G142" i="99"/>
  <c r="M142" i="99"/>
  <c r="I142" i="99"/>
  <c r="U142" i="99"/>
  <c r="S142" i="99"/>
  <c r="K142" i="99"/>
  <c r="C142" i="99"/>
  <c r="F142" i="99"/>
  <c r="X177" i="99"/>
  <c r="AA126" i="99"/>
  <c r="AD37" i="99"/>
  <c r="AM104" i="99"/>
  <c r="K166" i="99"/>
  <c r="N166" i="99"/>
  <c r="R166" i="99"/>
  <c r="M166" i="99"/>
  <c r="C166" i="99"/>
  <c r="G166" i="99"/>
  <c r="H166" i="99"/>
  <c r="Q166" i="99"/>
  <c r="U166" i="99"/>
  <c r="T166" i="99"/>
  <c r="J166" i="99"/>
  <c r="P166" i="99"/>
  <c r="E166" i="99"/>
  <c r="O166" i="99"/>
  <c r="S166" i="99"/>
  <c r="I166" i="99"/>
  <c r="D166" i="99"/>
  <c r="F166" i="99"/>
  <c r="P65" i="99"/>
  <c r="I65" i="99"/>
  <c r="Q65" i="99"/>
  <c r="H65" i="99"/>
  <c r="E65" i="99"/>
  <c r="O65" i="99"/>
  <c r="U65" i="99"/>
  <c r="F65" i="99"/>
  <c r="R65" i="99"/>
  <c r="J65" i="99"/>
  <c r="G65" i="99"/>
  <c r="S65" i="99"/>
  <c r="T65" i="99"/>
  <c r="K65" i="99"/>
  <c r="C65" i="99"/>
  <c r="N65" i="99"/>
  <c r="D65" i="99"/>
  <c r="M65" i="99"/>
  <c r="Q139" i="99"/>
  <c r="H139" i="99"/>
  <c r="I139" i="99"/>
  <c r="O139" i="99"/>
  <c r="M139" i="99"/>
  <c r="R139" i="99"/>
  <c r="F139" i="99"/>
  <c r="T139" i="99"/>
  <c r="S139" i="99"/>
  <c r="P139" i="99"/>
  <c r="E139" i="99"/>
  <c r="J139" i="99"/>
  <c r="D139" i="99"/>
  <c r="G139" i="99"/>
  <c r="C139" i="99"/>
  <c r="U139" i="99"/>
  <c r="N139" i="99"/>
  <c r="K139" i="99"/>
  <c r="N101" i="99"/>
  <c r="S101" i="99"/>
  <c r="G101" i="99"/>
  <c r="J101" i="99"/>
  <c r="H101" i="99"/>
  <c r="R101" i="99"/>
  <c r="F101" i="99"/>
  <c r="Q101" i="99"/>
  <c r="I101" i="99"/>
  <c r="O101" i="99"/>
  <c r="M101" i="99"/>
  <c r="T101" i="99"/>
  <c r="D101" i="99"/>
  <c r="K101" i="99"/>
  <c r="E101" i="99"/>
  <c r="C101" i="99"/>
  <c r="U101" i="99"/>
  <c r="P101" i="99"/>
  <c r="AC76" i="99"/>
  <c r="D59" i="99"/>
  <c r="E59" i="99"/>
  <c r="N59" i="99"/>
  <c r="P59" i="99"/>
  <c r="I59" i="99"/>
  <c r="T59" i="99"/>
  <c r="K59" i="99"/>
  <c r="O59" i="99"/>
  <c r="M59" i="99"/>
  <c r="G59" i="99"/>
  <c r="R59" i="99"/>
  <c r="S59" i="99"/>
  <c r="H59" i="99"/>
  <c r="J59" i="99"/>
  <c r="Q59" i="99"/>
  <c r="U59" i="99"/>
  <c r="F59" i="99"/>
  <c r="C59" i="99"/>
  <c r="N99" i="99"/>
  <c r="D99" i="99"/>
  <c r="S99" i="99"/>
  <c r="C99" i="99"/>
  <c r="P99" i="99"/>
  <c r="K99" i="99"/>
  <c r="U99" i="99"/>
  <c r="H99" i="99"/>
  <c r="T99" i="99"/>
  <c r="J99" i="99"/>
  <c r="O99" i="99"/>
  <c r="M99" i="99"/>
  <c r="G99" i="99"/>
  <c r="Q99" i="99"/>
  <c r="F99" i="99"/>
  <c r="I99" i="99"/>
  <c r="R99" i="99"/>
  <c r="E99" i="99"/>
  <c r="I56" i="99"/>
  <c r="J56" i="99"/>
  <c r="P56" i="99"/>
  <c r="R56" i="99"/>
  <c r="E56" i="99"/>
  <c r="K56" i="99"/>
  <c r="T56" i="99"/>
  <c r="H56" i="99"/>
  <c r="U56" i="99"/>
  <c r="G56" i="99"/>
  <c r="O56" i="99"/>
  <c r="F56" i="99"/>
  <c r="Q56" i="99"/>
  <c r="N56" i="99"/>
  <c r="D56" i="99"/>
  <c r="C56" i="99"/>
  <c r="S56" i="99"/>
  <c r="M56" i="99"/>
  <c r="R91" i="99"/>
  <c r="U91" i="99"/>
  <c r="C91" i="99"/>
  <c r="S91" i="99"/>
  <c r="T91" i="99"/>
  <c r="F91" i="99"/>
  <c r="N91" i="99"/>
  <c r="J91" i="99"/>
  <c r="Q91" i="99"/>
  <c r="G91" i="99"/>
  <c r="P91" i="99"/>
  <c r="K91" i="99"/>
  <c r="H91" i="99"/>
  <c r="I91" i="99"/>
  <c r="M91" i="99"/>
  <c r="D91" i="99"/>
  <c r="E91" i="99"/>
  <c r="O91" i="99"/>
  <c r="Q45" i="99"/>
  <c r="T45" i="99"/>
  <c r="E45" i="99"/>
  <c r="P45" i="99"/>
  <c r="H45" i="99"/>
  <c r="K45" i="99"/>
  <c r="N45" i="99"/>
  <c r="F45" i="99"/>
  <c r="O45" i="99"/>
  <c r="G45" i="99"/>
  <c r="S45" i="99"/>
  <c r="U45" i="99"/>
  <c r="D45" i="99"/>
  <c r="J45" i="99"/>
  <c r="C45" i="99"/>
  <c r="M45" i="99"/>
  <c r="R45" i="99"/>
  <c r="I45" i="99"/>
  <c r="H78" i="99"/>
  <c r="C78" i="99"/>
  <c r="R78" i="99"/>
  <c r="F78" i="99"/>
  <c r="O78" i="99"/>
  <c r="J78" i="99"/>
  <c r="N78" i="99"/>
  <c r="E78" i="99"/>
  <c r="I78" i="99"/>
  <c r="G78" i="99"/>
  <c r="U78" i="99"/>
  <c r="T78" i="99"/>
  <c r="M78" i="99"/>
  <c r="K78" i="99"/>
  <c r="D78" i="99"/>
  <c r="P78" i="99"/>
  <c r="S78" i="99"/>
  <c r="Q78" i="99"/>
  <c r="H160" i="99"/>
  <c r="E160" i="99"/>
  <c r="J160" i="99"/>
  <c r="G160" i="99"/>
  <c r="R160" i="99"/>
  <c r="D160" i="99"/>
  <c r="K160" i="99"/>
  <c r="O160" i="99"/>
  <c r="I160" i="99"/>
  <c r="F160" i="99"/>
  <c r="C160" i="99"/>
  <c r="S160" i="99"/>
  <c r="P160" i="99"/>
  <c r="T160" i="99"/>
  <c r="Q160" i="99"/>
  <c r="N160" i="99"/>
  <c r="M160" i="99"/>
  <c r="U160" i="99"/>
  <c r="R50" i="99"/>
  <c r="K50" i="99"/>
  <c r="T50" i="99"/>
  <c r="J50" i="99"/>
  <c r="Q50" i="99"/>
  <c r="F50" i="99"/>
  <c r="S50" i="99"/>
  <c r="O50" i="99"/>
  <c r="I50" i="99"/>
  <c r="N50" i="99"/>
  <c r="G50" i="99"/>
  <c r="D50" i="99"/>
  <c r="P50" i="99"/>
  <c r="U50" i="99"/>
  <c r="E50" i="99"/>
  <c r="M50" i="99"/>
  <c r="C50" i="99"/>
  <c r="H50" i="99"/>
  <c r="N100" i="99"/>
  <c r="P100" i="99"/>
  <c r="D100" i="99"/>
  <c r="J100" i="99"/>
  <c r="S100" i="99"/>
  <c r="M100" i="99"/>
  <c r="R100" i="99"/>
  <c r="G100" i="99"/>
  <c r="E100" i="99"/>
  <c r="O100" i="99"/>
  <c r="F100" i="99"/>
  <c r="I100" i="99"/>
  <c r="H100" i="99"/>
  <c r="C100" i="99"/>
  <c r="U100" i="99"/>
  <c r="T100" i="99"/>
  <c r="Q100" i="99"/>
  <c r="K100" i="99"/>
  <c r="J106" i="99"/>
  <c r="R106" i="99"/>
  <c r="I106" i="99"/>
  <c r="N106" i="99"/>
  <c r="C106" i="99"/>
  <c r="T106" i="99"/>
  <c r="D106" i="99"/>
  <c r="P106" i="99"/>
  <c r="U106" i="99"/>
  <c r="O106" i="99"/>
  <c r="F106" i="99"/>
  <c r="M106" i="99"/>
  <c r="K106" i="99"/>
  <c r="E106" i="99"/>
  <c r="H106" i="99"/>
  <c r="G106" i="99"/>
  <c r="S106" i="99"/>
  <c r="Q106" i="99"/>
  <c r="Z38" i="99"/>
  <c r="F125" i="99"/>
  <c r="T125" i="99"/>
  <c r="R125" i="99"/>
  <c r="C125" i="99"/>
  <c r="N125" i="99"/>
  <c r="I125" i="99"/>
  <c r="J125" i="99"/>
  <c r="H125" i="99"/>
  <c r="S125" i="99"/>
  <c r="M125" i="99"/>
  <c r="Q125" i="99"/>
  <c r="U125" i="99"/>
  <c r="O125" i="99"/>
  <c r="P125" i="99"/>
  <c r="E125" i="99"/>
  <c r="D125" i="99"/>
  <c r="G125" i="99"/>
  <c r="K125" i="99"/>
  <c r="AN28" i="99"/>
  <c r="AI150" i="99"/>
  <c r="F107" i="99"/>
  <c r="G107" i="99"/>
  <c r="D107" i="99"/>
  <c r="U107" i="99"/>
  <c r="S107" i="99"/>
  <c r="J107" i="99"/>
  <c r="I107" i="99"/>
  <c r="R107" i="99"/>
  <c r="O107" i="99"/>
  <c r="P107" i="99"/>
  <c r="H107" i="99"/>
  <c r="K107" i="99"/>
  <c r="N107" i="99"/>
  <c r="Q107" i="99"/>
  <c r="E107" i="99"/>
  <c r="C107" i="99"/>
  <c r="T107" i="99"/>
  <c r="M107" i="99"/>
  <c r="AC27" i="99"/>
  <c r="Q137" i="99"/>
  <c r="C137" i="99"/>
  <c r="G137" i="99"/>
  <c r="T137" i="99"/>
  <c r="I137" i="99"/>
  <c r="F137" i="99"/>
  <c r="O137" i="99"/>
  <c r="M137" i="99"/>
  <c r="P137" i="99"/>
  <c r="D137" i="99"/>
  <c r="N137" i="99"/>
  <c r="J137" i="99"/>
  <c r="E137" i="99"/>
  <c r="S137" i="99"/>
  <c r="H137" i="99"/>
  <c r="U137" i="99"/>
  <c r="K137" i="99"/>
  <c r="R137" i="99"/>
  <c r="AC49" i="99"/>
  <c r="I8" i="99"/>
  <c r="T8" i="99"/>
  <c r="D8" i="99"/>
  <c r="U8" i="99"/>
  <c r="Q8" i="99"/>
  <c r="S8" i="99"/>
  <c r="F8" i="99"/>
  <c r="P8" i="99"/>
  <c r="K8" i="99"/>
  <c r="G8" i="99"/>
  <c r="J8" i="99"/>
  <c r="H8" i="99"/>
  <c r="R8" i="99"/>
  <c r="O8" i="99"/>
  <c r="M8" i="99"/>
  <c r="C8" i="99"/>
  <c r="N8" i="99"/>
  <c r="E8" i="99"/>
  <c r="AK42" i="99"/>
  <c r="K154" i="99"/>
  <c r="J154" i="99"/>
  <c r="U154" i="99"/>
  <c r="C154" i="99"/>
  <c r="D154" i="99"/>
  <c r="I154" i="99"/>
  <c r="N154" i="99"/>
  <c r="H154" i="99"/>
  <c r="E154" i="99"/>
  <c r="M154" i="99"/>
  <c r="F154" i="99"/>
  <c r="T154" i="99"/>
  <c r="O154" i="99"/>
  <c r="S154" i="99"/>
  <c r="Q154" i="99"/>
  <c r="P154" i="99"/>
  <c r="G154" i="99"/>
  <c r="R154" i="99"/>
  <c r="AN77" i="99"/>
  <c r="AO3" i="99"/>
  <c r="F92" i="99"/>
  <c r="H92" i="99"/>
  <c r="T92" i="99"/>
  <c r="G92" i="99"/>
  <c r="K92" i="99"/>
  <c r="E92" i="99"/>
  <c r="C92" i="99"/>
  <c r="R92" i="99"/>
  <c r="Q92" i="99"/>
  <c r="U92" i="99"/>
  <c r="N92" i="99"/>
  <c r="M92" i="99"/>
  <c r="J92" i="99"/>
  <c r="P92" i="99"/>
  <c r="O92" i="99"/>
  <c r="S92" i="99"/>
  <c r="I92" i="99"/>
  <c r="D92" i="99"/>
  <c r="AJ148" i="99"/>
  <c r="AK54" i="99"/>
  <c r="AI117" i="99"/>
  <c r="Q55" i="99"/>
  <c r="H55" i="99"/>
  <c r="J55" i="99"/>
  <c r="D55" i="99"/>
  <c r="P55" i="99"/>
  <c r="E55" i="99"/>
  <c r="T55" i="99"/>
  <c r="F55" i="99"/>
  <c r="G55" i="99"/>
  <c r="U55" i="99"/>
  <c r="O55" i="99"/>
  <c r="C55" i="99"/>
  <c r="K55" i="99"/>
  <c r="R55" i="99"/>
  <c r="M55" i="99"/>
  <c r="N55" i="99"/>
  <c r="S55" i="99"/>
  <c r="I55" i="99"/>
  <c r="F136" i="99"/>
  <c r="Q136" i="99"/>
  <c r="E136" i="99"/>
  <c r="O136" i="99"/>
  <c r="J136" i="99"/>
  <c r="M136" i="99"/>
  <c r="R136" i="99"/>
  <c r="H136" i="99"/>
  <c r="G136" i="99"/>
  <c r="T136" i="99"/>
  <c r="D136" i="99"/>
  <c r="S136" i="99"/>
  <c r="N136" i="99"/>
  <c r="U136" i="99"/>
  <c r="K136" i="99"/>
  <c r="C136" i="99"/>
  <c r="P136" i="99"/>
  <c r="I136" i="99"/>
  <c r="E148" i="99"/>
  <c r="T148" i="99"/>
  <c r="D148" i="99"/>
  <c r="N148" i="99"/>
  <c r="U148" i="99"/>
  <c r="O148" i="99"/>
  <c r="J148" i="99"/>
  <c r="S148" i="99"/>
  <c r="G148" i="99"/>
  <c r="F148" i="99"/>
  <c r="K148" i="99"/>
  <c r="M148" i="99"/>
  <c r="C148" i="99"/>
  <c r="R148" i="99"/>
  <c r="H148" i="99"/>
  <c r="I148" i="99"/>
  <c r="Q148" i="99"/>
  <c r="P148" i="99"/>
  <c r="AG55" i="99"/>
  <c r="AL98" i="99"/>
  <c r="AB157" i="99"/>
  <c r="D86" i="99"/>
  <c r="Q86" i="99"/>
  <c r="I86" i="99"/>
  <c r="H86" i="99"/>
  <c r="P86" i="99"/>
  <c r="G86" i="99"/>
  <c r="O86" i="99"/>
  <c r="U86" i="99"/>
  <c r="E86" i="99"/>
  <c r="M86" i="99"/>
  <c r="F86" i="99"/>
  <c r="T86" i="99"/>
  <c r="K86" i="99"/>
  <c r="R86" i="99"/>
  <c r="J86" i="99"/>
  <c r="S86" i="99"/>
  <c r="C86" i="99"/>
  <c r="N86" i="99"/>
  <c r="AL59" i="99"/>
  <c r="C39" i="99"/>
  <c r="F39" i="99"/>
  <c r="R39" i="99"/>
  <c r="P39" i="99"/>
  <c r="D39" i="99"/>
  <c r="Q39" i="99"/>
  <c r="E39" i="99"/>
  <c r="T39" i="99"/>
  <c r="I39" i="99"/>
  <c r="S39" i="99"/>
  <c r="K39" i="99"/>
  <c r="U39" i="99"/>
  <c r="H39" i="99"/>
  <c r="G39" i="99"/>
  <c r="N39" i="99"/>
  <c r="M39" i="99"/>
  <c r="J39" i="99"/>
  <c r="O39" i="99"/>
  <c r="E20" i="99"/>
  <c r="J20" i="99"/>
  <c r="S20" i="99"/>
  <c r="C20" i="99"/>
  <c r="P20" i="99"/>
  <c r="K20" i="99"/>
  <c r="M20" i="99"/>
  <c r="G20" i="99"/>
  <c r="I20" i="99"/>
  <c r="F20" i="99"/>
  <c r="H20" i="99"/>
  <c r="Q20" i="99"/>
  <c r="D20" i="99"/>
  <c r="U20" i="99"/>
  <c r="O20" i="99"/>
  <c r="R20" i="99"/>
  <c r="N20" i="99"/>
  <c r="T20" i="99"/>
  <c r="O68" i="99"/>
  <c r="E68" i="99"/>
  <c r="U68" i="99"/>
  <c r="C68" i="99"/>
  <c r="J68" i="99"/>
  <c r="K68" i="99"/>
  <c r="S68" i="99"/>
  <c r="I68" i="99"/>
  <c r="P68" i="99"/>
  <c r="D68" i="99"/>
  <c r="N68" i="99"/>
  <c r="H68" i="99"/>
  <c r="M68" i="99"/>
  <c r="F68" i="99"/>
  <c r="T68" i="99"/>
  <c r="R68" i="99"/>
  <c r="G68" i="99"/>
  <c r="Q68" i="99"/>
  <c r="I11" i="99"/>
  <c r="Q11" i="99"/>
  <c r="F11" i="99"/>
  <c r="N11" i="99"/>
  <c r="K11" i="99"/>
  <c r="S11" i="99"/>
  <c r="D11" i="99"/>
  <c r="T11" i="99"/>
  <c r="P11" i="99"/>
  <c r="G11" i="99"/>
  <c r="C11" i="99"/>
  <c r="M11" i="99"/>
  <c r="U11" i="99"/>
  <c r="R11" i="99"/>
  <c r="H11" i="99"/>
  <c r="E11" i="99"/>
  <c r="O11" i="99"/>
  <c r="J11" i="99"/>
  <c r="AH132" i="99"/>
  <c r="Z87" i="99"/>
  <c r="AM144" i="99"/>
  <c r="D15" i="99"/>
  <c r="G15" i="99"/>
  <c r="K15" i="99"/>
  <c r="P15" i="99"/>
  <c r="M15" i="99"/>
  <c r="H15" i="99"/>
  <c r="O15" i="99"/>
  <c r="T15" i="99"/>
  <c r="U15" i="99"/>
  <c r="F15" i="99"/>
  <c r="J15" i="99"/>
  <c r="Q15" i="99"/>
  <c r="C15" i="99"/>
  <c r="S15" i="99"/>
  <c r="R15" i="99"/>
  <c r="E15" i="99"/>
  <c r="I15" i="99"/>
  <c r="N15" i="99"/>
  <c r="J155" i="99"/>
  <c r="K155" i="99"/>
  <c r="E155" i="99"/>
  <c r="U155" i="99"/>
  <c r="R155" i="99"/>
  <c r="M155" i="99"/>
  <c r="H155" i="99"/>
  <c r="F155" i="99"/>
  <c r="C155" i="99"/>
  <c r="T155" i="99"/>
  <c r="P155" i="99"/>
  <c r="N155" i="99"/>
  <c r="Q155" i="99"/>
  <c r="D155" i="99"/>
  <c r="G155" i="99"/>
  <c r="I155" i="99"/>
  <c r="S155" i="99"/>
  <c r="O155" i="99"/>
  <c r="K69" i="99"/>
  <c r="D69" i="99"/>
  <c r="P69" i="99"/>
  <c r="J69" i="99"/>
  <c r="G69" i="99"/>
  <c r="H69" i="99"/>
  <c r="O69" i="99"/>
  <c r="U69" i="99"/>
  <c r="R69" i="99"/>
  <c r="T69" i="99"/>
  <c r="S69" i="99"/>
  <c r="N69" i="99"/>
  <c r="E69" i="99"/>
  <c r="F69" i="99"/>
  <c r="I69" i="99"/>
  <c r="M69" i="99"/>
  <c r="Q69" i="99"/>
  <c r="C69" i="99"/>
  <c r="R7" i="99"/>
  <c r="S7" i="99"/>
  <c r="I7" i="99"/>
  <c r="G7" i="99"/>
  <c r="E7" i="99"/>
  <c r="M7" i="99"/>
  <c r="H7" i="99"/>
  <c r="U7" i="99"/>
  <c r="K7" i="99"/>
  <c r="P7" i="99"/>
  <c r="Q7" i="99"/>
  <c r="F7" i="99"/>
  <c r="D7" i="99"/>
  <c r="C7" i="99"/>
  <c r="J7" i="99"/>
  <c r="O7" i="99"/>
  <c r="T7" i="99"/>
  <c r="N7" i="99"/>
  <c r="Y2" i="99"/>
  <c r="K165" i="99"/>
  <c r="S165" i="99"/>
  <c r="F165" i="99"/>
  <c r="H165" i="99"/>
  <c r="I165" i="99"/>
  <c r="U165" i="99"/>
  <c r="M165" i="99"/>
  <c r="R165" i="99"/>
  <c r="T165" i="99"/>
  <c r="G165" i="99"/>
  <c r="J165" i="99"/>
  <c r="O165" i="99"/>
  <c r="C165" i="99"/>
  <c r="P165" i="99"/>
  <c r="D165" i="99"/>
  <c r="E165" i="99"/>
  <c r="N165" i="99"/>
  <c r="Q165" i="99"/>
  <c r="AG82" i="99"/>
  <c r="H47" i="99"/>
  <c r="O47" i="99"/>
  <c r="N47" i="99"/>
  <c r="M47" i="99"/>
  <c r="T47" i="99"/>
  <c r="D47" i="99"/>
  <c r="C47" i="99"/>
  <c r="E47" i="99"/>
  <c r="U47" i="99"/>
  <c r="R47" i="99"/>
  <c r="K47" i="99"/>
  <c r="I47" i="99"/>
  <c r="G47" i="99"/>
  <c r="P47" i="99"/>
  <c r="J47" i="99"/>
  <c r="S47" i="99"/>
  <c r="Q47" i="99"/>
  <c r="F47" i="99"/>
  <c r="AC139" i="99"/>
  <c r="AE130" i="99"/>
  <c r="F120" i="99"/>
  <c r="D120" i="99"/>
  <c r="H120" i="99"/>
  <c r="G120" i="99"/>
  <c r="S120" i="99"/>
  <c r="N120" i="99"/>
  <c r="T120" i="99"/>
  <c r="J120" i="99"/>
  <c r="R120" i="99"/>
  <c r="Q120" i="99"/>
  <c r="I120" i="99"/>
  <c r="E120" i="99"/>
  <c r="M120" i="99"/>
  <c r="P120" i="99"/>
  <c r="K120" i="99"/>
  <c r="U120" i="99"/>
  <c r="C120" i="99"/>
  <c r="O120" i="99"/>
  <c r="K129" i="99"/>
  <c r="G129" i="99"/>
  <c r="N129" i="99"/>
  <c r="P129" i="99"/>
  <c r="S129" i="99"/>
  <c r="F129" i="99"/>
  <c r="J129" i="99"/>
  <c r="C129" i="99"/>
  <c r="U129" i="99"/>
  <c r="R129" i="99"/>
  <c r="D129" i="99"/>
  <c r="I129" i="99"/>
  <c r="E129" i="99"/>
  <c r="H129" i="99"/>
  <c r="Q129" i="99"/>
  <c r="T129" i="99"/>
  <c r="O129" i="99"/>
  <c r="M129" i="99"/>
  <c r="H97" i="99"/>
  <c r="U97" i="99"/>
  <c r="E97" i="99"/>
  <c r="S97" i="99"/>
  <c r="K97" i="99"/>
  <c r="T97" i="99"/>
  <c r="C97" i="99"/>
  <c r="O97" i="99"/>
  <c r="I97" i="99"/>
  <c r="J97" i="99"/>
  <c r="R97" i="99"/>
  <c r="F97" i="99"/>
  <c r="P97" i="99"/>
  <c r="Q97" i="99"/>
  <c r="D97" i="99"/>
  <c r="M97" i="99"/>
  <c r="N97" i="99"/>
  <c r="G97" i="99"/>
  <c r="H48" i="99"/>
  <c r="T48" i="99"/>
  <c r="S48" i="99"/>
  <c r="U48" i="99"/>
  <c r="O48" i="99"/>
  <c r="P48" i="99"/>
  <c r="J48" i="99"/>
  <c r="G48" i="99"/>
  <c r="Q48" i="99"/>
  <c r="C48" i="99"/>
  <c r="I48" i="99"/>
  <c r="E48" i="99"/>
  <c r="N48" i="99"/>
  <c r="M48" i="99"/>
  <c r="F48" i="99"/>
  <c r="D48" i="99"/>
  <c r="R48" i="99"/>
  <c r="K48" i="99"/>
  <c r="C85" i="99"/>
  <c r="F85" i="99"/>
  <c r="T85" i="99"/>
  <c r="K85" i="99"/>
  <c r="R85" i="99"/>
  <c r="Q85" i="99"/>
  <c r="P85" i="99"/>
  <c r="J85" i="99"/>
  <c r="I85" i="99"/>
  <c r="D85" i="99"/>
  <c r="O85" i="99"/>
  <c r="H85" i="99"/>
  <c r="N85" i="99"/>
  <c r="S85" i="99"/>
  <c r="U85" i="99"/>
  <c r="E85" i="99"/>
  <c r="M85" i="99"/>
  <c r="G85" i="99"/>
  <c r="AC52" i="99"/>
  <c r="E158" i="99"/>
  <c r="O158" i="99"/>
  <c r="J158" i="99"/>
  <c r="U158" i="99"/>
  <c r="C158" i="99"/>
  <c r="T158" i="99"/>
  <c r="I158" i="99"/>
  <c r="N158" i="99"/>
  <c r="H158" i="99"/>
  <c r="Q158" i="99"/>
  <c r="P158" i="99"/>
  <c r="G158" i="99"/>
  <c r="M158" i="99"/>
  <c r="R158" i="99"/>
  <c r="K158" i="99"/>
  <c r="S158" i="99"/>
  <c r="F158" i="99"/>
  <c r="D158" i="99"/>
  <c r="Z96" i="99"/>
  <c r="AA113" i="99"/>
  <c r="D77" i="99"/>
  <c r="S77" i="99"/>
  <c r="P77" i="99"/>
  <c r="U77" i="99"/>
  <c r="F77" i="99"/>
  <c r="O77" i="99"/>
  <c r="H77" i="99"/>
  <c r="J77" i="99"/>
  <c r="N77" i="99"/>
  <c r="K77" i="99"/>
  <c r="M77" i="99"/>
  <c r="R77" i="99"/>
  <c r="E77" i="99"/>
  <c r="T77" i="99"/>
  <c r="Q77" i="99"/>
  <c r="I77" i="99"/>
  <c r="G77" i="99"/>
  <c r="C77" i="99"/>
  <c r="U104" i="99"/>
  <c r="F104" i="99"/>
  <c r="T104" i="99"/>
  <c r="N104" i="99"/>
  <c r="C104" i="99"/>
  <c r="R104" i="99"/>
  <c r="K104" i="99"/>
  <c r="P104" i="99"/>
  <c r="H104" i="99"/>
  <c r="M104" i="99"/>
  <c r="E104" i="99"/>
  <c r="G104" i="99"/>
  <c r="Q104" i="99"/>
  <c r="S104" i="99"/>
  <c r="O104" i="99"/>
  <c r="J104" i="99"/>
  <c r="I104" i="99"/>
  <c r="D104" i="99"/>
  <c r="AH135" i="99"/>
  <c r="AG115" i="99"/>
  <c r="AI47" i="99"/>
  <c r="P159" i="99"/>
  <c r="D159" i="99"/>
  <c r="Q159" i="99"/>
  <c r="S159" i="99"/>
  <c r="O159" i="99"/>
  <c r="M159" i="99"/>
  <c r="H159" i="99"/>
  <c r="C159" i="99"/>
  <c r="G159" i="99"/>
  <c r="F159" i="99"/>
  <c r="J159" i="99"/>
  <c r="I159" i="99"/>
  <c r="R159" i="99"/>
  <c r="K159" i="99"/>
  <c r="N159" i="99"/>
  <c r="E159" i="99"/>
  <c r="T159" i="99"/>
  <c r="U159" i="99"/>
  <c r="K152" i="99"/>
  <c r="I152" i="99"/>
  <c r="F152" i="99"/>
  <c r="Q152" i="99"/>
  <c r="U152" i="99"/>
  <c r="C152" i="99"/>
  <c r="H152" i="99"/>
  <c r="E152" i="99"/>
  <c r="M152" i="99"/>
  <c r="P152" i="99"/>
  <c r="D152" i="99"/>
  <c r="J152" i="99"/>
  <c r="G152" i="99"/>
  <c r="R152" i="99"/>
  <c r="S152" i="99"/>
  <c r="T152" i="99"/>
  <c r="O152" i="99"/>
  <c r="N152" i="99"/>
  <c r="AF112" i="99"/>
  <c r="AL120" i="99"/>
  <c r="AG14" i="99"/>
  <c r="AO143" i="99"/>
  <c r="AM90" i="99"/>
  <c r="AD110" i="99"/>
  <c r="N84" i="99"/>
  <c r="Q84" i="99"/>
  <c r="I84" i="99"/>
  <c r="S84" i="99"/>
  <c r="G84" i="99"/>
  <c r="H84" i="99"/>
  <c r="T84" i="99"/>
  <c r="P84" i="99"/>
  <c r="F84" i="99"/>
  <c r="K84" i="99"/>
  <c r="C84" i="99"/>
  <c r="D84" i="99"/>
  <c r="O84" i="99"/>
  <c r="R84" i="99"/>
  <c r="J84" i="99"/>
  <c r="U84" i="99"/>
  <c r="M84" i="99"/>
  <c r="E84" i="99"/>
  <c r="AN12" i="99"/>
  <c r="C57" i="99"/>
  <c r="M57" i="99"/>
  <c r="S57" i="99"/>
  <c r="Q57" i="99"/>
  <c r="T57" i="99"/>
  <c r="E57" i="99"/>
  <c r="R57" i="99"/>
  <c r="J57" i="99"/>
  <c r="N57" i="99"/>
  <c r="K57" i="99"/>
  <c r="H57" i="99"/>
  <c r="O57" i="99"/>
  <c r="P57" i="99"/>
  <c r="U57" i="99"/>
  <c r="I57" i="99"/>
  <c r="F57" i="99"/>
  <c r="D57" i="99"/>
  <c r="G57" i="99"/>
  <c r="N121" i="99"/>
  <c r="G121" i="99"/>
  <c r="H121" i="99"/>
  <c r="F121" i="99"/>
  <c r="P121" i="99"/>
  <c r="U121" i="99"/>
  <c r="D121" i="99"/>
  <c r="C121" i="99"/>
  <c r="S121" i="99"/>
  <c r="Q121" i="99"/>
  <c r="T121" i="99"/>
  <c r="K121" i="99"/>
  <c r="R121" i="99"/>
  <c r="M121" i="99"/>
  <c r="I121" i="99"/>
  <c r="E121" i="99"/>
  <c r="O121" i="99"/>
  <c r="J121" i="99"/>
  <c r="M23" i="99"/>
  <c r="N23" i="99"/>
  <c r="U23" i="99"/>
  <c r="F23" i="99"/>
  <c r="S23" i="99"/>
  <c r="K23" i="99"/>
  <c r="H23" i="99"/>
  <c r="R23" i="99"/>
  <c r="D23" i="99"/>
  <c r="I23" i="99"/>
  <c r="T23" i="99"/>
  <c r="J23" i="99"/>
  <c r="C23" i="99"/>
  <c r="G23" i="99"/>
  <c r="O23" i="99"/>
  <c r="P23" i="99"/>
  <c r="E23" i="99"/>
  <c r="Q23" i="99"/>
  <c r="AE114" i="99"/>
  <c r="AG30" i="99"/>
  <c r="O105" i="99"/>
  <c r="G105" i="99"/>
  <c r="M105" i="99"/>
  <c r="S105" i="99"/>
  <c r="I105" i="99"/>
  <c r="F105" i="99"/>
  <c r="Q105" i="99"/>
  <c r="R105" i="99"/>
  <c r="H105" i="99"/>
  <c r="D105" i="99"/>
  <c r="P105" i="99"/>
  <c r="J105" i="99"/>
  <c r="U105" i="99"/>
  <c r="T105" i="99"/>
  <c r="C105" i="99"/>
  <c r="N105" i="99"/>
  <c r="K105" i="99"/>
  <c r="E105" i="99"/>
  <c r="AN159" i="99"/>
  <c r="F117" i="99"/>
  <c r="N117" i="99"/>
  <c r="K117" i="99"/>
  <c r="P117" i="99"/>
  <c r="J117" i="99"/>
  <c r="D117" i="99"/>
  <c r="C117" i="99"/>
  <c r="O117" i="99"/>
  <c r="I117" i="99"/>
  <c r="U117" i="99"/>
  <c r="M117" i="99"/>
  <c r="S117" i="99"/>
  <c r="Q117" i="99"/>
  <c r="T117" i="99"/>
  <c r="G117" i="99"/>
  <c r="H117" i="99"/>
  <c r="R117" i="99"/>
  <c r="E117" i="99"/>
  <c r="AN33" i="99"/>
  <c r="AF119" i="99"/>
  <c r="X31" i="99"/>
  <c r="AF140" i="99"/>
  <c r="P36" i="99"/>
  <c r="T36" i="99"/>
  <c r="M36" i="99"/>
  <c r="R36" i="99"/>
  <c r="K36" i="99"/>
  <c r="O36" i="99"/>
  <c r="E36" i="99"/>
  <c r="S36" i="99"/>
  <c r="C36" i="99"/>
  <c r="N36" i="99"/>
  <c r="H36" i="99"/>
  <c r="U36" i="99"/>
  <c r="G36" i="99"/>
  <c r="I36" i="99"/>
  <c r="F36" i="99"/>
  <c r="J36" i="99"/>
  <c r="Q36" i="99"/>
  <c r="D36" i="99"/>
  <c r="S134" i="99"/>
  <c r="U134" i="99"/>
  <c r="Q134" i="99"/>
  <c r="E134" i="99"/>
  <c r="N134" i="99"/>
  <c r="K134" i="99"/>
  <c r="C134" i="99"/>
  <c r="P134" i="99"/>
  <c r="J134" i="99"/>
  <c r="H134" i="99"/>
  <c r="M134" i="99"/>
  <c r="D134" i="99"/>
  <c r="O134" i="99"/>
  <c r="R134" i="99"/>
  <c r="F134" i="99"/>
  <c r="T134" i="99"/>
  <c r="G134" i="99"/>
  <c r="I134" i="99"/>
  <c r="G161" i="99"/>
  <c r="R161" i="99"/>
  <c r="T161" i="99"/>
  <c r="K161" i="99"/>
  <c r="F161" i="99"/>
  <c r="I161" i="99"/>
  <c r="S161" i="99"/>
  <c r="P161" i="99"/>
  <c r="N161" i="99"/>
  <c r="E161" i="99"/>
  <c r="U161" i="99"/>
  <c r="C161" i="99"/>
  <c r="Q161" i="99"/>
  <c r="J161" i="99"/>
  <c r="H161" i="99"/>
  <c r="O161" i="99"/>
  <c r="M161" i="99"/>
  <c r="D161" i="99"/>
  <c r="P140" i="99"/>
  <c r="O140" i="99"/>
  <c r="K140" i="99"/>
  <c r="E140" i="99"/>
  <c r="N140" i="99"/>
  <c r="U140" i="99"/>
  <c r="G140" i="99"/>
  <c r="Q140" i="99"/>
  <c r="D140" i="99"/>
  <c r="J140" i="99"/>
  <c r="S140" i="99"/>
  <c r="M140" i="99"/>
  <c r="F140" i="99"/>
  <c r="H140" i="99"/>
  <c r="R140" i="99"/>
  <c r="T140" i="99"/>
  <c r="I140" i="99"/>
  <c r="C140" i="99"/>
  <c r="AN34" i="99"/>
  <c r="M60" i="99"/>
  <c r="J60" i="99"/>
  <c r="E60" i="99"/>
  <c r="D60" i="99"/>
  <c r="S60" i="99"/>
  <c r="I60" i="99"/>
  <c r="G60" i="99"/>
  <c r="Q60" i="99"/>
  <c r="R60" i="99"/>
  <c r="K60" i="99"/>
  <c r="F60" i="99"/>
  <c r="C60" i="99"/>
  <c r="O60" i="99"/>
  <c r="T60" i="99"/>
  <c r="H60" i="99"/>
  <c r="U60" i="99"/>
  <c r="P60" i="99"/>
  <c r="N60" i="99"/>
  <c r="G30" i="99"/>
  <c r="M30" i="99"/>
  <c r="F30" i="99"/>
  <c r="Q30" i="99"/>
  <c r="K30" i="99"/>
  <c r="E30" i="99"/>
  <c r="J30" i="99"/>
  <c r="C30" i="99"/>
  <c r="U30" i="99"/>
  <c r="O30" i="99"/>
  <c r="P30" i="99"/>
  <c r="I30" i="99"/>
  <c r="H30" i="99"/>
  <c r="T30" i="99"/>
  <c r="D30" i="99"/>
  <c r="R30" i="99"/>
  <c r="S30" i="99"/>
  <c r="N30" i="99"/>
  <c r="O51" i="99"/>
  <c r="U51" i="99"/>
  <c r="C51" i="99"/>
  <c r="T51" i="99"/>
  <c r="M51" i="99"/>
  <c r="J51" i="99"/>
  <c r="R51" i="99"/>
  <c r="P51" i="99"/>
  <c r="E51" i="99"/>
  <c r="I51" i="99"/>
  <c r="G51" i="99"/>
  <c r="D51" i="99"/>
  <c r="S51" i="99"/>
  <c r="N51" i="99"/>
  <c r="F51" i="99"/>
  <c r="K51" i="99"/>
  <c r="H51" i="99"/>
  <c r="Q51" i="99"/>
  <c r="Z158" i="99"/>
  <c r="X18" i="99"/>
  <c r="R81" i="99"/>
  <c r="D81" i="99"/>
  <c r="T81" i="99"/>
  <c r="S81" i="99"/>
  <c r="G81" i="99"/>
  <c r="M81" i="99"/>
  <c r="I81" i="99"/>
  <c r="K81" i="99"/>
  <c r="F81" i="99"/>
  <c r="J81" i="99"/>
  <c r="E81" i="99"/>
  <c r="H81" i="99"/>
  <c r="Q81" i="99"/>
  <c r="P81" i="99"/>
  <c r="U81" i="99"/>
  <c r="N81" i="99"/>
  <c r="C81" i="99"/>
  <c r="O81" i="99"/>
  <c r="X169" i="99"/>
  <c r="P116" i="99"/>
  <c r="F116" i="99"/>
  <c r="C116" i="99"/>
  <c r="R116" i="99"/>
  <c r="E116" i="99"/>
  <c r="J116" i="99"/>
  <c r="O116" i="99"/>
  <c r="M116" i="99"/>
  <c r="N116" i="99"/>
  <c r="K116" i="99"/>
  <c r="D116" i="99"/>
  <c r="G116" i="99"/>
  <c r="U116" i="99"/>
  <c r="T116" i="99"/>
  <c r="I116" i="99"/>
  <c r="S116" i="99"/>
  <c r="Q116" i="99"/>
  <c r="H116" i="99"/>
  <c r="I168" i="99"/>
  <c r="N168" i="99"/>
  <c r="R168" i="99"/>
  <c r="O168" i="99"/>
  <c r="T168" i="99"/>
  <c r="C168" i="99"/>
  <c r="H168" i="99"/>
  <c r="D168" i="99"/>
  <c r="Q168" i="99"/>
  <c r="K168" i="99"/>
  <c r="S168" i="99"/>
  <c r="G168" i="99"/>
  <c r="U168" i="99"/>
  <c r="E168" i="99"/>
  <c r="F168" i="99"/>
  <c r="J168" i="99"/>
  <c r="P168" i="99"/>
  <c r="M168" i="99"/>
  <c r="Y8" i="99"/>
  <c r="U171" i="99"/>
  <c r="H171" i="99"/>
  <c r="O171" i="99"/>
  <c r="J171" i="99"/>
  <c r="C171" i="99"/>
  <c r="M171" i="99"/>
  <c r="Q171" i="99"/>
  <c r="E171" i="99"/>
  <c r="N171" i="99"/>
  <c r="I171" i="99"/>
  <c r="G171" i="99"/>
  <c r="T171" i="99"/>
  <c r="P171" i="99"/>
  <c r="K171" i="99"/>
  <c r="S171" i="99"/>
  <c r="D171" i="99"/>
  <c r="R171" i="99"/>
  <c r="F171" i="99"/>
  <c r="N164" i="99"/>
  <c r="R164" i="99"/>
  <c r="D164" i="99"/>
  <c r="J164" i="99"/>
  <c r="U164" i="99"/>
  <c r="Q164" i="99"/>
  <c r="G164" i="99"/>
  <c r="K164" i="99"/>
  <c r="M164" i="99"/>
  <c r="T164" i="99"/>
  <c r="F164" i="99"/>
  <c r="P164" i="99"/>
  <c r="O164" i="99"/>
  <c r="S164" i="99"/>
  <c r="E164" i="99"/>
  <c r="I164" i="99"/>
  <c r="H164" i="99"/>
  <c r="C164" i="99"/>
  <c r="N63" i="99"/>
  <c r="E63" i="99"/>
  <c r="U63" i="99"/>
  <c r="Q63" i="99"/>
  <c r="K63" i="99"/>
  <c r="T63" i="99"/>
  <c r="S63" i="99"/>
  <c r="D63" i="99"/>
  <c r="H63" i="99"/>
  <c r="O63" i="99"/>
  <c r="P63" i="99"/>
  <c r="R63" i="99"/>
  <c r="I63" i="99"/>
  <c r="F63" i="99"/>
  <c r="G63" i="99"/>
  <c r="J63" i="99"/>
  <c r="M63" i="99"/>
  <c r="C63" i="99"/>
  <c r="AE58" i="99"/>
  <c r="M172" i="99"/>
  <c r="U172" i="99"/>
  <c r="N172" i="99"/>
  <c r="H172" i="99"/>
  <c r="E172" i="99"/>
  <c r="T172" i="99"/>
  <c r="P172" i="99"/>
  <c r="G172" i="99"/>
  <c r="C172" i="99"/>
  <c r="J172" i="99"/>
  <c r="D172" i="99"/>
  <c r="S172" i="99"/>
  <c r="O172" i="99"/>
  <c r="F172" i="99"/>
  <c r="R172" i="99"/>
  <c r="I172" i="99"/>
  <c r="Q172" i="99"/>
  <c r="K172" i="99"/>
  <c r="K62" i="99"/>
  <c r="R62" i="99"/>
  <c r="O62" i="99"/>
  <c r="F62" i="99"/>
  <c r="U62" i="99"/>
  <c r="C62" i="99"/>
  <c r="N62" i="99"/>
  <c r="J62" i="99"/>
  <c r="M62" i="99"/>
  <c r="E62" i="99"/>
  <c r="I62" i="99"/>
  <c r="S62" i="99"/>
  <c r="G62" i="99"/>
  <c r="T62" i="99"/>
  <c r="D62" i="99"/>
  <c r="P62" i="99"/>
  <c r="H62" i="99"/>
  <c r="Q62" i="99"/>
  <c r="Y80" i="99"/>
  <c r="AH122" i="99"/>
  <c r="AM65" i="99"/>
  <c r="AH89" i="99"/>
  <c r="D93" i="99"/>
  <c r="O93" i="99"/>
  <c r="F93" i="99"/>
  <c r="C93" i="99"/>
  <c r="E93" i="99"/>
  <c r="H93" i="99"/>
  <c r="K93" i="99"/>
  <c r="U93" i="99"/>
  <c r="I93" i="99"/>
  <c r="J93" i="99"/>
  <c r="G93" i="99"/>
  <c r="Q93" i="99"/>
  <c r="N93" i="99"/>
  <c r="P93" i="99"/>
  <c r="R93" i="99"/>
  <c r="M93" i="99"/>
  <c r="T93" i="99"/>
  <c r="S93" i="99"/>
  <c r="AA91" i="99"/>
  <c r="R67" i="99"/>
  <c r="C67" i="99"/>
  <c r="E67" i="99"/>
  <c r="O67" i="99"/>
  <c r="P67" i="99"/>
  <c r="N67" i="99"/>
  <c r="M67" i="99"/>
  <c r="G67" i="99"/>
  <c r="J67" i="99"/>
  <c r="T67" i="99"/>
  <c r="K67" i="99"/>
  <c r="S67" i="99"/>
  <c r="F67" i="99"/>
  <c r="I67" i="99"/>
  <c r="Q67" i="99"/>
  <c r="U67" i="99"/>
  <c r="H67" i="99"/>
  <c r="D67" i="99"/>
  <c r="AO75" i="99"/>
  <c r="AC93" i="99"/>
  <c r="AE125" i="99"/>
  <c r="AD151" i="99"/>
  <c r="AM51" i="99"/>
  <c r="P34" i="99"/>
  <c r="F34" i="99"/>
  <c r="C34" i="99"/>
  <c r="M34" i="99"/>
  <c r="I34" i="99"/>
  <c r="O34" i="99"/>
  <c r="U34" i="99"/>
  <c r="S34" i="99"/>
  <c r="K34" i="99"/>
  <c r="D34" i="99"/>
  <c r="Q34" i="99"/>
  <c r="J34" i="99"/>
  <c r="R34" i="99"/>
  <c r="E34" i="99"/>
  <c r="N34" i="99"/>
  <c r="G34" i="99"/>
  <c r="H34" i="99"/>
  <c r="T34" i="99"/>
  <c r="D114" i="99"/>
  <c r="Q114" i="99"/>
  <c r="G114" i="99"/>
  <c r="M114" i="99"/>
  <c r="C114" i="99"/>
  <c r="U114" i="99"/>
  <c r="K114" i="99"/>
  <c r="T114" i="99"/>
  <c r="J114" i="99"/>
  <c r="R114" i="99"/>
  <c r="S114" i="99"/>
  <c r="N114" i="99"/>
  <c r="H114" i="99"/>
  <c r="I114" i="99"/>
  <c r="F114" i="99"/>
  <c r="E114" i="99"/>
  <c r="O114" i="99"/>
  <c r="P114" i="99"/>
  <c r="Z127" i="99"/>
  <c r="P6" i="99"/>
  <c r="R6" i="99"/>
  <c r="N6" i="99"/>
  <c r="J6" i="99"/>
  <c r="G6" i="99"/>
  <c r="M6" i="99"/>
  <c r="E6" i="99"/>
  <c r="S6" i="99"/>
  <c r="T6" i="99"/>
  <c r="I6" i="99"/>
  <c r="U6" i="99"/>
  <c r="H6" i="99"/>
  <c r="C6" i="99"/>
  <c r="K6" i="99"/>
  <c r="D6" i="99"/>
  <c r="F6" i="99"/>
  <c r="O6" i="99"/>
  <c r="Q6" i="99"/>
  <c r="S149" i="99"/>
  <c r="R149" i="99"/>
  <c r="M149" i="99"/>
  <c r="Q149" i="99"/>
  <c r="I149" i="99"/>
  <c r="T149" i="99"/>
  <c r="U149" i="99"/>
  <c r="G149" i="99"/>
  <c r="J149" i="99"/>
  <c r="N149" i="99"/>
  <c r="O149" i="99"/>
  <c r="D149" i="99"/>
  <c r="F149" i="99"/>
  <c r="H149" i="99"/>
  <c r="P149" i="99"/>
  <c r="E149" i="99"/>
  <c r="K149" i="99"/>
  <c r="C149" i="99"/>
  <c r="W70" i="99"/>
  <c r="T28" i="99"/>
  <c r="E28" i="99"/>
  <c r="H28" i="99"/>
  <c r="J28" i="99"/>
  <c r="K28" i="99"/>
  <c r="N28" i="99"/>
  <c r="I28" i="99"/>
  <c r="P28" i="99"/>
  <c r="M28" i="99"/>
  <c r="O28" i="99"/>
  <c r="G28" i="99"/>
  <c r="D28" i="99"/>
  <c r="Q28" i="99"/>
  <c r="C28" i="99"/>
  <c r="S28" i="99"/>
  <c r="F28" i="99"/>
  <c r="U28" i="99"/>
  <c r="R28" i="99"/>
  <c r="AJ81" i="99"/>
  <c r="C147" i="99"/>
  <c r="I147" i="99"/>
  <c r="U147" i="99"/>
  <c r="S147" i="99"/>
  <c r="Q147" i="99"/>
  <c r="T147" i="99"/>
  <c r="K147" i="99"/>
  <c r="H147" i="99"/>
  <c r="N147" i="99"/>
  <c r="P147" i="99"/>
  <c r="E147" i="99"/>
  <c r="F147" i="99"/>
  <c r="M147" i="99"/>
  <c r="J147" i="99"/>
  <c r="D147" i="99"/>
  <c r="G147" i="99"/>
  <c r="O147" i="99"/>
  <c r="R147" i="99"/>
  <c r="T112" i="99"/>
  <c r="E112" i="99"/>
  <c r="Q112" i="99"/>
  <c r="S112" i="99"/>
  <c r="K112" i="99"/>
  <c r="M112" i="99"/>
  <c r="J112" i="99"/>
  <c r="P112" i="99"/>
  <c r="I112" i="99"/>
  <c r="R112" i="99"/>
  <c r="G112" i="99"/>
  <c r="O112" i="99"/>
  <c r="N112" i="99"/>
  <c r="U112" i="99"/>
  <c r="D112" i="99"/>
  <c r="H112" i="99"/>
  <c r="C112" i="99"/>
  <c r="F112" i="99"/>
  <c r="C32" i="99"/>
  <c r="K32" i="99"/>
  <c r="N32" i="99"/>
  <c r="J32" i="99"/>
  <c r="I32" i="99"/>
  <c r="Q32" i="99"/>
  <c r="O32" i="99"/>
  <c r="G32" i="99"/>
  <c r="F32" i="99"/>
  <c r="H32" i="99"/>
  <c r="M32" i="99"/>
  <c r="R32" i="99"/>
  <c r="P32" i="99"/>
  <c r="E32" i="99"/>
  <c r="D32" i="99"/>
  <c r="S32" i="99"/>
  <c r="T32" i="99"/>
  <c r="U32" i="99"/>
  <c r="U111" i="99"/>
  <c r="R111" i="99"/>
  <c r="T111" i="99"/>
  <c r="H111" i="99"/>
  <c r="J111" i="99"/>
  <c r="C111" i="99"/>
  <c r="S111" i="99"/>
  <c r="E111" i="99"/>
  <c r="M111" i="99"/>
  <c r="G111" i="99"/>
  <c r="N111" i="99"/>
  <c r="Q111" i="99"/>
  <c r="P111" i="99"/>
  <c r="D111" i="99"/>
  <c r="O111" i="99"/>
  <c r="I111" i="99"/>
  <c r="K111" i="99"/>
  <c r="F111" i="99"/>
  <c r="X171" i="99"/>
  <c r="AN20" i="99"/>
  <c r="T89" i="99"/>
  <c r="S89" i="99"/>
  <c r="Q89" i="99"/>
  <c r="N89" i="99"/>
  <c r="G89" i="99"/>
  <c r="P89" i="99"/>
  <c r="O89" i="99"/>
  <c r="H89" i="99"/>
  <c r="U89" i="99"/>
  <c r="M89" i="99"/>
  <c r="F89" i="99"/>
  <c r="D89" i="99"/>
  <c r="R89" i="99"/>
  <c r="I89" i="99"/>
  <c r="K89" i="99"/>
  <c r="J89" i="99"/>
  <c r="C89" i="99"/>
  <c r="E89" i="99"/>
  <c r="O38" i="99"/>
  <c r="D38" i="99"/>
  <c r="N38" i="99"/>
  <c r="U38" i="99"/>
  <c r="I38" i="99"/>
  <c r="K38" i="99"/>
  <c r="J38" i="99"/>
  <c r="C38" i="99"/>
  <c r="M38" i="99"/>
  <c r="H38" i="99"/>
  <c r="T38" i="99"/>
  <c r="F38" i="99"/>
  <c r="P38" i="99"/>
  <c r="G38" i="99"/>
  <c r="R38" i="99"/>
  <c r="S38" i="99"/>
  <c r="E38" i="99"/>
  <c r="Q38" i="99"/>
  <c r="AB167" i="99"/>
  <c r="AL154" i="99"/>
  <c r="U76" i="99"/>
  <c r="J76" i="99"/>
  <c r="S76" i="99"/>
  <c r="T76" i="99"/>
  <c r="N76" i="99"/>
  <c r="D76" i="99"/>
  <c r="M76" i="99"/>
  <c r="G76" i="99"/>
  <c r="K76" i="99"/>
  <c r="I76" i="99"/>
  <c r="F76" i="99"/>
  <c r="E76" i="99"/>
  <c r="P76" i="99"/>
  <c r="H76" i="99"/>
  <c r="O76" i="99"/>
  <c r="Q76" i="99"/>
  <c r="R76" i="99"/>
  <c r="C76" i="99"/>
  <c r="AE40" i="99"/>
  <c r="AK99" i="99"/>
  <c r="AH111" i="99"/>
  <c r="AD101" i="99"/>
  <c r="Q2" i="99"/>
  <c r="F2" i="99"/>
  <c r="C2" i="99"/>
  <c r="T2" i="99"/>
  <c r="H2" i="99"/>
  <c r="S2" i="99"/>
  <c r="U2" i="99"/>
  <c r="O2" i="99"/>
  <c r="J2" i="99"/>
  <c r="D2" i="99"/>
  <c r="G2" i="99"/>
  <c r="R2" i="99"/>
  <c r="N2" i="99"/>
  <c r="I2" i="99"/>
  <c r="K2" i="99"/>
  <c r="E2" i="99"/>
  <c r="M2" i="99"/>
  <c r="P2" i="99"/>
  <c r="AA6" i="99"/>
  <c r="T118" i="99"/>
  <c r="J118" i="99"/>
  <c r="F118" i="99"/>
  <c r="D118" i="99"/>
  <c r="G118" i="99"/>
  <c r="O118" i="99"/>
  <c r="S118" i="99"/>
  <c r="Q118" i="99"/>
  <c r="E118" i="99"/>
  <c r="K118" i="99"/>
  <c r="P118" i="99"/>
  <c r="R118" i="99"/>
  <c r="M118" i="99"/>
  <c r="N118" i="99"/>
  <c r="I118" i="99"/>
  <c r="U118" i="99"/>
  <c r="C118" i="99"/>
  <c r="H118" i="99"/>
  <c r="AA61" i="99"/>
  <c r="AC170" i="99"/>
  <c r="T88" i="99"/>
  <c r="K88" i="99"/>
  <c r="U88" i="99"/>
  <c r="R88" i="99"/>
  <c r="M88" i="99"/>
  <c r="F88" i="99"/>
  <c r="P88" i="99"/>
  <c r="C88" i="99"/>
  <c r="O88" i="99"/>
  <c r="J88" i="99"/>
  <c r="N88" i="99"/>
  <c r="S88" i="99"/>
  <c r="E88" i="99"/>
  <c r="D88" i="99"/>
  <c r="G88" i="99"/>
  <c r="Q88" i="99"/>
  <c r="I88" i="99"/>
  <c r="H88" i="99"/>
  <c r="AL79" i="99"/>
  <c r="Y165" i="99"/>
  <c r="M74" i="99"/>
  <c r="I74" i="99"/>
  <c r="F74" i="99"/>
  <c r="N74" i="99"/>
  <c r="H74" i="99"/>
  <c r="R74" i="99"/>
  <c r="Q74" i="99"/>
  <c r="K74" i="99"/>
  <c r="D74" i="99"/>
  <c r="P74" i="99"/>
  <c r="E74" i="99"/>
  <c r="J74" i="99"/>
  <c r="U74" i="99"/>
  <c r="S74" i="99"/>
  <c r="T74" i="99"/>
  <c r="G74" i="99"/>
  <c r="C74" i="99"/>
  <c r="O74" i="99"/>
  <c r="F37" i="99"/>
  <c r="R37" i="99"/>
  <c r="U37" i="99"/>
  <c r="P37" i="99"/>
  <c r="S37" i="99"/>
  <c r="M37" i="99"/>
  <c r="E37" i="99"/>
  <c r="T37" i="99"/>
  <c r="O37" i="99"/>
  <c r="Q37" i="99"/>
  <c r="K37" i="99"/>
  <c r="C37" i="99"/>
  <c r="G37" i="99"/>
  <c r="D37" i="99"/>
  <c r="H37" i="99"/>
  <c r="J37" i="99"/>
  <c r="I37" i="99"/>
  <c r="N37" i="99"/>
  <c r="AN19" i="99"/>
  <c r="AL95" i="99"/>
  <c r="AG15" i="99"/>
  <c r="AC73" i="99"/>
  <c r="AH100" i="99"/>
  <c r="R138" i="99"/>
  <c r="I138" i="99"/>
  <c r="Q138" i="99"/>
  <c r="S138" i="99"/>
  <c r="P138" i="99"/>
  <c r="G138" i="99"/>
  <c r="D138" i="99"/>
  <c r="K138" i="99"/>
  <c r="U138" i="99"/>
  <c r="C138" i="99"/>
  <c r="F138" i="99"/>
  <c r="T138" i="99"/>
  <c r="E138" i="99"/>
  <c r="O138" i="99"/>
  <c r="J138" i="99"/>
  <c r="H138" i="99"/>
  <c r="M138" i="99"/>
  <c r="N138" i="99"/>
  <c r="P130" i="99"/>
  <c r="I130" i="99"/>
  <c r="U130" i="99"/>
  <c r="T130" i="99"/>
  <c r="M130" i="99"/>
  <c r="K130" i="99"/>
  <c r="G130" i="99"/>
  <c r="S130" i="99"/>
  <c r="O130" i="99"/>
  <c r="C130" i="99"/>
  <c r="N130" i="99"/>
  <c r="E130" i="99"/>
  <c r="J130" i="99"/>
  <c r="R130" i="99"/>
  <c r="H130" i="99"/>
  <c r="Q130" i="99"/>
  <c r="F130" i="99"/>
  <c r="D130" i="99"/>
  <c r="F151" i="99"/>
  <c r="J151" i="99"/>
  <c r="R151" i="99"/>
  <c r="O151" i="99"/>
  <c r="G151" i="99"/>
  <c r="C151" i="99"/>
  <c r="I151" i="99"/>
  <c r="Q151" i="99"/>
  <c r="P151" i="99"/>
  <c r="E151" i="99"/>
  <c r="N151" i="99"/>
  <c r="D151" i="99"/>
  <c r="U151" i="99"/>
  <c r="M151" i="99"/>
  <c r="S151" i="99"/>
  <c r="T151" i="99"/>
  <c r="H151" i="99"/>
  <c r="K151" i="99"/>
  <c r="AB69" i="99"/>
  <c r="G115" i="99"/>
  <c r="D115" i="99"/>
  <c r="U115" i="99"/>
  <c r="M115" i="99"/>
  <c r="C115" i="99"/>
  <c r="N115" i="99"/>
  <c r="F115" i="99"/>
  <c r="T115" i="99"/>
  <c r="R115" i="99"/>
  <c r="Q115" i="99"/>
  <c r="J115" i="99"/>
  <c r="I115" i="99"/>
  <c r="K115" i="99"/>
  <c r="P115" i="99"/>
  <c r="S115" i="99"/>
  <c r="H115" i="99"/>
  <c r="O115" i="99"/>
  <c r="E115" i="99"/>
  <c r="F35" i="99"/>
  <c r="D35" i="99"/>
  <c r="C35" i="99"/>
  <c r="K35" i="99"/>
  <c r="H35" i="99"/>
  <c r="Q35" i="99"/>
  <c r="U35" i="99"/>
  <c r="M35" i="99"/>
  <c r="R35" i="99"/>
  <c r="O35" i="99"/>
  <c r="E35" i="99"/>
  <c r="S35" i="99"/>
  <c r="I35" i="99"/>
  <c r="J35" i="99"/>
  <c r="P35" i="99"/>
  <c r="T35" i="99"/>
  <c r="G35" i="99"/>
  <c r="N35" i="99"/>
  <c r="U3" i="99"/>
  <c r="P3" i="99"/>
  <c r="F3" i="99"/>
  <c r="J3" i="99"/>
  <c r="S3" i="99"/>
  <c r="Q3" i="99"/>
  <c r="T3" i="99"/>
  <c r="K3" i="99"/>
  <c r="O3" i="99"/>
  <c r="I3" i="99"/>
  <c r="M3" i="99"/>
  <c r="C3" i="99"/>
  <c r="E3" i="99"/>
  <c r="G3" i="99"/>
  <c r="R3" i="99"/>
  <c r="D3" i="99"/>
  <c r="N3" i="99"/>
  <c r="H3" i="99"/>
  <c r="U103" i="99"/>
  <c r="T103" i="99"/>
  <c r="J103" i="99"/>
  <c r="S103" i="99"/>
  <c r="G103" i="99"/>
  <c r="O103" i="99"/>
  <c r="Q103" i="99"/>
  <c r="M103" i="99"/>
  <c r="F103" i="99"/>
  <c r="R103" i="99"/>
  <c r="E103" i="99"/>
  <c r="H103" i="99"/>
  <c r="D103" i="99"/>
  <c r="K103" i="99"/>
  <c r="C103" i="99"/>
  <c r="P103" i="99"/>
  <c r="N103" i="99"/>
  <c r="I103" i="99"/>
  <c r="AD109" i="99"/>
  <c r="AG172" i="99"/>
  <c r="Q72" i="99"/>
  <c r="H72" i="99"/>
  <c r="E72" i="99"/>
  <c r="O72" i="99"/>
  <c r="D72" i="99"/>
  <c r="N72" i="99"/>
  <c r="U72" i="99"/>
  <c r="I72" i="99"/>
  <c r="K72" i="99"/>
  <c r="F72" i="99"/>
  <c r="J72" i="99"/>
  <c r="S72" i="99"/>
  <c r="M72" i="99"/>
  <c r="P72" i="99"/>
  <c r="R72" i="99"/>
  <c r="C72" i="99"/>
  <c r="G72" i="99"/>
  <c r="T72" i="99"/>
  <c r="W7" i="99"/>
  <c r="I126" i="99"/>
  <c r="H126" i="99"/>
  <c r="T126" i="99"/>
  <c r="K126" i="99"/>
  <c r="G126" i="99"/>
  <c r="C126" i="99"/>
  <c r="D126" i="99"/>
  <c r="S126" i="99"/>
  <c r="Q126" i="99"/>
  <c r="O126" i="99"/>
  <c r="E126" i="99"/>
  <c r="F126" i="99"/>
  <c r="J126" i="99"/>
  <c r="U126" i="99"/>
  <c r="M126" i="99"/>
  <c r="R126" i="99"/>
  <c r="P126" i="99"/>
  <c r="N126" i="99"/>
  <c r="AN26" i="99"/>
  <c r="O177" i="99"/>
  <c r="F177" i="99"/>
  <c r="Q177" i="99"/>
  <c r="I177" i="99"/>
  <c r="U177" i="99"/>
  <c r="C177" i="99"/>
  <c r="N177" i="99"/>
  <c r="D177" i="99"/>
  <c r="H177" i="99"/>
  <c r="P177" i="99"/>
  <c r="J177" i="99"/>
  <c r="E177" i="99"/>
  <c r="T177" i="99"/>
  <c r="R177" i="99"/>
  <c r="S177" i="99"/>
  <c r="K177" i="99"/>
  <c r="M177" i="99"/>
  <c r="G177" i="99"/>
  <c r="W72" i="99"/>
  <c r="AB57" i="99"/>
  <c r="S27" i="99"/>
  <c r="Q27" i="99"/>
  <c r="I27" i="99"/>
  <c r="K27" i="99"/>
  <c r="R27" i="99"/>
  <c r="J27" i="99"/>
  <c r="O27" i="99"/>
  <c r="H27" i="99"/>
  <c r="M27" i="99"/>
  <c r="P27" i="99"/>
  <c r="T27" i="99"/>
  <c r="F27" i="99"/>
  <c r="E27" i="99"/>
  <c r="G27" i="99"/>
  <c r="U27" i="99"/>
  <c r="D27" i="99"/>
  <c r="C27" i="99"/>
  <c r="N27" i="99"/>
  <c r="T73" i="99"/>
  <c r="R73" i="99"/>
  <c r="I73" i="99"/>
  <c r="H73" i="99"/>
  <c r="P73" i="99"/>
  <c r="Q73" i="99"/>
  <c r="G73" i="99"/>
  <c r="E73" i="99"/>
  <c r="S73" i="99"/>
  <c r="C73" i="99"/>
  <c r="O73" i="99"/>
  <c r="U73" i="99"/>
  <c r="F73" i="99"/>
  <c r="D73" i="99"/>
  <c r="K73" i="99"/>
  <c r="J73" i="99"/>
  <c r="M73" i="99"/>
  <c r="N73" i="99"/>
  <c r="S61" i="99"/>
  <c r="I61" i="99"/>
  <c r="J61" i="99"/>
  <c r="U61" i="99"/>
  <c r="R61" i="99"/>
  <c r="G61" i="99"/>
  <c r="H61" i="99"/>
  <c r="M61" i="99"/>
  <c r="Q61" i="99"/>
  <c r="P61" i="99"/>
  <c r="N61" i="99"/>
  <c r="O61" i="99"/>
  <c r="C61" i="99"/>
  <c r="D61" i="99"/>
  <c r="K61" i="99"/>
  <c r="E61" i="99"/>
  <c r="F61" i="99"/>
  <c r="T61" i="99"/>
  <c r="J226" i="70"/>
  <c r="D221" i="82"/>
  <c r="D221" i="68"/>
  <c r="K226" i="69"/>
  <c r="E225" i="81"/>
  <c r="G222" i="84"/>
  <c r="D225" i="68"/>
  <c r="D224" i="73"/>
  <c r="E224" i="72"/>
  <c r="K226" i="78"/>
  <c r="E226" i="70"/>
  <c r="C221" i="79"/>
  <c r="H221" i="92"/>
  <c r="C221" i="76"/>
  <c r="E221" i="91"/>
  <c r="K221" i="75"/>
  <c r="J225" i="80"/>
  <c r="F226" i="86"/>
  <c r="C222" i="79"/>
  <c r="G221" i="93"/>
  <c r="C222" i="77"/>
  <c r="H222" i="71"/>
  <c r="I221" i="83"/>
  <c r="D222" i="92"/>
  <c r="J225" i="68"/>
  <c r="K225" i="93"/>
  <c r="C223" i="92"/>
  <c r="G221" i="94"/>
  <c r="D226" i="94"/>
  <c r="K221" i="74"/>
  <c r="J221" i="70"/>
  <c r="G221" i="84"/>
  <c r="J224" i="85"/>
  <c r="H221" i="73"/>
  <c r="D221" i="84"/>
  <c r="G221" i="68"/>
  <c r="H225" i="72"/>
  <c r="C224" i="74"/>
  <c r="F221" i="83"/>
  <c r="D223" i="87"/>
  <c r="J221" i="69"/>
  <c r="J221" i="71"/>
  <c r="C222" i="75"/>
  <c r="C226" i="85"/>
  <c r="I221" i="91"/>
  <c r="C225" i="72"/>
  <c r="E221" i="74"/>
  <c r="D223" i="83"/>
  <c r="E221" i="97"/>
  <c r="J221" i="96"/>
  <c r="D221" i="76"/>
  <c r="E221" i="77"/>
  <c r="D222" i="69"/>
  <c r="J226" i="85"/>
  <c r="C221" i="84"/>
  <c r="I226" i="91"/>
  <c r="E225" i="83"/>
  <c r="G221" i="92"/>
  <c r="E222" i="77"/>
  <c r="C224" i="94"/>
  <c r="D225" i="69"/>
  <c r="C225" i="82"/>
  <c r="K223" i="89"/>
  <c r="I221" i="93"/>
  <c r="I227" i="93" s="1"/>
  <c r="E221" i="68"/>
  <c r="C226" i="76"/>
  <c r="I222" i="86"/>
  <c r="K221" i="89"/>
  <c r="C222" i="93"/>
  <c r="I227" i="71"/>
  <c r="F223" i="79"/>
  <c r="J226" i="93"/>
  <c r="I223" i="83"/>
  <c r="C221" i="92"/>
  <c r="J226" i="94"/>
  <c r="E224" i="81"/>
  <c r="C224" i="85"/>
  <c r="C222" i="88"/>
  <c r="E223" i="81"/>
  <c r="G224" i="78"/>
  <c r="J222" i="87"/>
  <c r="J222" i="71"/>
  <c r="H222" i="72"/>
  <c r="D223" i="93"/>
  <c r="J222" i="93"/>
  <c r="E222" i="95"/>
  <c r="D225" i="95"/>
  <c r="L66" i="24"/>
  <c r="L130" i="24"/>
  <c r="L16" i="24"/>
  <c r="L42" i="24"/>
  <c r="L107" i="24"/>
  <c r="L171" i="24"/>
  <c r="L43" i="24"/>
  <c r="L108" i="24"/>
  <c r="L172" i="24"/>
  <c r="L28" i="24"/>
  <c r="L93" i="24"/>
  <c r="L157" i="24"/>
  <c r="L21" i="24"/>
  <c r="L86" i="24"/>
  <c r="L150" i="24"/>
  <c r="L30" i="24"/>
  <c r="L95" i="24"/>
  <c r="L159" i="24"/>
  <c r="L15" i="24"/>
  <c r="L80" i="24"/>
  <c r="L144" i="24"/>
  <c r="L161" i="24"/>
  <c r="L170" i="24"/>
  <c r="L126" i="24"/>
  <c r="L26" i="24"/>
  <c r="L143" i="24"/>
  <c r="L34" i="24"/>
  <c r="L149" i="24"/>
  <c r="L7" i="24"/>
  <c r="L9" i="24"/>
  <c r="L74" i="24"/>
  <c r="L138" i="24"/>
  <c r="L73" i="24"/>
  <c r="L50" i="24"/>
  <c r="L115" i="24"/>
  <c r="L32" i="24"/>
  <c r="L51" i="24"/>
  <c r="L116" i="24"/>
  <c r="L48" i="24"/>
  <c r="L36" i="24"/>
  <c r="L101" i="24"/>
  <c r="L165" i="24"/>
  <c r="L29" i="24"/>
  <c r="L94" i="24"/>
  <c r="L158" i="24"/>
  <c r="L38" i="24"/>
  <c r="L103" i="24"/>
  <c r="L167" i="24"/>
  <c r="L23" i="24"/>
  <c r="L88" i="24"/>
  <c r="L152" i="24"/>
  <c r="L18" i="24"/>
  <c r="L69" i="24"/>
  <c r="L71" i="24"/>
  <c r="L24" i="24"/>
  <c r="L2" i="24"/>
  <c r="L77" i="24"/>
  <c r="L14" i="24"/>
  <c r="L65" i="24"/>
  <c r="L99" i="24"/>
  <c r="L85" i="24"/>
  <c r="L22" i="24"/>
  <c r="L136" i="24"/>
  <c r="L17" i="24"/>
  <c r="L82" i="24"/>
  <c r="L146" i="24"/>
  <c r="L129" i="24"/>
  <c r="L59" i="24"/>
  <c r="L123" i="24"/>
  <c r="L105" i="24"/>
  <c r="L60" i="24"/>
  <c r="L124" i="24"/>
  <c r="L56" i="24"/>
  <c r="L44" i="24"/>
  <c r="L109" i="24"/>
  <c r="L173" i="24"/>
  <c r="L37" i="24"/>
  <c r="L102" i="24"/>
  <c r="L166" i="24"/>
  <c r="L46" i="24"/>
  <c r="L111" i="24"/>
  <c r="L175" i="24"/>
  <c r="L31" i="24"/>
  <c r="L96" i="24"/>
  <c r="L160" i="24"/>
  <c r="L106" i="24"/>
  <c r="L83" i="24"/>
  <c r="L84" i="24"/>
  <c r="L145" i="24"/>
  <c r="L137" i="24"/>
  <c r="L114" i="24"/>
  <c r="L92" i="24"/>
  <c r="L5" i="24"/>
  <c r="L79" i="24"/>
  <c r="L128" i="24"/>
  <c r="L58" i="23"/>
  <c r="L100" i="24"/>
  <c r="L142" i="24"/>
  <c r="L72" i="24"/>
  <c r="L25" i="24"/>
  <c r="L90" i="24"/>
  <c r="L154" i="24"/>
  <c r="L169" i="24"/>
  <c r="L67" i="24"/>
  <c r="L131" i="24"/>
  <c r="L3" i="24"/>
  <c r="L68" i="24"/>
  <c r="L132" i="24"/>
  <c r="L113" i="24"/>
  <c r="L52" i="24"/>
  <c r="L117" i="24"/>
  <c r="L8" i="24"/>
  <c r="L45" i="24"/>
  <c r="L110" i="24"/>
  <c r="L174" i="24"/>
  <c r="L54" i="24"/>
  <c r="L119" i="24"/>
  <c r="L40" i="24"/>
  <c r="L39" i="24"/>
  <c r="L104" i="24"/>
  <c r="L168" i="24"/>
  <c r="L41" i="24"/>
  <c r="L19" i="24"/>
  <c r="L4" i="24"/>
  <c r="L133" i="24"/>
  <c r="L6" i="24"/>
  <c r="L55" i="24"/>
  <c r="L91" i="24"/>
  <c r="L27" i="24"/>
  <c r="L12" i="24"/>
  <c r="L70" i="24"/>
  <c r="L177" i="24"/>
  <c r="L122" i="24"/>
  <c r="L35" i="24"/>
  <c r="L20" i="24"/>
  <c r="L78" i="24"/>
  <c r="L151" i="24"/>
  <c r="L33" i="24"/>
  <c r="L98" i="24"/>
  <c r="L162" i="24"/>
  <c r="L10" i="24"/>
  <c r="L75" i="24"/>
  <c r="L139" i="24"/>
  <c r="L11" i="24"/>
  <c r="L76" i="24"/>
  <c r="L140" i="24"/>
  <c r="L153" i="24"/>
  <c r="L61" i="24"/>
  <c r="L125" i="24"/>
  <c r="L97" i="24"/>
  <c r="L53" i="24"/>
  <c r="L118" i="24"/>
  <c r="L81" i="24"/>
  <c r="L63" i="24"/>
  <c r="L127" i="24"/>
  <c r="L89" i="24"/>
  <c r="L47" i="24"/>
  <c r="L112" i="24"/>
  <c r="L176" i="24"/>
  <c r="L147" i="24"/>
  <c r="L148" i="24"/>
  <c r="L62" i="24"/>
  <c r="L135" i="24"/>
  <c r="L120" i="24"/>
  <c r="L49" i="24"/>
  <c r="L155" i="24"/>
  <c r="L156" i="24"/>
  <c r="L141" i="24"/>
  <c r="L134" i="24"/>
  <c r="L64" i="24"/>
  <c r="L57" i="24"/>
  <c r="L163" i="24"/>
  <c r="L164" i="24"/>
  <c r="L13" i="24"/>
  <c r="L87" i="24"/>
  <c r="L121" i="24"/>
  <c r="C221" i="85"/>
  <c r="C221" i="88"/>
  <c r="H226" i="78"/>
  <c r="D222" i="82"/>
  <c r="C225" i="85"/>
  <c r="D225" i="81"/>
  <c r="J224" i="70"/>
  <c r="K222" i="69"/>
  <c r="K224" i="74"/>
  <c r="F225" i="83"/>
  <c r="H224" i="68"/>
  <c r="D225" i="87"/>
  <c r="C221" i="75"/>
  <c r="C227" i="75" s="1"/>
  <c r="J221" i="93"/>
  <c r="C221" i="95"/>
  <c r="G221" i="75"/>
  <c r="E221" i="90"/>
  <c r="E227" i="90" s="1"/>
  <c r="F221" i="74"/>
  <c r="J223" i="80"/>
  <c r="E223" i="94"/>
  <c r="H227" i="98"/>
  <c r="H225" i="91"/>
  <c r="D226" i="69"/>
  <c r="F225" i="86"/>
  <c r="I222" i="93"/>
  <c r="K221" i="77"/>
  <c r="D221" i="80"/>
  <c r="F221" i="92"/>
  <c r="D221" i="85"/>
  <c r="F221" i="78"/>
  <c r="D221" i="86"/>
  <c r="F223" i="83"/>
  <c r="D221" i="69"/>
  <c r="D227" i="69" s="1"/>
  <c r="J224" i="93"/>
  <c r="K221" i="81"/>
  <c r="F221" i="85"/>
  <c r="H225" i="90"/>
  <c r="F226" i="74"/>
  <c r="H223" i="72"/>
  <c r="D222" i="77"/>
  <c r="E224" i="90"/>
  <c r="K226" i="77"/>
  <c r="K226" i="81"/>
  <c r="K221" i="93"/>
  <c r="H223" i="95"/>
  <c r="F225" i="87"/>
  <c r="F222" i="97"/>
  <c r="D221" i="94"/>
  <c r="G221" i="97"/>
  <c r="J221" i="78"/>
  <c r="J225" i="70"/>
  <c r="H221" i="78"/>
  <c r="E221" i="72"/>
  <c r="C221" i="68"/>
  <c r="J224" i="78"/>
  <c r="F222" i="75"/>
  <c r="H221" i="91"/>
  <c r="E224" i="76"/>
  <c r="C224" i="68"/>
  <c r="J221" i="74"/>
  <c r="D222" i="81"/>
  <c r="K221" i="78"/>
  <c r="E227" i="98"/>
  <c r="F226" i="69"/>
  <c r="E224" i="70"/>
  <c r="G221" i="77"/>
  <c r="D226" i="82"/>
  <c r="E223" i="74"/>
  <c r="F223" i="80"/>
  <c r="D225" i="84"/>
  <c r="C224" i="95"/>
  <c r="D223" i="69"/>
  <c r="F221" i="81"/>
  <c r="F222" i="85"/>
  <c r="E222" i="94"/>
  <c r="G221" i="95"/>
  <c r="G223" i="75"/>
  <c r="D225" i="92"/>
  <c r="E224" i="94"/>
  <c r="E222" i="84"/>
  <c r="C226" i="78"/>
  <c r="I221" i="84"/>
  <c r="G225" i="88"/>
  <c r="G225" i="92"/>
  <c r="C222" i="96"/>
  <c r="H223" i="73"/>
  <c r="C223" i="77"/>
  <c r="K226" i="91"/>
  <c r="D223" i="82"/>
  <c r="J222" i="70"/>
  <c r="K223" i="69"/>
  <c r="C226" i="87"/>
  <c r="E223" i="97"/>
  <c r="H223" i="68"/>
  <c r="G223" i="74"/>
  <c r="C223" i="79"/>
  <c r="J225" i="86"/>
  <c r="J226" i="74"/>
  <c r="E223" i="90"/>
  <c r="J225" i="96"/>
  <c r="J223" i="76"/>
  <c r="E222" i="97"/>
  <c r="C226" i="84"/>
  <c r="E221" i="81"/>
  <c r="C226" i="83"/>
  <c r="H223" i="79"/>
  <c r="F223" i="82"/>
  <c r="C221" i="83"/>
  <c r="H221" i="72"/>
  <c r="D224" i="82"/>
  <c r="K224" i="78"/>
  <c r="G221" i="78"/>
  <c r="D226" i="87"/>
  <c r="K225" i="69"/>
  <c r="D221" i="75"/>
  <c r="K224" i="83"/>
  <c r="D221" i="83"/>
  <c r="E221" i="70"/>
  <c r="F221" i="80"/>
  <c r="I223" i="91"/>
  <c r="C223" i="68"/>
  <c r="F223" i="75"/>
  <c r="F221" i="76"/>
  <c r="F224" i="83"/>
  <c r="J224" i="96"/>
  <c r="E221" i="94"/>
  <c r="H224" i="88"/>
  <c r="G223" i="77"/>
  <c r="D221" i="72"/>
  <c r="D227" i="72" s="1"/>
  <c r="H226" i="80"/>
  <c r="D225" i="85"/>
  <c r="D226" i="89"/>
  <c r="K225" i="91"/>
  <c r="I223" i="75"/>
  <c r="G226" i="69"/>
  <c r="K226" i="89"/>
  <c r="F225" i="95"/>
  <c r="G222" i="94"/>
  <c r="D222" i="95"/>
  <c r="AE147" i="99"/>
  <c r="Z30" i="99"/>
  <c r="AI160" i="99"/>
  <c r="Y48" i="99"/>
  <c r="X129" i="99"/>
  <c r="AN35" i="99"/>
  <c r="AF160" i="99"/>
  <c r="W5" i="99"/>
  <c r="AM118" i="99"/>
  <c r="AG5" i="99"/>
  <c r="AB136" i="99"/>
  <c r="AF48" i="99"/>
  <c r="AJ5" i="99"/>
  <c r="AD160" i="99"/>
  <c r="AA147" i="99"/>
  <c r="AE48" i="99"/>
  <c r="AD5" i="99"/>
  <c r="AL48" i="99"/>
  <c r="AJ31" i="99"/>
  <c r="AJ48" i="99"/>
  <c r="AD31" i="99"/>
  <c r="AL131" i="99"/>
  <c r="AG31" i="99"/>
  <c r="AN17" i="99"/>
  <c r="AD80" i="99"/>
  <c r="AI31" i="99"/>
  <c r="AN96" i="99"/>
  <c r="AN14" i="99"/>
  <c r="Y68" i="99"/>
  <c r="AJ160" i="99"/>
  <c r="W160" i="99"/>
  <c r="X160" i="99"/>
  <c r="AN125" i="99"/>
  <c r="AA160" i="99"/>
  <c r="Y160" i="99"/>
  <c r="AA155" i="99"/>
  <c r="AM160" i="99"/>
  <c r="Z160" i="99"/>
  <c r="Y59" i="99"/>
  <c r="AL176" i="99"/>
  <c r="Z31" i="99"/>
  <c r="Z78" i="99"/>
  <c r="AC176" i="99"/>
  <c r="AN155" i="99"/>
  <c r="AN39" i="99"/>
  <c r="AI56" i="99"/>
  <c r="AB176" i="99"/>
  <c r="AK155" i="99"/>
  <c r="AN135" i="99"/>
  <c r="AA135" i="99"/>
  <c r="AG10" i="99"/>
  <c r="AB48" i="99"/>
  <c r="Z135" i="99"/>
  <c r="AN31" i="99"/>
  <c r="X5" i="99"/>
  <c r="AF10" i="99"/>
  <c r="AH48" i="99"/>
  <c r="AE135" i="99"/>
  <c r="W31" i="99"/>
  <c r="AH166" i="99"/>
  <c r="AH70" i="99"/>
  <c r="AD168" i="99"/>
  <c r="AF5" i="99"/>
  <c r="AO136" i="99"/>
  <c r="AK112" i="99"/>
  <c r="AL10" i="99"/>
  <c r="AG96" i="99"/>
  <c r="AC136" i="99"/>
  <c r="W76" i="99"/>
  <c r="AH96" i="99"/>
  <c r="AM76" i="99"/>
  <c r="AJ129" i="99"/>
  <c r="AI73" i="99"/>
  <c r="Z48" i="99"/>
  <c r="AL15" i="99"/>
  <c r="X96" i="99"/>
  <c r="AO5" i="99"/>
  <c r="Y136" i="99"/>
  <c r="AF116" i="99"/>
  <c r="AJ76" i="99"/>
  <c r="AG59" i="99"/>
  <c r="AG26" i="99"/>
  <c r="AE73" i="99"/>
  <c r="AA111" i="99"/>
  <c r="AM96" i="99"/>
  <c r="AL56" i="99"/>
  <c r="AO156" i="99"/>
  <c r="AG76" i="99"/>
  <c r="X28" i="99"/>
  <c r="AI99" i="99"/>
  <c r="AM26" i="99"/>
  <c r="AC129" i="99"/>
  <c r="AG73" i="99"/>
  <c r="AD49" i="99"/>
  <c r="AK80" i="99"/>
  <c r="AK48" i="99"/>
  <c r="AI48" i="99"/>
  <c r="AD111" i="99"/>
  <c r="AD134" i="99"/>
  <c r="AD14" i="99"/>
  <c r="AF176" i="99"/>
  <c r="Z176" i="99"/>
  <c r="AE112" i="99"/>
  <c r="AM155" i="99"/>
  <c r="X115" i="99"/>
  <c r="AF26" i="99"/>
  <c r="AO129" i="99"/>
  <c r="Y73" i="99"/>
  <c r="AF49" i="99"/>
  <c r="AA9" i="99"/>
  <c r="X80" i="99"/>
  <c r="AG48" i="99"/>
  <c r="AD48" i="99"/>
  <c r="AI144" i="99"/>
  <c r="AB134" i="99"/>
  <c r="AC30" i="99"/>
  <c r="AF14" i="99"/>
  <c r="AJ116" i="99"/>
  <c r="AF76" i="99"/>
  <c r="AA176" i="99"/>
  <c r="Y176" i="99"/>
  <c r="AM112" i="99"/>
  <c r="AG155" i="99"/>
  <c r="AN115" i="99"/>
  <c r="AE26" i="99"/>
  <c r="AK73" i="99"/>
  <c r="AM48" i="99"/>
  <c r="AC48" i="99"/>
  <c r="AB135" i="99"/>
  <c r="AJ15" i="99"/>
  <c r="AB166" i="99"/>
  <c r="Y78" i="99"/>
  <c r="Z70" i="99"/>
  <c r="AA14" i="99"/>
  <c r="AH173" i="99"/>
  <c r="Y133" i="99"/>
  <c r="X136" i="99"/>
  <c r="AO140" i="99"/>
  <c r="AE116" i="99"/>
  <c r="AK76" i="99"/>
  <c r="AA4" i="99"/>
  <c r="AN176" i="99"/>
  <c r="AJ176" i="99"/>
  <c r="AL112" i="99"/>
  <c r="Y155" i="99"/>
  <c r="AC155" i="99"/>
  <c r="AE131" i="99"/>
  <c r="AO26" i="99"/>
  <c r="AB73" i="99"/>
  <c r="X111" i="99"/>
  <c r="X22" i="99"/>
  <c r="X173" i="99"/>
  <c r="W133" i="99"/>
  <c r="AC58" i="99"/>
  <c r="AC140" i="99"/>
  <c r="AJ44" i="99"/>
  <c r="AH176" i="99"/>
  <c r="X176" i="99"/>
  <c r="W112" i="99"/>
  <c r="AH155" i="99"/>
  <c r="AO155" i="99"/>
  <c r="W26" i="99"/>
  <c r="AN73" i="99"/>
  <c r="AJ25" i="99"/>
  <c r="AJ111" i="99"/>
  <c r="AF47" i="99"/>
  <c r="AE22" i="99"/>
  <c r="AF173" i="99"/>
  <c r="AL133" i="99"/>
  <c r="AO58" i="99"/>
  <c r="AD176" i="99"/>
  <c r="AE176" i="99"/>
  <c r="AN112" i="99"/>
  <c r="AE155" i="99"/>
  <c r="Z155" i="99"/>
  <c r="Y26" i="99"/>
  <c r="AH73" i="99"/>
  <c r="AO48" i="99"/>
  <c r="AN48" i="99"/>
  <c r="AC111" i="99"/>
  <c r="AB14" i="99"/>
  <c r="AG176" i="99"/>
  <c r="AJ155" i="99"/>
  <c r="AB170" i="99"/>
  <c r="AL34" i="99"/>
  <c r="AA26" i="99"/>
  <c r="AE129" i="99"/>
  <c r="Z73" i="99"/>
  <c r="AE25" i="99"/>
  <c r="AG146" i="99"/>
  <c r="Z80" i="99"/>
  <c r="X48" i="99"/>
  <c r="W48" i="99"/>
  <c r="AA8" i="99"/>
  <c r="AJ135" i="99"/>
  <c r="AI135" i="99"/>
  <c r="AK96" i="99"/>
  <c r="W96" i="99"/>
  <c r="AN166" i="99"/>
  <c r="X134" i="99"/>
  <c r="Z126" i="99"/>
  <c r="Z102" i="99"/>
  <c r="AD78" i="99"/>
  <c r="AN22" i="99"/>
  <c r="AM168" i="99"/>
  <c r="AE168" i="99"/>
  <c r="AF56" i="99"/>
  <c r="AH101" i="99"/>
  <c r="AH5" i="99"/>
  <c r="AK5" i="99"/>
  <c r="AB58" i="99"/>
  <c r="AF136" i="99"/>
  <c r="AK108" i="99"/>
  <c r="AO76" i="99"/>
  <c r="AM68" i="99"/>
  <c r="AF4" i="99"/>
  <c r="AL155" i="99"/>
  <c r="AI155" i="99"/>
  <c r="AB147" i="99"/>
  <c r="W19" i="99"/>
  <c r="AO101" i="99"/>
  <c r="Z5" i="99"/>
  <c r="AM5" i="99"/>
  <c r="AG58" i="99"/>
  <c r="AK136" i="99"/>
  <c r="AH136" i="99"/>
  <c r="AL156" i="99"/>
  <c r="AJ108" i="99"/>
  <c r="AI76" i="99"/>
  <c r="AN68" i="99"/>
  <c r="AF155" i="99"/>
  <c r="X155" i="99"/>
  <c r="AK147" i="99"/>
  <c r="AC75" i="99"/>
  <c r="AG19" i="99"/>
  <c r="AE96" i="99"/>
  <c r="X168" i="99"/>
  <c r="AO82" i="99"/>
  <c r="Y129" i="99"/>
  <c r="AD17" i="99"/>
  <c r="AJ80" i="99"/>
  <c r="X135" i="99"/>
  <c r="AI127" i="99"/>
  <c r="AI15" i="99"/>
  <c r="AB96" i="99"/>
  <c r="AF96" i="99"/>
  <c r="AI96" i="99"/>
  <c r="AO118" i="99"/>
  <c r="W86" i="99"/>
  <c r="AL168" i="99"/>
  <c r="Y5" i="99"/>
  <c r="AL5" i="99"/>
  <c r="AL58" i="99"/>
  <c r="AI136" i="99"/>
  <c r="W136" i="99"/>
  <c r="AB76" i="99"/>
  <c r="AC68" i="99"/>
  <c r="AG28" i="99"/>
  <c r="AD155" i="99"/>
  <c r="AB155" i="99"/>
  <c r="AO147" i="99"/>
  <c r="AM67" i="99"/>
  <c r="AL35" i="99"/>
  <c r="Z11" i="99"/>
  <c r="AH82" i="99"/>
  <c r="AM129" i="99"/>
  <c r="AM135" i="99"/>
  <c r="AF127" i="99"/>
  <c r="Y96" i="99"/>
  <c r="AO96" i="99"/>
  <c r="AJ96" i="99"/>
  <c r="AE118" i="99"/>
  <c r="AJ22" i="99"/>
  <c r="AB168" i="99"/>
  <c r="Y56" i="99"/>
  <c r="Z117" i="99"/>
  <c r="AA5" i="99"/>
  <c r="AO172" i="99"/>
  <c r="AH11" i="99"/>
  <c r="AL82" i="99"/>
  <c r="AI129" i="99"/>
  <c r="AM33" i="99"/>
  <c r="AN151" i="99"/>
  <c r="AO135" i="99"/>
  <c r="AD135" i="99"/>
  <c r="W127" i="99"/>
  <c r="AC96" i="99"/>
  <c r="AD96" i="99"/>
  <c r="AL96" i="99"/>
  <c r="W126" i="99"/>
  <c r="AG118" i="99"/>
  <c r="AB22" i="99"/>
  <c r="Z168" i="99"/>
  <c r="AN56" i="99"/>
  <c r="AL117" i="99"/>
  <c r="AL27" i="99"/>
  <c r="AC11" i="99"/>
  <c r="X126" i="99"/>
  <c r="AO168" i="99"/>
  <c r="AJ168" i="99"/>
  <c r="Z170" i="99"/>
  <c r="W129" i="99"/>
  <c r="AM25" i="99"/>
  <c r="AA80" i="99"/>
  <c r="AC135" i="99"/>
  <c r="AA96" i="99"/>
  <c r="AG126" i="99"/>
  <c r="AG22" i="99"/>
  <c r="AH168" i="99"/>
  <c r="AH56" i="99"/>
  <c r="AI5" i="99"/>
  <c r="AB5" i="99"/>
  <c r="Z136" i="99"/>
  <c r="AC19" i="99"/>
  <c r="AN82" i="99"/>
  <c r="AF82" i="99"/>
  <c r="Z82" i="99"/>
  <c r="AH121" i="99"/>
  <c r="AI81" i="99"/>
  <c r="Z33" i="99"/>
  <c r="AK120" i="99"/>
  <c r="AO167" i="99"/>
  <c r="AI71" i="99"/>
  <c r="AL55" i="99"/>
  <c r="X102" i="99"/>
  <c r="AF102" i="99"/>
  <c r="AB117" i="99"/>
  <c r="AN21" i="99"/>
  <c r="AG98" i="99"/>
  <c r="AI58" i="99"/>
  <c r="AH99" i="99"/>
  <c r="AE99" i="99"/>
  <c r="AJ19" i="99"/>
  <c r="W82" i="99"/>
  <c r="AD82" i="99"/>
  <c r="AD33" i="99"/>
  <c r="AC102" i="99"/>
  <c r="AK102" i="99"/>
  <c r="X117" i="99"/>
  <c r="AJ69" i="99"/>
  <c r="AJ58" i="99"/>
  <c r="AA99" i="99"/>
  <c r="AM91" i="99"/>
  <c r="AH43" i="99"/>
  <c r="AO35" i="99"/>
  <c r="AM19" i="99"/>
  <c r="AI82" i="99"/>
  <c r="AE82" i="99"/>
  <c r="AB33" i="99"/>
  <c r="AB55" i="99"/>
  <c r="AH102" i="99"/>
  <c r="AA102" i="99"/>
  <c r="AJ117" i="99"/>
  <c r="W99" i="99"/>
  <c r="AC99" i="99"/>
  <c r="AH91" i="99"/>
  <c r="AL43" i="99"/>
  <c r="AL19" i="99"/>
  <c r="AG3" i="99"/>
  <c r="AK82" i="99"/>
  <c r="AC82" i="99"/>
  <c r="AK65" i="99"/>
  <c r="AL33" i="99"/>
  <c r="AB50" i="99"/>
  <c r="AA55" i="99"/>
  <c r="AE102" i="99"/>
  <c r="AO102" i="99"/>
  <c r="AO88" i="99"/>
  <c r="AN117" i="99"/>
  <c r="X58" i="99"/>
  <c r="AI148" i="99"/>
  <c r="AM116" i="99"/>
  <c r="AA76" i="99"/>
  <c r="AA28" i="99"/>
  <c r="Y99" i="99"/>
  <c r="AF99" i="99"/>
  <c r="X43" i="99"/>
  <c r="AH19" i="99"/>
  <c r="AF3" i="99"/>
  <c r="X82" i="99"/>
  <c r="AA82" i="99"/>
  <c r="W121" i="99"/>
  <c r="AG65" i="99"/>
  <c r="AJ33" i="99"/>
  <c r="AD55" i="99"/>
  <c r="AG114" i="99"/>
  <c r="AD102" i="99"/>
  <c r="Y102" i="99"/>
  <c r="AO117" i="99"/>
  <c r="AH148" i="99"/>
  <c r="AJ99" i="99"/>
  <c r="AL99" i="99"/>
  <c r="Z43" i="99"/>
  <c r="AB19" i="99"/>
  <c r="AA3" i="99"/>
  <c r="AM82" i="99"/>
  <c r="AJ82" i="99"/>
  <c r="Y82" i="99"/>
  <c r="X121" i="99"/>
  <c r="AD89" i="99"/>
  <c r="AH65" i="99"/>
  <c r="W33" i="99"/>
  <c r="AM55" i="99"/>
  <c r="AC114" i="99"/>
  <c r="AO150" i="99"/>
  <c r="AM102" i="99"/>
  <c r="W102" i="99"/>
  <c r="AM117" i="99"/>
  <c r="AC117" i="99"/>
  <c r="AF21" i="99"/>
  <c r="AF58" i="99"/>
  <c r="AN148" i="99"/>
  <c r="AO99" i="99"/>
  <c r="AG99" i="99"/>
  <c r="Y43" i="99"/>
  <c r="AH3" i="99"/>
  <c r="AB82" i="99"/>
  <c r="Z121" i="99"/>
  <c r="X120" i="99"/>
  <c r="AO71" i="99"/>
  <c r="AO55" i="99"/>
  <c r="AB102" i="99"/>
  <c r="AN102" i="99"/>
  <c r="AD21" i="99"/>
  <c r="AF63" i="99"/>
  <c r="AN63" i="99"/>
  <c r="AJ34" i="99"/>
  <c r="AH26" i="99"/>
  <c r="X26" i="99"/>
  <c r="AO10" i="99"/>
  <c r="W169" i="99"/>
  <c r="AK145" i="99"/>
  <c r="AN137" i="99"/>
  <c r="AD121" i="99"/>
  <c r="AO89" i="99"/>
  <c r="AF33" i="99"/>
  <c r="Y33" i="99"/>
  <c r="AI146" i="99"/>
  <c r="AI95" i="99"/>
  <c r="X71" i="99"/>
  <c r="AE166" i="99"/>
  <c r="AJ166" i="99"/>
  <c r="AF150" i="99"/>
  <c r="AF30" i="99"/>
  <c r="AK30" i="99"/>
  <c r="AH30" i="99"/>
  <c r="AI168" i="99"/>
  <c r="AG168" i="99"/>
  <c r="W168" i="99"/>
  <c r="AA168" i="99"/>
  <c r="AN168" i="99"/>
  <c r="AC168" i="99"/>
  <c r="Y168" i="99"/>
  <c r="AF168" i="99"/>
  <c r="AC133" i="99"/>
  <c r="AE64" i="99"/>
  <c r="AO64" i="99"/>
  <c r="AM64" i="99"/>
  <c r="Z64" i="99"/>
  <c r="AH64" i="99"/>
  <c r="AD9" i="99"/>
  <c r="AC9" i="99"/>
  <c r="AI9" i="99"/>
  <c r="AM62" i="99"/>
  <c r="AK62" i="99"/>
  <c r="AE46" i="99"/>
  <c r="X46" i="99"/>
  <c r="AL46" i="99"/>
  <c r="AN46" i="99"/>
  <c r="AO46" i="99"/>
  <c r="AK46" i="99"/>
  <c r="W141" i="99"/>
  <c r="AO141" i="99"/>
  <c r="AG141" i="99"/>
  <c r="AA141" i="99"/>
  <c r="AE141" i="99"/>
  <c r="AM36" i="99"/>
  <c r="AC36" i="99"/>
  <c r="X36" i="99"/>
  <c r="AI36" i="99"/>
  <c r="W36" i="99"/>
  <c r="AG36" i="99"/>
  <c r="AB36" i="99"/>
  <c r="AE36" i="99"/>
  <c r="W34" i="99"/>
  <c r="Y10" i="99"/>
  <c r="AC145" i="99"/>
  <c r="AI89" i="99"/>
  <c r="AI25" i="99"/>
  <c r="AL25" i="99"/>
  <c r="AC25" i="99"/>
  <c r="AF9" i="99"/>
  <c r="AC87" i="99"/>
  <c r="AJ71" i="99"/>
  <c r="AA166" i="99"/>
  <c r="AK166" i="99"/>
  <c r="AM150" i="99"/>
  <c r="AA118" i="99"/>
  <c r="AN118" i="99"/>
  <c r="AJ118" i="99"/>
  <c r="AD118" i="99"/>
  <c r="AB46" i="99"/>
  <c r="AK128" i="99"/>
  <c r="AF88" i="99"/>
  <c r="AI88" i="99"/>
  <c r="AB88" i="99"/>
  <c r="AB165" i="99"/>
  <c r="AM141" i="99"/>
  <c r="AJ85" i="99"/>
  <c r="AF122" i="99"/>
  <c r="X34" i="99"/>
  <c r="AI10" i="99"/>
  <c r="AB145" i="99"/>
  <c r="AO113" i="99"/>
  <c r="Z89" i="99"/>
  <c r="AL65" i="99"/>
  <c r="AJ9" i="99"/>
  <c r="AL175" i="99"/>
  <c r="AJ175" i="99"/>
  <c r="W159" i="99"/>
  <c r="AC119" i="99"/>
  <c r="AH119" i="99"/>
  <c r="AD87" i="99"/>
  <c r="Y71" i="99"/>
  <c r="AO166" i="99"/>
  <c r="Y166" i="99"/>
  <c r="AN150" i="99"/>
  <c r="AK118" i="99"/>
  <c r="AI46" i="99"/>
  <c r="W128" i="99"/>
  <c r="AC56" i="99"/>
  <c r="Z56" i="99"/>
  <c r="AB56" i="99"/>
  <c r="AO56" i="99"/>
  <c r="W56" i="99"/>
  <c r="AE56" i="99"/>
  <c r="AD165" i="99"/>
  <c r="Z141" i="99"/>
  <c r="Z133" i="99"/>
  <c r="AM85" i="99"/>
  <c r="AG122" i="99"/>
  <c r="AM34" i="99"/>
  <c r="AK26" i="99"/>
  <c r="AB18" i="99"/>
  <c r="AK10" i="99"/>
  <c r="AH145" i="99"/>
  <c r="AM113" i="99"/>
  <c r="AK97" i="99"/>
  <c r="AM89" i="99"/>
  <c r="AO65" i="99"/>
  <c r="AH33" i="99"/>
  <c r="X25" i="99"/>
  <c r="AK9" i="99"/>
  <c r="Z120" i="99"/>
  <c r="AE120" i="99"/>
  <c r="AM80" i="99"/>
  <c r="AE80" i="99"/>
  <c r="AC80" i="99"/>
  <c r="AI111" i="99"/>
  <c r="AL111" i="99"/>
  <c r="AM111" i="99"/>
  <c r="W111" i="99"/>
  <c r="AF111" i="99"/>
  <c r="AM31" i="99"/>
  <c r="AK31" i="99"/>
  <c r="AF31" i="99"/>
  <c r="AO31" i="99"/>
  <c r="AA31" i="99"/>
  <c r="AD166" i="99"/>
  <c r="AF118" i="99"/>
  <c r="AB78" i="99"/>
  <c r="AF78" i="99"/>
  <c r="AN78" i="99"/>
  <c r="AL78" i="99"/>
  <c r="AC46" i="99"/>
  <c r="AB128" i="99"/>
  <c r="AA56" i="99"/>
  <c r="AE165" i="99"/>
  <c r="AI141" i="99"/>
  <c r="AM138" i="99"/>
  <c r="AJ138" i="99"/>
  <c r="AB52" i="99"/>
  <c r="AK52" i="99"/>
  <c r="AH52" i="99"/>
  <c r="Y52" i="99"/>
  <c r="Z52" i="99"/>
  <c r="AA52" i="99"/>
  <c r="X52" i="99"/>
  <c r="AI52" i="99"/>
  <c r="AO52" i="99"/>
  <c r="W52" i="99"/>
  <c r="AF52" i="99"/>
  <c r="AE52" i="99"/>
  <c r="AG52" i="99"/>
  <c r="AA122" i="99"/>
  <c r="X42" i="99"/>
  <c r="AG153" i="99"/>
  <c r="AM145" i="99"/>
  <c r="AI113" i="99"/>
  <c r="X97" i="99"/>
  <c r="AE9" i="99"/>
  <c r="AH87" i="99"/>
  <c r="AM87" i="99"/>
  <c r="AL87" i="99"/>
  <c r="AM166" i="99"/>
  <c r="Z166" i="99"/>
  <c r="AI166" i="99"/>
  <c r="W166" i="99"/>
  <c r="AC166" i="99"/>
  <c r="AL166" i="99"/>
  <c r="X166" i="99"/>
  <c r="X150" i="99"/>
  <c r="Z150" i="99"/>
  <c r="AH150" i="99"/>
  <c r="AL150" i="99"/>
  <c r="AB150" i="99"/>
  <c r="AG46" i="99"/>
  <c r="X38" i="99"/>
  <c r="AB74" i="99"/>
  <c r="AD74" i="99"/>
  <c r="AL141" i="99"/>
  <c r="W85" i="99"/>
  <c r="AE85" i="99"/>
  <c r="AK85" i="99"/>
  <c r="X85" i="99"/>
  <c r="AN85" i="99"/>
  <c r="AI85" i="99"/>
  <c r="AB85" i="99"/>
  <c r="Y85" i="99"/>
  <c r="Z85" i="99"/>
  <c r="AO61" i="99"/>
  <c r="AK154" i="99"/>
  <c r="Y154" i="99"/>
  <c r="AB154" i="99"/>
  <c r="AE154" i="99"/>
  <c r="AH154" i="99"/>
  <c r="AD154" i="99"/>
  <c r="AC154" i="99"/>
  <c r="AO154" i="99"/>
  <c r="X154" i="99"/>
  <c r="AF154" i="99"/>
  <c r="Z154" i="99"/>
  <c r="AA154" i="99"/>
  <c r="AG154" i="99"/>
  <c r="AJ154" i="99"/>
  <c r="Z163" i="99"/>
  <c r="Y122" i="99"/>
  <c r="Z42" i="99"/>
  <c r="AN145" i="99"/>
  <c r="AN113" i="99"/>
  <c r="Z9" i="99"/>
  <c r="AM9" i="99"/>
  <c r="AN103" i="99"/>
  <c r="AA103" i="99"/>
  <c r="AN71" i="99"/>
  <c r="AH71" i="99"/>
  <c r="AE71" i="99"/>
  <c r="AD71" i="99"/>
  <c r="AM71" i="99"/>
  <c r="AE23" i="99"/>
  <c r="AL23" i="99"/>
  <c r="W62" i="99"/>
  <c r="AF46" i="99"/>
  <c r="AD128" i="99"/>
  <c r="Z128" i="99"/>
  <c r="AL128" i="99"/>
  <c r="Y128" i="99"/>
  <c r="AN165" i="99"/>
  <c r="AK165" i="99"/>
  <c r="W165" i="99"/>
  <c r="AF141" i="99"/>
  <c r="AG170" i="99"/>
  <c r="AD122" i="99"/>
  <c r="Y42" i="99"/>
  <c r="AH10" i="99"/>
  <c r="AO177" i="99"/>
  <c r="AJ145" i="99"/>
  <c r="Y113" i="99"/>
  <c r="AL89" i="99"/>
  <c r="AF25" i="99"/>
  <c r="X9" i="99"/>
  <c r="AB9" i="99"/>
  <c r="AA79" i="99"/>
  <c r="W79" i="99"/>
  <c r="AO79" i="99"/>
  <c r="AI63" i="99"/>
  <c r="AB114" i="99"/>
  <c r="AA114" i="99"/>
  <c r="Z32" i="99"/>
  <c r="AF166" i="99"/>
  <c r="AN158" i="99"/>
  <c r="AL158" i="99"/>
  <c r="W158" i="99"/>
  <c r="Y118" i="99"/>
  <c r="X86" i="99"/>
  <c r="AA86" i="99"/>
  <c r="Z86" i="99"/>
  <c r="AE62" i="99"/>
  <c r="AM46" i="99"/>
  <c r="W88" i="99"/>
  <c r="AC141" i="99"/>
  <c r="AI133" i="99"/>
  <c r="AE133" i="99"/>
  <c r="AN133" i="99"/>
  <c r="AF133" i="99"/>
  <c r="AH133" i="99"/>
  <c r="X133" i="99"/>
  <c r="AO133" i="99"/>
  <c r="AB133" i="99"/>
  <c r="AN36" i="99"/>
  <c r="AO15" i="99"/>
  <c r="AD126" i="99"/>
  <c r="AG70" i="99"/>
  <c r="AA70" i="99"/>
  <c r="W22" i="99"/>
  <c r="AK69" i="99"/>
  <c r="AB21" i="99"/>
  <c r="Z58" i="99"/>
  <c r="AN58" i="99"/>
  <c r="AD58" i="99"/>
  <c r="AJ156" i="99"/>
  <c r="W124" i="99"/>
  <c r="AH116" i="99"/>
  <c r="AO92" i="99"/>
  <c r="AE76" i="99"/>
  <c r="AN76" i="99"/>
  <c r="W44" i="99"/>
  <c r="AD28" i="99"/>
  <c r="AG20" i="99"/>
  <c r="AJ91" i="99"/>
  <c r="AB43" i="99"/>
  <c r="AI35" i="99"/>
  <c r="AB27" i="99"/>
  <c r="AI19" i="99"/>
  <c r="AD19" i="99"/>
  <c r="AO11" i="99"/>
  <c r="AM3" i="99"/>
  <c r="AL164" i="99"/>
  <c r="AM156" i="99"/>
  <c r="W92" i="99"/>
  <c r="AB44" i="99"/>
  <c r="AF91" i="99"/>
  <c r="AK43" i="99"/>
  <c r="AA35" i="99"/>
  <c r="AG27" i="99"/>
  <c r="W11" i="99"/>
  <c r="AL3" i="99"/>
  <c r="AE21" i="99"/>
  <c r="Y58" i="99"/>
  <c r="AA58" i="99"/>
  <c r="X156" i="99"/>
  <c r="AN116" i="99"/>
  <c r="AA108" i="99"/>
  <c r="Y92" i="99"/>
  <c r="Z44" i="99"/>
  <c r="AB28" i="99"/>
  <c r="AL171" i="99"/>
  <c r="AB131" i="99"/>
  <c r="AG91" i="99"/>
  <c r="AA43" i="99"/>
  <c r="Z35" i="99"/>
  <c r="AO27" i="99"/>
  <c r="AO19" i="99"/>
  <c r="Y11" i="99"/>
  <c r="AE11" i="99"/>
  <c r="AN3" i="99"/>
  <c r="AB11" i="99"/>
  <c r="AC70" i="99"/>
  <c r="AH125" i="99"/>
  <c r="AI21" i="99"/>
  <c r="W58" i="99"/>
  <c r="AH58" i="99"/>
  <c r="AD156" i="99"/>
  <c r="AE140" i="99"/>
  <c r="AA116" i="99"/>
  <c r="AL76" i="99"/>
  <c r="AH44" i="99"/>
  <c r="AH28" i="99"/>
  <c r="W131" i="99"/>
  <c r="AN43" i="99"/>
  <c r="AC43" i="99"/>
  <c r="AE35" i="99"/>
  <c r="AF19" i="99"/>
  <c r="Z19" i="99"/>
  <c r="AN11" i="99"/>
  <c r="AJ11" i="99"/>
  <c r="X3" i="99"/>
  <c r="AM58" i="99"/>
  <c r="AK58" i="99"/>
  <c r="AE156" i="99"/>
  <c r="X11" i="99"/>
  <c r="AE170" i="99"/>
  <c r="AH170" i="99"/>
  <c r="AD34" i="99"/>
  <c r="AM18" i="99"/>
  <c r="X10" i="99"/>
  <c r="AJ10" i="99"/>
  <c r="AC177" i="99"/>
  <c r="AD169" i="99"/>
  <c r="AL145" i="99"/>
  <c r="Z137" i="99"/>
  <c r="AM121" i="99"/>
  <c r="W113" i="99"/>
  <c r="AF113" i="99"/>
  <c r="AL97" i="99"/>
  <c r="AE97" i="99"/>
  <c r="AB89" i="99"/>
  <c r="AO81" i="99"/>
  <c r="W65" i="99"/>
  <c r="AE49" i="99"/>
  <c r="AO49" i="99"/>
  <c r="X33" i="99"/>
  <c r="AI33" i="99"/>
  <c r="AB17" i="99"/>
  <c r="AM17" i="99"/>
  <c r="AN9" i="99"/>
  <c r="AO9" i="99"/>
  <c r="AL9" i="99"/>
  <c r="AG9" i="99"/>
  <c r="Y9" i="99"/>
  <c r="AH9" i="99"/>
  <c r="AH50" i="99"/>
  <c r="AI8" i="99"/>
  <c r="AM175" i="99"/>
  <c r="AM167" i="99"/>
  <c r="AF135" i="99"/>
  <c r="AK135" i="99"/>
  <c r="W135" i="99"/>
  <c r="AG135" i="99"/>
  <c r="Y135" i="99"/>
  <c r="AL135" i="99"/>
  <c r="AN119" i="99"/>
  <c r="X119" i="99"/>
  <c r="AK111" i="99"/>
  <c r="AG111" i="99"/>
  <c r="AE111" i="99"/>
  <c r="Y111" i="99"/>
  <c r="AN111" i="99"/>
  <c r="Z111" i="99"/>
  <c r="AO95" i="99"/>
  <c r="AJ95" i="99"/>
  <c r="AJ55" i="99"/>
  <c r="AE39" i="99"/>
  <c r="AF15" i="99"/>
  <c r="AE15" i="99"/>
  <c r="AF66" i="99"/>
  <c r="AM126" i="99"/>
  <c r="AF110" i="99"/>
  <c r="AB62" i="99"/>
  <c r="X54" i="99"/>
  <c r="AK14" i="99"/>
  <c r="AL162" i="99"/>
  <c r="AA125" i="99"/>
  <c r="AH69" i="99"/>
  <c r="AG45" i="99"/>
  <c r="AL45" i="99"/>
  <c r="Y138" i="99"/>
  <c r="W138" i="99"/>
  <c r="AN138" i="99"/>
  <c r="AC138" i="99"/>
  <c r="AH138" i="99"/>
  <c r="X138" i="99"/>
  <c r="AL138" i="99"/>
  <c r="AC2" i="99"/>
  <c r="AD170" i="99"/>
  <c r="AN170" i="99"/>
  <c r="AE34" i="99"/>
  <c r="AF18" i="99"/>
  <c r="AC10" i="99"/>
  <c r="W145" i="99"/>
  <c r="AO145" i="99"/>
  <c r="AI121" i="99"/>
  <c r="AB113" i="99"/>
  <c r="Z97" i="99"/>
  <c r="AK89" i="99"/>
  <c r="AB65" i="99"/>
  <c r="AA49" i="99"/>
  <c r="AL17" i="99"/>
  <c r="AG120" i="99"/>
  <c r="AI120" i="99"/>
  <c r="Y120" i="99"/>
  <c r="AG127" i="99"/>
  <c r="AE119" i="99"/>
  <c r="Z95" i="99"/>
  <c r="X79" i="99"/>
  <c r="Z55" i="99"/>
  <c r="AC55" i="99"/>
  <c r="AI55" i="99"/>
  <c r="AH55" i="99"/>
  <c r="AK55" i="99"/>
  <c r="AN55" i="99"/>
  <c r="AF55" i="99"/>
  <c r="AE55" i="99"/>
  <c r="X55" i="99"/>
  <c r="Y55" i="99"/>
  <c r="AJ39" i="99"/>
  <c r="AM15" i="99"/>
  <c r="AI126" i="99"/>
  <c r="AN74" i="99"/>
  <c r="Z74" i="99"/>
  <c r="AC74" i="99"/>
  <c r="W74" i="99"/>
  <c r="AO74" i="99"/>
  <c r="AF74" i="99"/>
  <c r="AM125" i="99"/>
  <c r="AL69" i="99"/>
  <c r="Y177" i="99"/>
  <c r="AM177" i="99"/>
  <c r="Z177" i="99"/>
  <c r="Y169" i="99"/>
  <c r="AM169" i="99"/>
  <c r="AL169" i="99"/>
  <c r="AE169" i="99"/>
  <c r="AG97" i="99"/>
  <c r="W97" i="99"/>
  <c r="AH97" i="99"/>
  <c r="AJ97" i="99"/>
  <c r="AD97" i="99"/>
  <c r="AL49" i="99"/>
  <c r="AH49" i="99"/>
  <c r="Y49" i="99"/>
  <c r="AK49" i="99"/>
  <c r="W49" i="99"/>
  <c r="X49" i="99"/>
  <c r="W17" i="99"/>
  <c r="AA17" i="99"/>
  <c r="X17" i="99"/>
  <c r="AG17" i="99"/>
  <c r="AO50" i="99"/>
  <c r="AE50" i="99"/>
  <c r="AN50" i="99"/>
  <c r="X143" i="99"/>
  <c r="AA119" i="99"/>
  <c r="AM119" i="99"/>
  <c r="AK119" i="99"/>
  <c r="AI119" i="99"/>
  <c r="AJ119" i="99"/>
  <c r="AC95" i="99"/>
  <c r="AA95" i="99"/>
  <c r="AE95" i="99"/>
  <c r="AN95" i="99"/>
  <c r="AB95" i="99"/>
  <c r="AH95" i="99"/>
  <c r="AM66" i="99"/>
  <c r="AB66" i="99"/>
  <c r="AO66" i="99"/>
  <c r="Y66" i="99"/>
  <c r="AG66" i="99"/>
  <c r="Y110" i="99"/>
  <c r="AK110" i="99"/>
  <c r="AO110" i="99"/>
  <c r="W110" i="99"/>
  <c r="AL54" i="99"/>
  <c r="AA54" i="99"/>
  <c r="AI54" i="99"/>
  <c r="AH54" i="99"/>
  <c r="AJ54" i="99"/>
  <c r="Z54" i="99"/>
  <c r="AN54" i="99"/>
  <c r="AD54" i="99"/>
  <c r="Y54" i="99"/>
  <c r="AE54" i="99"/>
  <c r="AO54" i="99"/>
  <c r="AB54" i="99"/>
  <c r="AM54" i="99"/>
  <c r="AE104" i="99"/>
  <c r="AJ170" i="99"/>
  <c r="AO170" i="99"/>
  <c r="AM10" i="99"/>
  <c r="AE10" i="99"/>
  <c r="AB10" i="99"/>
  <c r="AC169" i="99"/>
  <c r="AD137" i="99"/>
  <c r="W137" i="99"/>
  <c r="AL113" i="99"/>
  <c r="AH113" i="99"/>
  <c r="AE113" i="99"/>
  <c r="AG113" i="99"/>
  <c r="AC113" i="99"/>
  <c r="AO97" i="99"/>
  <c r="W81" i="99"/>
  <c r="AD81" i="99"/>
  <c r="AM49" i="99"/>
  <c r="X41" i="99"/>
  <c r="Z17" i="99"/>
  <c r="AD8" i="99"/>
  <c r="W8" i="99"/>
  <c r="AN175" i="99"/>
  <c r="AC175" i="99"/>
  <c r="AG175" i="99"/>
  <c r="AA167" i="99"/>
  <c r="AK167" i="99"/>
  <c r="AD167" i="99"/>
  <c r="Y167" i="99"/>
  <c r="AB119" i="99"/>
  <c r="W95" i="99"/>
  <c r="X47" i="99"/>
  <c r="Y39" i="99"/>
  <c r="X15" i="99"/>
  <c r="Z15" i="99"/>
  <c r="Y15" i="99"/>
  <c r="W15" i="99"/>
  <c r="AC15" i="99"/>
  <c r="AD15" i="99"/>
  <c r="AK15" i="99"/>
  <c r="AH15" i="99"/>
  <c r="AC94" i="99"/>
  <c r="AI94" i="99"/>
  <c r="AK94" i="99"/>
  <c r="AL94" i="99"/>
  <c r="AA94" i="99"/>
  <c r="X62" i="99"/>
  <c r="AN62" i="99"/>
  <c r="AJ62" i="99"/>
  <c r="AG62" i="99"/>
  <c r="Y62" i="99"/>
  <c r="AF62" i="99"/>
  <c r="Z62" i="99"/>
  <c r="AC62" i="99"/>
  <c r="AI62" i="99"/>
  <c r="AL62" i="99"/>
  <c r="AH62" i="99"/>
  <c r="AD62" i="99"/>
  <c r="AO62" i="99"/>
  <c r="X24" i="99"/>
  <c r="W24" i="99"/>
  <c r="AH24" i="99"/>
  <c r="AO125" i="99"/>
  <c r="AN37" i="99"/>
  <c r="AL170" i="99"/>
  <c r="W170" i="99"/>
  <c r="AK170" i="99"/>
  <c r="AD42" i="99"/>
  <c r="AI34" i="99"/>
  <c r="W10" i="99"/>
  <c r="AN10" i="99"/>
  <c r="AN177" i="99"/>
  <c r="AJ169" i="99"/>
  <c r="AD145" i="99"/>
  <c r="AF145" i="99"/>
  <c r="AJ121" i="99"/>
  <c r="AD113" i="99"/>
  <c r="AN97" i="99"/>
  <c r="AJ89" i="99"/>
  <c r="AF89" i="99"/>
  <c r="AA65" i="99"/>
  <c r="AH57" i="99"/>
  <c r="AC57" i="99"/>
  <c r="AI49" i="99"/>
  <c r="AK41" i="99"/>
  <c r="AO33" i="99"/>
  <c r="AI17" i="99"/>
  <c r="AL146" i="99"/>
  <c r="AC146" i="99"/>
  <c r="AA50" i="99"/>
  <c r="AN120" i="99"/>
  <c r="AO80" i="99"/>
  <c r="AI80" i="99"/>
  <c r="AG80" i="99"/>
  <c r="AN80" i="99"/>
  <c r="AB80" i="99"/>
  <c r="AO175" i="99"/>
  <c r="AN167" i="99"/>
  <c r="AH127" i="99"/>
  <c r="W119" i="99"/>
  <c r="AG103" i="99"/>
  <c r="AH103" i="99"/>
  <c r="AM95" i="99"/>
  <c r="AJ79" i="99"/>
  <c r="AM63" i="99"/>
  <c r="W55" i="99"/>
  <c r="Y47" i="99"/>
  <c r="AA39" i="99"/>
  <c r="AA15" i="99"/>
  <c r="AH66" i="99"/>
  <c r="W32" i="99"/>
  <c r="AF32" i="99"/>
  <c r="AD32" i="99"/>
  <c r="AC126" i="99"/>
  <c r="AJ126" i="99"/>
  <c r="AG54" i="99"/>
  <c r="AM174" i="99"/>
  <c r="AK149" i="99"/>
  <c r="AM149" i="99"/>
  <c r="AC125" i="99"/>
  <c r="AD29" i="99"/>
  <c r="Y29" i="99"/>
  <c r="AE29" i="99"/>
  <c r="Z29" i="99"/>
  <c r="X29" i="99"/>
  <c r="AF29" i="99"/>
  <c r="AA170" i="99"/>
  <c r="X170" i="99"/>
  <c r="AI170" i="99"/>
  <c r="AF34" i="99"/>
  <c r="Y18" i="99"/>
  <c r="Z10" i="99"/>
  <c r="AA10" i="99"/>
  <c r="AJ177" i="99"/>
  <c r="AO169" i="99"/>
  <c r="Z145" i="99"/>
  <c r="Z113" i="99"/>
  <c r="AF97" i="99"/>
  <c r="AN89" i="99"/>
  <c r="AB49" i="99"/>
  <c r="AG49" i="99"/>
  <c r="AC33" i="99"/>
  <c r="AK33" i="99"/>
  <c r="AG33" i="99"/>
  <c r="AA33" i="99"/>
  <c r="AE33" i="99"/>
  <c r="AE17" i="99"/>
  <c r="AA106" i="99"/>
  <c r="AI50" i="99"/>
  <c r="X175" i="99"/>
  <c r="X167" i="99"/>
  <c r="AF151" i="99"/>
  <c r="AG119" i="99"/>
  <c r="X95" i="99"/>
  <c r="Y95" i="99"/>
  <c r="AB15" i="99"/>
  <c r="Y7" i="99"/>
  <c r="AN7" i="99"/>
  <c r="AD7" i="99"/>
  <c r="AF7" i="99"/>
  <c r="AD66" i="99"/>
  <c r="X158" i="99"/>
  <c r="AE158" i="99"/>
  <c r="AK126" i="99"/>
  <c r="Z110" i="99"/>
  <c r="AA62" i="99"/>
  <c r="AF54" i="99"/>
  <c r="AC14" i="99"/>
  <c r="AM14" i="99"/>
  <c r="AO14" i="99"/>
  <c r="AH14" i="99"/>
  <c r="Z14" i="99"/>
  <c r="AL14" i="99"/>
  <c r="X14" i="99"/>
  <c r="AJ14" i="99"/>
  <c r="AI14" i="99"/>
  <c r="W14" i="99"/>
  <c r="Y14" i="99"/>
  <c r="AE14" i="99"/>
  <c r="AM130" i="99"/>
  <c r="X69" i="99"/>
  <c r="AI69" i="99"/>
  <c r="AM69" i="99"/>
  <c r="W69" i="99"/>
  <c r="AA69" i="99"/>
  <c r="AE69" i="99"/>
  <c r="AC69" i="99"/>
  <c r="AO69" i="99"/>
  <c r="AN69" i="99"/>
  <c r="AD69" i="99"/>
  <c r="AG69" i="99"/>
  <c r="Y69" i="99"/>
  <c r="Z69" i="99"/>
  <c r="AF69" i="99"/>
  <c r="Z49" i="99"/>
  <c r="AD41" i="99"/>
  <c r="AO41" i="99"/>
  <c r="AM47" i="99"/>
  <c r="AC47" i="99"/>
  <c r="AH47" i="99"/>
  <c r="AD47" i="99"/>
  <c r="AB47" i="99"/>
  <c r="AC39" i="99"/>
  <c r="Z39" i="99"/>
  <c r="AL39" i="99"/>
  <c r="AG39" i="99"/>
  <c r="X39" i="99"/>
  <c r="W39" i="99"/>
  <c r="AO39" i="99"/>
  <c r="AH39" i="99"/>
  <c r="X66" i="99"/>
  <c r="AC110" i="99"/>
  <c r="AC54" i="99"/>
  <c r="AB174" i="99"/>
  <c r="AA174" i="99"/>
  <c r="AK174" i="99"/>
  <c r="AD174" i="99"/>
  <c r="AL174" i="99"/>
  <c r="AH174" i="99"/>
  <c r="Z125" i="99"/>
  <c r="AL125" i="99"/>
  <c r="AG125" i="99"/>
  <c r="Y125" i="99"/>
  <c r="AI125" i="99"/>
  <c r="W125" i="99"/>
  <c r="X125" i="99"/>
  <c r="AD125" i="99"/>
  <c r="AF125" i="99"/>
  <c r="AJ125" i="99"/>
  <c r="AK125" i="99"/>
  <c r="Y170" i="99"/>
  <c r="AF170" i="99"/>
  <c r="AO18" i="99"/>
  <c r="AD177" i="99"/>
  <c r="Z169" i="99"/>
  <c r="AI145" i="99"/>
  <c r="AG145" i="99"/>
  <c r="AE145" i="99"/>
  <c r="AA145" i="99"/>
  <c r="X145" i="99"/>
  <c r="Y121" i="99"/>
  <c r="AE121" i="99"/>
  <c r="AA121" i="99"/>
  <c r="AO121" i="99"/>
  <c r="AC97" i="99"/>
  <c r="AB97" i="99"/>
  <c r="AC89" i="99"/>
  <c r="Y89" i="99"/>
  <c r="AG89" i="99"/>
  <c r="X89" i="99"/>
  <c r="W89" i="99"/>
  <c r="AE89" i="99"/>
  <c r="AC65" i="99"/>
  <c r="AI65" i="99"/>
  <c r="AD65" i="99"/>
  <c r="AN65" i="99"/>
  <c r="AN49" i="99"/>
  <c r="AJ49" i="99"/>
  <c r="AO17" i="99"/>
  <c r="AK17" i="99"/>
  <c r="AM50" i="99"/>
  <c r="AK175" i="99"/>
  <c r="AG167" i="99"/>
  <c r="AB127" i="99"/>
  <c r="X127" i="99"/>
  <c r="AL127" i="99"/>
  <c r="AL119" i="99"/>
  <c r="AD95" i="99"/>
  <c r="AF95" i="99"/>
  <c r="AI79" i="99"/>
  <c r="AF79" i="99"/>
  <c r="AM79" i="99"/>
  <c r="AN79" i="99"/>
  <c r="AC79" i="99"/>
  <c r="AD63" i="99"/>
  <c r="AG63" i="99"/>
  <c r="AF39" i="99"/>
  <c r="AN15" i="99"/>
  <c r="Z66" i="99"/>
  <c r="AN126" i="99"/>
  <c r="AE126" i="99"/>
  <c r="Y126" i="99"/>
  <c r="AB126" i="99"/>
  <c r="AH126" i="99"/>
  <c r="AO126" i="99"/>
  <c r="AL126" i="99"/>
  <c r="AF126" i="99"/>
  <c r="AH110" i="99"/>
  <c r="W54" i="99"/>
  <c r="AD6" i="99"/>
  <c r="AC6" i="99"/>
  <c r="Z6" i="99"/>
  <c r="AJ6" i="99"/>
  <c r="AI6" i="99"/>
  <c r="AG6" i="99"/>
  <c r="AB125" i="99"/>
  <c r="AL31" i="99"/>
  <c r="AI23" i="99"/>
  <c r="AN23" i="99"/>
  <c r="AJ23" i="99"/>
  <c r="AF114" i="99"/>
  <c r="W114" i="99"/>
  <c r="AH114" i="99"/>
  <c r="AJ134" i="99"/>
  <c r="Y134" i="99"/>
  <c r="AH134" i="99"/>
  <c r="AM101" i="99"/>
  <c r="AK101" i="99"/>
  <c r="AN101" i="99"/>
  <c r="AJ101" i="99"/>
  <c r="X101" i="99"/>
  <c r="AB64" i="99"/>
  <c r="AF64" i="99"/>
  <c r="AD64" i="99"/>
  <c r="W64" i="99"/>
  <c r="AJ64" i="99"/>
  <c r="X64" i="99"/>
  <c r="AN64" i="99"/>
  <c r="AL64" i="99"/>
  <c r="AA64" i="99"/>
  <c r="AO87" i="99"/>
  <c r="X87" i="99"/>
  <c r="Y87" i="99"/>
  <c r="AB31" i="99"/>
  <c r="Y31" i="99"/>
  <c r="AE31" i="99"/>
  <c r="AH31" i="99"/>
  <c r="AC31" i="99"/>
  <c r="AE134" i="99"/>
  <c r="AL118" i="99"/>
  <c r="AH118" i="99"/>
  <c r="Z118" i="99"/>
  <c r="AC118" i="99"/>
  <c r="X118" i="99"/>
  <c r="AI118" i="99"/>
  <c r="W118" i="99"/>
  <c r="AK22" i="99"/>
  <c r="AA22" i="99"/>
  <c r="AO22" i="99"/>
  <c r="AL22" i="99"/>
  <c r="AF22" i="99"/>
  <c r="Z22" i="99"/>
  <c r="Y22" i="99"/>
  <c r="AD22" i="99"/>
  <c r="AI22" i="99"/>
  <c r="AH22" i="99"/>
  <c r="AM22" i="99"/>
  <c r="W101" i="99"/>
  <c r="AK61" i="99"/>
  <c r="AH61" i="99"/>
  <c r="AI61" i="99"/>
  <c r="AM61" i="99"/>
  <c r="AG61" i="99"/>
  <c r="AC61" i="99"/>
  <c r="W61" i="99"/>
  <c r="AG102" i="99"/>
  <c r="AI102" i="99"/>
  <c r="AE70" i="99"/>
  <c r="X128" i="99"/>
  <c r="Z88" i="99"/>
  <c r="AM133" i="99"/>
  <c r="AA133" i="99"/>
  <c r="AO21" i="99"/>
  <c r="AN160" i="99"/>
  <c r="AJ136" i="99"/>
  <c r="AG136" i="99"/>
  <c r="AF156" i="99"/>
  <c r="AB156" i="99"/>
  <c r="W148" i="99"/>
  <c r="AA148" i="99"/>
  <c r="Z148" i="99"/>
  <c r="AB140" i="99"/>
  <c r="AO132" i="99"/>
  <c r="AG124" i="99"/>
  <c r="AD116" i="99"/>
  <c r="AD108" i="99"/>
  <c r="AB108" i="99"/>
  <c r="AF108" i="99"/>
  <c r="AI92" i="99"/>
  <c r="Y84" i="99"/>
  <c r="AD68" i="99"/>
  <c r="AL68" i="99"/>
  <c r="AL36" i="99"/>
  <c r="AO36" i="99"/>
  <c r="Y36" i="99"/>
  <c r="AD36" i="99"/>
  <c r="AK36" i="99"/>
  <c r="AA36" i="99"/>
  <c r="Z36" i="99"/>
  <c r="AH36" i="99"/>
  <c r="AJ36" i="99"/>
  <c r="AI12" i="99"/>
  <c r="W171" i="99"/>
  <c r="AK163" i="99"/>
  <c r="AI147" i="99"/>
  <c r="AD131" i="99"/>
  <c r="AC115" i="99"/>
  <c r="Z75" i="99"/>
  <c r="AF67" i="99"/>
  <c r="AL67" i="99"/>
  <c r="AC67" i="99"/>
  <c r="AH67" i="99"/>
  <c r="AD67" i="99"/>
  <c r="AL102" i="99"/>
  <c r="AF128" i="99"/>
  <c r="AC88" i="99"/>
  <c r="AD133" i="99"/>
  <c r="AG133" i="99"/>
  <c r="AJ133" i="99"/>
  <c r="AM136" i="99"/>
  <c r="AA156" i="99"/>
  <c r="AD140" i="99"/>
  <c r="AI140" i="99"/>
  <c r="AF132" i="99"/>
  <c r="AL116" i="99"/>
  <c r="AF92" i="99"/>
  <c r="AL84" i="99"/>
  <c r="AF36" i="99"/>
  <c r="AF12" i="99"/>
  <c r="Z4" i="99"/>
  <c r="AE4" i="99"/>
  <c r="AC4" i="99"/>
  <c r="AM4" i="99"/>
  <c r="AD4" i="99"/>
  <c r="AO112" i="99"/>
  <c r="AD112" i="99"/>
  <c r="AJ112" i="99"/>
  <c r="AC112" i="99"/>
  <c r="AI112" i="99"/>
  <c r="AB112" i="99"/>
  <c r="X112" i="99"/>
  <c r="AJ171" i="99"/>
  <c r="Z131" i="99"/>
  <c r="AL115" i="99"/>
  <c r="AI91" i="99"/>
  <c r="AB91" i="99"/>
  <c r="AN91" i="99"/>
  <c r="W91" i="99"/>
  <c r="Y91" i="99"/>
  <c r="Z91" i="99"/>
  <c r="AK91" i="99"/>
  <c r="AD91" i="99"/>
  <c r="Y75" i="99"/>
  <c r="Y140" i="99"/>
  <c r="Z140" i="99"/>
  <c r="AI132" i="99"/>
  <c r="AB92" i="99"/>
  <c r="AJ92" i="99"/>
  <c r="AC84" i="99"/>
  <c r="AC12" i="99"/>
  <c r="AD72" i="99"/>
  <c r="Y171" i="99"/>
  <c r="AE115" i="99"/>
  <c r="AE75" i="99"/>
  <c r="AH21" i="99"/>
  <c r="AM21" i="99"/>
  <c r="X21" i="99"/>
  <c r="Y156" i="99"/>
  <c r="AK156" i="99"/>
  <c r="AI156" i="99"/>
  <c r="AC156" i="99"/>
  <c r="AG140" i="99"/>
  <c r="AL140" i="99"/>
  <c r="AN132" i="99"/>
  <c r="X116" i="99"/>
  <c r="AB116" i="99"/>
  <c r="AC116" i="99"/>
  <c r="X92" i="99"/>
  <c r="AD92" i="99"/>
  <c r="W12" i="99"/>
  <c r="AA72" i="99"/>
  <c r="Z147" i="99"/>
  <c r="AF147" i="99"/>
  <c r="AC147" i="99"/>
  <c r="AH147" i="99"/>
  <c r="W147" i="99"/>
  <c r="AJ147" i="99"/>
  <c r="AN147" i="99"/>
  <c r="AK115" i="99"/>
  <c r="AH140" i="99"/>
  <c r="AC92" i="99"/>
  <c r="AI84" i="99"/>
  <c r="AK84" i="99"/>
  <c r="AO84" i="99"/>
  <c r="AF171" i="99"/>
  <c r="AI171" i="99"/>
  <c r="Z171" i="99"/>
  <c r="AG171" i="99"/>
  <c r="AM171" i="99"/>
  <c r="AK171" i="99"/>
  <c r="AE171" i="99"/>
  <c r="AN171" i="99"/>
  <c r="AA171" i="99"/>
  <c r="AA132" i="99"/>
  <c r="AC132" i="99"/>
  <c r="AB132" i="99"/>
  <c r="Y12" i="99"/>
  <c r="AO12" i="99"/>
  <c r="AM12" i="99"/>
  <c r="AK12" i="99"/>
  <c r="AJ12" i="99"/>
  <c r="X12" i="99"/>
  <c r="AH12" i="99"/>
  <c r="AG12" i="99"/>
  <c r="AA12" i="99"/>
  <c r="Y72" i="99"/>
  <c r="AM72" i="99"/>
  <c r="AB72" i="99"/>
  <c r="Z72" i="99"/>
  <c r="AC72" i="99"/>
  <c r="AC131" i="99"/>
  <c r="AA131" i="99"/>
  <c r="AH131" i="99"/>
  <c r="Y131" i="99"/>
  <c r="AM131" i="99"/>
  <c r="AJ131" i="99"/>
  <c r="AO131" i="99"/>
  <c r="X131" i="99"/>
  <c r="AG131" i="99"/>
  <c r="AN131" i="99"/>
  <c r="AI131" i="99"/>
  <c r="AM115" i="99"/>
  <c r="AI75" i="99"/>
  <c r="AA75" i="99"/>
  <c r="AM75" i="99"/>
  <c r="AB75" i="99"/>
  <c r="AL75" i="99"/>
  <c r="AD75" i="99"/>
  <c r="AK140" i="99"/>
  <c r="W140" i="99"/>
  <c r="AJ140" i="99"/>
  <c r="AM140" i="99"/>
  <c r="AA140" i="99"/>
  <c r="X140" i="99"/>
  <c r="AK92" i="99"/>
  <c r="AL92" i="99"/>
  <c r="AM92" i="99"/>
  <c r="AG92" i="99"/>
  <c r="AH92" i="99"/>
  <c r="AN92" i="99"/>
  <c r="AA92" i="99"/>
  <c r="AH115" i="99"/>
  <c r="Y115" i="99"/>
  <c r="AO115" i="99"/>
  <c r="AI115" i="99"/>
  <c r="AJ115" i="99"/>
  <c r="AA115" i="99"/>
  <c r="Z115" i="99"/>
  <c r="AB115" i="99"/>
  <c r="AD115" i="99"/>
  <c r="W115" i="99"/>
  <c r="AO160" i="99"/>
  <c r="AL160" i="99"/>
  <c r="AH160" i="99"/>
  <c r="AC160" i="99"/>
  <c r="AK160" i="99"/>
  <c r="AG160" i="99"/>
  <c r="AL136" i="99"/>
  <c r="AN136" i="99"/>
  <c r="AE136" i="99"/>
  <c r="AD136" i="99"/>
  <c r="AN140" i="99"/>
  <c r="X132" i="99"/>
  <c r="Z92" i="99"/>
  <c r="Z84" i="99"/>
  <c r="AM20" i="99"/>
  <c r="AB171" i="99"/>
  <c r="AK131" i="99"/>
  <c r="AF115" i="99"/>
  <c r="AM52" i="99"/>
  <c r="AD52" i="99"/>
  <c r="AF44" i="99"/>
  <c r="AL28" i="99"/>
  <c r="W154" i="99"/>
  <c r="AM154" i="99"/>
  <c r="X99" i="99"/>
  <c r="AD99" i="99"/>
  <c r="AI43" i="99"/>
  <c r="AJ35" i="99"/>
  <c r="X35" i="99"/>
  <c r="AN27" i="99"/>
  <c r="Y19" i="99"/>
  <c r="AA19" i="99"/>
  <c r="AM11" i="99"/>
  <c r="AF11" i="99"/>
  <c r="Y3" i="99"/>
  <c r="AL52" i="99"/>
  <c r="AN52" i="99"/>
  <c r="AJ52" i="99"/>
  <c r="AL44" i="99"/>
  <c r="W28" i="99"/>
  <c r="AN154" i="99"/>
  <c r="AI154" i="99"/>
  <c r="Z99" i="99"/>
  <c r="AM99" i="99"/>
  <c r="AG43" i="99"/>
  <c r="AF35" i="99"/>
  <c r="AH35" i="99"/>
  <c r="AK19" i="99"/>
  <c r="AE19" i="99"/>
  <c r="AK11" i="99"/>
  <c r="AG11" i="99"/>
  <c r="AI3" i="99"/>
  <c r="AC3" i="99"/>
  <c r="AK122" i="99"/>
  <c r="AI122" i="99"/>
  <c r="AM42" i="99"/>
  <c r="AH42" i="99"/>
  <c r="AH34" i="99"/>
  <c r="Y34" i="99"/>
  <c r="AI26" i="99"/>
  <c r="AD26" i="99"/>
  <c r="AC26" i="99"/>
  <c r="AE18" i="99"/>
  <c r="AJ18" i="99"/>
  <c r="AI177" i="99"/>
  <c r="AA177" i="99"/>
  <c r="AF169" i="99"/>
  <c r="AN169" i="99"/>
  <c r="AD161" i="99"/>
  <c r="AH137" i="99"/>
  <c r="X137" i="99"/>
  <c r="AF129" i="99"/>
  <c r="AB129" i="99"/>
  <c r="AN121" i="99"/>
  <c r="AB121" i="99"/>
  <c r="AG121" i="99"/>
  <c r="X113" i="99"/>
  <c r="AJ113" i="99"/>
  <c r="AA97" i="99"/>
  <c r="Y97" i="99"/>
  <c r="AA89" i="99"/>
  <c r="AE81" i="99"/>
  <c r="AF81" i="99"/>
  <c r="AO73" i="99"/>
  <c r="AJ73" i="99"/>
  <c r="AJ65" i="99"/>
  <c r="X65" i="99"/>
  <c r="AF65" i="99"/>
  <c r="AG57" i="99"/>
  <c r="Y57" i="99"/>
  <c r="AF41" i="99"/>
  <c r="AJ41" i="99"/>
  <c r="AB25" i="99"/>
  <c r="AG25" i="99"/>
  <c r="AH17" i="99"/>
  <c r="AF17" i="99"/>
  <c r="X146" i="99"/>
  <c r="W146" i="99"/>
  <c r="Z50" i="99"/>
  <c r="Y50" i="99"/>
  <c r="AL50" i="99"/>
  <c r="AA120" i="99"/>
  <c r="AB120" i="99"/>
  <c r="AF120" i="99"/>
  <c r="AH80" i="99"/>
  <c r="W80" i="99"/>
  <c r="Z8" i="99"/>
  <c r="AJ8" i="99"/>
  <c r="AD175" i="99"/>
  <c r="AH175" i="99"/>
  <c r="W167" i="99"/>
  <c r="Z167" i="99"/>
  <c r="AJ167" i="99"/>
  <c r="AE127" i="99"/>
  <c r="AC127" i="99"/>
  <c r="AO119" i="99"/>
  <c r="AD119" i="99"/>
  <c r="AC103" i="99"/>
  <c r="AM103" i="99"/>
  <c r="AI87" i="99"/>
  <c r="AN87" i="99"/>
  <c r="Z79" i="99"/>
  <c r="Y79" i="99"/>
  <c r="AK71" i="99"/>
  <c r="AB71" i="99"/>
  <c r="AG71" i="99"/>
  <c r="Y63" i="99"/>
  <c r="AE63" i="99"/>
  <c r="AJ47" i="99"/>
  <c r="AE47" i="99"/>
  <c r="AB39" i="99"/>
  <c r="AD39" i="99"/>
  <c r="AM23" i="99"/>
  <c r="AC23" i="99"/>
  <c r="AC7" i="99"/>
  <c r="AE7" i="99"/>
  <c r="AL114" i="99"/>
  <c r="X114" i="99"/>
  <c r="AJ66" i="99"/>
  <c r="AN66" i="99"/>
  <c r="AI66" i="99"/>
  <c r="AG32" i="99"/>
  <c r="AK32" i="99"/>
  <c r="AF158" i="99"/>
  <c r="AC158" i="99"/>
  <c r="W150" i="99"/>
  <c r="AD150" i="99"/>
  <c r="Z142" i="99"/>
  <c r="AL134" i="99"/>
  <c r="AN134" i="99"/>
  <c r="AJ110" i="99"/>
  <c r="X110" i="99"/>
  <c r="AE94" i="99"/>
  <c r="AG94" i="99"/>
  <c r="AM86" i="99"/>
  <c r="AF86" i="99"/>
  <c r="AG78" i="99"/>
  <c r="AO78" i="99"/>
  <c r="AN70" i="99"/>
  <c r="AF70" i="99"/>
  <c r="AK70" i="99"/>
  <c r="AI70" i="99"/>
  <c r="AJ70" i="99"/>
  <c r="Y70" i="99"/>
  <c r="AH46" i="99"/>
  <c r="AD46" i="99"/>
  <c r="W38" i="99"/>
  <c r="AE30" i="99"/>
  <c r="AO6" i="99"/>
  <c r="Y162" i="99"/>
  <c r="AH162" i="99"/>
  <c r="AI74" i="99"/>
  <c r="AN128" i="99"/>
  <c r="AG88" i="99"/>
  <c r="AA88" i="99"/>
  <c r="AA24" i="99"/>
  <c r="Z174" i="99"/>
  <c r="W173" i="99"/>
  <c r="AG165" i="99"/>
  <c r="X165" i="99"/>
  <c r="AL149" i="99"/>
  <c r="AM109" i="99"/>
  <c r="AK93" i="99"/>
  <c r="W122" i="99"/>
  <c r="AM122" i="99"/>
  <c r="AC42" i="99"/>
  <c r="AG42" i="99"/>
  <c r="AO34" i="99"/>
  <c r="Z34" i="99"/>
  <c r="AL26" i="99"/>
  <c r="AJ26" i="99"/>
  <c r="AB26" i="99"/>
  <c r="AG18" i="99"/>
  <c r="AH18" i="99"/>
  <c r="AF177" i="99"/>
  <c r="AB177" i="99"/>
  <c r="AK177" i="99"/>
  <c r="AB169" i="99"/>
  <c r="AI169" i="99"/>
  <c r="AJ137" i="99"/>
  <c r="AC137" i="99"/>
  <c r="AL129" i="99"/>
  <c r="AD129" i="99"/>
  <c r="AL121" i="99"/>
  <c r="AF121" i="99"/>
  <c r="AC121" i="99"/>
  <c r="AK113" i="99"/>
  <c r="AM97" i="99"/>
  <c r="AG81" i="99"/>
  <c r="Z81" i="99"/>
  <c r="X73" i="99"/>
  <c r="AM73" i="99"/>
  <c r="AE65" i="99"/>
  <c r="Y65" i="99"/>
  <c r="Z65" i="99"/>
  <c r="Z57" i="99"/>
  <c r="AL57" i="99"/>
  <c r="AL41" i="99"/>
  <c r="AH41" i="99"/>
  <c r="AK25" i="99"/>
  <c r="AH25" i="99"/>
  <c r="W25" i="99"/>
  <c r="AC17" i="99"/>
  <c r="Y17" i="99"/>
  <c r="AO146" i="99"/>
  <c r="Y146" i="99"/>
  <c r="AD106" i="99"/>
  <c r="AK50" i="99"/>
  <c r="AF50" i="99"/>
  <c r="AD50" i="99"/>
  <c r="W120" i="99"/>
  <c r="AD120" i="99"/>
  <c r="AO120" i="99"/>
  <c r="AL80" i="99"/>
  <c r="AF80" i="99"/>
  <c r="AC8" i="99"/>
  <c r="AO8" i="99"/>
  <c r="W175" i="99"/>
  <c r="AB175" i="99"/>
  <c r="AH167" i="99"/>
  <c r="AC167" i="99"/>
  <c r="AI167" i="99"/>
  <c r="AA127" i="99"/>
  <c r="AN127" i="99"/>
  <c r="AM127" i="99"/>
  <c r="Z119" i="99"/>
  <c r="Y119" i="99"/>
  <c r="AJ103" i="99"/>
  <c r="AO103" i="99"/>
  <c r="AB87" i="99"/>
  <c r="AK87" i="99"/>
  <c r="AA87" i="99"/>
  <c r="AD79" i="99"/>
  <c r="AE79" i="99"/>
  <c r="AA71" i="99"/>
  <c r="W71" i="99"/>
  <c r="AF71" i="99"/>
  <c r="X63" i="99"/>
  <c r="Z63" i="99"/>
  <c r="AN47" i="99"/>
  <c r="AO47" i="99"/>
  <c r="AK47" i="99"/>
  <c r="AI39" i="99"/>
  <c r="AM39" i="99"/>
  <c r="Z23" i="99"/>
  <c r="Y23" i="99"/>
  <c r="AB7" i="99"/>
  <c r="X7" i="99"/>
  <c r="AG7" i="99"/>
  <c r="AJ114" i="99"/>
  <c r="AD114" i="99"/>
  <c r="AE66" i="99"/>
  <c r="W66" i="99"/>
  <c r="AC66" i="99"/>
  <c r="AA32" i="99"/>
  <c r="AL32" i="99"/>
  <c r="AK158" i="99"/>
  <c r="AA158" i="99"/>
  <c r="AM158" i="99"/>
  <c r="AC150" i="99"/>
  <c r="AK150" i="99"/>
  <c r="AC134" i="99"/>
  <c r="AK134" i="99"/>
  <c r="AL110" i="99"/>
  <c r="AN94" i="99"/>
  <c r="AM94" i="99"/>
  <c r="AD86" i="99"/>
  <c r="AG86" i="99"/>
  <c r="AM78" i="99"/>
  <c r="Z46" i="99"/>
  <c r="AI30" i="99"/>
  <c r="Y6" i="99"/>
  <c r="AO162" i="99"/>
  <c r="Z162" i="99"/>
  <c r="Y74" i="99"/>
  <c r="AD88" i="99"/>
  <c r="AJ24" i="99"/>
  <c r="Z24" i="99"/>
  <c r="AL173" i="99"/>
  <c r="Z165" i="99"/>
  <c r="AG149" i="99"/>
  <c r="AE93" i="99"/>
  <c r="AC53" i="99"/>
  <c r="AG53" i="99"/>
  <c r="Z122" i="99"/>
  <c r="AE122" i="99"/>
  <c r="AN122" i="99"/>
  <c r="AL42" i="99"/>
  <c r="AA42" i="99"/>
  <c r="AI42" i="99"/>
  <c r="AA34" i="99"/>
  <c r="AG34" i="99"/>
  <c r="AN18" i="99"/>
  <c r="AD18" i="99"/>
  <c r="AH177" i="99"/>
  <c r="AL177" i="99"/>
  <c r="AG177" i="99"/>
  <c r="AH169" i="99"/>
  <c r="AG169" i="99"/>
  <c r="AH153" i="99"/>
  <c r="AB137" i="99"/>
  <c r="AI137" i="99"/>
  <c r="AE137" i="99"/>
  <c r="AN129" i="99"/>
  <c r="AK129" i="99"/>
  <c r="AH81" i="99"/>
  <c r="AA81" i="99"/>
  <c r="AC81" i="99"/>
  <c r="AF73" i="99"/>
  <c r="AL73" i="99"/>
  <c r="W57" i="99"/>
  <c r="AI57" i="99"/>
  <c r="AN41" i="99"/>
  <c r="AI41" i="99"/>
  <c r="AA41" i="99"/>
  <c r="AD25" i="99"/>
  <c r="Z25" i="99"/>
  <c r="AN25" i="99"/>
  <c r="AE146" i="99"/>
  <c r="AD146" i="99"/>
  <c r="AA146" i="99"/>
  <c r="AG50" i="99"/>
  <c r="AJ50" i="99"/>
  <c r="X50" i="99"/>
  <c r="AM120" i="99"/>
  <c r="AC120" i="99"/>
  <c r="AJ120" i="99"/>
  <c r="AK8" i="99"/>
  <c r="AL8" i="99"/>
  <c r="AG8" i="99"/>
  <c r="Y175" i="99"/>
  <c r="AE175" i="99"/>
  <c r="Y127" i="99"/>
  <c r="AJ127" i="99"/>
  <c r="AO127" i="99"/>
  <c r="AD103" i="99"/>
  <c r="AK103" i="99"/>
  <c r="Z103" i="99"/>
  <c r="AG87" i="99"/>
  <c r="W87" i="99"/>
  <c r="AE87" i="99"/>
  <c r="AG79" i="99"/>
  <c r="AK79" i="99"/>
  <c r="AB63" i="99"/>
  <c r="W63" i="99"/>
  <c r="AL47" i="99"/>
  <c r="AA47" i="99"/>
  <c r="AG47" i="99"/>
  <c r="AB23" i="99"/>
  <c r="AF23" i="99"/>
  <c r="AG23" i="99"/>
  <c r="AH7" i="99"/>
  <c r="AK7" i="99"/>
  <c r="AI7" i="99"/>
  <c r="AM114" i="99"/>
  <c r="AI114" i="99"/>
  <c r="AC32" i="99"/>
  <c r="AJ32" i="99"/>
  <c r="AE32" i="99"/>
  <c r="AD158" i="99"/>
  <c r="AH158" i="99"/>
  <c r="AO158" i="99"/>
  <c r="AJ150" i="99"/>
  <c r="AG150" i="99"/>
  <c r="AI134" i="99"/>
  <c r="AG134" i="99"/>
  <c r="AM110" i="99"/>
  <c r="AA110" i="99"/>
  <c r="AE110" i="99"/>
  <c r="AG110" i="99"/>
  <c r="AB110" i="99"/>
  <c r="AH94" i="99"/>
  <c r="AB94" i="99"/>
  <c r="Y86" i="99"/>
  <c r="AK86" i="99"/>
  <c r="AH78" i="99"/>
  <c r="AE78" i="99"/>
  <c r="AA78" i="99"/>
  <c r="AJ78" i="99"/>
  <c r="AK78" i="99"/>
  <c r="AC78" i="99"/>
  <c r="AJ38" i="99"/>
  <c r="AH6" i="99"/>
  <c r="AI162" i="99"/>
  <c r="AE74" i="99"/>
  <c r="X88" i="99"/>
  <c r="AK88" i="99"/>
  <c r="AM88" i="99"/>
  <c r="AE88" i="99"/>
  <c r="AL88" i="99"/>
  <c r="AN88" i="99"/>
  <c r="AH88" i="99"/>
  <c r="Y88" i="99"/>
  <c r="AN24" i="99"/>
  <c r="AO173" i="99"/>
  <c r="AO165" i="99"/>
  <c r="AI165" i="99"/>
  <c r="AF165" i="99"/>
  <c r="AM165" i="99"/>
  <c r="AJ165" i="99"/>
  <c r="AH165" i="99"/>
  <c r="AC165" i="99"/>
  <c r="AL165" i="99"/>
  <c r="AA165" i="99"/>
  <c r="AO122" i="99"/>
  <c r="AC122" i="99"/>
  <c r="AL122" i="99"/>
  <c r="AE42" i="99"/>
  <c r="AF42" i="99"/>
  <c r="AO42" i="99"/>
  <c r="AA18" i="99"/>
  <c r="AK18" i="99"/>
  <c r="AL18" i="99"/>
  <c r="AL153" i="99"/>
  <c r="Y137" i="99"/>
  <c r="AF137" i="99"/>
  <c r="AL137" i="99"/>
  <c r="AL81" i="99"/>
  <c r="AN81" i="99"/>
  <c r="AK81" i="99"/>
  <c r="AM57" i="99"/>
  <c r="AK57" i="99"/>
  <c r="X57" i="99"/>
  <c r="W41" i="99"/>
  <c r="AB41" i="99"/>
  <c r="AG41" i="99"/>
  <c r="AN146" i="99"/>
  <c r="AK146" i="99"/>
  <c r="AF146" i="99"/>
  <c r="AF8" i="99"/>
  <c r="AH8" i="99"/>
  <c r="AE8" i="99"/>
  <c r="AF103" i="99"/>
  <c r="AB103" i="99"/>
  <c r="W103" i="99"/>
  <c r="AH63" i="99"/>
  <c r="AO63" i="99"/>
  <c r="AA63" i="99"/>
  <c r="AH23" i="99"/>
  <c r="AA23" i="99"/>
  <c r="W23" i="99"/>
  <c r="Z7" i="99"/>
  <c r="AL7" i="99"/>
  <c r="AJ7" i="99"/>
  <c r="AN114" i="99"/>
  <c r="AK114" i="99"/>
  <c r="AA144" i="99"/>
  <c r="AH32" i="99"/>
  <c r="AM32" i="99"/>
  <c r="AI32" i="99"/>
  <c r="AG158" i="99"/>
  <c r="AJ158" i="99"/>
  <c r="Y158" i="99"/>
  <c r="AM134" i="99"/>
  <c r="W134" i="99"/>
  <c r="AF94" i="99"/>
  <c r="AM162" i="99"/>
  <c r="AF162" i="99"/>
  <c r="AK162" i="99"/>
  <c r="AE162" i="99"/>
  <c r="X162" i="99"/>
  <c r="AB162" i="99"/>
  <c r="AN162" i="99"/>
  <c r="AA162" i="99"/>
  <c r="AI157" i="99"/>
  <c r="AG93" i="99"/>
  <c r="W93" i="99"/>
  <c r="Z93" i="99"/>
  <c r="AF93" i="99"/>
  <c r="AA93" i="99"/>
  <c r="AI93" i="99"/>
  <c r="X93" i="99"/>
  <c r="Y93" i="99"/>
  <c r="AN93" i="99"/>
  <c r="AD93" i="99"/>
  <c r="AM93" i="99"/>
  <c r="AO93" i="99"/>
  <c r="AH93" i="99"/>
  <c r="AL93" i="99"/>
  <c r="AJ93" i="99"/>
  <c r="AL100" i="99"/>
  <c r="AO100" i="99"/>
  <c r="AN86" i="99"/>
  <c r="AC86" i="99"/>
  <c r="AH86" i="99"/>
  <c r="AO86" i="99"/>
  <c r="AI86" i="99"/>
  <c r="AJ162" i="99"/>
  <c r="AL24" i="99"/>
  <c r="AK24" i="99"/>
  <c r="AG24" i="99"/>
  <c r="AM24" i="99"/>
  <c r="AB24" i="99"/>
  <c r="AE24" i="99"/>
  <c r="AO24" i="99"/>
  <c r="Y24" i="99"/>
  <c r="AB149" i="99"/>
  <c r="X149" i="99"/>
  <c r="Y149" i="99"/>
  <c r="AF149" i="99"/>
  <c r="AA149" i="99"/>
  <c r="AH149" i="99"/>
  <c r="AJ149" i="99"/>
  <c r="AC149" i="99"/>
  <c r="AO149" i="99"/>
  <c r="Z149" i="99"/>
  <c r="AI149" i="99"/>
  <c r="AN60" i="99"/>
  <c r="AO94" i="99"/>
  <c r="Y94" i="99"/>
  <c r="Z94" i="99"/>
  <c r="AJ94" i="99"/>
  <c r="X94" i="99"/>
  <c r="AO30" i="99"/>
  <c r="W30" i="99"/>
  <c r="AB30" i="99"/>
  <c r="AM30" i="99"/>
  <c r="AL30" i="99"/>
  <c r="AJ30" i="99"/>
  <c r="X30" i="99"/>
  <c r="AD30" i="99"/>
  <c r="AA30" i="99"/>
  <c r="W162" i="99"/>
  <c r="AC24" i="99"/>
  <c r="AG173" i="99"/>
  <c r="W149" i="99"/>
  <c r="AO109" i="99"/>
  <c r="AC109" i="99"/>
  <c r="AD98" i="99"/>
  <c r="AN98" i="99"/>
  <c r="AB98" i="99"/>
  <c r="AF98" i="99"/>
  <c r="AA98" i="99"/>
  <c r="Z98" i="99"/>
  <c r="AO98" i="99"/>
  <c r="AK98" i="99"/>
  <c r="AC98" i="99"/>
  <c r="AH98" i="99"/>
  <c r="AI98" i="99"/>
  <c r="W98" i="99"/>
  <c r="AJ98" i="99"/>
  <c r="Y98" i="99"/>
  <c r="X98" i="99"/>
  <c r="AM98" i="99"/>
  <c r="AE98" i="99"/>
  <c r="Y16" i="99"/>
  <c r="W139" i="99"/>
  <c r="AB122" i="99"/>
  <c r="X122" i="99"/>
  <c r="AB42" i="99"/>
  <c r="AJ42" i="99"/>
  <c r="AB34" i="99"/>
  <c r="AK34" i="99"/>
  <c r="AC34" i="99"/>
  <c r="AI18" i="99"/>
  <c r="W18" i="99"/>
  <c r="AE177" i="99"/>
  <c r="W177" i="99"/>
  <c r="AA169" i="99"/>
  <c r="AK169" i="99"/>
  <c r="AM137" i="99"/>
  <c r="AK137" i="99"/>
  <c r="AA129" i="99"/>
  <c r="AH129" i="99"/>
  <c r="AG129" i="99"/>
  <c r="AB81" i="99"/>
  <c r="AM81" i="99"/>
  <c r="W73" i="99"/>
  <c r="AA73" i="99"/>
  <c r="AD73" i="99"/>
  <c r="AE57" i="99"/>
  <c r="AA57" i="99"/>
  <c r="AE41" i="99"/>
  <c r="AM41" i="99"/>
  <c r="AA25" i="99"/>
  <c r="AO25" i="99"/>
  <c r="AM146" i="99"/>
  <c r="AB146" i="99"/>
  <c r="AC50" i="99"/>
  <c r="AH120" i="99"/>
  <c r="AN8" i="99"/>
  <c r="AB8" i="99"/>
  <c r="Z175" i="99"/>
  <c r="AF175" i="99"/>
  <c r="AI175" i="99"/>
  <c r="AF167" i="99"/>
  <c r="AL167" i="99"/>
  <c r="AD127" i="99"/>
  <c r="AK127" i="99"/>
  <c r="AI103" i="99"/>
  <c r="Y103" i="99"/>
  <c r="AJ87" i="99"/>
  <c r="AF87" i="99"/>
  <c r="AH79" i="99"/>
  <c r="AB79" i="99"/>
  <c r="AL71" i="99"/>
  <c r="AC71" i="99"/>
  <c r="AL63" i="99"/>
  <c r="AJ63" i="99"/>
  <c r="W47" i="99"/>
  <c r="Z47" i="99"/>
  <c r="AK23" i="99"/>
  <c r="X23" i="99"/>
  <c r="AO7" i="99"/>
  <c r="AA7" i="99"/>
  <c r="Y114" i="99"/>
  <c r="Z114" i="99"/>
  <c r="AO114" i="99"/>
  <c r="AL66" i="99"/>
  <c r="AA66" i="99"/>
  <c r="AB32" i="99"/>
  <c r="Y32" i="99"/>
  <c r="AB158" i="99"/>
  <c r="AI158" i="99"/>
  <c r="AA150" i="99"/>
  <c r="AE150" i="99"/>
  <c r="Y150" i="99"/>
  <c r="AA134" i="99"/>
  <c r="AO134" i="99"/>
  <c r="AI110" i="99"/>
  <c r="AN110" i="99"/>
  <c r="AD94" i="99"/>
  <c r="AL86" i="99"/>
  <c r="AE86" i="99"/>
  <c r="X78" i="99"/>
  <c r="AI78" i="99"/>
  <c r="AA46" i="99"/>
  <c r="W46" i="99"/>
  <c r="AJ46" i="99"/>
  <c r="Y46" i="99"/>
  <c r="Y30" i="99"/>
  <c r="AE6" i="99"/>
  <c r="AD162" i="99"/>
  <c r="X74" i="99"/>
  <c r="AH74" i="99"/>
  <c r="AM74" i="99"/>
  <c r="AJ74" i="99"/>
  <c r="AA74" i="99"/>
  <c r="AG74" i="99"/>
  <c r="AL74" i="99"/>
  <c r="AC128" i="99"/>
  <c r="AI128" i="99"/>
  <c r="AG128" i="99"/>
  <c r="AE128" i="99"/>
  <c r="AO128" i="99"/>
  <c r="AH128" i="99"/>
  <c r="AJ128" i="99"/>
  <c r="AA128" i="99"/>
  <c r="AI24" i="99"/>
  <c r="W174" i="99"/>
  <c r="AF174" i="99"/>
  <c r="AO174" i="99"/>
  <c r="AJ174" i="99"/>
  <c r="AG174" i="99"/>
  <c r="AI174" i="99"/>
  <c r="Y174" i="99"/>
  <c r="X174" i="99"/>
  <c r="AN174" i="99"/>
  <c r="AC174" i="99"/>
  <c r="AN149" i="99"/>
  <c r="X60" i="99"/>
  <c r="AI60" i="99"/>
  <c r="AO60" i="99"/>
  <c r="AE60" i="99"/>
  <c r="AH60" i="99"/>
  <c r="AD60" i="99"/>
  <c r="Z60" i="99"/>
  <c r="AJ60" i="99"/>
  <c r="AB60" i="99"/>
  <c r="W60" i="99"/>
  <c r="Y60" i="99"/>
  <c r="AM60" i="99"/>
  <c r="AC60" i="99"/>
  <c r="AK60" i="99"/>
  <c r="AF60" i="99"/>
  <c r="AG60" i="99"/>
  <c r="AL60" i="99"/>
  <c r="AJ122" i="99"/>
  <c r="W42" i="99"/>
  <c r="AN42" i="99"/>
  <c r="AC18" i="99"/>
  <c r="Z18" i="99"/>
  <c r="AG137" i="99"/>
  <c r="AO137" i="99"/>
  <c r="Y81" i="99"/>
  <c r="X81" i="99"/>
  <c r="AD57" i="99"/>
  <c r="AO57" i="99"/>
  <c r="Y41" i="99"/>
  <c r="AC41" i="99"/>
  <c r="AJ146" i="99"/>
  <c r="AH146" i="99"/>
  <c r="AM8" i="99"/>
  <c r="X8" i="99"/>
  <c r="X103" i="99"/>
  <c r="AE103" i="99"/>
  <c r="AK63" i="99"/>
  <c r="AC63" i="99"/>
  <c r="AO23" i="99"/>
  <c r="AM7" i="99"/>
  <c r="AN32" i="99"/>
  <c r="AO32" i="99"/>
  <c r="AF134" i="99"/>
  <c r="W94" i="99"/>
  <c r="AB86" i="99"/>
  <c r="AN30" i="99"/>
  <c r="AK6" i="99"/>
  <c r="AM6" i="99"/>
  <c r="W6" i="99"/>
  <c r="AB6" i="99"/>
  <c r="AN6" i="99"/>
  <c r="AL6" i="99"/>
  <c r="AF6" i="99"/>
  <c r="X6" i="99"/>
  <c r="AG162" i="99"/>
  <c r="AF24" i="99"/>
  <c r="AK173" i="99"/>
  <c r="AE173" i="99"/>
  <c r="AB173" i="99"/>
  <c r="Y173" i="99"/>
  <c r="AJ173" i="99"/>
  <c r="Z173" i="99"/>
  <c r="AN173" i="99"/>
  <c r="AD173" i="99"/>
  <c r="AA173" i="99"/>
  <c r="AC173" i="99"/>
  <c r="AM173" i="99"/>
  <c r="AM157" i="99"/>
  <c r="AD149" i="99"/>
  <c r="AB93" i="99"/>
  <c r="AD16" i="99"/>
  <c r="AL16" i="99"/>
  <c r="AO16" i="99"/>
  <c r="AJ16" i="99"/>
  <c r="AI16" i="99"/>
  <c r="W16" i="99"/>
  <c r="AK16" i="99"/>
  <c r="Z16" i="99"/>
  <c r="AB16" i="99"/>
  <c r="AC16" i="99"/>
  <c r="AF16" i="99"/>
  <c r="AM16" i="99"/>
  <c r="AE16" i="99"/>
  <c r="AG16" i="99"/>
  <c r="AH16" i="99"/>
  <c r="AA16" i="99"/>
  <c r="AN16" i="99"/>
  <c r="AE139" i="99"/>
  <c r="AG139" i="99"/>
  <c r="AJ139" i="99"/>
  <c r="AO139" i="99"/>
  <c r="AA139" i="99"/>
  <c r="X139" i="99"/>
  <c r="Y139" i="99"/>
  <c r="AF139" i="99"/>
  <c r="AB139" i="99"/>
  <c r="AM139" i="99"/>
  <c r="AL139" i="99"/>
  <c r="Z139" i="99"/>
  <c r="AD139" i="99"/>
  <c r="AH139" i="99"/>
  <c r="AK139" i="99"/>
  <c r="AN139" i="99"/>
  <c r="AI139" i="99"/>
  <c r="Y64" i="99"/>
  <c r="AG64" i="99"/>
  <c r="AK64" i="99"/>
  <c r="W156" i="99"/>
  <c r="AG156" i="99"/>
  <c r="AH156" i="99"/>
  <c r="X148" i="99"/>
  <c r="AC148" i="99"/>
  <c r="AD132" i="99"/>
  <c r="AL132" i="99"/>
  <c r="AJ124" i="99"/>
  <c r="Z116" i="99"/>
  <c r="AI116" i="99"/>
  <c r="Y116" i="99"/>
  <c r="AN108" i="99"/>
  <c r="AI108" i="99"/>
  <c r="X84" i="99"/>
  <c r="AJ84" i="99"/>
  <c r="AH76" i="99"/>
  <c r="X76" i="99"/>
  <c r="AD76" i="99"/>
  <c r="AF68" i="99"/>
  <c r="AA68" i="99"/>
  <c r="AO44" i="99"/>
  <c r="AN44" i="99"/>
  <c r="Z28" i="99"/>
  <c r="AI28" i="99"/>
  <c r="AB12" i="99"/>
  <c r="AD12" i="99"/>
  <c r="AL12" i="99"/>
  <c r="Y4" i="99"/>
  <c r="AO4" i="99"/>
  <c r="AM176" i="99"/>
  <c r="AI176" i="99"/>
  <c r="AG112" i="99"/>
  <c r="Y112" i="99"/>
  <c r="AH112" i="99"/>
  <c r="AF72" i="99"/>
  <c r="AN72" i="99"/>
  <c r="AD171" i="99"/>
  <c r="AH171" i="99"/>
  <c r="AC171" i="99"/>
  <c r="X147" i="99"/>
  <c r="AM147" i="99"/>
  <c r="AO91" i="99"/>
  <c r="X91" i="99"/>
  <c r="W75" i="99"/>
  <c r="AG75" i="99"/>
  <c r="AK75" i="99"/>
  <c r="AJ67" i="99"/>
  <c r="Z67" i="99"/>
  <c r="AC59" i="99"/>
  <c r="AJ59" i="99"/>
  <c r="AF43" i="99"/>
  <c r="AD43" i="99"/>
  <c r="AD35" i="99"/>
  <c r="AM35" i="99"/>
  <c r="Y35" i="99"/>
  <c r="AA27" i="99"/>
  <c r="Y27" i="99"/>
  <c r="AB3" i="99"/>
  <c r="AJ3" i="99"/>
  <c r="AD56" i="99"/>
  <c r="AG56" i="99"/>
  <c r="AJ56" i="99"/>
  <c r="AJ141" i="99"/>
  <c r="AD141" i="99"/>
  <c r="Y141" i="99"/>
  <c r="AG117" i="99"/>
  <c r="Y117" i="99"/>
  <c r="AB101" i="99"/>
  <c r="AL101" i="99"/>
  <c r="AG101" i="99"/>
  <c r="AF85" i="99"/>
  <c r="AC85" i="99"/>
  <c r="AD85" i="99"/>
  <c r="Y61" i="99"/>
  <c r="Z61" i="99"/>
  <c r="AB29" i="99"/>
  <c r="AK29" i="99"/>
  <c r="AC21" i="99"/>
  <c r="AA21" i="99"/>
  <c r="AK21" i="99"/>
  <c r="AD138" i="99"/>
  <c r="AK138" i="99"/>
  <c r="AE148" i="99"/>
  <c r="AK148" i="99"/>
  <c r="AE132" i="99"/>
  <c r="AG132" i="99"/>
  <c r="AK132" i="99"/>
  <c r="AL108" i="99"/>
  <c r="Z108" i="99"/>
  <c r="AE84" i="99"/>
  <c r="AM84" i="99"/>
  <c r="AH68" i="99"/>
  <c r="X68" i="99"/>
  <c r="AA44" i="99"/>
  <c r="AG44" i="99"/>
  <c r="AF28" i="99"/>
  <c r="AM28" i="99"/>
  <c r="Y28" i="99"/>
  <c r="X4" i="99"/>
  <c r="W4" i="99"/>
  <c r="AL72" i="99"/>
  <c r="AE72" i="99"/>
  <c r="W67" i="99"/>
  <c r="AB67" i="99"/>
  <c r="AE59" i="99"/>
  <c r="AF59" i="99"/>
  <c r="AK27" i="99"/>
  <c r="AM27" i="99"/>
  <c r="AE3" i="99"/>
  <c r="AN141" i="99"/>
  <c r="AH141" i="99"/>
  <c r="AB141" i="99"/>
  <c r="AA117" i="99"/>
  <c r="AK117" i="99"/>
  <c r="AE117" i="99"/>
  <c r="AC101" i="99"/>
  <c r="Y101" i="99"/>
  <c r="AF101" i="99"/>
  <c r="AH85" i="99"/>
  <c r="AA85" i="99"/>
  <c r="AO85" i="99"/>
  <c r="AE61" i="99"/>
  <c r="X61" i="99"/>
  <c r="AN61" i="99"/>
  <c r="AM29" i="99"/>
  <c r="AA29" i="99"/>
  <c r="AJ21" i="99"/>
  <c r="Z21" i="99"/>
  <c r="AL21" i="99"/>
  <c r="AC5" i="99"/>
  <c r="AN5" i="99"/>
  <c r="AB138" i="99"/>
  <c r="AE138" i="99"/>
  <c r="AA138" i="99"/>
  <c r="AB160" i="99"/>
  <c r="AC64" i="99"/>
  <c r="AI64" i="99"/>
  <c r="AN156" i="99"/>
  <c r="AD148" i="99"/>
  <c r="AO148" i="99"/>
  <c r="AF148" i="99"/>
  <c r="AM132" i="99"/>
  <c r="W132" i="99"/>
  <c r="Y132" i="99"/>
  <c r="AO116" i="99"/>
  <c r="AK116" i="99"/>
  <c r="AM108" i="99"/>
  <c r="AG108" i="99"/>
  <c r="AO108" i="99"/>
  <c r="AA84" i="99"/>
  <c r="AG84" i="99"/>
  <c r="Z76" i="99"/>
  <c r="Y76" i="99"/>
  <c r="AG68" i="99"/>
  <c r="AI68" i="99"/>
  <c r="AE68" i="99"/>
  <c r="AD44" i="99"/>
  <c r="AM44" i="99"/>
  <c r="AO28" i="99"/>
  <c r="AK28" i="99"/>
  <c r="AJ28" i="99"/>
  <c r="AE12" i="99"/>
  <c r="Z12" i="99"/>
  <c r="AH4" i="99"/>
  <c r="AJ4" i="99"/>
  <c r="AL4" i="99"/>
  <c r="AO176" i="99"/>
  <c r="AK176" i="99"/>
  <c r="Z112" i="99"/>
  <c r="AA112" i="99"/>
  <c r="X72" i="99"/>
  <c r="AO72" i="99"/>
  <c r="AG72" i="99"/>
  <c r="AO171" i="99"/>
  <c r="AL147" i="99"/>
  <c r="Y147" i="99"/>
  <c r="AD147" i="99"/>
  <c r="AL107" i="99"/>
  <c r="AC91" i="99"/>
  <c r="AE91" i="99"/>
  <c r="AL91" i="99"/>
  <c r="AH75" i="99"/>
  <c r="AF75" i="99"/>
  <c r="AA67" i="99"/>
  <c r="AO67" i="99"/>
  <c r="Y67" i="99"/>
  <c r="AI59" i="99"/>
  <c r="AA59" i="99"/>
  <c r="W43" i="99"/>
  <c r="AM43" i="99"/>
  <c r="AB35" i="99"/>
  <c r="W35" i="99"/>
  <c r="X27" i="99"/>
  <c r="AI27" i="99"/>
  <c r="AF27" i="99"/>
  <c r="X19" i="99"/>
  <c r="AL11" i="99"/>
  <c r="AD11" i="99"/>
  <c r="AI11" i="99"/>
  <c r="AD3" i="99"/>
  <c r="Z3" i="99"/>
  <c r="AF117" i="99"/>
  <c r="W117" i="99"/>
  <c r="AD117" i="99"/>
  <c r="Z101" i="99"/>
  <c r="AI101" i="99"/>
  <c r="AA101" i="99"/>
  <c r="AD61" i="99"/>
  <c r="AF61" i="99"/>
  <c r="AJ61" i="99"/>
  <c r="AI29" i="99"/>
  <c r="AH29" i="99"/>
  <c r="AF138" i="99"/>
  <c r="AG138" i="99"/>
  <c r="AO138" i="99"/>
  <c r="Y148" i="99"/>
  <c r="AG148" i="99"/>
  <c r="AM148" i="99"/>
  <c r="AC108" i="99"/>
  <c r="Y108" i="99"/>
  <c r="AH108" i="99"/>
  <c r="AB84" i="99"/>
  <c r="AF84" i="99"/>
  <c r="AN84" i="99"/>
  <c r="Z68" i="99"/>
  <c r="W68" i="99"/>
  <c r="AO68" i="99"/>
  <c r="X44" i="99"/>
  <c r="AC44" i="99"/>
  <c r="Y44" i="99"/>
  <c r="AN4" i="99"/>
  <c r="AK4" i="99"/>
  <c r="AG4" i="99"/>
  <c r="AH72" i="99"/>
  <c r="AI72" i="99"/>
  <c r="AJ72" i="99"/>
  <c r="X75" i="99"/>
  <c r="AJ75" i="99"/>
  <c r="AN67" i="99"/>
  <c r="AK67" i="99"/>
  <c r="X67" i="99"/>
  <c r="W59" i="99"/>
  <c r="AK59" i="99"/>
  <c r="AO43" i="99"/>
  <c r="AE43" i="99"/>
  <c r="AC35" i="99"/>
  <c r="AG35" i="99"/>
  <c r="AD27" i="99"/>
  <c r="Z27" i="99"/>
  <c r="AJ27" i="99"/>
  <c r="AK3" i="99"/>
  <c r="W3" i="99"/>
  <c r="AN29" i="99"/>
  <c r="AL29" i="99"/>
  <c r="X59" i="99"/>
  <c r="AN59" i="99"/>
  <c r="AJ29" i="99"/>
  <c r="AO29" i="99"/>
  <c r="AM59" i="99"/>
  <c r="AB59" i="99"/>
  <c r="Z59" i="99"/>
  <c r="AH27" i="99"/>
  <c r="AJ130" i="99"/>
  <c r="AM56" i="99"/>
  <c r="X56" i="99"/>
  <c r="X141" i="99"/>
  <c r="AK141" i="99"/>
  <c r="AH117" i="99"/>
  <c r="AE101" i="99"/>
  <c r="AG85" i="99"/>
  <c r="AB61" i="99"/>
  <c r="AL61" i="99"/>
  <c r="W29" i="99"/>
  <c r="AG29" i="99"/>
  <c r="AC29" i="99"/>
  <c r="Y21" i="99"/>
  <c r="AG21" i="99"/>
  <c r="AI138" i="99"/>
  <c r="Z138" i="99"/>
  <c r="AB148" i="99"/>
  <c r="AL148" i="99"/>
  <c r="Z132" i="99"/>
  <c r="AJ132" i="99"/>
  <c r="W116" i="99"/>
  <c r="AE108" i="99"/>
  <c r="X108" i="99"/>
  <c r="AH84" i="99"/>
  <c r="W84" i="99"/>
  <c r="AJ68" i="99"/>
  <c r="AB68" i="99"/>
  <c r="AK44" i="99"/>
  <c r="AE44" i="99"/>
  <c r="AE28" i="99"/>
  <c r="AC28" i="99"/>
  <c r="AI4" i="99"/>
  <c r="AK72" i="99"/>
  <c r="AN75" i="99"/>
  <c r="AE67" i="99"/>
  <c r="AI67" i="99"/>
  <c r="AH59" i="99"/>
  <c r="AD59" i="99"/>
  <c r="AO59" i="99"/>
  <c r="W27" i="99"/>
  <c r="AE27" i="99"/>
  <c r="C227" i="70"/>
  <c r="C220" i="73"/>
  <c r="C222" i="73"/>
  <c r="K223" i="79"/>
  <c r="J223" i="79"/>
  <c r="D223" i="88"/>
  <c r="K225" i="84"/>
  <c r="C223" i="87"/>
  <c r="C225" i="73"/>
  <c r="J227" i="95"/>
  <c r="K226" i="79"/>
  <c r="C227" i="92"/>
  <c r="F225" i="96"/>
  <c r="C221" i="71"/>
  <c r="G221" i="79"/>
  <c r="C222" i="81"/>
  <c r="H221" i="83"/>
  <c r="F224" i="72"/>
  <c r="C223" i="72"/>
  <c r="C222" i="72"/>
  <c r="H221" i="70"/>
  <c r="E222" i="79"/>
  <c r="G225" i="78"/>
  <c r="K221" i="84"/>
  <c r="E222" i="89"/>
  <c r="J223" i="68"/>
  <c r="J224" i="68"/>
  <c r="I221" i="78"/>
  <c r="C226" i="71"/>
  <c r="I221" i="74"/>
  <c r="J223" i="78"/>
  <c r="K225" i="80"/>
  <c r="H224" i="83"/>
  <c r="E221" i="89"/>
  <c r="I221" i="70"/>
  <c r="E222" i="72"/>
  <c r="D224" i="68"/>
  <c r="G224" i="72"/>
  <c r="J222" i="79"/>
  <c r="I221" i="80"/>
  <c r="C223" i="81"/>
  <c r="G225" i="87"/>
  <c r="K222" i="88"/>
  <c r="F221" i="95"/>
  <c r="J222" i="90"/>
  <c r="I223" i="70"/>
  <c r="C222" i="69"/>
  <c r="G222" i="80"/>
  <c r="F226" i="83"/>
  <c r="F227" i="83" s="1"/>
  <c r="G224" i="84"/>
  <c r="H224" i="89"/>
  <c r="G226" i="68"/>
  <c r="G224" i="70"/>
  <c r="C226" i="72"/>
  <c r="F221" i="73"/>
  <c r="I226" i="75"/>
  <c r="F225" i="77"/>
  <c r="D225" i="82"/>
  <c r="E221" i="87"/>
  <c r="C224" i="88"/>
  <c r="F224" i="90"/>
  <c r="K222" i="74"/>
  <c r="J226" i="69"/>
  <c r="E226" i="77"/>
  <c r="J225" i="78"/>
  <c r="C224" i="73"/>
  <c r="K221" i="80"/>
  <c r="I223" i="86"/>
  <c r="K223" i="88"/>
  <c r="F223" i="88"/>
  <c r="J226" i="75"/>
  <c r="D221" i="70"/>
  <c r="E226" i="75"/>
  <c r="I223" i="79"/>
  <c r="C225" i="80"/>
  <c r="K221" i="94"/>
  <c r="G222" i="76"/>
  <c r="E226" i="96"/>
  <c r="I222" i="73"/>
  <c r="D223" i="76"/>
  <c r="D227" i="76" s="1"/>
  <c r="D220" i="76"/>
  <c r="H222" i="78"/>
  <c r="H227" i="78" s="1"/>
  <c r="J221" i="82"/>
  <c r="K226" i="86"/>
  <c r="K227" i="86" s="1"/>
  <c r="K222" i="90"/>
  <c r="D223" i="92"/>
  <c r="F221" i="93"/>
  <c r="E224" i="97"/>
  <c r="F226" i="72"/>
  <c r="E225" i="92"/>
  <c r="J224" i="72"/>
  <c r="E221" i="83"/>
  <c r="I221" i="81"/>
  <c r="H222" i="83"/>
  <c r="C222" i="85"/>
  <c r="C227" i="85" s="1"/>
  <c r="H221" i="89"/>
  <c r="D224" i="90"/>
  <c r="D220" i="90"/>
  <c r="E223" i="91"/>
  <c r="I224" i="95"/>
  <c r="I223" i="76"/>
  <c r="H225" i="73"/>
  <c r="G225" i="80"/>
  <c r="C221" i="73"/>
  <c r="C225" i="74"/>
  <c r="C224" i="86"/>
  <c r="C222" i="86"/>
  <c r="G226" i="89"/>
  <c r="G221" i="86"/>
  <c r="G225" i="93"/>
  <c r="C225" i="95"/>
  <c r="G223" i="73"/>
  <c r="G221" i="69"/>
  <c r="G227" i="69" s="1"/>
  <c r="G225" i="73"/>
  <c r="C222" i="68"/>
  <c r="K221" i="79"/>
  <c r="J222" i="74"/>
  <c r="I226" i="81"/>
  <c r="E224" i="83"/>
  <c r="H223" i="83"/>
  <c r="C221" i="86"/>
  <c r="I225" i="88"/>
  <c r="G221" i="89"/>
  <c r="I224" i="91"/>
  <c r="H226" i="93"/>
  <c r="I224" i="94"/>
  <c r="C225" i="87"/>
  <c r="C223" i="96"/>
  <c r="F221" i="72"/>
  <c r="J222" i="72"/>
  <c r="K225" i="76"/>
  <c r="F226" i="81"/>
  <c r="K223" i="78"/>
  <c r="I226" i="82"/>
  <c r="I227" i="82" s="1"/>
  <c r="I220" i="82"/>
  <c r="D226" i="83"/>
  <c r="D225" i="88"/>
  <c r="C225" i="84"/>
  <c r="H224" i="90"/>
  <c r="I226" i="88"/>
  <c r="D221" i="91"/>
  <c r="G223" i="92"/>
  <c r="K221" i="92"/>
  <c r="K227" i="92" s="1"/>
  <c r="E226" i="97"/>
  <c r="F222" i="74"/>
  <c r="G222" i="92"/>
  <c r="G227" i="92" s="1"/>
  <c r="J223" i="77"/>
  <c r="J227" i="77" s="1"/>
  <c r="I222" i="68"/>
  <c r="E226" i="76"/>
  <c r="F222" i="77"/>
  <c r="C223" i="83"/>
  <c r="G222" i="86"/>
  <c r="J223" i="87"/>
  <c r="C221" i="90"/>
  <c r="C227" i="90" s="1"/>
  <c r="G223" i="91"/>
  <c r="D225" i="94"/>
  <c r="D227" i="94" s="1"/>
  <c r="J223" i="93"/>
  <c r="E221" i="71"/>
  <c r="G223" i="76"/>
  <c r="I224" i="93"/>
  <c r="D225" i="83"/>
  <c r="H225" i="96"/>
  <c r="K226" i="95"/>
  <c r="I223" i="97"/>
  <c r="G221" i="91"/>
  <c r="I223" i="94"/>
  <c r="I221" i="94"/>
  <c r="I227" i="94" s="1"/>
  <c r="I223" i="96"/>
  <c r="K222" i="97"/>
  <c r="C221" i="97"/>
  <c r="E225" i="87"/>
  <c r="J227" i="70"/>
  <c r="I223" i="74"/>
  <c r="I222" i="75"/>
  <c r="F223" i="72"/>
  <c r="E224" i="75"/>
  <c r="G225" i="86"/>
  <c r="H226" i="68"/>
  <c r="K224" i="71"/>
  <c r="G220" i="82"/>
  <c r="G224" i="82"/>
  <c r="C225" i="86"/>
  <c r="J226" i="68"/>
  <c r="I224" i="80"/>
  <c r="E220" i="79"/>
  <c r="E225" i="79"/>
  <c r="F226" i="82"/>
  <c r="E224" i="87"/>
  <c r="E223" i="69"/>
  <c r="J227" i="71"/>
  <c r="G225" i="70"/>
  <c r="F227" i="69"/>
  <c r="J226" i="79"/>
  <c r="D227" i="83"/>
  <c r="G226" i="70"/>
  <c r="K227" i="78"/>
  <c r="I225" i="86"/>
  <c r="J220" i="90"/>
  <c r="J225" i="90"/>
  <c r="K224" i="94"/>
  <c r="K220" i="94"/>
  <c r="F220" i="68"/>
  <c r="F224" i="68"/>
  <c r="I222" i="70"/>
  <c r="F224" i="75"/>
  <c r="E222" i="78"/>
  <c r="H227" i="80"/>
  <c r="D225" i="70"/>
  <c r="C227" i="76"/>
  <c r="E225" i="89"/>
  <c r="K226" i="71"/>
  <c r="C226" i="70"/>
  <c r="H224" i="77"/>
  <c r="I225" i="74"/>
  <c r="H226" i="87"/>
  <c r="I226" i="90"/>
  <c r="C226" i="95"/>
  <c r="I227" i="89"/>
  <c r="I226" i="68"/>
  <c r="G226" i="84"/>
  <c r="F225" i="88"/>
  <c r="E223" i="89"/>
  <c r="D224" i="93"/>
  <c r="H223" i="96"/>
  <c r="I224" i="68"/>
  <c r="J227" i="89"/>
  <c r="C222" i="94"/>
  <c r="E223" i="75"/>
  <c r="D226" i="73"/>
  <c r="J222" i="68"/>
  <c r="E226" i="79"/>
  <c r="C226" i="81"/>
  <c r="F222" i="84"/>
  <c r="F227" i="84" s="1"/>
  <c r="I225" i="91"/>
  <c r="F226" i="90"/>
  <c r="J223" i="97"/>
  <c r="E225" i="70"/>
  <c r="J225" i="72"/>
  <c r="G226" i="90"/>
  <c r="D227" i="79"/>
  <c r="D227" i="80"/>
  <c r="K226" i="84"/>
  <c r="C223" i="86"/>
  <c r="E222" i="90"/>
  <c r="H223" i="92"/>
  <c r="I223" i="95"/>
  <c r="K222" i="95"/>
  <c r="J224" i="69"/>
  <c r="D223" i="78"/>
  <c r="F225" i="90"/>
  <c r="C226" i="97"/>
  <c r="J225" i="97"/>
  <c r="K222" i="96"/>
  <c r="E222" i="92"/>
  <c r="D223" i="97"/>
  <c r="G225" i="95"/>
  <c r="G220" i="96"/>
  <c r="G225" i="96"/>
  <c r="H222" i="93"/>
  <c r="I226" i="94"/>
  <c r="F223" i="73"/>
  <c r="F220" i="73"/>
  <c r="E227" i="77"/>
  <c r="I223" i="80"/>
  <c r="J220" i="81"/>
  <c r="J224" i="81"/>
  <c r="F227" i="86"/>
  <c r="H225" i="89"/>
  <c r="F227" i="81"/>
  <c r="J225" i="82"/>
  <c r="E220" i="73"/>
  <c r="E224" i="73"/>
  <c r="I222" i="77"/>
  <c r="H225" i="77"/>
  <c r="J224" i="79"/>
  <c r="G224" i="91"/>
  <c r="H222" i="68"/>
  <c r="H224" i="70"/>
  <c r="H224" i="78"/>
  <c r="G224" i="89"/>
  <c r="F225" i="75"/>
  <c r="F222" i="87"/>
  <c r="D222" i="74"/>
  <c r="D226" i="78"/>
  <c r="K224" i="76"/>
  <c r="E221" i="73"/>
  <c r="H222" i="76"/>
  <c r="H223" i="76"/>
  <c r="K226" i="82"/>
  <c r="J221" i="79"/>
  <c r="J221" i="87"/>
  <c r="I222" i="78"/>
  <c r="G223" i="78"/>
  <c r="C222" i="71"/>
  <c r="H223" i="77"/>
  <c r="H222" i="82"/>
  <c r="C223" i="85"/>
  <c r="J225" i="87"/>
  <c r="I226" i="70"/>
  <c r="K226" i="76"/>
  <c r="H226" i="81"/>
  <c r="K226" i="87"/>
  <c r="K221" i="88"/>
  <c r="C224" i="72"/>
  <c r="G223" i="71"/>
  <c r="E221" i="69"/>
  <c r="D224" i="81"/>
  <c r="D220" i="81"/>
  <c r="F221" i="75"/>
  <c r="C221" i="74"/>
  <c r="H225" i="79"/>
  <c r="I222" i="87"/>
  <c r="I222" i="88"/>
  <c r="G222" i="72"/>
  <c r="E222" i="75"/>
  <c r="D221" i="74"/>
  <c r="E221" i="76"/>
  <c r="E227" i="76" s="1"/>
  <c r="F221" i="87"/>
  <c r="K221" i="83"/>
  <c r="G223" i="88"/>
  <c r="F222" i="68"/>
  <c r="E222" i="73"/>
  <c r="D225" i="78"/>
  <c r="I223" i="78"/>
  <c r="C224" i="81"/>
  <c r="E224" i="89"/>
  <c r="D222" i="88"/>
  <c r="F221" i="90"/>
  <c r="F224" i="70"/>
  <c r="K225" i="71"/>
  <c r="E222" i="76"/>
  <c r="D221" i="87"/>
  <c r="D227" i="87" s="1"/>
  <c r="I221" i="86"/>
  <c r="I227" i="86" s="1"/>
  <c r="G223" i="90"/>
  <c r="C222" i="74"/>
  <c r="K220" i="73"/>
  <c r="K225" i="73"/>
  <c r="K227" i="73" s="1"/>
  <c r="H221" i="81"/>
  <c r="H226" i="76"/>
  <c r="E226" i="80"/>
  <c r="G223" i="84"/>
  <c r="I223" i="87"/>
  <c r="H223" i="94"/>
  <c r="F221" i="68"/>
  <c r="K223" i="74"/>
  <c r="E225" i="71"/>
  <c r="H226" i="77"/>
  <c r="C225" i="81"/>
  <c r="C225" i="83"/>
  <c r="G222" i="89"/>
  <c r="G223" i="89"/>
  <c r="D221" i="95"/>
  <c r="I220" i="98"/>
  <c r="I221" i="98"/>
  <c r="I225" i="98"/>
  <c r="I222" i="98"/>
  <c r="I226" i="98"/>
  <c r="I223" i="98"/>
  <c r="I221" i="76"/>
  <c r="E221" i="92"/>
  <c r="K223" i="68"/>
  <c r="I223" i="73"/>
  <c r="G226" i="76"/>
  <c r="H225" i="85"/>
  <c r="J221" i="84"/>
  <c r="H224" i="91"/>
  <c r="H222" i="90"/>
  <c r="I222" i="97"/>
  <c r="F224" i="96"/>
  <c r="I225" i="80"/>
  <c r="H225" i="70"/>
  <c r="I226" i="76"/>
  <c r="G226" i="80"/>
  <c r="E224" i="84"/>
  <c r="J221" i="88"/>
  <c r="D222" i="89"/>
  <c r="D222" i="90"/>
  <c r="J220" i="91"/>
  <c r="J221" i="91"/>
  <c r="J227" i="91" s="1"/>
  <c r="K224" i="96"/>
  <c r="K224" i="97"/>
  <c r="K226" i="74"/>
  <c r="K224" i="68"/>
  <c r="I221" i="69"/>
  <c r="G221" i="76"/>
  <c r="E221" i="80"/>
  <c r="J226" i="81"/>
  <c r="F225" i="85"/>
  <c r="I225" i="85"/>
  <c r="G223" i="86"/>
  <c r="H221" i="90"/>
  <c r="I225" i="92"/>
  <c r="I221" i="92"/>
  <c r="H224" i="96"/>
  <c r="C221" i="94"/>
  <c r="D223" i="75"/>
  <c r="D227" i="75" s="1"/>
  <c r="E222" i="69"/>
  <c r="J226" i="78"/>
  <c r="C226" i="79"/>
  <c r="C227" i="79" s="1"/>
  <c r="C222" i="80"/>
  <c r="C227" i="80" s="1"/>
  <c r="C224" i="83"/>
  <c r="G221" i="83"/>
  <c r="G227" i="83" s="1"/>
  <c r="I226" i="87"/>
  <c r="F221" i="89"/>
  <c r="F227" i="89" s="1"/>
  <c r="K226" i="93"/>
  <c r="C225" i="91"/>
  <c r="G222" i="93"/>
  <c r="G227" i="93" s="1"/>
  <c r="C221" i="93"/>
  <c r="F225" i="93"/>
  <c r="F223" i="68"/>
  <c r="J223" i="81"/>
  <c r="G223" i="87"/>
  <c r="G227" i="87" s="1"/>
  <c r="E220" i="88"/>
  <c r="E225" i="88"/>
  <c r="E227" i="88" s="1"/>
  <c r="I222" i="91"/>
  <c r="I227" i="91" s="1"/>
  <c r="H223" i="91"/>
  <c r="D226" i="93"/>
  <c r="D227" i="98"/>
  <c r="H222" i="96"/>
  <c r="C223" i="71"/>
  <c r="K222" i="75"/>
  <c r="I225" i="95"/>
  <c r="G225" i="90"/>
  <c r="E225" i="97"/>
  <c r="D223" i="91"/>
  <c r="C225" i="93"/>
  <c r="K223" i="97"/>
  <c r="E225" i="90"/>
  <c r="H225" i="97"/>
  <c r="G223" i="97"/>
  <c r="H226" i="94"/>
  <c r="D225" i="96"/>
  <c r="D227" i="96" s="1"/>
  <c r="I226" i="97"/>
  <c r="F226" i="96"/>
  <c r="E225" i="94"/>
  <c r="E227" i="94" s="1"/>
  <c r="F225" i="97"/>
  <c r="F226" i="97"/>
  <c r="E225" i="75"/>
  <c r="D227" i="82"/>
  <c r="F222" i="72"/>
  <c r="I223" i="85"/>
  <c r="G225" i="71"/>
  <c r="J225" i="81"/>
  <c r="G227" i="84"/>
  <c r="D227" i="81"/>
  <c r="I224" i="77"/>
  <c r="D220" i="74"/>
  <c r="D225" i="74"/>
  <c r="K224" i="84"/>
  <c r="H223" i="78"/>
  <c r="J227" i="74"/>
  <c r="G226" i="86"/>
  <c r="J224" i="87"/>
  <c r="I226" i="77"/>
  <c r="C222" i="90"/>
  <c r="I222" i="94"/>
  <c r="G225" i="74"/>
  <c r="I222" i="74"/>
  <c r="F227" i="76"/>
  <c r="H220" i="82"/>
  <c r="H225" i="82"/>
  <c r="H226" i="82"/>
  <c r="E226" i="71"/>
  <c r="G222" i="79"/>
  <c r="C227" i="82"/>
  <c r="J227" i="80"/>
  <c r="F224" i="93"/>
  <c r="K225" i="83"/>
  <c r="I225" i="72"/>
  <c r="E223" i="72"/>
  <c r="H227" i="74"/>
  <c r="F222" i="78"/>
  <c r="H226" i="85"/>
  <c r="K220" i="85"/>
  <c r="K224" i="85"/>
  <c r="F224" i="88"/>
  <c r="H224" i="94"/>
  <c r="K220" i="96"/>
  <c r="K223" i="96"/>
  <c r="E222" i="71"/>
  <c r="I224" i="90"/>
  <c r="C226" i="74"/>
  <c r="D226" i="70"/>
  <c r="I225" i="78"/>
  <c r="F225" i="78"/>
  <c r="J222" i="86"/>
  <c r="J223" i="92"/>
  <c r="F226" i="73"/>
  <c r="G226" i="72"/>
  <c r="H220" i="75"/>
  <c r="H224" i="75"/>
  <c r="G220" i="81"/>
  <c r="G224" i="81"/>
  <c r="I222" i="80"/>
  <c r="I227" i="84"/>
  <c r="D222" i="84"/>
  <c r="I223" i="90"/>
  <c r="D226" i="92"/>
  <c r="I223" i="69"/>
  <c r="K227" i="77"/>
  <c r="E225" i="78"/>
  <c r="E227" i="85"/>
  <c r="H226" i="89"/>
  <c r="G225" i="89"/>
  <c r="H226" i="91"/>
  <c r="I226" i="92"/>
  <c r="K224" i="95"/>
  <c r="J224" i="94"/>
  <c r="J220" i="94"/>
  <c r="K223" i="95"/>
  <c r="I223" i="72"/>
  <c r="H222" i="94"/>
  <c r="C226" i="90"/>
  <c r="C222" i="95"/>
  <c r="C227" i="95" s="1"/>
  <c r="J225" i="93"/>
  <c r="J222" i="92"/>
  <c r="C223" i="97"/>
  <c r="J226" i="97"/>
  <c r="G227" i="94"/>
  <c r="C225" i="94"/>
  <c r="G226" i="81"/>
  <c r="K226" i="96"/>
  <c r="J226" i="96"/>
  <c r="E225" i="96"/>
  <c r="G222" i="91"/>
  <c r="I226" i="78"/>
  <c r="J227" i="78"/>
  <c r="J225" i="79"/>
  <c r="C224" i="71"/>
  <c r="D223" i="70"/>
  <c r="G220" i="88"/>
  <c r="G224" i="88"/>
  <c r="C221" i="69"/>
  <c r="K223" i="80"/>
  <c r="I224" i="78"/>
  <c r="J226" i="86"/>
  <c r="K222" i="71"/>
  <c r="K227" i="71" s="1"/>
  <c r="H221" i="79"/>
  <c r="H227" i="79" s="1"/>
  <c r="F222" i="88"/>
  <c r="E226" i="69"/>
  <c r="G226" i="73"/>
  <c r="I224" i="74"/>
  <c r="F222" i="70"/>
  <c r="E222" i="81"/>
  <c r="E227" i="81" s="1"/>
  <c r="E223" i="87"/>
  <c r="H221" i="68"/>
  <c r="G221" i="74"/>
  <c r="H221" i="77"/>
  <c r="E221" i="84"/>
  <c r="G221" i="88"/>
  <c r="D223" i="71"/>
  <c r="E224" i="69"/>
  <c r="E225" i="72"/>
  <c r="K226" i="80"/>
  <c r="F224" i="82"/>
  <c r="I226" i="85"/>
  <c r="D226" i="86"/>
  <c r="D223" i="86"/>
  <c r="F221" i="88"/>
  <c r="F227" i="88" s="1"/>
  <c r="H223" i="70"/>
  <c r="D222" i="78"/>
  <c r="I224" i="70"/>
  <c r="H222" i="70"/>
  <c r="F225" i="82"/>
  <c r="D224" i="86"/>
  <c r="C223" i="88"/>
  <c r="D222" i="73"/>
  <c r="D227" i="73" s="1"/>
  <c r="C221" i="78"/>
  <c r="F226" i="70"/>
  <c r="F224" i="77"/>
  <c r="F227" i="77" s="1"/>
  <c r="G226" i="79"/>
  <c r="D224" i="92"/>
  <c r="E226" i="81"/>
  <c r="J223" i="86"/>
  <c r="D224" i="84"/>
  <c r="I224" i="85"/>
  <c r="D221" i="78"/>
  <c r="E220" i="74"/>
  <c r="E224" i="74"/>
  <c r="H221" i="85"/>
  <c r="I222" i="85"/>
  <c r="H221" i="88"/>
  <c r="H224" i="93"/>
  <c r="H225" i="93"/>
  <c r="K223" i="83"/>
  <c r="D221" i="93"/>
  <c r="H220" i="69"/>
  <c r="H224" i="69"/>
  <c r="H227" i="69" s="1"/>
  <c r="G220" i="75"/>
  <c r="G224" i="75"/>
  <c r="G227" i="75" s="1"/>
  <c r="D223" i="77"/>
  <c r="D227" i="77" s="1"/>
  <c r="H221" i="82"/>
  <c r="C221" i="81"/>
  <c r="D221" i="89"/>
  <c r="H221" i="87"/>
  <c r="H221" i="93"/>
  <c r="D225" i="93"/>
  <c r="D226" i="88"/>
  <c r="I221" i="72"/>
  <c r="J225" i="75"/>
  <c r="H225" i="78"/>
  <c r="K221" i="87"/>
  <c r="K227" i="87" s="1"/>
  <c r="C220" i="84"/>
  <c r="C224" i="84"/>
  <c r="H223" i="90"/>
  <c r="F223" i="93"/>
  <c r="F226" i="95"/>
  <c r="E224" i="95"/>
  <c r="E223" i="73"/>
  <c r="F226" i="75"/>
  <c r="G225" i="85"/>
  <c r="K221" i="85"/>
  <c r="H222" i="89"/>
  <c r="C224" i="91"/>
  <c r="C223" i="93"/>
  <c r="C224" i="69"/>
  <c r="I225" i="81"/>
  <c r="F226" i="80"/>
  <c r="F227" i="80" s="1"/>
  <c r="K223" i="81"/>
  <c r="K227" i="81" s="1"/>
  <c r="G225" i="84"/>
  <c r="I222" i="90"/>
  <c r="E226" i="89"/>
  <c r="F225" i="94"/>
  <c r="H221" i="96"/>
  <c r="F223" i="78"/>
  <c r="K221" i="90"/>
  <c r="G222" i="70"/>
  <c r="E222" i="70"/>
  <c r="H226" i="69"/>
  <c r="C225" i="68"/>
  <c r="H221" i="75"/>
  <c r="G221" i="81"/>
  <c r="G226" i="82"/>
  <c r="F226" i="85"/>
  <c r="G226" i="88"/>
  <c r="I222" i="92"/>
  <c r="D222" i="91"/>
  <c r="H222" i="91"/>
  <c r="I221" i="96"/>
  <c r="I226" i="95"/>
  <c r="C223" i="95"/>
  <c r="J221" i="75"/>
  <c r="E225" i="73"/>
  <c r="E223" i="80"/>
  <c r="C222" i="83"/>
  <c r="H226" i="90"/>
  <c r="H226" i="88"/>
  <c r="C224" i="93"/>
  <c r="E223" i="93"/>
  <c r="E227" i="93" s="1"/>
  <c r="I222" i="95"/>
  <c r="J221" i="94"/>
  <c r="J225" i="69"/>
  <c r="K221" i="68"/>
  <c r="F226" i="94"/>
  <c r="F220" i="91"/>
  <c r="F225" i="91"/>
  <c r="I225" i="94"/>
  <c r="G226" i="78"/>
  <c r="G222" i="96"/>
  <c r="G227" i="96" s="1"/>
  <c r="F222" i="92"/>
  <c r="I221" i="97"/>
  <c r="K226" i="97"/>
  <c r="C221" i="96"/>
  <c r="C227" i="96" s="1"/>
  <c r="F221" i="94"/>
  <c r="H222" i="97"/>
  <c r="F223" i="92"/>
  <c r="C225" i="96"/>
  <c r="D222" i="93"/>
  <c r="J220" i="72"/>
  <c r="J223" i="72"/>
  <c r="I226" i="74"/>
  <c r="J224" i="82"/>
  <c r="J220" i="82"/>
  <c r="I225" i="73"/>
  <c r="I223" i="77"/>
  <c r="I226" i="79"/>
  <c r="I220" i="79"/>
  <c r="I226" i="73"/>
  <c r="G227" i="70"/>
  <c r="I224" i="79"/>
  <c r="E227" i="72"/>
  <c r="I224" i="73"/>
  <c r="I225" i="79"/>
  <c r="C224" i="87"/>
  <c r="F225" i="70"/>
  <c r="G224" i="73"/>
  <c r="G220" i="73"/>
  <c r="H220" i="76"/>
  <c r="H225" i="76"/>
  <c r="C223" i="69"/>
  <c r="C225" i="69"/>
  <c r="I224" i="75"/>
  <c r="H222" i="79"/>
  <c r="C222" i="87"/>
  <c r="K225" i="79"/>
  <c r="E226" i="84"/>
  <c r="K224" i="88"/>
  <c r="G226" i="71"/>
  <c r="F226" i="93"/>
  <c r="G227" i="77"/>
  <c r="E226" i="78"/>
  <c r="G223" i="85"/>
  <c r="I226" i="72"/>
  <c r="I220" i="72"/>
  <c r="H222" i="73"/>
  <c r="H227" i="73" s="1"/>
  <c r="G223" i="79"/>
  <c r="K222" i="82"/>
  <c r="K227" i="82" s="1"/>
  <c r="K220" i="82"/>
  <c r="H223" i="86"/>
  <c r="H221" i="86"/>
  <c r="C227" i="84"/>
  <c r="E222" i="87"/>
  <c r="D226" i="91"/>
  <c r="E227" i="91"/>
  <c r="F222" i="95"/>
  <c r="C222" i="97"/>
  <c r="I225" i="77"/>
  <c r="F226" i="77"/>
  <c r="F227" i="74"/>
  <c r="H227" i="84"/>
  <c r="C227" i="77"/>
  <c r="E223" i="95"/>
  <c r="H227" i="71"/>
  <c r="J220" i="76"/>
  <c r="J224" i="76"/>
  <c r="C223" i="73"/>
  <c r="E223" i="79"/>
  <c r="F222" i="82"/>
  <c r="E227" i="86"/>
  <c r="F226" i="87"/>
  <c r="K227" i="91"/>
  <c r="F222" i="90"/>
  <c r="H224" i="95"/>
  <c r="F227" i="98"/>
  <c r="F222" i="93"/>
  <c r="K227" i="70"/>
  <c r="J222" i="82"/>
  <c r="F227" i="79"/>
  <c r="E226" i="83"/>
  <c r="H226" i="83"/>
  <c r="D224" i="88"/>
  <c r="K223" i="94"/>
  <c r="F224" i="95"/>
  <c r="J227" i="83"/>
  <c r="D225" i="77"/>
  <c r="E227" i="82"/>
  <c r="J223" i="84"/>
  <c r="F224" i="87"/>
  <c r="C223" i="91"/>
  <c r="D222" i="68"/>
  <c r="D227" i="85"/>
  <c r="J227" i="73"/>
  <c r="F227" i="91"/>
  <c r="H222" i="95"/>
  <c r="E223" i="92"/>
  <c r="F223" i="95"/>
  <c r="G223" i="72"/>
  <c r="G220" i="72"/>
  <c r="F222" i="73"/>
  <c r="K222" i="79"/>
  <c r="K227" i="69"/>
  <c r="G224" i="79"/>
  <c r="I223" i="88"/>
  <c r="I220" i="88"/>
  <c r="F221" i="70"/>
  <c r="I221" i="79"/>
  <c r="D222" i="70"/>
  <c r="C226" i="69"/>
  <c r="K225" i="74"/>
  <c r="K222" i="84"/>
  <c r="C226" i="88"/>
  <c r="C220" i="88"/>
  <c r="H225" i="68"/>
  <c r="I221" i="73"/>
  <c r="C226" i="73"/>
  <c r="J221" i="86"/>
  <c r="I221" i="88"/>
  <c r="F225" i="71"/>
  <c r="F221" i="71"/>
  <c r="H224" i="76"/>
  <c r="D224" i="78"/>
  <c r="G225" i="79"/>
  <c r="I226" i="80"/>
  <c r="H225" i="83"/>
  <c r="G220" i="68"/>
  <c r="G223" i="68"/>
  <c r="G221" i="73"/>
  <c r="H220" i="72"/>
  <c r="H224" i="72"/>
  <c r="H227" i="72" s="1"/>
  <c r="I221" i="75"/>
  <c r="H222" i="81"/>
  <c r="E223" i="84"/>
  <c r="J221" i="72"/>
  <c r="G221" i="72"/>
  <c r="E221" i="75"/>
  <c r="G221" i="85"/>
  <c r="K223" i="84"/>
  <c r="I225" i="90"/>
  <c r="D221" i="88"/>
  <c r="D221" i="71"/>
  <c r="K222" i="76"/>
  <c r="C223" i="78"/>
  <c r="J222" i="85"/>
  <c r="H223" i="88"/>
  <c r="G222" i="68"/>
  <c r="G222" i="74"/>
  <c r="H223" i="81"/>
  <c r="H223" i="85"/>
  <c r="C225" i="90"/>
  <c r="H223" i="93"/>
  <c r="I221" i="90"/>
  <c r="C224" i="97"/>
  <c r="C221" i="72"/>
  <c r="H226" i="79"/>
  <c r="G222" i="78"/>
  <c r="J222" i="78"/>
  <c r="J225" i="84"/>
  <c r="H223" i="89"/>
  <c r="C223" i="90"/>
  <c r="J225" i="92"/>
  <c r="E225" i="95"/>
  <c r="K221" i="72"/>
  <c r="K220" i="72"/>
  <c r="F222" i="96"/>
  <c r="C222" i="78"/>
  <c r="J221" i="81"/>
  <c r="J227" i="81" s="1"/>
  <c r="K226" i="83"/>
  <c r="J225" i="85"/>
  <c r="J227" i="85" s="1"/>
  <c r="G224" i="80"/>
  <c r="I221" i="95"/>
  <c r="F223" i="96"/>
  <c r="H225" i="81"/>
  <c r="H223" i="82"/>
  <c r="J226" i="84"/>
  <c r="G221" i="90"/>
  <c r="J221" i="92"/>
  <c r="J227" i="92" s="1"/>
  <c r="E221" i="95"/>
  <c r="E227" i="95" s="1"/>
  <c r="G220" i="95"/>
  <c r="G224" i="95"/>
  <c r="C226" i="68"/>
  <c r="G221" i="71"/>
  <c r="K225" i="72"/>
  <c r="J221" i="76"/>
  <c r="E226" i="74"/>
  <c r="G221" i="80"/>
  <c r="H222" i="88"/>
  <c r="K225" i="88"/>
  <c r="D224" i="91"/>
  <c r="H225" i="94"/>
  <c r="I226" i="96"/>
  <c r="H221" i="94"/>
  <c r="H225" i="75"/>
  <c r="D225" i="86"/>
  <c r="G226" i="85"/>
  <c r="D225" i="89"/>
  <c r="K225" i="95"/>
  <c r="H225" i="95"/>
  <c r="D223" i="95"/>
  <c r="J223" i="88"/>
  <c r="K225" i="96"/>
  <c r="K227" i="96" s="1"/>
  <c r="I226" i="69"/>
  <c r="H223" i="75"/>
  <c r="K222" i="80"/>
  <c r="I221" i="85"/>
  <c r="D223" i="89"/>
  <c r="H222" i="92"/>
  <c r="K222" i="93"/>
  <c r="K227" i="93" s="1"/>
  <c r="E221" i="96"/>
  <c r="E227" i="96" s="1"/>
  <c r="E225" i="74"/>
  <c r="K222" i="89"/>
  <c r="K227" i="89" s="1"/>
  <c r="J221" i="97"/>
  <c r="J227" i="97" s="1"/>
  <c r="J222" i="97"/>
  <c r="E226" i="92"/>
  <c r="I225" i="97"/>
  <c r="K226" i="90"/>
  <c r="J223" i="94"/>
  <c r="F221" i="96"/>
  <c r="J222" i="96"/>
  <c r="J227" i="96" s="1"/>
  <c r="C225" i="97"/>
  <c r="D225" i="91"/>
  <c r="G222" i="95"/>
  <c r="K225" i="94"/>
  <c r="K221" i="97"/>
  <c r="H226" i="95"/>
  <c r="D221" i="97"/>
  <c r="D222" i="97"/>
  <c r="X40" i="99" l="1"/>
  <c r="AA164" i="99"/>
  <c r="AB83" i="99"/>
  <c r="AH51" i="99"/>
  <c r="AC164" i="99"/>
  <c r="W152" i="99"/>
  <c r="AN107" i="99"/>
  <c r="AO164" i="99"/>
  <c r="AH83" i="99"/>
  <c r="AM152" i="99"/>
  <c r="Z105" i="99"/>
  <c r="AN51" i="99"/>
  <c r="AG83" i="99"/>
  <c r="AF152" i="99"/>
  <c r="AM161" i="99"/>
  <c r="AD13" i="99"/>
  <c r="X164" i="99"/>
  <c r="AM105" i="99"/>
  <c r="AH77" i="99"/>
  <c r="X13" i="99"/>
  <c r="AK152" i="99"/>
  <c r="AF104" i="99"/>
  <c r="Y77" i="99"/>
  <c r="AG163" i="99"/>
  <c r="AF124" i="99"/>
  <c r="AO153" i="99"/>
  <c r="X109" i="99"/>
  <c r="AJ157" i="99"/>
  <c r="AN100" i="99"/>
  <c r="AJ100" i="99"/>
  <c r="Z157" i="99"/>
  <c r="Y153" i="99"/>
  <c r="AL38" i="99"/>
  <c r="W53" i="99"/>
  <c r="AH53" i="99"/>
  <c r="AH106" i="99"/>
  <c r="AK20" i="99"/>
  <c r="AC124" i="99"/>
  <c r="AF163" i="99"/>
  <c r="AH124" i="99"/>
  <c r="AG130" i="99"/>
  <c r="AL151" i="99"/>
  <c r="Z37" i="99"/>
  <c r="AF143" i="99"/>
  <c r="AE45" i="99"/>
  <c r="AM45" i="99"/>
  <c r="X124" i="99"/>
  <c r="Z124" i="99"/>
  <c r="AE53" i="99"/>
  <c r="AI38" i="99"/>
  <c r="Z151" i="99"/>
  <c r="AB45" i="99"/>
  <c r="AL130" i="99"/>
  <c r="AE153" i="99"/>
  <c r="AE106" i="99"/>
  <c r="AF109" i="99"/>
  <c r="AK109" i="99"/>
  <c r="AC100" i="99"/>
  <c r="AM100" i="99"/>
  <c r="AA157" i="99"/>
  <c r="AF144" i="99"/>
  <c r="W143" i="99"/>
  <c r="AA38" i="99"/>
  <c r="AD144" i="99"/>
  <c r="AC106" i="99"/>
  <c r="W153" i="99"/>
  <c r="AI100" i="99"/>
  <c r="AD53" i="99"/>
  <c r="AB53" i="99"/>
  <c r="AD38" i="99"/>
  <c r="AB38" i="99"/>
  <c r="AI143" i="99"/>
  <c r="X20" i="99"/>
  <c r="X163" i="99"/>
  <c r="AM124" i="99"/>
  <c r="Z143" i="99"/>
  <c r="Z130" i="99"/>
  <c r="AC144" i="99"/>
  <c r="AG151" i="99"/>
  <c r="Y37" i="99"/>
  <c r="AC45" i="99"/>
  <c r="AK45" i="99"/>
  <c r="Y143" i="99"/>
  <c r="AF106" i="99"/>
  <c r="X153" i="99"/>
  <c r="AH20" i="99"/>
  <c r="AE163" i="99"/>
  <c r="AH38" i="99"/>
  <c r="AO159" i="99"/>
  <c r="AN38" i="99"/>
  <c r="AI20" i="99"/>
  <c r="AA151" i="99"/>
  <c r="AB159" i="99"/>
  <c r="W163" i="99"/>
  <c r="AF20" i="99"/>
  <c r="AF37" i="99"/>
  <c r="AI153" i="99"/>
  <c r="AG157" i="99"/>
  <c r="X106" i="99"/>
  <c r="AA109" i="99"/>
  <c r="Z109" i="99"/>
  <c r="AG100" i="99"/>
  <c r="AB100" i="99"/>
  <c r="W157" i="99"/>
  <c r="AH144" i="99"/>
  <c r="AC143" i="99"/>
  <c r="AG38" i="99"/>
  <c r="AO144" i="99"/>
  <c r="W106" i="99"/>
  <c r="AJ53" i="99"/>
  <c r="Y53" i="99"/>
  <c r="AI53" i="99"/>
  <c r="AN144" i="99"/>
  <c r="AH157" i="99"/>
  <c r="AA143" i="99"/>
  <c r="AB20" i="99"/>
  <c r="W20" i="99"/>
  <c r="AO124" i="99"/>
  <c r="AG159" i="99"/>
  <c r="AO106" i="99"/>
  <c r="X130" i="99"/>
  <c r="AE144" i="99"/>
  <c r="W151" i="99"/>
  <c r="AO37" i="99"/>
  <c r="AA45" i="99"/>
  <c r="X45" i="99"/>
  <c r="AC151" i="99"/>
  <c r="AF153" i="99"/>
  <c r="AN163" i="99"/>
  <c r="AJ106" i="99"/>
  <c r="AA124" i="99"/>
  <c r="AH109" i="99"/>
  <c r="AJ151" i="99"/>
  <c r="AN45" i="99"/>
  <c r="AE159" i="99"/>
  <c r="AI124" i="99"/>
  <c r="AJ159" i="99"/>
  <c r="X37" i="99"/>
  <c r="Y163" i="99"/>
  <c r="AD20" i="99"/>
  <c r="AK37" i="99"/>
  <c r="AN106" i="99"/>
  <c r="AL109" i="99"/>
  <c r="AG109" i="99"/>
  <c r="AE100" i="99"/>
  <c r="AA100" i="99"/>
  <c r="AO157" i="99"/>
  <c r="AM143" i="99"/>
  <c r="AK38" i="99"/>
  <c r="AD143" i="99"/>
  <c r="X53" i="99"/>
  <c r="AL53" i="99"/>
  <c r="W144" i="99"/>
  <c r="AJ144" i="99"/>
  <c r="Z159" i="99"/>
  <c r="AE20" i="99"/>
  <c r="AM159" i="99"/>
  <c r="AC130" i="99"/>
  <c r="Z144" i="99"/>
  <c r="Y151" i="99"/>
  <c r="AM151" i="99"/>
  <c r="AB37" i="99"/>
  <c r="AL106" i="99"/>
  <c r="AD45" i="99"/>
  <c r="AF45" i="99"/>
  <c r="AI151" i="99"/>
  <c r="AB153" i="99"/>
  <c r="AL20" i="99"/>
  <c r="Z106" i="99"/>
  <c r="AO45" i="99"/>
  <c r="AO151" i="99"/>
  <c r="AJ163" i="99"/>
  <c r="AG37" i="99"/>
  <c r="AM163" i="99"/>
  <c r="AE37" i="99"/>
  <c r="AC163" i="99"/>
  <c r="AN130" i="99"/>
  <c r="AO163" i="99"/>
  <c r="AK144" i="99"/>
  <c r="AL143" i="99"/>
  <c r="X144" i="99"/>
  <c r="AE109" i="99"/>
  <c r="AI109" i="99"/>
  <c r="AF100" i="99"/>
  <c r="AK100" i="99"/>
  <c r="X100" i="99"/>
  <c r="AK157" i="99"/>
  <c r="AC157" i="99"/>
  <c r="AF38" i="99"/>
  <c r="AE143" i="99"/>
  <c r="Z53" i="99"/>
  <c r="AM53" i="99"/>
  <c r="Y109" i="99"/>
  <c r="AG143" i="99"/>
  <c r="AN153" i="99"/>
  <c r="AL144" i="99"/>
  <c r="AL159" i="99"/>
  <c r="AK153" i="99"/>
  <c r="Z20" i="99"/>
  <c r="AJ20" i="99"/>
  <c r="AI159" i="99"/>
  <c r="W130" i="99"/>
  <c r="AF130" i="99"/>
  <c r="AB144" i="99"/>
  <c r="AA159" i="99"/>
  <c r="Z45" i="99"/>
  <c r="AD159" i="99"/>
  <c r="AA37" i="99"/>
  <c r="AG106" i="99"/>
  <c r="X157" i="99"/>
  <c r="AF159" i="99"/>
  <c r="AJ45" i="99"/>
  <c r="X159" i="99"/>
  <c r="AI130" i="99"/>
  <c r="Y124" i="99"/>
  <c r="AH143" i="99"/>
  <c r="AD124" i="99"/>
  <c r="AH151" i="99"/>
  <c r="X151" i="99"/>
  <c r="AA163" i="99"/>
  <c r="AC37" i="99"/>
  <c r="AK124" i="99"/>
  <c r="AH37" i="99"/>
  <c r="AH130" i="99"/>
  <c r="AI163" i="99"/>
  <c r="AO20" i="99"/>
  <c r="Y144" i="99"/>
  <c r="AG144" i="99"/>
  <c r="AK143" i="99"/>
  <c r="W109" i="99"/>
  <c r="AJ109" i="99"/>
  <c r="AF157" i="99"/>
  <c r="Y100" i="99"/>
  <c r="W100" i="99"/>
  <c r="AL157" i="99"/>
  <c r="AN157" i="99"/>
  <c r="Y38" i="99"/>
  <c r="AJ143" i="99"/>
  <c r="AF53" i="99"/>
  <c r="AA53" i="99"/>
  <c r="AB143" i="99"/>
  <c r="AC153" i="99"/>
  <c r="Y106" i="99"/>
  <c r="AD153" i="99"/>
  <c r="Y20" i="99"/>
  <c r="AN109" i="99"/>
  <c r="AB163" i="99"/>
  <c r="Y159" i="99"/>
  <c r="Y130" i="99"/>
  <c r="AD130" i="99"/>
  <c r="AC159" i="99"/>
  <c r="AJ37" i="99"/>
  <c r="AM106" i="99"/>
  <c r="AE157" i="99"/>
  <c r="Y45" i="99"/>
  <c r="AN124" i="99"/>
  <c r="AM153" i="99"/>
  <c r="AK130" i="99"/>
  <c r="AC38" i="99"/>
  <c r="AK151" i="99"/>
  <c r="AI37" i="99"/>
  <c r="AD163" i="99"/>
  <c r="AM37" i="99"/>
  <c r="AH163" i="99"/>
  <c r="AL124" i="99"/>
  <c r="AO130" i="99"/>
  <c r="AC20" i="99"/>
  <c r="AN143" i="99"/>
  <c r="AJ153" i="99"/>
  <c r="AB109" i="99"/>
  <c r="AD100" i="99"/>
  <c r="Z100" i="99"/>
  <c r="Y157" i="99"/>
  <c r="AD157" i="99"/>
  <c r="AA153" i="99"/>
  <c r="AM38" i="99"/>
  <c r="AO53" i="99"/>
  <c r="AK53" i="99"/>
  <c r="AK159" i="99"/>
  <c r="AB106" i="99"/>
  <c r="AA20" i="99"/>
  <c r="AE124" i="99"/>
  <c r="AH159" i="99"/>
  <c r="AA130" i="99"/>
  <c r="AB130" i="99"/>
  <c r="AB151" i="99"/>
  <c r="AL37" i="99"/>
  <c r="AK106" i="99"/>
  <c r="AI45" i="99"/>
  <c r="W45" i="99"/>
  <c r="AO38" i="99"/>
  <c r="AE38" i="99"/>
  <c r="W37" i="99"/>
  <c r="Z26" i="99"/>
  <c r="AE151" i="99"/>
  <c r="AA107" i="99"/>
  <c r="AD164" i="99"/>
  <c r="AM107" i="99"/>
  <c r="AH40" i="99"/>
  <c r="AE164" i="99"/>
  <c r="AN83" i="99"/>
  <c r="AG164" i="99"/>
  <c r="AL2" i="99"/>
  <c r="AO152" i="99"/>
  <c r="AE2" i="99"/>
  <c r="AH142" i="99"/>
  <c r="AH161" i="99"/>
  <c r="Z51" i="99"/>
  <c r="AI83" i="99"/>
  <c r="AJ40" i="99"/>
  <c r="AJ77" i="99"/>
  <c r="AB51" i="99"/>
  <c r="AC40" i="99"/>
  <c r="AJ104" i="99"/>
  <c r="AC142" i="99"/>
  <c r="AI105" i="99"/>
  <c r="AC105" i="99"/>
  <c r="AA104" i="99"/>
  <c r="AI152" i="99"/>
  <c r="W104" i="99"/>
  <c r="AO2" i="99"/>
  <c r="AH107" i="99"/>
  <c r="AL123" i="99"/>
  <c r="AH172" i="99"/>
  <c r="AF172" i="99"/>
  <c r="AB2" i="99"/>
  <c r="AC13" i="99"/>
  <c r="AB77" i="99"/>
  <c r="AL77" i="99"/>
  <c r="AF164" i="99"/>
  <c r="AI161" i="99"/>
  <c r="Z83" i="99"/>
  <c r="X90" i="99"/>
  <c r="AG90" i="99"/>
  <c r="AC172" i="99"/>
  <c r="W107" i="99"/>
  <c r="AL83" i="99"/>
  <c r="Z161" i="99"/>
  <c r="AJ90" i="99"/>
  <c r="AE107" i="99"/>
  <c r="AO40" i="99"/>
  <c r="AF83" i="99"/>
  <c r="AH123" i="99"/>
  <c r="AK90" i="99"/>
  <c r="AB40" i="99"/>
  <c r="AA40" i="99"/>
  <c r="AD40" i="99"/>
  <c r="AJ2" i="99"/>
  <c r="AG105" i="99"/>
  <c r="X2" i="99"/>
  <c r="AE142" i="99"/>
  <c r="AE105" i="99"/>
  <c r="AA161" i="99"/>
  <c r="AN2" i="99"/>
  <c r="AB107" i="99"/>
  <c r="AE83" i="99"/>
  <c r="Y51" i="99"/>
  <c r="AC51" i="99"/>
  <c r="AI51" i="99"/>
  <c r="AE51" i="99"/>
  <c r="AD142" i="99"/>
  <c r="AN105" i="99"/>
  <c r="AC161" i="99"/>
  <c r="AH104" i="99"/>
  <c r="AA123" i="99"/>
  <c r="AC107" i="99"/>
  <c r="Z172" i="99"/>
  <c r="AA172" i="99"/>
  <c r="W77" i="99"/>
  <c r="AH13" i="99"/>
  <c r="AO13" i="99"/>
  <c r="AD77" i="99"/>
  <c r="AG161" i="99"/>
  <c r="AI123" i="99"/>
  <c r="W90" i="99"/>
  <c r="AO107" i="99"/>
  <c r="Y40" i="99"/>
  <c r="AJ83" i="99"/>
  <c r="AJ123" i="99"/>
  <c r="AE90" i="99"/>
  <c r="AD107" i="99"/>
  <c r="AN40" i="99"/>
  <c r="AG40" i="99"/>
  <c r="AK142" i="99"/>
  <c r="AJ105" i="99"/>
  <c r="AB105" i="99"/>
  <c r="AF2" i="99"/>
  <c r="AM83" i="99"/>
  <c r="W51" i="99"/>
  <c r="X152" i="99"/>
  <c r="AI142" i="99"/>
  <c r="AM142" i="99"/>
  <c r="AO161" i="99"/>
  <c r="Y152" i="99"/>
  <c r="AD104" i="99"/>
  <c r="X123" i="99"/>
  <c r="AK123" i="99"/>
  <c r="W40" i="99"/>
  <c r="AG13" i="99"/>
  <c r="AJ13" i="99"/>
  <c r="X77" i="99"/>
  <c r="Y83" i="99"/>
  <c r="AG123" i="99"/>
  <c r="AL40" i="99"/>
  <c r="AL90" i="99"/>
  <c r="AL13" i="99"/>
  <c r="Z107" i="99"/>
  <c r="AD90" i="99"/>
  <c r="AJ107" i="99"/>
  <c r="AA2" i="99"/>
  <c r="AB142" i="99"/>
  <c r="AC152" i="99"/>
  <c r="Y105" i="99"/>
  <c r="AK83" i="99"/>
  <c r="AG77" i="99"/>
  <c r="AF51" i="99"/>
  <c r="Z40" i="99"/>
  <c r="AG142" i="99"/>
  <c r="AG152" i="99"/>
  <c r="X105" i="99"/>
  <c r="AJ161" i="99"/>
  <c r="Y104" i="99"/>
  <c r="AO104" i="99"/>
  <c r="AJ142" i="99"/>
  <c r="AJ152" i="99"/>
  <c r="AK164" i="99"/>
  <c r="AO90" i="99"/>
  <c r="AI164" i="99"/>
  <c r="AB90" i="99"/>
  <c r="Y90" i="99"/>
  <c r="AI13" i="99"/>
  <c r="W13" i="99"/>
  <c r="AA77" i="99"/>
  <c r="AL142" i="99"/>
  <c r="AN161" i="99"/>
  <c r="AD105" i="99"/>
  <c r="AF90" i="99"/>
  <c r="AI107" i="99"/>
  <c r="AM164" i="99"/>
  <c r="Z123" i="99"/>
  <c r="AG104" i="99"/>
  <c r="AF13" i="99"/>
  <c r="AG107" i="99"/>
  <c r="AI90" i="99"/>
  <c r="Y107" i="99"/>
  <c r="AD2" i="99"/>
  <c r="AI2" i="99"/>
  <c r="AD152" i="99"/>
  <c r="AA142" i="99"/>
  <c r="W83" i="99"/>
  <c r="AE77" i="99"/>
  <c r="AD51" i="99"/>
  <c r="AK51" i="99"/>
  <c r="AI40" i="99"/>
  <c r="Z104" i="99"/>
  <c r="Y142" i="99"/>
  <c r="AH105" i="99"/>
  <c r="X161" i="99"/>
  <c r="AO142" i="99"/>
  <c r="AN104" i="99"/>
  <c r="AB104" i="99"/>
  <c r="AM172" i="99"/>
  <c r="AB172" i="99"/>
  <c r="AH164" i="99"/>
  <c r="AH90" i="99"/>
  <c r="AK13" i="99"/>
  <c r="AG2" i="99"/>
  <c r="Z13" i="99"/>
  <c r="Z77" i="99"/>
  <c r="AA152" i="99"/>
  <c r="AA105" i="99"/>
  <c r="AB161" i="99"/>
  <c r="Z90" i="99"/>
  <c r="W172" i="99"/>
  <c r="AB13" i="99"/>
  <c r="AN164" i="99"/>
  <c r="AF123" i="99"/>
  <c r="AK40" i="99"/>
  <c r="AC123" i="99"/>
  <c r="Z164" i="99"/>
  <c r="AE123" i="99"/>
  <c r="AB123" i="99"/>
  <c r="AN90" i="99"/>
  <c r="AM2" i="99"/>
  <c r="AK2" i="99"/>
  <c r="AF142" i="99"/>
  <c r="AK161" i="99"/>
  <c r="AO83" i="99"/>
  <c r="AF77" i="99"/>
  <c r="AJ51" i="99"/>
  <c r="AA51" i="99"/>
  <c r="AF40" i="99"/>
  <c r="AL51" i="99"/>
  <c r="AI77" i="99"/>
  <c r="AL105" i="99"/>
  <c r="AB152" i="99"/>
  <c r="W105" i="99"/>
  <c r="AL104" i="99"/>
  <c r="AK104" i="99"/>
  <c r="AH152" i="99"/>
  <c r="AF105" i="99"/>
  <c r="AN172" i="99"/>
  <c r="AJ172" i="99"/>
  <c r="X172" i="99"/>
  <c r="AG51" i="99"/>
  <c r="AD172" i="99"/>
  <c r="AA13" i="99"/>
  <c r="AO77" i="99"/>
  <c r="AN152" i="99"/>
  <c r="AA83" i="99"/>
  <c r="AE13" i="99"/>
  <c r="AF161" i="99"/>
  <c r="Y123" i="99"/>
  <c r="AB164" i="99"/>
  <c r="AO123" i="99"/>
  <c r="AN123" i="99"/>
  <c r="AM40" i="99"/>
  <c r="X83" i="99"/>
  <c r="AJ164" i="99"/>
  <c r="AK107" i="99"/>
  <c r="Y164" i="99"/>
  <c r="W123" i="99"/>
  <c r="AD123" i="99"/>
  <c r="AA90" i="99"/>
  <c r="X104" i="99"/>
  <c r="AL152" i="99"/>
  <c r="Z2" i="99"/>
  <c r="AH2" i="99"/>
  <c r="AN142" i="99"/>
  <c r="AE161" i="99"/>
  <c r="AE152" i="99"/>
  <c r="AF107" i="99"/>
  <c r="AC83" i="99"/>
  <c r="AM77" i="99"/>
  <c r="X51" i="99"/>
  <c r="AO51" i="99"/>
  <c r="AO105" i="99"/>
  <c r="AI104" i="99"/>
  <c r="AC104" i="99"/>
  <c r="W142" i="99"/>
  <c r="Y172" i="99"/>
  <c r="AI172" i="99"/>
  <c r="Y13" i="99"/>
  <c r="AM13" i="99"/>
  <c r="AK77" i="99"/>
  <c r="W2" i="99"/>
  <c r="W161" i="99"/>
  <c r="Y161" i="99"/>
  <c r="AC77" i="99"/>
  <c r="AC90" i="99"/>
  <c r="AN99" i="99"/>
  <c r="AL172" i="99"/>
  <c r="AL70" i="99"/>
  <c r="AO111" i="99"/>
  <c r="AB70" i="99"/>
  <c r="AF57" i="99"/>
  <c r="AN57" i="99"/>
  <c r="AM170" i="99"/>
  <c r="AD70" i="99"/>
  <c r="AK95" i="99"/>
  <c r="AB99" i="99"/>
  <c r="AM70" i="99"/>
  <c r="AG95" i="99"/>
  <c r="AE172" i="99"/>
  <c r="AK172" i="99"/>
  <c r="AE167" i="99"/>
  <c r="AB111" i="99"/>
  <c r="AO70" i="99"/>
  <c r="AJ57" i="99"/>
  <c r="X70" i="99"/>
  <c r="G227" i="90"/>
  <c r="I227" i="90"/>
  <c r="E227" i="75"/>
  <c r="G227" i="73"/>
  <c r="C227" i="87"/>
  <c r="H227" i="91"/>
  <c r="H227" i="88"/>
  <c r="C227" i="88"/>
  <c r="D227" i="86"/>
  <c r="G227" i="88"/>
  <c r="K227" i="95"/>
  <c r="E227" i="79"/>
  <c r="I227" i="83"/>
  <c r="H227" i="92"/>
  <c r="C227" i="83"/>
  <c r="E227" i="78"/>
  <c r="G227" i="82"/>
  <c r="I227" i="81"/>
  <c r="J227" i="90"/>
  <c r="G227" i="95"/>
  <c r="H227" i="95"/>
  <c r="G227" i="71"/>
  <c r="K227" i="76"/>
  <c r="J227" i="72"/>
  <c r="I227" i="88"/>
  <c r="C227" i="91"/>
  <c r="F227" i="92"/>
  <c r="E227" i="70"/>
  <c r="K227" i="85"/>
  <c r="H227" i="85"/>
  <c r="D227" i="92"/>
  <c r="F227" i="82"/>
  <c r="K227" i="74"/>
  <c r="J227" i="93"/>
  <c r="I227" i="87"/>
  <c r="I227" i="77"/>
  <c r="H227" i="75"/>
  <c r="G227" i="78"/>
  <c r="J227" i="75"/>
  <c r="I227" i="76"/>
  <c r="J227" i="69"/>
  <c r="G227" i="97"/>
  <c r="E227" i="73"/>
  <c r="C227" i="86"/>
  <c r="F227" i="85"/>
  <c r="H227" i="76"/>
  <c r="D227" i="97"/>
  <c r="F227" i="96"/>
  <c r="E227" i="74"/>
  <c r="C227" i="72"/>
  <c r="F227" i="70"/>
  <c r="G227" i="81"/>
  <c r="H227" i="96"/>
  <c r="D227" i="84"/>
  <c r="F227" i="78"/>
  <c r="F227" i="97"/>
  <c r="H227" i="97"/>
  <c r="K227" i="75"/>
  <c r="F227" i="75"/>
  <c r="E227" i="97"/>
  <c r="J227" i="84"/>
  <c r="F227" i="93"/>
  <c r="F227" i="73"/>
  <c r="G227" i="79"/>
  <c r="I227" i="85"/>
  <c r="D227" i="71"/>
  <c r="J227" i="86"/>
  <c r="H227" i="86"/>
  <c r="I227" i="97"/>
  <c r="E227" i="84"/>
  <c r="C227" i="69"/>
  <c r="D227" i="74"/>
  <c r="E227" i="71"/>
  <c r="I227" i="74"/>
  <c r="C227" i="71"/>
  <c r="J227" i="87"/>
  <c r="G227" i="91"/>
  <c r="D227" i="91"/>
  <c r="G227" i="86"/>
  <c r="H227" i="70"/>
  <c r="D227" i="88"/>
  <c r="H227" i="93"/>
  <c r="H227" i="77"/>
  <c r="C227" i="94"/>
  <c r="I227" i="95"/>
  <c r="K227" i="72"/>
  <c r="I227" i="75"/>
  <c r="I227" i="73"/>
  <c r="I227" i="79"/>
  <c r="J227" i="94"/>
  <c r="H227" i="87"/>
  <c r="G227" i="74"/>
  <c r="E227" i="80"/>
  <c r="I227" i="98"/>
  <c r="H227" i="81"/>
  <c r="E227" i="69"/>
  <c r="J227" i="79"/>
  <c r="K227" i="79"/>
  <c r="E227" i="83"/>
  <c r="K227" i="94"/>
  <c r="F227" i="95"/>
  <c r="I227" i="78"/>
  <c r="D227" i="93"/>
  <c r="I227" i="92"/>
  <c r="G227" i="76"/>
  <c r="G227" i="89"/>
  <c r="J227" i="82"/>
  <c r="K227" i="80"/>
  <c r="E227" i="87"/>
  <c r="I227" i="70"/>
  <c r="G227" i="80"/>
  <c r="K227" i="90"/>
  <c r="D227" i="89"/>
  <c r="G227" i="85"/>
  <c r="C227" i="81"/>
  <c r="D227" i="78"/>
  <c r="C227" i="93"/>
  <c r="I227" i="69"/>
  <c r="E227" i="92"/>
  <c r="D227" i="95"/>
  <c r="F227" i="90"/>
  <c r="C227" i="97"/>
  <c r="E227" i="89"/>
  <c r="K227" i="97"/>
  <c r="H227" i="94"/>
  <c r="J227" i="76"/>
  <c r="F227" i="71"/>
  <c r="F227" i="94"/>
  <c r="H227" i="82"/>
  <c r="C227" i="78"/>
  <c r="H227" i="90"/>
  <c r="J227" i="88"/>
  <c r="K227" i="83"/>
  <c r="K227" i="88"/>
  <c r="F227" i="72"/>
  <c r="H227" i="83"/>
  <c r="G227" i="72"/>
  <c r="I227" i="96"/>
  <c r="I227" i="72"/>
  <c r="F227" i="87"/>
  <c r="C227" i="74"/>
  <c r="C227" i="73"/>
  <c r="H227" i="89"/>
  <c r="D227" i="70"/>
  <c r="I227" i="80"/>
  <c r="K227" i="84"/>
  <c r="G30" i="51" l="1"/>
  <c r="F30" i="51"/>
  <c r="E30" i="51"/>
  <c r="D30" i="51"/>
  <c r="F59" i="51" l="1"/>
  <c r="G59" i="51"/>
  <c r="E59" i="51"/>
  <c r="L156" i="26" l="1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 s="1"/>
  <c r="B3" i="20"/>
  <c r="L53" i="25" l="1"/>
  <c r="D53" i="25" s="1"/>
  <c r="L130" i="25"/>
  <c r="H130" i="25" s="1"/>
  <c r="L177" i="25"/>
  <c r="I177" i="25" s="1"/>
  <c r="L43" i="26"/>
  <c r="H43" i="26" s="1"/>
  <c r="L50" i="26"/>
  <c r="C50" i="26" s="1"/>
  <c r="L58" i="25"/>
  <c r="E58" i="25" s="1"/>
  <c r="L57" i="25"/>
  <c r="J57" i="25" s="1"/>
  <c r="L132" i="25"/>
  <c r="C132" i="25" s="1"/>
  <c r="L21" i="25"/>
  <c r="H21" i="25" s="1"/>
  <c r="L99" i="25"/>
  <c r="F99" i="25" s="1"/>
  <c r="L22" i="25"/>
  <c r="L158" i="25"/>
  <c r="F158" i="25" s="1"/>
  <c r="L78" i="26"/>
  <c r="G78" i="26" s="1"/>
  <c r="L121" i="25"/>
  <c r="E121" i="25" s="1"/>
  <c r="L98" i="25"/>
  <c r="F98" i="25" s="1"/>
  <c r="L131" i="25"/>
  <c r="G131" i="25" s="1"/>
  <c r="L49" i="26"/>
  <c r="I49" i="26" s="1"/>
  <c r="L23" i="25"/>
  <c r="C23" i="25" s="1"/>
  <c r="L73" i="25"/>
  <c r="J73" i="25" s="1"/>
  <c r="L44" i="25"/>
  <c r="K44" i="25" s="1"/>
  <c r="L60" i="25"/>
  <c r="J60" i="25" s="1"/>
  <c r="L97" i="25"/>
  <c r="J97" i="25" s="1"/>
  <c r="I65" i="24"/>
  <c r="D158" i="24"/>
  <c r="G123" i="24"/>
  <c r="K136" i="24"/>
  <c r="G94" i="24"/>
  <c r="G7" i="24"/>
  <c r="G113" i="24"/>
  <c r="C78" i="24"/>
  <c r="I79" i="24"/>
  <c r="E140" i="24"/>
  <c r="J67" i="24"/>
  <c r="C111" i="24"/>
  <c r="E131" i="24"/>
  <c r="F48" i="24"/>
  <c r="K13" i="24"/>
  <c r="I142" i="24"/>
  <c r="H104" i="24"/>
  <c r="L40" i="25"/>
  <c r="I40" i="25" s="1"/>
  <c r="L2" i="25"/>
  <c r="F2" i="25" s="1"/>
  <c r="L46" i="26"/>
  <c r="L82" i="25"/>
  <c r="D82" i="25" s="1"/>
  <c r="L35" i="25"/>
  <c r="J35" i="25" s="1"/>
  <c r="L128" i="25"/>
  <c r="L55" i="25"/>
  <c r="C55" i="25" s="1"/>
  <c r="L161" i="25"/>
  <c r="K161" i="25" s="1"/>
  <c r="L93" i="25"/>
  <c r="H93" i="25" s="1"/>
  <c r="L17" i="25"/>
  <c r="J17" i="25" s="1"/>
  <c r="L134" i="25"/>
  <c r="J134" i="25" s="1"/>
  <c r="L105" i="26"/>
  <c r="E105" i="26" s="1"/>
  <c r="L91" i="25"/>
  <c r="J91" i="25" s="1"/>
  <c r="L165" i="25"/>
  <c r="D165" i="25" s="1"/>
  <c r="L96" i="25"/>
  <c r="H96" i="25" s="1"/>
  <c r="L20" i="25"/>
  <c r="I20" i="25" s="1"/>
  <c r="L150" i="25"/>
  <c r="F150" i="25" s="1"/>
  <c r="L170" i="25"/>
  <c r="K170" i="25" s="1"/>
  <c r="L15" i="25"/>
  <c r="E15" i="25" s="1"/>
  <c r="L153" i="25"/>
  <c r="E153" i="25" s="1"/>
  <c r="L87" i="25"/>
  <c r="E87" i="25" s="1"/>
  <c r="L11" i="25"/>
  <c r="L148" i="25"/>
  <c r="L116" i="25"/>
  <c r="G116" i="25" s="1"/>
  <c r="L81" i="25"/>
  <c r="D81" i="25" s="1"/>
  <c r="L38" i="25"/>
  <c r="C38" i="25" s="1"/>
  <c r="L6" i="25"/>
  <c r="F6" i="25" s="1"/>
  <c r="L147" i="25"/>
  <c r="G147" i="25" s="1"/>
  <c r="L115" i="25"/>
  <c r="D115" i="25" s="1"/>
  <c r="L79" i="25"/>
  <c r="H79" i="25" s="1"/>
  <c r="L37" i="25"/>
  <c r="L5" i="25"/>
  <c r="F5" i="25" s="1"/>
  <c r="L176" i="25"/>
  <c r="C176" i="25" s="1"/>
  <c r="L141" i="25"/>
  <c r="J141" i="25" s="1"/>
  <c r="L122" i="25"/>
  <c r="D122" i="25" s="1"/>
  <c r="L45" i="25"/>
  <c r="F45" i="25" s="1"/>
  <c r="L63" i="25"/>
  <c r="J63" i="25" s="1"/>
  <c r="L173" i="25"/>
  <c r="F173" i="25" s="1"/>
  <c r="L113" i="25"/>
  <c r="K113" i="25" s="1"/>
  <c r="L162" i="25"/>
  <c r="J162" i="25" s="1"/>
  <c r="L94" i="25"/>
  <c r="I94" i="25" s="1"/>
  <c r="L18" i="25"/>
  <c r="J18" i="25" s="1"/>
  <c r="L127" i="25"/>
  <c r="L54" i="25"/>
  <c r="E54" i="25" s="1"/>
  <c r="L118" i="25"/>
  <c r="I118" i="25" s="1"/>
  <c r="L59" i="26"/>
  <c r="C59" i="26" s="1"/>
  <c r="L72" i="25"/>
  <c r="I72" i="25" s="1"/>
  <c r="L154" i="25"/>
  <c r="F154" i="25" s="1"/>
  <c r="L88" i="25"/>
  <c r="L12" i="25"/>
  <c r="E12" i="25" s="1"/>
  <c r="L126" i="25"/>
  <c r="I126" i="25" s="1"/>
  <c r="L149" i="25"/>
  <c r="K149" i="25" s="1"/>
  <c r="L7" i="25"/>
  <c r="L145" i="25"/>
  <c r="G145" i="25" s="1"/>
  <c r="L76" i="25"/>
  <c r="J76" i="25" s="1"/>
  <c r="L3" i="25"/>
  <c r="J3" i="25" s="1"/>
  <c r="L144" i="25"/>
  <c r="F144" i="25" s="1"/>
  <c r="L112" i="25"/>
  <c r="G112" i="25" s="1"/>
  <c r="L75" i="25"/>
  <c r="E75" i="25" s="1"/>
  <c r="L34" i="25"/>
  <c r="G34" i="25" s="1"/>
  <c r="L159" i="26"/>
  <c r="L143" i="25"/>
  <c r="F143" i="25" s="1"/>
  <c r="L111" i="25"/>
  <c r="G111" i="25" s="1"/>
  <c r="L74" i="25"/>
  <c r="G74" i="25" s="1"/>
  <c r="L33" i="25"/>
  <c r="D33" i="25" s="1"/>
  <c r="F156" i="26"/>
  <c r="V27" i="25"/>
  <c r="AP27" i="25" s="1"/>
  <c r="V15" i="25"/>
  <c r="V173" i="25"/>
  <c r="V106" i="25"/>
  <c r="V143" i="25"/>
  <c r="V108" i="25"/>
  <c r="V98" i="25"/>
  <c r="V62" i="25"/>
  <c r="V28" i="25"/>
  <c r="V146" i="25"/>
  <c r="V70" i="25"/>
  <c r="V34" i="25"/>
  <c r="V3" i="25"/>
  <c r="V92" i="25"/>
  <c r="AP92" i="25" s="1"/>
  <c r="V48" i="25"/>
  <c r="AP48" i="25" s="1"/>
  <c r="V76" i="25"/>
  <c r="V160" i="25"/>
  <c r="V66" i="25"/>
  <c r="AP66" i="25" s="1"/>
  <c r="W66" i="25" s="1"/>
  <c r="V65" i="25"/>
  <c r="AP65" i="25" s="1"/>
  <c r="AI65" i="25" s="1"/>
  <c r="V97" i="25"/>
  <c r="V133" i="25"/>
  <c r="AP133" i="25" s="1"/>
  <c r="AG133" i="25" s="1"/>
  <c r="V40" i="25"/>
  <c r="V166" i="25"/>
  <c r="H47" i="51"/>
  <c r="V2" i="24"/>
  <c r="L61" i="26"/>
  <c r="E61" i="26" s="1"/>
  <c r="L9" i="25"/>
  <c r="L25" i="25"/>
  <c r="L41" i="25"/>
  <c r="L65" i="25"/>
  <c r="L85" i="25"/>
  <c r="L101" i="25"/>
  <c r="L119" i="25"/>
  <c r="L135" i="25"/>
  <c r="L151" i="25"/>
  <c r="L64" i="26"/>
  <c r="L10" i="25"/>
  <c r="H10" i="25" s="1"/>
  <c r="L26" i="25"/>
  <c r="E26" i="25" s="1"/>
  <c r="L42" i="25"/>
  <c r="D42" i="25" s="1"/>
  <c r="L66" i="25"/>
  <c r="L86" i="25"/>
  <c r="D86" i="25" s="1"/>
  <c r="L102" i="25"/>
  <c r="G102" i="25" s="1"/>
  <c r="L120" i="25"/>
  <c r="K120" i="25" s="1"/>
  <c r="L136" i="25"/>
  <c r="I136" i="25" s="1"/>
  <c r="L152" i="25"/>
  <c r="C152" i="25" s="1"/>
  <c r="L67" i="26"/>
  <c r="L19" i="25"/>
  <c r="L56" i="25"/>
  <c r="L95" i="25"/>
  <c r="L129" i="25"/>
  <c r="L163" i="25"/>
  <c r="L51" i="26"/>
  <c r="L31" i="25"/>
  <c r="I31" i="25" s="1"/>
  <c r="L117" i="25"/>
  <c r="F117" i="25" s="1"/>
  <c r="L16" i="25"/>
  <c r="L92" i="25"/>
  <c r="L167" i="25"/>
  <c r="F167" i="25" s="1"/>
  <c r="L171" i="26"/>
  <c r="K171" i="26" s="1"/>
  <c r="L28" i="25"/>
  <c r="E28" i="25" s="1"/>
  <c r="L69" i="25"/>
  <c r="L106" i="25"/>
  <c r="L138" i="25"/>
  <c r="L169" i="25"/>
  <c r="L39" i="25"/>
  <c r="L109" i="25"/>
  <c r="F109" i="25" s="1"/>
  <c r="L166" i="25"/>
  <c r="L8" i="25"/>
  <c r="L84" i="25"/>
  <c r="I84" i="25" s="1"/>
  <c r="L142" i="25"/>
  <c r="L80" i="26"/>
  <c r="L13" i="25"/>
  <c r="L29" i="25"/>
  <c r="L47" i="25"/>
  <c r="L70" i="25"/>
  <c r="L89" i="25"/>
  <c r="L107" i="25"/>
  <c r="L123" i="25"/>
  <c r="L139" i="25"/>
  <c r="L155" i="25"/>
  <c r="L83" i="26"/>
  <c r="L14" i="25"/>
  <c r="I14" i="25" s="1"/>
  <c r="L30" i="25"/>
  <c r="F30" i="25" s="1"/>
  <c r="L48" i="25"/>
  <c r="K48" i="25" s="1"/>
  <c r="L71" i="25"/>
  <c r="D71" i="25" s="1"/>
  <c r="L90" i="25"/>
  <c r="E90" i="25" s="1"/>
  <c r="L108" i="25"/>
  <c r="H108" i="25" s="1"/>
  <c r="L124" i="25"/>
  <c r="H124" i="25" s="1"/>
  <c r="L140" i="25"/>
  <c r="G140" i="25" s="1"/>
  <c r="L157" i="25"/>
  <c r="G157" i="25" s="1"/>
  <c r="L164" i="26"/>
  <c r="L27" i="25"/>
  <c r="L68" i="25"/>
  <c r="L103" i="25"/>
  <c r="L137" i="25"/>
  <c r="F137" i="25" s="1"/>
  <c r="L168" i="25"/>
  <c r="L104" i="26"/>
  <c r="L62" i="25"/>
  <c r="L133" i="25"/>
  <c r="L32" i="25"/>
  <c r="L110" i="25"/>
  <c r="L172" i="25"/>
  <c r="L4" i="25"/>
  <c r="L36" i="25"/>
  <c r="E36" i="25" s="1"/>
  <c r="L77" i="25"/>
  <c r="L114" i="25"/>
  <c r="L146" i="25"/>
  <c r="L174" i="25"/>
  <c r="E174" i="25" s="1"/>
  <c r="L52" i="25"/>
  <c r="L125" i="25"/>
  <c r="D125" i="25" s="1"/>
  <c r="L175" i="25"/>
  <c r="D175" i="25" s="1"/>
  <c r="L24" i="25"/>
  <c r="L100" i="25"/>
  <c r="F100" i="25" s="1"/>
  <c r="L160" i="25"/>
  <c r="L160" i="19"/>
  <c r="I156" i="26"/>
  <c r="K156" i="26"/>
  <c r="E156" i="26"/>
  <c r="D156" i="26"/>
  <c r="H156" i="26"/>
  <c r="C156" i="26"/>
  <c r="J156" i="26"/>
  <c r="G156" i="26"/>
  <c r="L18" i="27"/>
  <c r="L34" i="27"/>
  <c r="L50" i="27"/>
  <c r="L67" i="27"/>
  <c r="L83" i="27"/>
  <c r="L99" i="27"/>
  <c r="L115" i="27"/>
  <c r="L131" i="27"/>
  <c r="L147" i="27"/>
  <c r="L163" i="27"/>
  <c r="L11" i="27"/>
  <c r="L27" i="27"/>
  <c r="L43" i="27"/>
  <c r="L60" i="27"/>
  <c r="L76" i="27"/>
  <c r="L92" i="27"/>
  <c r="L108" i="27"/>
  <c r="L124" i="27"/>
  <c r="L140" i="27"/>
  <c r="L156" i="27"/>
  <c r="L12" i="27"/>
  <c r="L44" i="27"/>
  <c r="L77" i="27"/>
  <c r="L109" i="27"/>
  <c r="L141" i="27"/>
  <c r="L169" i="27"/>
  <c r="L33" i="27"/>
  <c r="L130" i="27"/>
  <c r="L13" i="27"/>
  <c r="L45" i="27"/>
  <c r="L78" i="27"/>
  <c r="L110" i="27"/>
  <c r="L142" i="27"/>
  <c r="L170" i="27"/>
  <c r="L25" i="27"/>
  <c r="L122" i="27"/>
  <c r="L16" i="27"/>
  <c r="L48" i="27"/>
  <c r="L81" i="27"/>
  <c r="L113" i="27"/>
  <c r="L145" i="27"/>
  <c r="L171" i="27"/>
  <c r="L90" i="27"/>
  <c r="L176" i="27"/>
  <c r="L6" i="27"/>
  <c r="L22" i="27"/>
  <c r="L38" i="27"/>
  <c r="L55" i="27"/>
  <c r="L71" i="27"/>
  <c r="L87" i="27"/>
  <c r="L103" i="27"/>
  <c r="L119" i="27"/>
  <c r="L135" i="27"/>
  <c r="L151" i="27"/>
  <c r="L52" i="28"/>
  <c r="L15" i="27"/>
  <c r="L31" i="27"/>
  <c r="L47" i="27"/>
  <c r="L64" i="27"/>
  <c r="L80" i="27"/>
  <c r="L96" i="27"/>
  <c r="L112" i="27"/>
  <c r="L128" i="27"/>
  <c r="L144" i="27"/>
  <c r="L160" i="27"/>
  <c r="L20" i="27"/>
  <c r="L53" i="27"/>
  <c r="L85" i="27"/>
  <c r="L117" i="27"/>
  <c r="L149" i="27"/>
  <c r="L173" i="27"/>
  <c r="L58" i="27"/>
  <c r="L154" i="27"/>
  <c r="L21" i="27"/>
  <c r="L54" i="27"/>
  <c r="L86" i="27"/>
  <c r="L118" i="27"/>
  <c r="L150" i="27"/>
  <c r="L174" i="27"/>
  <c r="L49" i="27"/>
  <c r="L146" i="27"/>
  <c r="L24" i="27"/>
  <c r="L57" i="27"/>
  <c r="L89" i="27"/>
  <c r="L121" i="27"/>
  <c r="L153" i="27"/>
  <c r="L175" i="27"/>
  <c r="L114" i="27"/>
  <c r="L10" i="27"/>
  <c r="L26" i="27"/>
  <c r="L42" i="27"/>
  <c r="L59" i="27"/>
  <c r="L75" i="27"/>
  <c r="L91" i="27"/>
  <c r="L107" i="27"/>
  <c r="L123" i="27"/>
  <c r="L139" i="27"/>
  <c r="L155" i="27"/>
  <c r="L3" i="27"/>
  <c r="L19" i="27"/>
  <c r="L35" i="27"/>
  <c r="L51" i="27"/>
  <c r="L68" i="27"/>
  <c r="L84" i="27"/>
  <c r="L100" i="27"/>
  <c r="L116" i="27"/>
  <c r="L132" i="27"/>
  <c r="L148" i="27"/>
  <c r="L164" i="27"/>
  <c r="L28" i="27"/>
  <c r="L61" i="27"/>
  <c r="L93" i="27"/>
  <c r="L125" i="27"/>
  <c r="L157" i="27"/>
  <c r="L177" i="27"/>
  <c r="L82" i="27"/>
  <c r="L172" i="27"/>
  <c r="L29" i="27"/>
  <c r="L62" i="27"/>
  <c r="L94" i="27"/>
  <c r="L126" i="27"/>
  <c r="L158" i="27"/>
  <c r="L2" i="27"/>
  <c r="L74" i="27"/>
  <c r="L168" i="27"/>
  <c r="L32" i="27"/>
  <c r="L65" i="27"/>
  <c r="L97" i="27"/>
  <c r="L129" i="27"/>
  <c r="L161" i="27"/>
  <c r="L41" i="27"/>
  <c r="L138" i="27"/>
  <c r="L14" i="27"/>
  <c r="L30" i="27"/>
  <c r="L46" i="27"/>
  <c r="L63" i="27"/>
  <c r="L79" i="27"/>
  <c r="L95" i="27"/>
  <c r="L111" i="27"/>
  <c r="L127" i="27"/>
  <c r="L143" i="27"/>
  <c r="L159" i="27"/>
  <c r="L7" i="27"/>
  <c r="L23" i="27"/>
  <c r="L39" i="27"/>
  <c r="L56" i="27"/>
  <c r="L72" i="27"/>
  <c r="L88" i="27"/>
  <c r="L104" i="27"/>
  <c r="L120" i="27"/>
  <c r="L136" i="27"/>
  <c r="L152" i="27"/>
  <c r="L4" i="27"/>
  <c r="L36" i="27"/>
  <c r="L69" i="27"/>
  <c r="L101" i="27"/>
  <c r="L133" i="27"/>
  <c r="L165" i="27"/>
  <c r="L17" i="27"/>
  <c r="L106" i="27"/>
  <c r="L5" i="27"/>
  <c r="L37" i="27"/>
  <c r="L70" i="27"/>
  <c r="L102" i="27"/>
  <c r="L134" i="27"/>
  <c r="L166" i="27"/>
  <c r="L9" i="27"/>
  <c r="L98" i="27"/>
  <c r="L8" i="27"/>
  <c r="L40" i="27"/>
  <c r="L73" i="27"/>
  <c r="L105" i="27"/>
  <c r="L137" i="27"/>
  <c r="L167" i="27"/>
  <c r="L66" i="27"/>
  <c r="L162" i="27"/>
  <c r="L8" i="21"/>
  <c r="L96" i="19"/>
  <c r="L37" i="21"/>
  <c r="L131" i="19"/>
  <c r="L162" i="19"/>
  <c r="L98" i="19"/>
  <c r="L172" i="19"/>
  <c r="L25" i="21"/>
  <c r="L143" i="19"/>
  <c r="L79" i="19"/>
  <c r="L110" i="19"/>
  <c r="L48" i="21"/>
  <c r="L120" i="19"/>
  <c r="L155" i="19"/>
  <c r="L91" i="19"/>
  <c r="L42" i="21"/>
  <c r="L59" i="19"/>
  <c r="L60" i="19"/>
  <c r="L56" i="19"/>
  <c r="L66" i="19"/>
  <c r="L103" i="19"/>
  <c r="L36" i="21"/>
  <c r="V38" i="25"/>
  <c r="V120" i="25"/>
  <c r="V155" i="25"/>
  <c r="V37" i="25"/>
  <c r="V119" i="25"/>
  <c r="V80" i="26"/>
  <c r="V77" i="25"/>
  <c r="V16" i="25"/>
  <c r="V158" i="25"/>
  <c r="V103" i="25"/>
  <c r="V67" i="26"/>
  <c r="V6" i="25"/>
  <c r="V94" i="25"/>
  <c r="V157" i="25"/>
  <c r="V13" i="25"/>
  <c r="V93" i="25"/>
  <c r="V174" i="25"/>
  <c r="V118" i="25"/>
  <c r="V4" i="25"/>
  <c r="V145" i="25"/>
  <c r="V91" i="25"/>
  <c r="V7" i="25"/>
  <c r="V19" i="25"/>
  <c r="V31" i="25"/>
  <c r="V44" i="25"/>
  <c r="V82" i="25"/>
  <c r="V95" i="25"/>
  <c r="V109" i="25"/>
  <c r="V121" i="25"/>
  <c r="V149" i="25"/>
  <c r="V163" i="25"/>
  <c r="V177" i="25"/>
  <c r="V78" i="26"/>
  <c r="V20" i="25"/>
  <c r="V32" i="25"/>
  <c r="V45" i="25"/>
  <c r="V63" i="25"/>
  <c r="V96" i="25"/>
  <c r="V110" i="25"/>
  <c r="V122" i="25"/>
  <c r="V134" i="25"/>
  <c r="V165" i="25"/>
  <c r="V2" i="25"/>
  <c r="V9" i="25"/>
  <c r="V33" i="25"/>
  <c r="V101" i="25"/>
  <c r="V127" i="25"/>
  <c r="V151" i="25"/>
  <c r="V61" i="26"/>
  <c r="V47" i="25"/>
  <c r="V79" i="25"/>
  <c r="V107" i="25"/>
  <c r="V131" i="25"/>
  <c r="V71" i="25"/>
  <c r="V124" i="25"/>
  <c r="V176" i="25"/>
  <c r="V10" i="25"/>
  <c r="V75" i="25"/>
  <c r="V102" i="25"/>
  <c r="V128" i="25"/>
  <c r="V152" i="25"/>
  <c r="V14" i="25"/>
  <c r="V60" i="25"/>
  <c r="V116" i="25"/>
  <c r="V167" i="25"/>
  <c r="V43" i="26"/>
  <c r="V104" i="26"/>
  <c r="V23" i="25"/>
  <c r="V35" i="25"/>
  <c r="V52" i="25"/>
  <c r="V68" i="25"/>
  <c r="V99" i="25"/>
  <c r="V113" i="25"/>
  <c r="V125" i="25"/>
  <c r="V137" i="25"/>
  <c r="V168" i="25"/>
  <c r="V46" i="26"/>
  <c r="V105" i="26"/>
  <c r="V8" i="25"/>
  <c r="V36" i="25"/>
  <c r="V53" i="25"/>
  <c r="V69" i="25"/>
  <c r="V84" i="25"/>
  <c r="V114" i="25"/>
  <c r="V126" i="25"/>
  <c r="V138" i="25"/>
  <c r="V150" i="25"/>
  <c r="V49" i="26"/>
  <c r="V17" i="25"/>
  <c r="V41" i="25"/>
  <c r="V74" i="25"/>
  <c r="V135" i="25"/>
  <c r="V161" i="25"/>
  <c r="V156" i="26"/>
  <c r="V21" i="25"/>
  <c r="V89" i="25"/>
  <c r="V115" i="25"/>
  <c r="V139" i="25"/>
  <c r="V175" i="25"/>
  <c r="V140" i="25"/>
  <c r="V50" i="26"/>
  <c r="V18" i="25"/>
  <c r="V42" i="25"/>
  <c r="V112" i="25"/>
  <c r="V136" i="25"/>
  <c r="V162" i="25"/>
  <c r="V64" i="26"/>
  <c r="V81" i="25"/>
  <c r="V132" i="25"/>
  <c r="V51" i="26"/>
  <c r="V164" i="26"/>
  <c r="V11" i="25"/>
  <c r="V39" i="25"/>
  <c r="V56" i="25"/>
  <c r="V72" i="25"/>
  <c r="V87" i="25"/>
  <c r="V117" i="25"/>
  <c r="V129" i="25"/>
  <c r="V141" i="25"/>
  <c r="V153" i="25"/>
  <c r="V59" i="26"/>
  <c r="V171" i="26"/>
  <c r="V12" i="25"/>
  <c r="V24" i="25"/>
  <c r="V57" i="25"/>
  <c r="V73" i="25"/>
  <c r="V88" i="25"/>
  <c r="V100" i="25"/>
  <c r="V130" i="25"/>
  <c r="V142" i="25"/>
  <c r="V154" i="25"/>
  <c r="V169" i="25"/>
  <c r="V25" i="25"/>
  <c r="V54" i="25"/>
  <c r="V85" i="25"/>
  <c r="V111" i="25"/>
  <c r="V170" i="25"/>
  <c r="V5" i="25"/>
  <c r="V29" i="25"/>
  <c r="V58" i="25"/>
  <c r="V123" i="25"/>
  <c r="V147" i="25"/>
  <c r="V22" i="25"/>
  <c r="V90" i="25"/>
  <c r="V83" i="26"/>
  <c r="V26" i="25"/>
  <c r="V55" i="25"/>
  <c r="V86" i="25"/>
  <c r="V144" i="25"/>
  <c r="V172" i="25"/>
  <c r="V159" i="26"/>
  <c r="V30" i="25"/>
  <c r="V148" i="25"/>
  <c r="G25" i="21" l="1"/>
  <c r="H25" i="21"/>
  <c r="I25" i="21"/>
  <c r="C25" i="21"/>
  <c r="K25" i="21"/>
  <c r="D25" i="21"/>
  <c r="F25" i="21"/>
  <c r="J25" i="21"/>
  <c r="E25" i="21"/>
  <c r="C42" i="21"/>
  <c r="E42" i="21"/>
  <c r="D42" i="21"/>
  <c r="G42" i="21"/>
  <c r="H42" i="21"/>
  <c r="J42" i="21"/>
  <c r="K42" i="21"/>
  <c r="I42" i="21"/>
  <c r="F42" i="21"/>
  <c r="G48" i="21"/>
  <c r="K48" i="21"/>
  <c r="C48" i="21"/>
  <c r="F48" i="21"/>
  <c r="H48" i="21"/>
  <c r="I48" i="21"/>
  <c r="E48" i="21"/>
  <c r="J48" i="21"/>
  <c r="D48" i="21"/>
  <c r="H37" i="21"/>
  <c r="I37" i="21"/>
  <c r="J37" i="21"/>
  <c r="C37" i="21"/>
  <c r="K37" i="21"/>
  <c r="D37" i="21"/>
  <c r="E37" i="21"/>
  <c r="G37" i="21"/>
  <c r="F37" i="21"/>
  <c r="K36" i="21"/>
  <c r="G36" i="21"/>
  <c r="J36" i="21"/>
  <c r="D36" i="21"/>
  <c r="C36" i="21"/>
  <c r="E36" i="21"/>
  <c r="F36" i="21"/>
  <c r="H36" i="21"/>
  <c r="I36" i="21"/>
  <c r="D8" i="21"/>
  <c r="E8" i="21"/>
  <c r="G8" i="21"/>
  <c r="K8" i="21"/>
  <c r="F8" i="21"/>
  <c r="C8" i="21"/>
  <c r="H8" i="21"/>
  <c r="I8" i="21"/>
  <c r="J8" i="21"/>
  <c r="C56" i="19"/>
  <c r="E56" i="19"/>
  <c r="F56" i="19"/>
  <c r="H56" i="19"/>
  <c r="J56" i="19"/>
  <c r="D56" i="19"/>
  <c r="G56" i="19"/>
  <c r="I56" i="19"/>
  <c r="K56" i="19"/>
  <c r="J91" i="19"/>
  <c r="C91" i="19"/>
  <c r="H91" i="19"/>
  <c r="G91" i="19"/>
  <c r="E91" i="19"/>
  <c r="I91" i="19"/>
  <c r="D91" i="19"/>
  <c r="F91" i="19"/>
  <c r="K91" i="19"/>
  <c r="F172" i="19"/>
  <c r="G172" i="19"/>
  <c r="E172" i="19"/>
  <c r="I172" i="19"/>
  <c r="K172" i="19"/>
  <c r="J172" i="19"/>
  <c r="C172" i="19"/>
  <c r="H172" i="19"/>
  <c r="D172" i="19"/>
  <c r="K66" i="19"/>
  <c r="G66" i="19"/>
  <c r="F66" i="19"/>
  <c r="D66" i="19"/>
  <c r="H66" i="19"/>
  <c r="J66" i="19"/>
  <c r="I66" i="19"/>
  <c r="C66" i="19"/>
  <c r="E66" i="19"/>
  <c r="C60" i="19"/>
  <c r="G60" i="19"/>
  <c r="J60" i="19"/>
  <c r="E60" i="19"/>
  <c r="D60" i="19"/>
  <c r="F60" i="19"/>
  <c r="H60" i="19"/>
  <c r="I60" i="19"/>
  <c r="K60" i="19"/>
  <c r="E155" i="19"/>
  <c r="K155" i="19"/>
  <c r="H155" i="19"/>
  <c r="D155" i="19"/>
  <c r="I155" i="19"/>
  <c r="J155" i="19"/>
  <c r="F155" i="19"/>
  <c r="C155" i="19"/>
  <c r="G155" i="19"/>
  <c r="E98" i="19"/>
  <c r="F98" i="19"/>
  <c r="G98" i="19"/>
  <c r="K98" i="19"/>
  <c r="H98" i="19"/>
  <c r="C98" i="19"/>
  <c r="I98" i="19"/>
  <c r="D98" i="19"/>
  <c r="J98" i="19"/>
  <c r="F59" i="19"/>
  <c r="I59" i="19"/>
  <c r="D59" i="19"/>
  <c r="C59" i="19"/>
  <c r="K59" i="19"/>
  <c r="J59" i="19"/>
  <c r="E59" i="19"/>
  <c r="G59" i="19"/>
  <c r="H59" i="19"/>
  <c r="I120" i="19"/>
  <c r="H120" i="19"/>
  <c r="F120" i="19"/>
  <c r="E120" i="19"/>
  <c r="G120" i="19"/>
  <c r="D120" i="19"/>
  <c r="J120" i="19"/>
  <c r="C120" i="19"/>
  <c r="K120" i="19"/>
  <c r="H162" i="19"/>
  <c r="D162" i="19"/>
  <c r="E162" i="19"/>
  <c r="F162" i="19"/>
  <c r="G162" i="19"/>
  <c r="I162" i="19"/>
  <c r="J162" i="19"/>
  <c r="C162" i="19"/>
  <c r="K162" i="19"/>
  <c r="E131" i="19"/>
  <c r="J131" i="19"/>
  <c r="I131" i="19"/>
  <c r="H131" i="19"/>
  <c r="F131" i="19"/>
  <c r="K131" i="19"/>
  <c r="C131" i="19"/>
  <c r="D131" i="19"/>
  <c r="G131" i="19"/>
  <c r="J160" i="19"/>
  <c r="C160" i="19"/>
  <c r="G160" i="19"/>
  <c r="F160" i="19"/>
  <c r="H160" i="19"/>
  <c r="E160" i="19"/>
  <c r="I160" i="19"/>
  <c r="K160" i="19"/>
  <c r="D160" i="19"/>
  <c r="J110" i="19"/>
  <c r="I110" i="19"/>
  <c r="H110" i="19"/>
  <c r="E110" i="19"/>
  <c r="F110" i="19"/>
  <c r="D110" i="19"/>
  <c r="K110" i="19"/>
  <c r="C110" i="19"/>
  <c r="G110" i="19"/>
  <c r="C79" i="19"/>
  <c r="J79" i="19"/>
  <c r="D79" i="19"/>
  <c r="E79" i="19"/>
  <c r="F79" i="19"/>
  <c r="H79" i="19"/>
  <c r="I79" i="19"/>
  <c r="G79" i="19"/>
  <c r="K79" i="19"/>
  <c r="F96" i="19"/>
  <c r="K96" i="19"/>
  <c r="D96" i="19"/>
  <c r="G96" i="19"/>
  <c r="J96" i="19"/>
  <c r="E96" i="19"/>
  <c r="C96" i="19"/>
  <c r="H96" i="19"/>
  <c r="I96" i="19"/>
  <c r="J103" i="19"/>
  <c r="I103" i="19"/>
  <c r="K103" i="19"/>
  <c r="G103" i="19"/>
  <c r="D103" i="19"/>
  <c r="E103" i="19"/>
  <c r="C103" i="19"/>
  <c r="F103" i="19"/>
  <c r="H103" i="19"/>
  <c r="F143" i="19"/>
  <c r="D143" i="19"/>
  <c r="K143" i="19"/>
  <c r="J143" i="19"/>
  <c r="G143" i="19"/>
  <c r="E143" i="19"/>
  <c r="H143" i="19"/>
  <c r="C143" i="19"/>
  <c r="I143" i="19"/>
  <c r="C130" i="25"/>
  <c r="D48" i="24"/>
  <c r="J130" i="25"/>
  <c r="J158" i="25"/>
  <c r="F130" i="25"/>
  <c r="F60" i="25"/>
  <c r="G177" i="25"/>
  <c r="H177" i="25"/>
  <c r="G60" i="25"/>
  <c r="C158" i="25"/>
  <c r="H158" i="25"/>
  <c r="D44" i="25"/>
  <c r="J53" i="25"/>
  <c r="C53" i="25"/>
  <c r="C60" i="25"/>
  <c r="H60" i="25"/>
  <c r="E78" i="26"/>
  <c r="F78" i="26"/>
  <c r="J177" i="25"/>
  <c r="C177" i="25"/>
  <c r="E177" i="25"/>
  <c r="D78" i="26"/>
  <c r="E132" i="25"/>
  <c r="E60" i="25"/>
  <c r="D177" i="25"/>
  <c r="K177" i="25"/>
  <c r="I78" i="26"/>
  <c r="H78" i="26"/>
  <c r="K60" i="25"/>
  <c r="F177" i="25"/>
  <c r="J78" i="26"/>
  <c r="D60" i="25"/>
  <c r="C78" i="26"/>
  <c r="E57" i="25"/>
  <c r="G136" i="24"/>
  <c r="D132" i="25"/>
  <c r="H53" i="25"/>
  <c r="G132" i="25"/>
  <c r="E53" i="25"/>
  <c r="J44" i="25"/>
  <c r="D130" i="25"/>
  <c r="H113" i="24"/>
  <c r="J131" i="25"/>
  <c r="I44" i="25"/>
  <c r="G158" i="25"/>
  <c r="C131" i="25"/>
  <c r="I132" i="25"/>
  <c r="J49" i="26"/>
  <c r="K49" i="26"/>
  <c r="D21" i="25"/>
  <c r="C21" i="25"/>
  <c r="K21" i="25"/>
  <c r="C49" i="26"/>
  <c r="C44" i="25"/>
  <c r="H44" i="25"/>
  <c r="K130" i="25"/>
  <c r="K158" i="25"/>
  <c r="G53" i="25"/>
  <c r="E44" i="25"/>
  <c r="E130" i="25"/>
  <c r="E158" i="25"/>
  <c r="I53" i="25"/>
  <c r="G67" i="24"/>
  <c r="G44" i="25"/>
  <c r="G130" i="25"/>
  <c r="I158" i="25"/>
  <c r="F53" i="25"/>
  <c r="F44" i="25"/>
  <c r="I130" i="25"/>
  <c r="D158" i="25"/>
  <c r="K53" i="25"/>
  <c r="F67" i="24"/>
  <c r="F49" i="26"/>
  <c r="F21" i="25"/>
  <c r="H49" i="26"/>
  <c r="G21" i="25"/>
  <c r="I21" i="25"/>
  <c r="E34" i="25"/>
  <c r="G49" i="26"/>
  <c r="J21" i="25"/>
  <c r="E49" i="26"/>
  <c r="E21" i="25"/>
  <c r="L122" i="19"/>
  <c r="L13" i="21"/>
  <c r="L174" i="19"/>
  <c r="L108" i="19"/>
  <c r="L67" i="19"/>
  <c r="V87" i="24"/>
  <c r="R87" i="24" s="1"/>
  <c r="D58" i="25"/>
  <c r="K58" i="25"/>
  <c r="V77" i="24"/>
  <c r="J58" i="25"/>
  <c r="V99" i="24"/>
  <c r="AP99" i="24" s="1"/>
  <c r="AA99" i="24" s="1"/>
  <c r="V124" i="24"/>
  <c r="U124" i="24" s="1"/>
  <c r="V129" i="24"/>
  <c r="V170" i="24"/>
  <c r="M170" i="24" s="1"/>
  <c r="V150" i="24"/>
  <c r="Q150" i="24" s="1"/>
  <c r="V147" i="24"/>
  <c r="AP147" i="24" s="1"/>
  <c r="AD147" i="24" s="1"/>
  <c r="V41" i="24"/>
  <c r="M41" i="24" s="1"/>
  <c r="V21" i="24"/>
  <c r="AP21" i="24" s="1"/>
  <c r="C58" i="25"/>
  <c r="H58" i="25"/>
  <c r="V138" i="24"/>
  <c r="U138" i="24" s="1"/>
  <c r="V9" i="24"/>
  <c r="Q9" i="24" s="1"/>
  <c r="V54" i="24"/>
  <c r="S54" i="24" s="1"/>
  <c r="V67" i="24"/>
  <c r="S67" i="24" s="1"/>
  <c r="V118" i="24"/>
  <c r="O118" i="24" s="1"/>
  <c r="V173" i="24"/>
  <c r="T173" i="24" s="1"/>
  <c r="V44" i="24"/>
  <c r="N44" i="24" s="1"/>
  <c r="V92" i="24"/>
  <c r="R92" i="24" s="1"/>
  <c r="V104" i="24"/>
  <c r="V158" i="24"/>
  <c r="O158" i="24" s="1"/>
  <c r="F57" i="25"/>
  <c r="V106" i="24"/>
  <c r="V151" i="24"/>
  <c r="V22" i="24"/>
  <c r="M22" i="24" s="1"/>
  <c r="V34" i="24"/>
  <c r="N34" i="24" s="1"/>
  <c r="V86" i="24"/>
  <c r="V141" i="24"/>
  <c r="V12" i="24"/>
  <c r="M12" i="24" s="1"/>
  <c r="V60" i="24"/>
  <c r="R60" i="24" s="1"/>
  <c r="V56" i="24"/>
  <c r="R56" i="24" s="1"/>
  <c r="V47" i="24"/>
  <c r="R47" i="24" s="1"/>
  <c r="V95" i="24"/>
  <c r="R95" i="24" s="1"/>
  <c r="I141" i="25"/>
  <c r="V163" i="24"/>
  <c r="V74" i="24"/>
  <c r="V119" i="24"/>
  <c r="O119" i="24" s="1"/>
  <c r="V155" i="24"/>
  <c r="N155" i="24" s="1"/>
  <c r="V58" i="23"/>
  <c r="N58" i="23" s="1"/>
  <c r="V53" i="24"/>
  <c r="R53" i="24" s="1"/>
  <c r="V109" i="24"/>
  <c r="T109" i="24" s="1"/>
  <c r="V156" i="24"/>
  <c r="M156" i="24" s="1"/>
  <c r="V27" i="24"/>
  <c r="N27" i="24" s="1"/>
  <c r="V13" i="24"/>
  <c r="V176" i="24"/>
  <c r="S176" i="24" s="1"/>
  <c r="I57" i="25"/>
  <c r="K18" i="25"/>
  <c r="G58" i="25"/>
  <c r="I58" i="25"/>
  <c r="I131" i="24"/>
  <c r="F17" i="25"/>
  <c r="F58" i="25"/>
  <c r="G57" i="25"/>
  <c r="J38" i="25"/>
  <c r="E170" i="25"/>
  <c r="F141" i="25"/>
  <c r="D57" i="25"/>
  <c r="K57" i="25"/>
  <c r="H170" i="25"/>
  <c r="F131" i="24"/>
  <c r="D38" i="25"/>
  <c r="C2" i="25"/>
  <c r="C57" i="25"/>
  <c r="E2" i="25"/>
  <c r="G17" i="25"/>
  <c r="I2" i="25"/>
  <c r="H57" i="25"/>
  <c r="C131" i="24"/>
  <c r="E43" i="26"/>
  <c r="C43" i="26"/>
  <c r="G43" i="26"/>
  <c r="J43" i="26"/>
  <c r="D43" i="26"/>
  <c r="I43" i="26"/>
  <c r="K43" i="26"/>
  <c r="F43" i="26"/>
  <c r="D34" i="25"/>
  <c r="C99" i="25"/>
  <c r="I99" i="25"/>
  <c r="K34" i="25"/>
  <c r="J149" i="25"/>
  <c r="K99" i="25"/>
  <c r="J99" i="25"/>
  <c r="H99" i="25"/>
  <c r="I74" i="25"/>
  <c r="H3" i="25"/>
  <c r="D149" i="25"/>
  <c r="D99" i="25"/>
  <c r="G99" i="25"/>
  <c r="J154" i="25"/>
  <c r="F74" i="25"/>
  <c r="D3" i="25"/>
  <c r="E99" i="25"/>
  <c r="K78" i="26"/>
  <c r="I60" i="25"/>
  <c r="D49" i="26"/>
  <c r="E48" i="24"/>
  <c r="K104" i="24"/>
  <c r="F104" i="24"/>
  <c r="J81" i="25"/>
  <c r="E176" i="25"/>
  <c r="D121" i="25"/>
  <c r="G94" i="25"/>
  <c r="H126" i="25"/>
  <c r="J121" i="25"/>
  <c r="D94" i="25"/>
  <c r="J93" i="25"/>
  <c r="C35" i="25"/>
  <c r="K115" i="25"/>
  <c r="F40" i="25"/>
  <c r="C93" i="25"/>
  <c r="J111" i="25"/>
  <c r="G75" i="25"/>
  <c r="F76" i="25"/>
  <c r="G40" i="25"/>
  <c r="C97" i="25"/>
  <c r="H150" i="25"/>
  <c r="C94" i="25"/>
  <c r="K150" i="25"/>
  <c r="J75" i="25"/>
  <c r="I111" i="25"/>
  <c r="D76" i="25"/>
  <c r="G63" i="25"/>
  <c r="J72" i="25"/>
  <c r="D40" i="25"/>
  <c r="F97" i="25"/>
  <c r="D87" i="25"/>
  <c r="H91" i="25"/>
  <c r="K93" i="25"/>
  <c r="E81" i="25"/>
  <c r="I81" i="25"/>
  <c r="H111" i="25"/>
  <c r="F176" i="25"/>
  <c r="G72" i="25"/>
  <c r="F63" i="25"/>
  <c r="K72" i="25"/>
  <c r="G93" i="25"/>
  <c r="K111" i="25"/>
  <c r="D75" i="25"/>
  <c r="G35" i="25"/>
  <c r="H76" i="25"/>
  <c r="E63" i="25"/>
  <c r="C126" i="25"/>
  <c r="E72" i="25"/>
  <c r="H40" i="25"/>
  <c r="J40" i="25"/>
  <c r="H176" i="25"/>
  <c r="G81" i="25"/>
  <c r="G115" i="25"/>
  <c r="F115" i="25"/>
  <c r="G87" i="25"/>
  <c r="K87" i="25"/>
  <c r="I150" i="25"/>
  <c r="E150" i="25"/>
  <c r="G91" i="25"/>
  <c r="D63" i="25"/>
  <c r="I93" i="25"/>
  <c r="H81" i="25"/>
  <c r="K94" i="25"/>
  <c r="I35" i="25"/>
  <c r="G176" i="25"/>
  <c r="K40" i="25"/>
  <c r="D93" i="25"/>
  <c r="C111" i="25"/>
  <c r="I75" i="25"/>
  <c r="D35" i="25"/>
  <c r="F35" i="25"/>
  <c r="G76" i="25"/>
  <c r="C63" i="25"/>
  <c r="D126" i="25"/>
  <c r="C72" i="25"/>
  <c r="C40" i="25"/>
  <c r="D176" i="25"/>
  <c r="K81" i="25"/>
  <c r="C115" i="25"/>
  <c r="H115" i="25"/>
  <c r="C87" i="25"/>
  <c r="I87" i="25"/>
  <c r="D150" i="25"/>
  <c r="D91" i="25"/>
  <c r="F91" i="25"/>
  <c r="H63" i="25"/>
  <c r="I63" i="25"/>
  <c r="F75" i="25"/>
  <c r="F81" i="25"/>
  <c r="E94" i="25"/>
  <c r="H94" i="25"/>
  <c r="K63" i="25"/>
  <c r="K126" i="25"/>
  <c r="F93" i="25"/>
  <c r="E111" i="25"/>
  <c r="F111" i="25"/>
  <c r="K75" i="25"/>
  <c r="J94" i="25"/>
  <c r="E35" i="25"/>
  <c r="C76" i="25"/>
  <c r="K76" i="25"/>
  <c r="G126" i="25"/>
  <c r="E126" i="25"/>
  <c r="F72" i="25"/>
  <c r="E40" i="25"/>
  <c r="I176" i="25"/>
  <c r="I91" i="25"/>
  <c r="E115" i="25"/>
  <c r="J115" i="25"/>
  <c r="F87" i="25"/>
  <c r="C150" i="25"/>
  <c r="K91" i="25"/>
  <c r="E91" i="25"/>
  <c r="J176" i="25"/>
  <c r="E23" i="25"/>
  <c r="D142" i="24"/>
  <c r="D23" i="25"/>
  <c r="G121" i="25"/>
  <c r="K97" i="25"/>
  <c r="H23" i="25"/>
  <c r="H97" i="25"/>
  <c r="F121" i="25"/>
  <c r="J23" i="25"/>
  <c r="G97" i="25"/>
  <c r="K121" i="25"/>
  <c r="G23" i="25"/>
  <c r="D97" i="25"/>
  <c r="I97" i="25"/>
  <c r="C121" i="25"/>
  <c r="H121" i="25"/>
  <c r="K23" i="25"/>
  <c r="I23" i="25"/>
  <c r="E97" i="25"/>
  <c r="I121" i="25"/>
  <c r="F23" i="25"/>
  <c r="N97" i="25"/>
  <c r="C98" i="25"/>
  <c r="J98" i="25"/>
  <c r="K73" i="25"/>
  <c r="H98" i="25"/>
  <c r="E98" i="25"/>
  <c r="H73" i="25"/>
  <c r="D73" i="25"/>
  <c r="G98" i="25"/>
  <c r="K98" i="25"/>
  <c r="G73" i="25"/>
  <c r="F73" i="25"/>
  <c r="D98" i="25"/>
  <c r="E73" i="25"/>
  <c r="I98" i="25"/>
  <c r="C73" i="25"/>
  <c r="I73" i="25"/>
  <c r="M98" i="25"/>
  <c r="I143" i="25"/>
  <c r="K59" i="26"/>
  <c r="K45" i="25"/>
  <c r="G20" i="25"/>
  <c r="C82" i="25"/>
  <c r="F59" i="26"/>
  <c r="G2" i="25"/>
  <c r="I18" i="25"/>
  <c r="J34" i="25"/>
  <c r="K38" i="25"/>
  <c r="F170" i="25"/>
  <c r="G154" i="25"/>
  <c r="H18" i="25"/>
  <c r="K17" i="25"/>
  <c r="H17" i="25"/>
  <c r="J74" i="25"/>
  <c r="I173" i="25"/>
  <c r="C149" i="25"/>
  <c r="E154" i="25"/>
  <c r="E141" i="25"/>
  <c r="K65" i="24"/>
  <c r="J136" i="24"/>
  <c r="C113" i="24"/>
  <c r="K67" i="24"/>
  <c r="C48" i="24"/>
  <c r="J104" i="24"/>
  <c r="E136" i="24"/>
  <c r="D18" i="25"/>
  <c r="H34" i="25"/>
  <c r="H38" i="25"/>
  <c r="D170" i="25"/>
  <c r="D74" i="25"/>
  <c r="D128" i="25"/>
  <c r="E17" i="25"/>
  <c r="H74" i="25"/>
  <c r="G3" i="25"/>
  <c r="H173" i="25"/>
  <c r="I149" i="25"/>
  <c r="C154" i="25"/>
  <c r="K141" i="25"/>
  <c r="H65" i="24"/>
  <c r="C136" i="24"/>
  <c r="D113" i="24"/>
  <c r="E67" i="24"/>
  <c r="I113" i="24"/>
  <c r="I104" i="24"/>
  <c r="E124" i="25"/>
  <c r="D67" i="24"/>
  <c r="H2" i="25"/>
  <c r="F136" i="24"/>
  <c r="C18" i="25"/>
  <c r="E18" i="25"/>
  <c r="I34" i="25"/>
  <c r="G38" i="25"/>
  <c r="I38" i="25"/>
  <c r="J128" i="25"/>
  <c r="I170" i="25"/>
  <c r="H128" i="25"/>
  <c r="G141" i="25"/>
  <c r="C17" i="25"/>
  <c r="I17" i="25"/>
  <c r="C74" i="25"/>
  <c r="F3" i="25"/>
  <c r="K3" i="25"/>
  <c r="C173" i="25"/>
  <c r="J173" i="25"/>
  <c r="G149" i="25"/>
  <c r="H149" i="25"/>
  <c r="K154" i="25"/>
  <c r="D154" i="25"/>
  <c r="D141" i="25"/>
  <c r="H141" i="25"/>
  <c r="D65" i="24"/>
  <c r="E65" i="24"/>
  <c r="H136" i="24"/>
  <c r="C170" i="25"/>
  <c r="H11" i="25"/>
  <c r="K113" i="24"/>
  <c r="E113" i="24"/>
  <c r="K79" i="25"/>
  <c r="C11" i="25"/>
  <c r="J165" i="25"/>
  <c r="C67" i="24"/>
  <c r="I67" i="24"/>
  <c r="H48" i="24"/>
  <c r="J150" i="25"/>
  <c r="E59" i="24"/>
  <c r="H67" i="24"/>
  <c r="D2" i="25"/>
  <c r="D140" i="24"/>
  <c r="K140" i="24"/>
  <c r="G18" i="25"/>
  <c r="F34" i="25"/>
  <c r="F38" i="25"/>
  <c r="E38" i="25"/>
  <c r="C75" i="25"/>
  <c r="C81" i="25"/>
  <c r="F94" i="25"/>
  <c r="K128" i="25"/>
  <c r="J170" i="25"/>
  <c r="J2" i="25"/>
  <c r="D173" i="25"/>
  <c r="F128" i="25"/>
  <c r="K35" i="25"/>
  <c r="C128" i="25"/>
  <c r="F18" i="25"/>
  <c r="H35" i="25"/>
  <c r="G65" i="24"/>
  <c r="D17" i="25"/>
  <c r="E74" i="25"/>
  <c r="K74" i="25"/>
  <c r="E93" i="25"/>
  <c r="D111" i="25"/>
  <c r="H75" i="25"/>
  <c r="C3" i="25"/>
  <c r="I3" i="25"/>
  <c r="E76" i="25"/>
  <c r="I76" i="25"/>
  <c r="E173" i="25"/>
  <c r="E149" i="25"/>
  <c r="F149" i="25"/>
  <c r="F126" i="25"/>
  <c r="J126" i="25"/>
  <c r="H154" i="25"/>
  <c r="K2" i="25"/>
  <c r="H72" i="25"/>
  <c r="D72" i="25"/>
  <c r="C141" i="25"/>
  <c r="K176" i="25"/>
  <c r="J65" i="24"/>
  <c r="C65" i="24"/>
  <c r="D136" i="24"/>
  <c r="I136" i="24"/>
  <c r="J113" i="24"/>
  <c r="F113" i="24"/>
  <c r="J79" i="25"/>
  <c r="I115" i="25"/>
  <c r="J87" i="25"/>
  <c r="H87" i="25"/>
  <c r="G150" i="25"/>
  <c r="C165" i="25"/>
  <c r="C91" i="25"/>
  <c r="G48" i="24"/>
  <c r="D7" i="24"/>
  <c r="C7" i="24"/>
  <c r="E104" i="24"/>
  <c r="F7" i="24"/>
  <c r="E3" i="25"/>
  <c r="C79" i="25"/>
  <c r="K11" i="25"/>
  <c r="E165" i="25"/>
  <c r="J48" i="24"/>
  <c r="I48" i="24"/>
  <c r="D104" i="24"/>
  <c r="D79" i="25"/>
  <c r="I11" i="25"/>
  <c r="K165" i="25"/>
  <c r="I165" i="25"/>
  <c r="O3" i="25"/>
  <c r="K48" i="24"/>
  <c r="C104" i="24"/>
  <c r="G104" i="24"/>
  <c r="L24" i="21"/>
  <c r="L144" i="19"/>
  <c r="L80" i="19"/>
  <c r="L2" i="21"/>
  <c r="L115" i="19"/>
  <c r="L18" i="21"/>
  <c r="L146" i="19"/>
  <c r="L12" i="21"/>
  <c r="L156" i="19"/>
  <c r="L92" i="19"/>
  <c r="L41" i="21"/>
  <c r="L127" i="19"/>
  <c r="L6" i="21"/>
  <c r="L158" i="19"/>
  <c r="L94" i="19"/>
  <c r="L168" i="19"/>
  <c r="L104" i="19"/>
  <c r="L29" i="21"/>
  <c r="L139" i="19"/>
  <c r="L75" i="19"/>
  <c r="L170" i="19"/>
  <c r="L106" i="19"/>
  <c r="L105" i="19"/>
  <c r="L109" i="19"/>
  <c r="L65" i="19"/>
  <c r="L82" i="19"/>
  <c r="L167" i="19"/>
  <c r="L128" i="19"/>
  <c r="L5" i="21"/>
  <c r="L99" i="19"/>
  <c r="L34" i="21"/>
  <c r="L28" i="21"/>
  <c r="L140" i="19"/>
  <c r="L175" i="19"/>
  <c r="L111" i="19"/>
  <c r="L142" i="19"/>
  <c r="L152" i="19"/>
  <c r="L45" i="21"/>
  <c r="L123" i="19"/>
  <c r="L154" i="19"/>
  <c r="L169" i="19"/>
  <c r="L129" i="19"/>
  <c r="L68" i="19"/>
  <c r="L40" i="21"/>
  <c r="L163" i="19"/>
  <c r="L130" i="19"/>
  <c r="L76" i="19"/>
  <c r="L22" i="21"/>
  <c r="L16" i="21"/>
  <c r="L88" i="19"/>
  <c r="L10" i="21"/>
  <c r="L90" i="19"/>
  <c r="L173" i="19"/>
  <c r="L134" i="19"/>
  <c r="L176" i="19"/>
  <c r="L112" i="19"/>
  <c r="L21" i="21"/>
  <c r="L147" i="19"/>
  <c r="L83" i="19"/>
  <c r="L50" i="21"/>
  <c r="L114" i="19"/>
  <c r="L44" i="21"/>
  <c r="L124" i="19"/>
  <c r="L9" i="21"/>
  <c r="L159" i="19"/>
  <c r="L95" i="19"/>
  <c r="L38" i="21"/>
  <c r="L126" i="19"/>
  <c r="L32" i="21"/>
  <c r="L136" i="19"/>
  <c r="L72" i="19"/>
  <c r="L171" i="19"/>
  <c r="L107" i="19"/>
  <c r="L26" i="21"/>
  <c r="L138" i="19"/>
  <c r="L101" i="19"/>
  <c r="L58" i="19"/>
  <c r="L69" i="19"/>
  <c r="L51" i="21"/>
  <c r="L30" i="21"/>
  <c r="L132" i="19"/>
  <c r="V114" i="24"/>
  <c r="V30" i="24"/>
  <c r="V94" i="24"/>
  <c r="R94" i="24" s="1"/>
  <c r="V97" i="24"/>
  <c r="V144" i="24"/>
  <c r="V15" i="24"/>
  <c r="AP15" i="24" s="1"/>
  <c r="AM15" i="24" s="1"/>
  <c r="V153" i="24"/>
  <c r="AP153" i="24" s="1"/>
  <c r="X153" i="24" s="1"/>
  <c r="V24" i="24"/>
  <c r="V72" i="24"/>
  <c r="V3" i="24"/>
  <c r="T3" i="24" s="1"/>
  <c r="V35" i="24"/>
  <c r="V68" i="24"/>
  <c r="V100" i="24"/>
  <c r="V132" i="24"/>
  <c r="V164" i="24"/>
  <c r="U164" i="24" s="1"/>
  <c r="V20" i="24"/>
  <c r="V52" i="24"/>
  <c r="V85" i="24"/>
  <c r="O85" i="24" s="1"/>
  <c r="V117" i="24"/>
  <c r="Q117" i="24" s="1"/>
  <c r="V149" i="24"/>
  <c r="V5" i="24"/>
  <c r="V70" i="24"/>
  <c r="V134" i="24"/>
  <c r="O134" i="24" s="1"/>
  <c r="V18" i="24"/>
  <c r="S18" i="24" s="1"/>
  <c r="V83" i="24"/>
  <c r="T83" i="24" s="1"/>
  <c r="V6" i="24"/>
  <c r="P6" i="24" s="1"/>
  <c r="V71" i="24"/>
  <c r="V135" i="24"/>
  <c r="U135" i="24" s="1"/>
  <c r="V25" i="24"/>
  <c r="S25" i="24" s="1"/>
  <c r="V90" i="24"/>
  <c r="S90" i="24" s="1"/>
  <c r="V154" i="24"/>
  <c r="V107" i="24"/>
  <c r="V29" i="24"/>
  <c r="V112" i="24"/>
  <c r="M112" i="24" s="1"/>
  <c r="V168" i="24"/>
  <c r="O168" i="24" s="1"/>
  <c r="V39" i="24"/>
  <c r="V11" i="24"/>
  <c r="V76" i="24"/>
  <c r="P76" i="24" s="1"/>
  <c r="V140" i="24"/>
  <c r="V28" i="24"/>
  <c r="AP28" i="24" s="1"/>
  <c r="V61" i="24"/>
  <c r="M61" i="24" s="1"/>
  <c r="V125" i="24"/>
  <c r="P125" i="24" s="1"/>
  <c r="V49" i="24"/>
  <c r="V65" i="24"/>
  <c r="S65" i="24" s="1"/>
  <c r="V121" i="24"/>
  <c r="V43" i="24"/>
  <c r="V108" i="24"/>
  <c r="R108" i="24" s="1"/>
  <c r="V172" i="24"/>
  <c r="V93" i="24"/>
  <c r="V157" i="24"/>
  <c r="S157" i="24" s="1"/>
  <c r="V159" i="24"/>
  <c r="V42" i="24"/>
  <c r="V161" i="24"/>
  <c r="V32" i="24"/>
  <c r="O32" i="24" s="1"/>
  <c r="V80" i="24"/>
  <c r="P80" i="24" s="1"/>
  <c r="V89" i="24"/>
  <c r="T89" i="24" s="1"/>
  <c r="V136" i="24"/>
  <c r="S136" i="24" s="1"/>
  <c r="V115" i="24"/>
  <c r="S115" i="24" s="1"/>
  <c r="V19" i="24"/>
  <c r="U19" i="24" s="1"/>
  <c r="V51" i="24"/>
  <c r="N51" i="24" s="1"/>
  <c r="V84" i="24"/>
  <c r="T84" i="24" s="1"/>
  <c r="V116" i="24"/>
  <c r="O116" i="24" s="1"/>
  <c r="V148" i="24"/>
  <c r="V4" i="24"/>
  <c r="V36" i="24"/>
  <c r="V69" i="24"/>
  <c r="S69" i="24" s="1"/>
  <c r="V101" i="24"/>
  <c r="N101" i="24" s="1"/>
  <c r="V133" i="24"/>
  <c r="O133" i="24" s="1"/>
  <c r="V165" i="24"/>
  <c r="V37" i="24"/>
  <c r="U37" i="24" s="1"/>
  <c r="V102" i="24"/>
  <c r="AP102" i="24" s="1"/>
  <c r="V166" i="24"/>
  <c r="V50" i="24"/>
  <c r="M50" i="24" s="1"/>
  <c r="V123" i="24"/>
  <c r="V38" i="24"/>
  <c r="V103" i="24"/>
  <c r="V167" i="24"/>
  <c r="V57" i="24"/>
  <c r="V122" i="24"/>
  <c r="O122" i="24" s="1"/>
  <c r="V131" i="24"/>
  <c r="Q131" i="24" s="1"/>
  <c r="AP76" i="25"/>
  <c r="AJ76" i="25" s="1"/>
  <c r="Q76" i="25"/>
  <c r="S34" i="25"/>
  <c r="N34" i="25"/>
  <c r="O34" i="25"/>
  <c r="H44" i="51"/>
  <c r="D159" i="26"/>
  <c r="G159" i="26"/>
  <c r="I7" i="25"/>
  <c r="G7" i="25"/>
  <c r="J88" i="25"/>
  <c r="H88" i="25"/>
  <c r="J127" i="25"/>
  <c r="K127" i="25"/>
  <c r="G37" i="25"/>
  <c r="F37" i="25"/>
  <c r="J148" i="25"/>
  <c r="G148" i="25"/>
  <c r="D148" i="25"/>
  <c r="K46" i="26"/>
  <c r="J46" i="26"/>
  <c r="D46" i="26"/>
  <c r="I46" i="26"/>
  <c r="G108" i="24"/>
  <c r="C108" i="24"/>
  <c r="H129" i="24"/>
  <c r="C129" i="24"/>
  <c r="F129" i="24"/>
  <c r="F78" i="24"/>
  <c r="J78" i="24"/>
  <c r="K78" i="24"/>
  <c r="I78" i="24"/>
  <c r="E78" i="24"/>
  <c r="F174" i="24"/>
  <c r="I174" i="24"/>
  <c r="C174" i="24"/>
  <c r="D174" i="24"/>
  <c r="E174" i="24"/>
  <c r="G174" i="24"/>
  <c r="K174" i="24"/>
  <c r="H174" i="24"/>
  <c r="J174" i="24"/>
  <c r="K29" i="24"/>
  <c r="I29" i="24"/>
  <c r="D29" i="24"/>
  <c r="J29" i="24"/>
  <c r="C29" i="24"/>
  <c r="H29" i="24"/>
  <c r="F29" i="24"/>
  <c r="G29" i="24"/>
  <c r="F108" i="25"/>
  <c r="E175" i="25"/>
  <c r="F175" i="25"/>
  <c r="G175" i="25"/>
  <c r="C30" i="25"/>
  <c r="I30" i="25"/>
  <c r="G30" i="25"/>
  <c r="E138" i="25"/>
  <c r="J138" i="25"/>
  <c r="D171" i="26"/>
  <c r="E171" i="26"/>
  <c r="F171" i="26"/>
  <c r="H102" i="25"/>
  <c r="D102" i="25"/>
  <c r="E102" i="25"/>
  <c r="K102" i="25"/>
  <c r="H26" i="25"/>
  <c r="G26" i="25"/>
  <c r="J26" i="25"/>
  <c r="G105" i="26"/>
  <c r="T34" i="25"/>
  <c r="I54" i="25"/>
  <c r="D161" i="25"/>
  <c r="R34" i="25"/>
  <c r="P34" i="25"/>
  <c r="I112" i="25"/>
  <c r="S76" i="25"/>
  <c r="F82" i="25"/>
  <c r="J45" i="25"/>
  <c r="P97" i="25"/>
  <c r="M97" i="25"/>
  <c r="D147" i="25"/>
  <c r="K153" i="25"/>
  <c r="F20" i="25"/>
  <c r="G162" i="25"/>
  <c r="E59" i="26"/>
  <c r="C112" i="25"/>
  <c r="H54" i="25"/>
  <c r="I161" i="25"/>
  <c r="K162" i="25"/>
  <c r="J12" i="25"/>
  <c r="AP97" i="25"/>
  <c r="AJ97" i="25" s="1"/>
  <c r="O97" i="25"/>
  <c r="S97" i="25"/>
  <c r="J5" i="25"/>
  <c r="K116" i="25"/>
  <c r="I153" i="25"/>
  <c r="H142" i="24"/>
  <c r="D116" i="25"/>
  <c r="O76" i="25"/>
  <c r="C145" i="25"/>
  <c r="K12" i="25"/>
  <c r="I105" i="26"/>
  <c r="G54" i="25"/>
  <c r="I45" i="25"/>
  <c r="I59" i="26"/>
  <c r="J105" i="26"/>
  <c r="H112" i="25"/>
  <c r="H116" i="25"/>
  <c r="I162" i="25"/>
  <c r="E161" i="25"/>
  <c r="D112" i="25"/>
  <c r="K143" i="25"/>
  <c r="D54" i="25"/>
  <c r="F54" i="25"/>
  <c r="E143" i="25"/>
  <c r="J161" i="25"/>
  <c r="F161" i="25"/>
  <c r="K112" i="25"/>
  <c r="C162" i="25"/>
  <c r="I145" i="25"/>
  <c r="H82" i="25"/>
  <c r="E82" i="25"/>
  <c r="C12" i="25"/>
  <c r="H12" i="25"/>
  <c r="G45" i="25"/>
  <c r="C45" i="25"/>
  <c r="J59" i="26"/>
  <c r="C116" i="25"/>
  <c r="H5" i="25"/>
  <c r="J147" i="25"/>
  <c r="I147" i="25"/>
  <c r="E116" i="25"/>
  <c r="J153" i="25"/>
  <c r="H153" i="25"/>
  <c r="J20" i="25"/>
  <c r="E20" i="25"/>
  <c r="F105" i="26"/>
  <c r="H162" i="25"/>
  <c r="H145" i="25"/>
  <c r="G59" i="26"/>
  <c r="H59" i="26"/>
  <c r="D105" i="26"/>
  <c r="J112" i="25"/>
  <c r="J116" i="25"/>
  <c r="D162" i="25"/>
  <c r="E162" i="25"/>
  <c r="C143" i="25"/>
  <c r="H45" i="25"/>
  <c r="J54" i="25"/>
  <c r="C54" i="25"/>
  <c r="J143" i="25"/>
  <c r="G143" i="25"/>
  <c r="H161" i="25"/>
  <c r="F112" i="25"/>
  <c r="F145" i="25"/>
  <c r="E145" i="25"/>
  <c r="K82" i="25"/>
  <c r="J82" i="25"/>
  <c r="F12" i="25"/>
  <c r="I12" i="25"/>
  <c r="E45" i="25"/>
  <c r="K5" i="25"/>
  <c r="G5" i="25"/>
  <c r="F147" i="25"/>
  <c r="H147" i="25"/>
  <c r="D153" i="25"/>
  <c r="F153" i="25"/>
  <c r="K20" i="25"/>
  <c r="H20" i="25"/>
  <c r="K105" i="26"/>
  <c r="O143" i="25"/>
  <c r="F162" i="25"/>
  <c r="D12" i="25"/>
  <c r="D59" i="26"/>
  <c r="C105" i="26"/>
  <c r="H105" i="26"/>
  <c r="E112" i="25"/>
  <c r="F116" i="25"/>
  <c r="I82" i="25"/>
  <c r="J145" i="25"/>
  <c r="G161" i="25"/>
  <c r="K54" i="25"/>
  <c r="H143" i="25"/>
  <c r="C161" i="25"/>
  <c r="K145" i="25"/>
  <c r="D145" i="25"/>
  <c r="G82" i="25"/>
  <c r="G12" i="25"/>
  <c r="D45" i="25"/>
  <c r="I5" i="25"/>
  <c r="C5" i="25"/>
  <c r="K147" i="25"/>
  <c r="C147" i="25"/>
  <c r="G153" i="25"/>
  <c r="C20" i="25"/>
  <c r="O92" i="25"/>
  <c r="I79" i="25"/>
  <c r="F79" i="25"/>
  <c r="G11" i="25"/>
  <c r="F11" i="25"/>
  <c r="G170" i="25"/>
  <c r="F165" i="25"/>
  <c r="H165" i="25"/>
  <c r="H78" i="24"/>
  <c r="D78" i="24"/>
  <c r="K129" i="24"/>
  <c r="D129" i="24"/>
  <c r="D108" i="24"/>
  <c r="I108" i="24"/>
  <c r="I13" i="24"/>
  <c r="F108" i="24"/>
  <c r="J129" i="24"/>
  <c r="I129" i="24"/>
  <c r="G129" i="24"/>
  <c r="F13" i="24"/>
  <c r="H13" i="24"/>
  <c r="C34" i="25"/>
  <c r="E13" i="24"/>
  <c r="E79" i="25"/>
  <c r="G79" i="25"/>
  <c r="E11" i="25"/>
  <c r="G165" i="25"/>
  <c r="G78" i="24"/>
  <c r="E129" i="24"/>
  <c r="K108" i="24"/>
  <c r="E128" i="25"/>
  <c r="D13" i="24"/>
  <c r="E29" i="24"/>
  <c r="C13" i="24"/>
  <c r="J13" i="24"/>
  <c r="T66" i="25"/>
  <c r="F46" i="26"/>
  <c r="C127" i="25"/>
  <c r="I113" i="25"/>
  <c r="D7" i="25"/>
  <c r="F122" i="25"/>
  <c r="K118" i="25"/>
  <c r="C158" i="24"/>
  <c r="G15" i="25"/>
  <c r="I96" i="25"/>
  <c r="F94" i="24"/>
  <c r="I111" i="24"/>
  <c r="J55" i="25"/>
  <c r="C46" i="26"/>
  <c r="G111" i="24"/>
  <c r="K88" i="25"/>
  <c r="K159" i="26"/>
  <c r="J33" i="25"/>
  <c r="E144" i="25"/>
  <c r="G113" i="25"/>
  <c r="H122" i="25"/>
  <c r="H118" i="25"/>
  <c r="K158" i="24"/>
  <c r="F15" i="25"/>
  <c r="E96" i="25"/>
  <c r="D111" i="24"/>
  <c r="H134" i="25"/>
  <c r="D6" i="25"/>
  <c r="H55" i="25"/>
  <c r="C144" i="25"/>
  <c r="F33" i="25"/>
  <c r="S143" i="25"/>
  <c r="C159" i="26"/>
  <c r="E37" i="25"/>
  <c r="G134" i="25"/>
  <c r="J7" i="25"/>
  <c r="C33" i="25"/>
  <c r="F79" i="24"/>
  <c r="E159" i="26"/>
  <c r="E134" i="25"/>
  <c r="E79" i="24"/>
  <c r="H111" i="24"/>
  <c r="G46" i="26"/>
  <c r="J6" i="25"/>
  <c r="I55" i="25"/>
  <c r="H144" i="25"/>
  <c r="H148" i="25"/>
  <c r="E118" i="25"/>
  <c r="E33" i="25"/>
  <c r="I33" i="25"/>
  <c r="H127" i="25"/>
  <c r="G127" i="25"/>
  <c r="F159" i="26"/>
  <c r="J159" i="26"/>
  <c r="G55" i="25"/>
  <c r="I144" i="25"/>
  <c r="H113" i="25"/>
  <c r="F113" i="25"/>
  <c r="E7" i="25"/>
  <c r="F7" i="25"/>
  <c r="H46" i="26"/>
  <c r="D88" i="25"/>
  <c r="E88" i="25"/>
  <c r="C122" i="25"/>
  <c r="D118" i="25"/>
  <c r="I158" i="24"/>
  <c r="H158" i="24"/>
  <c r="K79" i="24"/>
  <c r="K37" i="25"/>
  <c r="J37" i="25"/>
  <c r="D37" i="25"/>
  <c r="C79" i="24"/>
  <c r="G6" i="25"/>
  <c r="F148" i="25"/>
  <c r="J15" i="25"/>
  <c r="H15" i="25"/>
  <c r="D96" i="25"/>
  <c r="K96" i="25"/>
  <c r="K134" i="25"/>
  <c r="D134" i="25"/>
  <c r="H94" i="24"/>
  <c r="K55" i="25"/>
  <c r="E122" i="25"/>
  <c r="K142" i="24"/>
  <c r="C142" i="24"/>
  <c r="G88" i="25"/>
  <c r="F88" i="25"/>
  <c r="D79" i="24"/>
  <c r="J111" i="24"/>
  <c r="E46" i="26"/>
  <c r="E6" i="25"/>
  <c r="K6" i="25"/>
  <c r="F55" i="25"/>
  <c r="K144" i="25"/>
  <c r="K148" i="25"/>
  <c r="I88" i="25"/>
  <c r="J118" i="25"/>
  <c r="H33" i="25"/>
  <c r="E127" i="25"/>
  <c r="I127" i="25"/>
  <c r="F127" i="25"/>
  <c r="H159" i="26"/>
  <c r="I159" i="26"/>
  <c r="D55" i="25"/>
  <c r="G144" i="25"/>
  <c r="D113" i="25"/>
  <c r="C113" i="25"/>
  <c r="C7" i="25"/>
  <c r="C88" i="25"/>
  <c r="K122" i="25"/>
  <c r="I122" i="25"/>
  <c r="C118" i="25"/>
  <c r="G158" i="24"/>
  <c r="F158" i="24"/>
  <c r="I37" i="25"/>
  <c r="H37" i="25"/>
  <c r="H79" i="24"/>
  <c r="H6" i="25"/>
  <c r="I148" i="25"/>
  <c r="C15" i="25"/>
  <c r="K15" i="25"/>
  <c r="D15" i="25"/>
  <c r="F96" i="25"/>
  <c r="C96" i="25"/>
  <c r="C134" i="25"/>
  <c r="F134" i="25"/>
  <c r="O27" i="25"/>
  <c r="J94" i="24"/>
  <c r="K111" i="24"/>
  <c r="C94" i="24"/>
  <c r="G122" i="25"/>
  <c r="K94" i="24"/>
  <c r="J142" i="24"/>
  <c r="G79" i="24"/>
  <c r="J79" i="24"/>
  <c r="C6" i="25"/>
  <c r="I6" i="25"/>
  <c r="E55" i="25"/>
  <c r="J144" i="25"/>
  <c r="E148" i="25"/>
  <c r="F118" i="25"/>
  <c r="H7" i="25"/>
  <c r="G33" i="25"/>
  <c r="D127" i="25"/>
  <c r="D144" i="25"/>
  <c r="M3" i="25"/>
  <c r="J113" i="25"/>
  <c r="E113" i="25"/>
  <c r="K7" i="25"/>
  <c r="J122" i="25"/>
  <c r="G118" i="25"/>
  <c r="E158" i="24"/>
  <c r="J158" i="24"/>
  <c r="C37" i="25"/>
  <c r="T3" i="25"/>
  <c r="J96" i="25"/>
  <c r="C148" i="25"/>
  <c r="I15" i="25"/>
  <c r="G96" i="25"/>
  <c r="I134" i="25"/>
  <c r="E111" i="24"/>
  <c r="F142" i="24"/>
  <c r="D143" i="25"/>
  <c r="K33" i="25"/>
  <c r="Q34" i="25"/>
  <c r="J131" i="24"/>
  <c r="K131" i="24"/>
  <c r="H7" i="24"/>
  <c r="H131" i="24"/>
  <c r="K7" i="24"/>
  <c r="G131" i="24"/>
  <c r="E5" i="25"/>
  <c r="D131" i="24"/>
  <c r="K59" i="24"/>
  <c r="I154" i="25"/>
  <c r="R173" i="25"/>
  <c r="J7" i="24"/>
  <c r="E7" i="24"/>
  <c r="C59" i="24"/>
  <c r="G142" i="24"/>
  <c r="E142" i="24"/>
  <c r="I116" i="25"/>
  <c r="D5" i="25"/>
  <c r="E147" i="25"/>
  <c r="C153" i="25"/>
  <c r="D20" i="25"/>
  <c r="P40" i="25"/>
  <c r="U15" i="25"/>
  <c r="I7" i="24"/>
  <c r="I94" i="24"/>
  <c r="E94" i="24"/>
  <c r="D94" i="24"/>
  <c r="F111" i="24"/>
  <c r="E108" i="24"/>
  <c r="H108" i="24"/>
  <c r="J108" i="24"/>
  <c r="D59" i="24"/>
  <c r="G13" i="24"/>
  <c r="F59" i="24"/>
  <c r="G42" i="25"/>
  <c r="F120" i="25"/>
  <c r="S27" i="25"/>
  <c r="R3" i="25"/>
  <c r="C48" i="25"/>
  <c r="H120" i="25"/>
  <c r="T27" i="25"/>
  <c r="U160" i="25"/>
  <c r="G66" i="25"/>
  <c r="J71" i="25"/>
  <c r="R66" i="25"/>
  <c r="C140" i="25"/>
  <c r="M66" i="25"/>
  <c r="S166" i="25"/>
  <c r="N66" i="25"/>
  <c r="S92" i="25"/>
  <c r="R15" i="25"/>
  <c r="K136" i="25"/>
  <c r="R40" i="25"/>
  <c r="P3" i="25"/>
  <c r="U27" i="25"/>
  <c r="P143" i="25"/>
  <c r="U143" i="25"/>
  <c r="N92" i="25"/>
  <c r="S15" i="25"/>
  <c r="N133" i="25"/>
  <c r="P133" i="25"/>
  <c r="D14" i="25"/>
  <c r="H152" i="25"/>
  <c r="O108" i="25"/>
  <c r="U65" i="25"/>
  <c r="T98" i="25"/>
  <c r="F86" i="25"/>
  <c r="C157" i="25"/>
  <c r="H84" i="25"/>
  <c r="G10" i="25"/>
  <c r="C71" i="25"/>
  <c r="C90" i="25"/>
  <c r="I140" i="25"/>
  <c r="H157" i="25"/>
  <c r="U40" i="25"/>
  <c r="S66" i="25"/>
  <c r="S98" i="25"/>
  <c r="R92" i="25"/>
  <c r="P15" i="25"/>
  <c r="M15" i="25"/>
  <c r="D10" i="25"/>
  <c r="E66" i="25"/>
  <c r="F71" i="25"/>
  <c r="H140" i="25"/>
  <c r="O40" i="25"/>
  <c r="Q40" i="25"/>
  <c r="S40" i="25"/>
  <c r="U66" i="25"/>
  <c r="U92" i="25"/>
  <c r="O15" i="25"/>
  <c r="O65" i="25"/>
  <c r="S108" i="25"/>
  <c r="O133" i="25"/>
  <c r="AJ48" i="25"/>
  <c r="AF48" i="25"/>
  <c r="AC92" i="25"/>
  <c r="W92" i="25"/>
  <c r="AD92" i="25"/>
  <c r="AF92" i="25"/>
  <c r="I10" i="25"/>
  <c r="G14" i="25"/>
  <c r="J86" i="25"/>
  <c r="D90" i="25"/>
  <c r="F152" i="25"/>
  <c r="E157" i="25"/>
  <c r="F157" i="25"/>
  <c r="S173" i="25"/>
  <c r="N173" i="25"/>
  <c r="R98" i="25"/>
  <c r="T48" i="25"/>
  <c r="R65" i="25"/>
  <c r="AP166" i="25"/>
  <c r="AI166" i="25" s="1"/>
  <c r="F10" i="25"/>
  <c r="C14" i="25"/>
  <c r="J66" i="25"/>
  <c r="I71" i="25"/>
  <c r="G86" i="25"/>
  <c r="H86" i="25"/>
  <c r="F90" i="25"/>
  <c r="D140" i="25"/>
  <c r="E140" i="25"/>
  <c r="J152" i="25"/>
  <c r="K157" i="25"/>
  <c r="D157" i="25"/>
  <c r="T173" i="25"/>
  <c r="U173" i="25"/>
  <c r="O173" i="25"/>
  <c r="T40" i="25"/>
  <c r="O66" i="25"/>
  <c r="Q66" i="25"/>
  <c r="Q98" i="25"/>
  <c r="P98" i="25"/>
  <c r="U98" i="25"/>
  <c r="O98" i="25"/>
  <c r="AN92" i="25"/>
  <c r="AK92" i="25"/>
  <c r="T92" i="25"/>
  <c r="P65" i="25"/>
  <c r="Q166" i="25"/>
  <c r="P166" i="25"/>
  <c r="R48" i="25"/>
  <c r="N160" i="25"/>
  <c r="K66" i="25"/>
  <c r="G71" i="25"/>
  <c r="I86" i="25"/>
  <c r="J140" i="25"/>
  <c r="J157" i="25"/>
  <c r="I157" i="25"/>
  <c r="Q173" i="25"/>
  <c r="M40" i="25"/>
  <c r="N40" i="25"/>
  <c r="AP40" i="25"/>
  <c r="P66" i="25"/>
  <c r="U166" i="25"/>
  <c r="N98" i="25"/>
  <c r="P92" i="25"/>
  <c r="Q92" i="25"/>
  <c r="M92" i="25"/>
  <c r="T15" i="25"/>
  <c r="N15" i="25"/>
  <c r="Q15" i="25"/>
  <c r="AH65" i="25"/>
  <c r="N166" i="25"/>
  <c r="O166" i="25"/>
  <c r="N65" i="25"/>
  <c r="N106" i="25"/>
  <c r="AO27" i="25"/>
  <c r="AH27" i="25"/>
  <c r="AD27" i="25"/>
  <c r="C174" i="25"/>
  <c r="I42" i="25"/>
  <c r="J48" i="25"/>
  <c r="I48" i="25"/>
  <c r="J120" i="25"/>
  <c r="E120" i="25"/>
  <c r="F124" i="25"/>
  <c r="M160" i="25"/>
  <c r="AC27" i="25"/>
  <c r="S3" i="25"/>
  <c r="T160" i="25"/>
  <c r="O160" i="25"/>
  <c r="AG27" i="25"/>
  <c r="AM27" i="25"/>
  <c r="AB27" i="25"/>
  <c r="R27" i="25"/>
  <c r="Q27" i="25"/>
  <c r="N143" i="25"/>
  <c r="R143" i="25"/>
  <c r="Q3" i="25"/>
  <c r="P160" i="25"/>
  <c r="AB48" i="25"/>
  <c r="AP3" i="25"/>
  <c r="AD3" i="25" s="1"/>
  <c r="P48" i="25"/>
  <c r="S48" i="25"/>
  <c r="M48" i="25"/>
  <c r="T133" i="25"/>
  <c r="AK133" i="25"/>
  <c r="M133" i="25"/>
  <c r="S65" i="25"/>
  <c r="H174" i="25"/>
  <c r="C171" i="26"/>
  <c r="I26" i="25"/>
  <c r="H30" i="25"/>
  <c r="H42" i="25"/>
  <c r="D48" i="25"/>
  <c r="J102" i="25"/>
  <c r="J108" i="25"/>
  <c r="I120" i="25"/>
  <c r="G124" i="25"/>
  <c r="J175" i="25"/>
  <c r="AD66" i="25"/>
  <c r="T143" i="25"/>
  <c r="P27" i="25"/>
  <c r="AK27" i="25"/>
  <c r="AI27" i="25"/>
  <c r="Y27" i="25"/>
  <c r="AN27" i="25"/>
  <c r="M27" i="25"/>
  <c r="N27" i="25"/>
  <c r="Q143" i="25"/>
  <c r="U34" i="25"/>
  <c r="N3" i="25"/>
  <c r="N76" i="25"/>
  <c r="Q160" i="25"/>
  <c r="AP160" i="25"/>
  <c r="R97" i="25"/>
  <c r="AA48" i="25"/>
  <c r="Q48" i="25"/>
  <c r="N48" i="25"/>
  <c r="R133" i="25"/>
  <c r="Q133" i="25"/>
  <c r="U133" i="25"/>
  <c r="M65" i="25"/>
  <c r="Q65" i="25"/>
  <c r="R166" i="25"/>
  <c r="M166" i="25"/>
  <c r="T166" i="25"/>
  <c r="E42" i="25"/>
  <c r="E48" i="25"/>
  <c r="X27" i="25"/>
  <c r="AA27" i="25"/>
  <c r="AL27" i="25"/>
  <c r="Z27" i="25"/>
  <c r="M143" i="25"/>
  <c r="M34" i="25"/>
  <c r="U3" i="25"/>
  <c r="R76" i="25"/>
  <c r="P76" i="25"/>
  <c r="M76" i="25"/>
  <c r="S160" i="25"/>
  <c r="Q97" i="25"/>
  <c r="AE133" i="25"/>
  <c r="T97" i="25"/>
  <c r="U97" i="25"/>
  <c r="O48" i="25"/>
  <c r="S133" i="25"/>
  <c r="T65" i="25"/>
  <c r="W65" i="25"/>
  <c r="AF27" i="25"/>
  <c r="W27" i="25"/>
  <c r="AA133" i="25"/>
  <c r="AC66" i="25"/>
  <c r="X92" i="25"/>
  <c r="AI133" i="25"/>
  <c r="AD133" i="25"/>
  <c r="AL133" i="25"/>
  <c r="AM133" i="25"/>
  <c r="Z133" i="25"/>
  <c r="AJ133" i="25"/>
  <c r="AN133" i="25"/>
  <c r="AC133" i="25"/>
  <c r="AF133" i="25"/>
  <c r="AO133" i="25"/>
  <c r="AB133" i="25"/>
  <c r="X133" i="25"/>
  <c r="Y133" i="25"/>
  <c r="W133" i="25"/>
  <c r="Z66" i="25"/>
  <c r="AG65" i="25"/>
  <c r="AF65" i="25"/>
  <c r="AI66" i="25"/>
  <c r="AB66" i="25"/>
  <c r="AN66" i="25"/>
  <c r="AI92" i="25"/>
  <c r="AJ92" i="25"/>
  <c r="AB92" i="25"/>
  <c r="Z48" i="25"/>
  <c r="AO92" i="25"/>
  <c r="AL92" i="25"/>
  <c r="AG92" i="25"/>
  <c r="AI48" i="25"/>
  <c r="L20" i="21"/>
  <c r="L116" i="19"/>
  <c r="L33" i="21"/>
  <c r="L119" i="19"/>
  <c r="L46" i="21"/>
  <c r="L102" i="19"/>
  <c r="L70" i="19"/>
  <c r="L177" i="19"/>
  <c r="L97" i="19"/>
  <c r="L53" i="19"/>
  <c r="L7" i="21"/>
  <c r="L141" i="19"/>
  <c r="L64" i="19"/>
  <c r="L11" i="21"/>
  <c r="L137" i="19"/>
  <c r="L63" i="19"/>
  <c r="L62" i="19"/>
  <c r="L52" i="21"/>
  <c r="L100" i="19"/>
  <c r="L49" i="21"/>
  <c r="L87" i="19"/>
  <c r="L166" i="19"/>
  <c r="L86" i="19"/>
  <c r="L3" i="21"/>
  <c r="L161" i="19"/>
  <c r="L81" i="19"/>
  <c r="L15" i="21"/>
  <c r="L23" i="21"/>
  <c r="L125" i="19"/>
  <c r="L47" i="21"/>
  <c r="L27" i="21"/>
  <c r="L121" i="19"/>
  <c r="L55" i="19"/>
  <c r="L54" i="19"/>
  <c r="L164" i="19"/>
  <c r="L151" i="19"/>
  <c r="L150" i="19"/>
  <c r="L19" i="21"/>
  <c r="L61" i="19"/>
  <c r="L39" i="21"/>
  <c r="L133" i="19"/>
  <c r="L89" i="19"/>
  <c r="L148" i="19"/>
  <c r="L135" i="19"/>
  <c r="L118" i="19"/>
  <c r="L35" i="21"/>
  <c r="L57" i="19"/>
  <c r="L157" i="19"/>
  <c r="L85" i="19"/>
  <c r="L73" i="19"/>
  <c r="L17" i="21"/>
  <c r="L74" i="19"/>
  <c r="L117" i="19"/>
  <c r="L153" i="19"/>
  <c r="L71" i="19"/>
  <c r="L145" i="19"/>
  <c r="L93" i="19"/>
  <c r="L31" i="21"/>
  <c r="L78" i="19"/>
  <c r="L43" i="21"/>
  <c r="L4" i="21"/>
  <c r="L113" i="19"/>
  <c r="L149" i="19"/>
  <c r="L84" i="19"/>
  <c r="L14" i="21"/>
  <c r="L165" i="19"/>
  <c r="L77" i="19"/>
  <c r="J100" i="25"/>
  <c r="H100" i="25"/>
  <c r="E100" i="25"/>
  <c r="K100" i="25"/>
  <c r="C100" i="25"/>
  <c r="G100" i="25"/>
  <c r="I100" i="25"/>
  <c r="D100" i="25"/>
  <c r="F52" i="25"/>
  <c r="C52" i="25"/>
  <c r="J52" i="25"/>
  <c r="G52" i="25"/>
  <c r="D52" i="25"/>
  <c r="I52" i="25"/>
  <c r="K52" i="25"/>
  <c r="F77" i="25"/>
  <c r="I77" i="25"/>
  <c r="D77" i="25"/>
  <c r="C77" i="25"/>
  <c r="H77" i="25"/>
  <c r="J77" i="25"/>
  <c r="E77" i="25"/>
  <c r="G77" i="25"/>
  <c r="K77" i="25"/>
  <c r="C110" i="25"/>
  <c r="E110" i="25"/>
  <c r="D110" i="25"/>
  <c r="G110" i="25"/>
  <c r="I110" i="25"/>
  <c r="F110" i="25"/>
  <c r="H110" i="25"/>
  <c r="J110" i="25"/>
  <c r="K110" i="25"/>
  <c r="I104" i="26"/>
  <c r="G104" i="26"/>
  <c r="H104" i="26"/>
  <c r="C104" i="26"/>
  <c r="F104" i="26"/>
  <c r="K104" i="26"/>
  <c r="E104" i="26"/>
  <c r="J104" i="26"/>
  <c r="D104" i="26"/>
  <c r="E68" i="25"/>
  <c r="H68" i="25"/>
  <c r="F68" i="25"/>
  <c r="C68" i="25"/>
  <c r="G68" i="25"/>
  <c r="D68" i="25"/>
  <c r="I68" i="25"/>
  <c r="K68" i="25"/>
  <c r="F140" i="25"/>
  <c r="K140" i="25"/>
  <c r="K71" i="25"/>
  <c r="E71" i="25"/>
  <c r="H71" i="25"/>
  <c r="H83" i="26"/>
  <c r="I83" i="26"/>
  <c r="K83" i="26"/>
  <c r="E83" i="26"/>
  <c r="F83" i="26"/>
  <c r="G83" i="26"/>
  <c r="D83" i="26"/>
  <c r="J83" i="26"/>
  <c r="C83" i="26"/>
  <c r="J107" i="25"/>
  <c r="I107" i="25"/>
  <c r="G107" i="25"/>
  <c r="D107" i="25"/>
  <c r="K107" i="25"/>
  <c r="E107" i="25"/>
  <c r="H107" i="25"/>
  <c r="C107" i="25"/>
  <c r="F107" i="25"/>
  <c r="I29" i="25"/>
  <c r="E29" i="25"/>
  <c r="C29" i="25"/>
  <c r="H29" i="25"/>
  <c r="D29" i="25"/>
  <c r="G29" i="25"/>
  <c r="K29" i="25"/>
  <c r="F29" i="25"/>
  <c r="J29" i="25"/>
  <c r="F84" i="25"/>
  <c r="D84" i="25"/>
  <c r="J84" i="25"/>
  <c r="C84" i="25"/>
  <c r="K84" i="25"/>
  <c r="G84" i="25"/>
  <c r="E84" i="25"/>
  <c r="F39" i="25"/>
  <c r="K39" i="25"/>
  <c r="D39" i="25"/>
  <c r="H39" i="25"/>
  <c r="J39" i="25"/>
  <c r="C39" i="25"/>
  <c r="I39" i="25"/>
  <c r="G39" i="25"/>
  <c r="E39" i="25"/>
  <c r="E69" i="25"/>
  <c r="I69" i="25"/>
  <c r="F69" i="25"/>
  <c r="G69" i="25"/>
  <c r="D69" i="25"/>
  <c r="K69" i="25"/>
  <c r="C69" i="25"/>
  <c r="J69" i="25"/>
  <c r="H69" i="25"/>
  <c r="E92" i="25"/>
  <c r="F92" i="25"/>
  <c r="H92" i="25"/>
  <c r="K92" i="25"/>
  <c r="D92" i="25"/>
  <c r="C92" i="25"/>
  <c r="I92" i="25"/>
  <c r="J92" i="25"/>
  <c r="G92" i="25"/>
  <c r="E51" i="26"/>
  <c r="J51" i="26"/>
  <c r="I51" i="26"/>
  <c r="H51" i="26"/>
  <c r="K51" i="26"/>
  <c r="F51" i="26"/>
  <c r="C51" i="26"/>
  <c r="G51" i="26"/>
  <c r="D51" i="26"/>
  <c r="J56" i="25"/>
  <c r="E56" i="25"/>
  <c r="H56" i="25"/>
  <c r="I56" i="25"/>
  <c r="F56" i="25"/>
  <c r="C56" i="25"/>
  <c r="D56" i="25"/>
  <c r="G56" i="25"/>
  <c r="K56" i="25"/>
  <c r="C136" i="25"/>
  <c r="D136" i="25"/>
  <c r="F136" i="25"/>
  <c r="E136" i="25"/>
  <c r="J136" i="25"/>
  <c r="H136" i="25"/>
  <c r="G136" i="25"/>
  <c r="H66" i="25"/>
  <c r="F66" i="25"/>
  <c r="I66" i="25"/>
  <c r="D66" i="25"/>
  <c r="C66" i="25"/>
  <c r="F64" i="26"/>
  <c r="D64" i="26"/>
  <c r="J64" i="26"/>
  <c r="C64" i="26"/>
  <c r="E64" i="26"/>
  <c r="I64" i="26"/>
  <c r="K64" i="26"/>
  <c r="H64" i="26"/>
  <c r="G64" i="26"/>
  <c r="F101" i="25"/>
  <c r="D101" i="25"/>
  <c r="H101" i="25"/>
  <c r="K101" i="25"/>
  <c r="E101" i="25"/>
  <c r="I101" i="25"/>
  <c r="C101" i="25"/>
  <c r="J101" i="25"/>
  <c r="G101" i="25"/>
  <c r="I25" i="25"/>
  <c r="G25" i="25"/>
  <c r="H25" i="25"/>
  <c r="J25" i="25"/>
  <c r="C25" i="25"/>
  <c r="K25" i="25"/>
  <c r="F25" i="25"/>
  <c r="D25" i="25"/>
  <c r="E25" i="25"/>
  <c r="E52" i="25"/>
  <c r="I137" i="25"/>
  <c r="U76" i="25"/>
  <c r="T76" i="25"/>
  <c r="AP34" i="25"/>
  <c r="AO34" i="25" s="1"/>
  <c r="AP62" i="25"/>
  <c r="AP106" i="25"/>
  <c r="AG106" i="25" s="1"/>
  <c r="J24" i="25"/>
  <c r="F24" i="25"/>
  <c r="H24" i="25"/>
  <c r="D24" i="25"/>
  <c r="C24" i="25"/>
  <c r="E24" i="25"/>
  <c r="G24" i="25"/>
  <c r="K24" i="25"/>
  <c r="I24" i="25"/>
  <c r="J174" i="25"/>
  <c r="F174" i="25"/>
  <c r="D174" i="25"/>
  <c r="I174" i="25"/>
  <c r="G174" i="25"/>
  <c r="K174" i="25"/>
  <c r="J36" i="25"/>
  <c r="I36" i="25"/>
  <c r="C36" i="25"/>
  <c r="H36" i="25"/>
  <c r="F36" i="25"/>
  <c r="G36" i="25"/>
  <c r="K36" i="25"/>
  <c r="D36" i="25"/>
  <c r="H32" i="25"/>
  <c r="E32" i="25"/>
  <c r="F32" i="25"/>
  <c r="D32" i="25"/>
  <c r="J32" i="25"/>
  <c r="G32" i="25"/>
  <c r="I32" i="25"/>
  <c r="K32" i="25"/>
  <c r="C32" i="25"/>
  <c r="K168" i="25"/>
  <c r="F168" i="25"/>
  <c r="D168" i="25"/>
  <c r="C168" i="25"/>
  <c r="J168" i="25"/>
  <c r="G168" i="25"/>
  <c r="I168" i="25"/>
  <c r="E168" i="25"/>
  <c r="H27" i="25"/>
  <c r="F27" i="25"/>
  <c r="C27" i="25"/>
  <c r="J27" i="25"/>
  <c r="G27" i="25"/>
  <c r="D27" i="25"/>
  <c r="I27" i="25"/>
  <c r="K27" i="25"/>
  <c r="E27" i="25"/>
  <c r="J124" i="25"/>
  <c r="I124" i="25"/>
  <c r="D124" i="25"/>
  <c r="C124" i="25"/>
  <c r="K124" i="25"/>
  <c r="H48" i="25"/>
  <c r="G48" i="25"/>
  <c r="F48" i="25"/>
  <c r="C155" i="25"/>
  <c r="F155" i="25"/>
  <c r="G155" i="25"/>
  <c r="K155" i="25"/>
  <c r="I155" i="25"/>
  <c r="D155" i="25"/>
  <c r="H155" i="25"/>
  <c r="J155" i="25"/>
  <c r="E155" i="25"/>
  <c r="F89" i="25"/>
  <c r="H89" i="25"/>
  <c r="K89" i="25"/>
  <c r="E89" i="25"/>
  <c r="C89" i="25"/>
  <c r="D89" i="25"/>
  <c r="J89" i="25"/>
  <c r="G89" i="25"/>
  <c r="I89" i="25"/>
  <c r="D13" i="25"/>
  <c r="I13" i="25"/>
  <c r="K13" i="25"/>
  <c r="E13" i="25"/>
  <c r="F13" i="25"/>
  <c r="J13" i="25"/>
  <c r="H13" i="25"/>
  <c r="C13" i="25"/>
  <c r="G13" i="25"/>
  <c r="J8" i="25"/>
  <c r="H8" i="25"/>
  <c r="D8" i="25"/>
  <c r="F8" i="25"/>
  <c r="G8" i="25"/>
  <c r="K8" i="25"/>
  <c r="I8" i="25"/>
  <c r="C8" i="25"/>
  <c r="E8" i="25"/>
  <c r="H169" i="25"/>
  <c r="I169" i="25"/>
  <c r="D169" i="25"/>
  <c r="F169" i="25"/>
  <c r="K169" i="25"/>
  <c r="G169" i="25"/>
  <c r="J169" i="25"/>
  <c r="E169" i="25"/>
  <c r="C169" i="25"/>
  <c r="N28" i="25"/>
  <c r="Q28" i="25"/>
  <c r="P28" i="25"/>
  <c r="O28" i="25"/>
  <c r="R28" i="25"/>
  <c r="I28" i="25"/>
  <c r="H28" i="25"/>
  <c r="K28" i="25"/>
  <c r="U28" i="25"/>
  <c r="J28" i="25"/>
  <c r="F28" i="25"/>
  <c r="G28" i="25"/>
  <c r="T28" i="25"/>
  <c r="M28" i="25"/>
  <c r="S28" i="25"/>
  <c r="C28" i="25"/>
  <c r="D28" i="25"/>
  <c r="H16" i="25"/>
  <c r="E16" i="25"/>
  <c r="F16" i="25"/>
  <c r="I16" i="25"/>
  <c r="C16" i="25"/>
  <c r="G16" i="25"/>
  <c r="D16" i="25"/>
  <c r="J16" i="25"/>
  <c r="K16" i="25"/>
  <c r="F163" i="25"/>
  <c r="C163" i="25"/>
  <c r="E163" i="25"/>
  <c r="I163" i="25"/>
  <c r="H163" i="25"/>
  <c r="J163" i="25"/>
  <c r="D163" i="25"/>
  <c r="G163" i="25"/>
  <c r="K163" i="25"/>
  <c r="F19" i="25"/>
  <c r="D19" i="25"/>
  <c r="I19" i="25"/>
  <c r="G19" i="25"/>
  <c r="J19" i="25"/>
  <c r="K19" i="25"/>
  <c r="H19" i="25"/>
  <c r="C19" i="25"/>
  <c r="E19" i="25"/>
  <c r="G120" i="25"/>
  <c r="C120" i="25"/>
  <c r="D120" i="25"/>
  <c r="J42" i="25"/>
  <c r="F42" i="25"/>
  <c r="C42" i="25"/>
  <c r="K42" i="25"/>
  <c r="G151" i="25"/>
  <c r="K151" i="25"/>
  <c r="E151" i="25"/>
  <c r="F151" i="25"/>
  <c r="C151" i="25"/>
  <c r="D151" i="25"/>
  <c r="H151" i="25"/>
  <c r="J151" i="25"/>
  <c r="I151" i="25"/>
  <c r="F85" i="25"/>
  <c r="I85" i="25"/>
  <c r="D85" i="25"/>
  <c r="H85" i="25"/>
  <c r="G85" i="25"/>
  <c r="E85" i="25"/>
  <c r="K85" i="25"/>
  <c r="C85" i="25"/>
  <c r="J85" i="25"/>
  <c r="I9" i="25"/>
  <c r="G9" i="25"/>
  <c r="H9" i="25"/>
  <c r="F9" i="25"/>
  <c r="K9" i="25"/>
  <c r="E9" i="25"/>
  <c r="D9" i="25"/>
  <c r="J9" i="25"/>
  <c r="C9" i="25"/>
  <c r="J68" i="25"/>
  <c r="U48" i="25"/>
  <c r="AP70" i="25"/>
  <c r="Z70" i="25" s="1"/>
  <c r="AP98" i="25"/>
  <c r="AM98" i="25" s="1"/>
  <c r="AP173" i="25"/>
  <c r="P173" i="25"/>
  <c r="M173" i="25"/>
  <c r="C175" i="25"/>
  <c r="K175" i="25"/>
  <c r="I175" i="25"/>
  <c r="H175" i="25"/>
  <c r="D146" i="25"/>
  <c r="H146" i="25"/>
  <c r="J146" i="25"/>
  <c r="M146" i="25"/>
  <c r="U146" i="25"/>
  <c r="F146" i="25"/>
  <c r="S146" i="25"/>
  <c r="O146" i="25"/>
  <c r="C146" i="25"/>
  <c r="T146" i="25"/>
  <c r="Q146" i="25"/>
  <c r="R146" i="25"/>
  <c r="G146" i="25"/>
  <c r="N146" i="25"/>
  <c r="E146" i="25"/>
  <c r="I146" i="25"/>
  <c r="P146" i="25"/>
  <c r="K146" i="25"/>
  <c r="E4" i="25"/>
  <c r="H4" i="25"/>
  <c r="F4" i="25"/>
  <c r="K4" i="25"/>
  <c r="J4" i="25"/>
  <c r="I4" i="25"/>
  <c r="G4" i="25"/>
  <c r="C4" i="25"/>
  <c r="D4" i="25"/>
  <c r="I133" i="25"/>
  <c r="F133" i="25"/>
  <c r="H133" i="25"/>
  <c r="K133" i="25"/>
  <c r="C133" i="25"/>
  <c r="E133" i="25"/>
  <c r="G133" i="25"/>
  <c r="J133" i="25"/>
  <c r="H137" i="25"/>
  <c r="D137" i="25"/>
  <c r="G137" i="25"/>
  <c r="C137" i="25"/>
  <c r="K137" i="25"/>
  <c r="E137" i="25"/>
  <c r="J137" i="25"/>
  <c r="I164" i="26"/>
  <c r="E164" i="26"/>
  <c r="G164" i="26"/>
  <c r="D164" i="26"/>
  <c r="K164" i="26"/>
  <c r="C164" i="26"/>
  <c r="F164" i="26"/>
  <c r="J164" i="26"/>
  <c r="H164" i="26"/>
  <c r="U108" i="25"/>
  <c r="M108" i="25"/>
  <c r="N108" i="25"/>
  <c r="R108" i="25"/>
  <c r="Q108" i="25"/>
  <c r="P108" i="25"/>
  <c r="G108" i="25"/>
  <c r="K108" i="25"/>
  <c r="T108" i="25"/>
  <c r="I108" i="25"/>
  <c r="C108" i="25"/>
  <c r="D108" i="25"/>
  <c r="D30" i="25"/>
  <c r="K30" i="25"/>
  <c r="J30" i="25"/>
  <c r="E30" i="25"/>
  <c r="K139" i="25"/>
  <c r="J139" i="25"/>
  <c r="H139" i="25"/>
  <c r="C139" i="25"/>
  <c r="D139" i="25"/>
  <c r="E139" i="25"/>
  <c r="F139" i="25"/>
  <c r="G139" i="25"/>
  <c r="I139" i="25"/>
  <c r="R70" i="25"/>
  <c r="J70" i="25"/>
  <c r="H70" i="25"/>
  <c r="P70" i="25"/>
  <c r="D70" i="25"/>
  <c r="E70" i="25"/>
  <c r="T70" i="25"/>
  <c r="K70" i="25"/>
  <c r="M70" i="25"/>
  <c r="O70" i="25"/>
  <c r="I70" i="25"/>
  <c r="C70" i="25"/>
  <c r="F70" i="25"/>
  <c r="Q70" i="25"/>
  <c r="U70" i="25"/>
  <c r="G70" i="25"/>
  <c r="N70" i="25"/>
  <c r="S70" i="25"/>
  <c r="D80" i="26"/>
  <c r="K80" i="26"/>
  <c r="G80" i="26"/>
  <c r="F80" i="26"/>
  <c r="H80" i="26"/>
  <c r="C80" i="26"/>
  <c r="J80" i="26"/>
  <c r="E80" i="26"/>
  <c r="H166" i="25"/>
  <c r="E166" i="25"/>
  <c r="D166" i="25"/>
  <c r="G166" i="25"/>
  <c r="J166" i="25"/>
  <c r="I166" i="25"/>
  <c r="F166" i="25"/>
  <c r="C166" i="25"/>
  <c r="K166" i="25"/>
  <c r="H138" i="25"/>
  <c r="I138" i="25"/>
  <c r="G138" i="25"/>
  <c r="D138" i="25"/>
  <c r="K138" i="25"/>
  <c r="C138" i="25"/>
  <c r="F138" i="25"/>
  <c r="H171" i="26"/>
  <c r="J171" i="26"/>
  <c r="G171" i="26"/>
  <c r="I171" i="26"/>
  <c r="I117" i="25"/>
  <c r="K117" i="25"/>
  <c r="J117" i="25"/>
  <c r="D117" i="25"/>
  <c r="E117" i="25"/>
  <c r="G117" i="25"/>
  <c r="C117" i="25"/>
  <c r="H129" i="25"/>
  <c r="G129" i="25"/>
  <c r="J129" i="25"/>
  <c r="K129" i="25"/>
  <c r="E129" i="25"/>
  <c r="D129" i="25"/>
  <c r="I129" i="25"/>
  <c r="C129" i="25"/>
  <c r="J67" i="26"/>
  <c r="D67" i="26"/>
  <c r="I67" i="26"/>
  <c r="C67" i="26"/>
  <c r="H67" i="26"/>
  <c r="E67" i="26"/>
  <c r="G67" i="26"/>
  <c r="K67" i="26"/>
  <c r="F67" i="26"/>
  <c r="F102" i="25"/>
  <c r="C102" i="25"/>
  <c r="I102" i="25"/>
  <c r="D26" i="25"/>
  <c r="F26" i="25"/>
  <c r="C26" i="25"/>
  <c r="K26" i="25"/>
  <c r="F135" i="25"/>
  <c r="C135" i="25"/>
  <c r="I135" i="25"/>
  <c r="G135" i="25"/>
  <c r="E135" i="25"/>
  <c r="D135" i="25"/>
  <c r="K135" i="25"/>
  <c r="H135" i="25"/>
  <c r="J135" i="25"/>
  <c r="D65" i="25"/>
  <c r="I65" i="25"/>
  <c r="F65" i="25"/>
  <c r="G65" i="25"/>
  <c r="H65" i="25"/>
  <c r="K65" i="25"/>
  <c r="C65" i="25"/>
  <c r="E65" i="25"/>
  <c r="J65" i="25"/>
  <c r="H61" i="26"/>
  <c r="I61" i="26"/>
  <c r="G61" i="26"/>
  <c r="K61" i="26"/>
  <c r="D61" i="26"/>
  <c r="F61" i="26"/>
  <c r="C61" i="26"/>
  <c r="J61" i="26"/>
  <c r="I80" i="26"/>
  <c r="F129" i="25"/>
  <c r="H168" i="25"/>
  <c r="V9" i="27"/>
  <c r="Q9" i="27" s="1"/>
  <c r="V25" i="27"/>
  <c r="V13" i="27"/>
  <c r="V29" i="27"/>
  <c r="V52" i="28"/>
  <c r="V33" i="27"/>
  <c r="V49" i="27"/>
  <c r="M49" i="27" s="1"/>
  <c r="V66" i="27"/>
  <c r="V82" i="27"/>
  <c r="V98" i="27"/>
  <c r="Q98" i="27" s="1"/>
  <c r="V114" i="27"/>
  <c r="T114" i="27" s="1"/>
  <c r="V130" i="27"/>
  <c r="R130" i="27" s="1"/>
  <c r="V146" i="27"/>
  <c r="V162" i="27"/>
  <c r="V2" i="27"/>
  <c r="Q2" i="27" s="1"/>
  <c r="V26" i="27"/>
  <c r="R26" i="27" s="1"/>
  <c r="V50" i="27"/>
  <c r="S50" i="27" s="1"/>
  <c r="V63" i="27"/>
  <c r="V75" i="27"/>
  <c r="U75" i="27" s="1"/>
  <c r="V87" i="27"/>
  <c r="U87" i="27" s="1"/>
  <c r="V99" i="27"/>
  <c r="V111" i="27"/>
  <c r="P111" i="27" s="1"/>
  <c r="V123" i="27"/>
  <c r="R123" i="27" s="1"/>
  <c r="V139" i="27"/>
  <c r="S139" i="27" s="1"/>
  <c r="V167" i="27"/>
  <c r="V3" i="27"/>
  <c r="O3" i="27" s="1"/>
  <c r="V27" i="27"/>
  <c r="V51" i="27"/>
  <c r="V76" i="27"/>
  <c r="V100" i="27"/>
  <c r="V124" i="27"/>
  <c r="M124" i="27" s="1"/>
  <c r="V148" i="27"/>
  <c r="Q148" i="27" s="1"/>
  <c r="V8" i="27"/>
  <c r="V137" i="27"/>
  <c r="V4" i="27"/>
  <c r="Q4" i="27" s="1"/>
  <c r="V28" i="27"/>
  <c r="T28" i="27" s="1"/>
  <c r="V53" i="27"/>
  <c r="V77" i="27"/>
  <c r="V101" i="27"/>
  <c r="S101" i="27" s="1"/>
  <c r="V125" i="27"/>
  <c r="V149" i="27"/>
  <c r="V16" i="27"/>
  <c r="S16" i="27" s="1"/>
  <c r="V121" i="27"/>
  <c r="V161" i="27"/>
  <c r="V23" i="27"/>
  <c r="V47" i="27"/>
  <c r="Q47" i="27" s="1"/>
  <c r="V72" i="27"/>
  <c r="V96" i="27"/>
  <c r="V120" i="27"/>
  <c r="V144" i="27"/>
  <c r="N144" i="27" s="1"/>
  <c r="V176" i="27"/>
  <c r="V5" i="27"/>
  <c r="V37" i="27"/>
  <c r="V54" i="27"/>
  <c r="N54" i="27" s="1"/>
  <c r="V70" i="27"/>
  <c r="V86" i="27"/>
  <c r="V102" i="27"/>
  <c r="N102" i="27" s="1"/>
  <c r="V118" i="27"/>
  <c r="S118" i="27" s="1"/>
  <c r="V134" i="27"/>
  <c r="S134" i="27" s="1"/>
  <c r="V150" i="27"/>
  <c r="V166" i="27"/>
  <c r="N166" i="27" s="1"/>
  <c r="V6" i="27"/>
  <c r="P6" i="27" s="1"/>
  <c r="V18" i="27"/>
  <c r="V30" i="27"/>
  <c r="V42" i="27"/>
  <c r="S42" i="27" s="1"/>
  <c r="V55" i="27"/>
  <c r="N55" i="27" s="1"/>
  <c r="V67" i="27"/>
  <c r="T67" i="27" s="1"/>
  <c r="V79" i="27"/>
  <c r="V103" i="27"/>
  <c r="V115" i="27"/>
  <c r="V127" i="27"/>
  <c r="P127" i="27" s="1"/>
  <c r="V143" i="27"/>
  <c r="R143" i="27" s="1"/>
  <c r="V155" i="27"/>
  <c r="V171" i="27"/>
  <c r="O171" i="27" s="1"/>
  <c r="V11" i="27"/>
  <c r="V35" i="27"/>
  <c r="M35" i="27" s="1"/>
  <c r="V60" i="27"/>
  <c r="V108" i="27"/>
  <c r="T108" i="27" s="1"/>
  <c r="V132" i="27"/>
  <c r="V156" i="27"/>
  <c r="V32" i="27"/>
  <c r="S32" i="27" s="1"/>
  <c r="V89" i="27"/>
  <c r="R89" i="27" s="1"/>
  <c r="V153" i="27"/>
  <c r="R153" i="27" s="1"/>
  <c r="V12" i="27"/>
  <c r="V36" i="27"/>
  <c r="V61" i="27"/>
  <c r="N61" i="27" s="1"/>
  <c r="V109" i="27"/>
  <c r="V133" i="27"/>
  <c r="V157" i="27"/>
  <c r="V24" i="27"/>
  <c r="V73" i="27"/>
  <c r="V129" i="27"/>
  <c r="V7" i="27"/>
  <c r="P7" i="27" s="1"/>
  <c r="V31" i="27"/>
  <c r="V56" i="27"/>
  <c r="V104" i="27"/>
  <c r="V128" i="27"/>
  <c r="V152" i="27"/>
  <c r="M152" i="27" s="1"/>
  <c r="V177" i="27"/>
  <c r="Q177" i="27" s="1"/>
  <c r="V21" i="27"/>
  <c r="V62" i="27"/>
  <c r="V94" i="27"/>
  <c r="V126" i="27"/>
  <c r="M126" i="27" s="1"/>
  <c r="V158" i="27"/>
  <c r="S158" i="27" s="1"/>
  <c r="V14" i="27"/>
  <c r="V38" i="27"/>
  <c r="V59" i="27"/>
  <c r="V83" i="27"/>
  <c r="P83" i="27" s="1"/>
  <c r="V107" i="27"/>
  <c r="P107" i="27" s="1"/>
  <c r="V135" i="27"/>
  <c r="Q135" i="27" s="1"/>
  <c r="V163" i="27"/>
  <c r="V19" i="27"/>
  <c r="V68" i="27"/>
  <c r="V116" i="27"/>
  <c r="S116" i="27" s="1"/>
  <c r="V172" i="27"/>
  <c r="U172" i="27" s="1"/>
  <c r="V113" i="27"/>
  <c r="V20" i="27"/>
  <c r="U20" i="27" s="1"/>
  <c r="V69" i="27"/>
  <c r="S69" i="27" s="1"/>
  <c r="V117" i="27"/>
  <c r="P117" i="27" s="1"/>
  <c r="V173" i="27"/>
  <c r="V105" i="27"/>
  <c r="V15" i="27"/>
  <c r="V64" i="27"/>
  <c r="U64" i="27" s="1"/>
  <c r="V112" i="27"/>
  <c r="V168" i="27"/>
  <c r="P168" i="27" s="1"/>
  <c r="V41" i="27"/>
  <c r="N41" i="27" s="1"/>
  <c r="V74" i="27"/>
  <c r="V106" i="27"/>
  <c r="O106" i="27" s="1"/>
  <c r="V138" i="27"/>
  <c r="V170" i="27"/>
  <c r="Q170" i="27" s="1"/>
  <c r="V22" i="27"/>
  <c r="V46" i="27"/>
  <c r="V71" i="27"/>
  <c r="V91" i="27"/>
  <c r="V119" i="27"/>
  <c r="V147" i="27"/>
  <c r="N147" i="27" s="1"/>
  <c r="V175" i="27"/>
  <c r="V43" i="27"/>
  <c r="V84" i="27"/>
  <c r="V140" i="27"/>
  <c r="V48" i="27"/>
  <c r="V169" i="27"/>
  <c r="V44" i="27"/>
  <c r="R44" i="27" s="1"/>
  <c r="V85" i="27"/>
  <c r="O85" i="27" s="1"/>
  <c r="V141" i="27"/>
  <c r="T141" i="27" s="1"/>
  <c r="V40" i="27"/>
  <c r="V145" i="27"/>
  <c r="V39" i="27"/>
  <c r="V80" i="27"/>
  <c r="V136" i="27"/>
  <c r="P136" i="27" s="1"/>
  <c r="V58" i="27"/>
  <c r="V122" i="27"/>
  <c r="V10" i="27"/>
  <c r="V159" i="27"/>
  <c r="T159" i="27" s="1"/>
  <c r="V164" i="27"/>
  <c r="V81" i="27"/>
  <c r="V160" i="27"/>
  <c r="V78" i="27"/>
  <c r="V142" i="27"/>
  <c r="O142" i="27" s="1"/>
  <c r="V92" i="27"/>
  <c r="V65" i="27"/>
  <c r="U65" i="27" s="1"/>
  <c r="V88" i="27"/>
  <c r="V17" i="27"/>
  <c r="V154" i="27"/>
  <c r="T154" i="27" s="1"/>
  <c r="V97" i="27"/>
  <c r="U97" i="27" s="1"/>
  <c r="V165" i="27"/>
  <c r="V45" i="27"/>
  <c r="V174" i="27"/>
  <c r="V95" i="27"/>
  <c r="V57" i="27"/>
  <c r="N57" i="27" s="1"/>
  <c r="V110" i="27"/>
  <c r="Q110" i="27" s="1"/>
  <c r="V151" i="27"/>
  <c r="T151" i="27" s="1"/>
  <c r="V93" i="27"/>
  <c r="M93" i="27" s="1"/>
  <c r="V34" i="27"/>
  <c r="N34" i="27" s="1"/>
  <c r="V90" i="27"/>
  <c r="S90" i="27" s="1"/>
  <c r="V131" i="27"/>
  <c r="AP146" i="25"/>
  <c r="AD146" i="25" s="1"/>
  <c r="AP108" i="25"/>
  <c r="AA108" i="25" s="1"/>
  <c r="AP15" i="25"/>
  <c r="AK15" i="25" s="1"/>
  <c r="H160" i="25"/>
  <c r="G160" i="25"/>
  <c r="E160" i="25"/>
  <c r="I160" i="25"/>
  <c r="C160" i="25"/>
  <c r="K160" i="25"/>
  <c r="R160" i="25"/>
  <c r="F160" i="25"/>
  <c r="J160" i="25"/>
  <c r="D160" i="25"/>
  <c r="F125" i="25"/>
  <c r="I125" i="25"/>
  <c r="H125" i="25"/>
  <c r="G125" i="25"/>
  <c r="K125" i="25"/>
  <c r="J125" i="25"/>
  <c r="C125" i="25"/>
  <c r="E125" i="25"/>
  <c r="E114" i="25"/>
  <c r="H114" i="25"/>
  <c r="J114" i="25"/>
  <c r="D114" i="25"/>
  <c r="C114" i="25"/>
  <c r="I114" i="25"/>
  <c r="G114" i="25"/>
  <c r="F114" i="25"/>
  <c r="K114" i="25"/>
  <c r="K172" i="25"/>
  <c r="H172" i="25"/>
  <c r="F172" i="25"/>
  <c r="J172" i="25"/>
  <c r="D172" i="25"/>
  <c r="G172" i="25"/>
  <c r="I172" i="25"/>
  <c r="C172" i="25"/>
  <c r="E172" i="25"/>
  <c r="Q62" i="25"/>
  <c r="S62" i="25"/>
  <c r="N62" i="25"/>
  <c r="E62" i="25"/>
  <c r="P62" i="25"/>
  <c r="R62" i="25"/>
  <c r="T62" i="25"/>
  <c r="O62" i="25"/>
  <c r="H62" i="25"/>
  <c r="M62" i="25"/>
  <c r="I62" i="25"/>
  <c r="C62" i="25"/>
  <c r="U62" i="25"/>
  <c r="G62" i="25"/>
  <c r="J62" i="25"/>
  <c r="K62" i="25"/>
  <c r="D62" i="25"/>
  <c r="F62" i="25"/>
  <c r="I103" i="25"/>
  <c r="F103" i="25"/>
  <c r="J103" i="25"/>
  <c r="C103" i="25"/>
  <c r="G103" i="25"/>
  <c r="H103" i="25"/>
  <c r="K103" i="25"/>
  <c r="D103" i="25"/>
  <c r="E103" i="25"/>
  <c r="H90" i="25"/>
  <c r="J90" i="25"/>
  <c r="I90" i="25"/>
  <c r="G90" i="25"/>
  <c r="K90" i="25"/>
  <c r="E14" i="25"/>
  <c r="F14" i="25"/>
  <c r="J14" i="25"/>
  <c r="K14" i="25"/>
  <c r="H14" i="25"/>
  <c r="H123" i="25"/>
  <c r="I123" i="25"/>
  <c r="E123" i="25"/>
  <c r="F123" i="25"/>
  <c r="C123" i="25"/>
  <c r="D123" i="25"/>
  <c r="J123" i="25"/>
  <c r="G123" i="25"/>
  <c r="K123" i="25"/>
  <c r="D47" i="25"/>
  <c r="I47" i="25"/>
  <c r="G47" i="25"/>
  <c r="J47" i="25"/>
  <c r="K47" i="25"/>
  <c r="H47" i="25"/>
  <c r="F47" i="25"/>
  <c r="E47" i="25"/>
  <c r="C47" i="25"/>
  <c r="E142" i="25"/>
  <c r="H142" i="25"/>
  <c r="D142" i="25"/>
  <c r="I142" i="25"/>
  <c r="F142" i="25"/>
  <c r="C142" i="25"/>
  <c r="G142" i="25"/>
  <c r="K142" i="25"/>
  <c r="J142" i="25"/>
  <c r="H109" i="25"/>
  <c r="D109" i="25"/>
  <c r="I109" i="25"/>
  <c r="K109" i="25"/>
  <c r="E109" i="25"/>
  <c r="C109" i="25"/>
  <c r="J109" i="25"/>
  <c r="G109" i="25"/>
  <c r="S106" i="25"/>
  <c r="E106" i="25"/>
  <c r="I106" i="25"/>
  <c r="P106" i="25"/>
  <c r="J106" i="25"/>
  <c r="M106" i="25"/>
  <c r="K106" i="25"/>
  <c r="H106" i="25"/>
  <c r="U106" i="25"/>
  <c r="T106" i="25"/>
  <c r="F106" i="25"/>
  <c r="R106" i="25"/>
  <c r="O106" i="25"/>
  <c r="D106" i="25"/>
  <c r="C106" i="25"/>
  <c r="G106" i="25"/>
  <c r="Q106" i="25"/>
  <c r="K167" i="25"/>
  <c r="J167" i="25"/>
  <c r="D167" i="25"/>
  <c r="C167" i="25"/>
  <c r="H167" i="25"/>
  <c r="G167" i="25"/>
  <c r="I167" i="25"/>
  <c r="E167" i="25"/>
  <c r="D31" i="25"/>
  <c r="H31" i="25"/>
  <c r="K31" i="25"/>
  <c r="E31" i="25"/>
  <c r="F31" i="25"/>
  <c r="J31" i="25"/>
  <c r="C31" i="25"/>
  <c r="G31" i="25"/>
  <c r="D95" i="25"/>
  <c r="I95" i="25"/>
  <c r="F95" i="25"/>
  <c r="J95" i="25"/>
  <c r="C95" i="25"/>
  <c r="H95" i="25"/>
  <c r="K95" i="25"/>
  <c r="E95" i="25"/>
  <c r="G95" i="25"/>
  <c r="E152" i="25"/>
  <c r="I152" i="25"/>
  <c r="G152" i="25"/>
  <c r="D152" i="25"/>
  <c r="K152" i="25"/>
  <c r="E86" i="25"/>
  <c r="C86" i="25"/>
  <c r="K86" i="25"/>
  <c r="E10" i="25"/>
  <c r="J10" i="25"/>
  <c r="C10" i="25"/>
  <c r="K10" i="25"/>
  <c r="I119" i="25"/>
  <c r="J119" i="25"/>
  <c r="D119" i="25"/>
  <c r="H119" i="25"/>
  <c r="G119" i="25"/>
  <c r="K119" i="25"/>
  <c r="E119" i="25"/>
  <c r="F119" i="25"/>
  <c r="C119" i="25"/>
  <c r="I41" i="25"/>
  <c r="K41" i="25"/>
  <c r="J41" i="25"/>
  <c r="C41" i="25"/>
  <c r="H41" i="25"/>
  <c r="G41" i="25"/>
  <c r="D41" i="25"/>
  <c r="E41" i="25"/>
  <c r="F41" i="25"/>
  <c r="V7" i="24"/>
  <c r="V64" i="24"/>
  <c r="V128" i="24"/>
  <c r="U128" i="24" s="1"/>
  <c r="V16" i="24"/>
  <c r="V81" i="24"/>
  <c r="V145" i="24"/>
  <c r="Q145" i="24" s="1"/>
  <c r="V62" i="24"/>
  <c r="U62" i="24" s="1"/>
  <c r="V142" i="24"/>
  <c r="V59" i="24"/>
  <c r="V171" i="24"/>
  <c r="V79" i="24"/>
  <c r="V175" i="24"/>
  <c r="V82" i="24"/>
  <c r="V162" i="24"/>
  <c r="V23" i="24"/>
  <c r="V88" i="24"/>
  <c r="Q88" i="24" s="1"/>
  <c r="V152" i="24"/>
  <c r="V40" i="24"/>
  <c r="V105" i="24"/>
  <c r="V169" i="24"/>
  <c r="V78" i="24"/>
  <c r="V174" i="24"/>
  <c r="V75" i="24"/>
  <c r="S75" i="24" s="1"/>
  <c r="V14" i="24"/>
  <c r="V111" i="24"/>
  <c r="V17" i="24"/>
  <c r="V98" i="24"/>
  <c r="Q98" i="24" s="1"/>
  <c r="V55" i="24"/>
  <c r="N55" i="24" s="1"/>
  <c r="V8" i="24"/>
  <c r="V137" i="24"/>
  <c r="O137" i="24" s="1"/>
  <c r="V126" i="24"/>
  <c r="V139" i="24"/>
  <c r="O139" i="24" s="1"/>
  <c r="V143" i="24"/>
  <c r="V146" i="24"/>
  <c r="R146" i="24" s="1"/>
  <c r="V96" i="24"/>
  <c r="V48" i="24"/>
  <c r="V177" i="24"/>
  <c r="V10" i="24"/>
  <c r="O10" i="24" s="1"/>
  <c r="V46" i="24"/>
  <c r="V33" i="24"/>
  <c r="V120" i="24"/>
  <c r="V45" i="24"/>
  <c r="R45" i="24" s="1"/>
  <c r="V63" i="24"/>
  <c r="V160" i="24"/>
  <c r="M160" i="24" s="1"/>
  <c r="V110" i="24"/>
  <c r="V127" i="24"/>
  <c r="V31" i="24"/>
  <c r="V91" i="24"/>
  <c r="V73" i="24"/>
  <c r="N73" i="24" s="1"/>
  <c r="V66" i="24"/>
  <c r="O66" i="24" s="1"/>
  <c r="V26" i="24"/>
  <c r="V130" i="24"/>
  <c r="U130" i="24" s="1"/>
  <c r="V113" i="24"/>
  <c r="E108" i="25"/>
  <c r="H52" i="25"/>
  <c r="H117" i="25"/>
  <c r="D133" i="25"/>
  <c r="AP28" i="25"/>
  <c r="AP143" i="25"/>
  <c r="AG48" i="25"/>
  <c r="X66" i="25"/>
  <c r="AJ27" i="25"/>
  <c r="AE27" i="25"/>
  <c r="AM66" i="25"/>
  <c r="AE66" i="25"/>
  <c r="AH66" i="25"/>
  <c r="AO66" i="25"/>
  <c r="AM92" i="25"/>
  <c r="AM48" i="25"/>
  <c r="AN48" i="25"/>
  <c r="AL48" i="25"/>
  <c r="W48" i="25"/>
  <c r="AJ65" i="25"/>
  <c r="AB65" i="25"/>
  <c r="X65" i="25"/>
  <c r="AD65" i="25"/>
  <c r="AJ66" i="25"/>
  <c r="AL66" i="25"/>
  <c r="Y66" i="25"/>
  <c r="AG66" i="25"/>
  <c r="AE48" i="25"/>
  <c r="AK48" i="25"/>
  <c r="AO48" i="25"/>
  <c r="X48" i="25"/>
  <c r="AH48" i="25"/>
  <c r="AE65" i="25"/>
  <c r="AH133" i="25"/>
  <c r="AN65" i="25"/>
  <c r="Y65" i="25"/>
  <c r="Z65" i="25"/>
  <c r="AL65" i="25"/>
  <c r="AO65" i="25"/>
  <c r="AA66" i="25"/>
  <c r="AF66" i="25"/>
  <c r="AK66" i="25"/>
  <c r="AH92" i="25"/>
  <c r="AE92" i="25"/>
  <c r="Z92" i="25"/>
  <c r="AA92" i="25"/>
  <c r="Y92" i="25"/>
  <c r="AC48" i="25"/>
  <c r="AD48" i="25"/>
  <c r="Y48" i="25"/>
  <c r="AM65" i="25"/>
  <c r="AC65" i="25"/>
  <c r="AK65" i="25"/>
  <c r="AA65" i="25"/>
  <c r="AP86" i="25"/>
  <c r="AK86" i="25" s="1"/>
  <c r="N86" i="25"/>
  <c r="S86" i="25"/>
  <c r="O86" i="25"/>
  <c r="M86" i="25"/>
  <c r="P86" i="25"/>
  <c r="T86" i="25"/>
  <c r="Q86" i="25"/>
  <c r="U86" i="25"/>
  <c r="R86" i="25"/>
  <c r="AP58" i="25"/>
  <c r="AM58" i="25" s="1"/>
  <c r="Q58" i="25"/>
  <c r="N58" i="25"/>
  <c r="S58" i="25"/>
  <c r="P58" i="25"/>
  <c r="R58" i="25"/>
  <c r="T58" i="25"/>
  <c r="O58" i="25"/>
  <c r="U58" i="25"/>
  <c r="M58" i="25"/>
  <c r="AP169" i="25"/>
  <c r="AJ169" i="25" s="1"/>
  <c r="O169" i="25"/>
  <c r="R169" i="25"/>
  <c r="M169" i="25"/>
  <c r="S169" i="25"/>
  <c r="U169" i="25"/>
  <c r="T169" i="25"/>
  <c r="N169" i="25"/>
  <c r="Q169" i="25"/>
  <c r="P169" i="25"/>
  <c r="AP24" i="25"/>
  <c r="AI24" i="25" s="1"/>
  <c r="S24" i="25"/>
  <c r="N24" i="25"/>
  <c r="Q24" i="25"/>
  <c r="T24" i="25"/>
  <c r="U24" i="25"/>
  <c r="M24" i="25"/>
  <c r="O24" i="25"/>
  <c r="P24" i="25"/>
  <c r="R24" i="25"/>
  <c r="AP87" i="25"/>
  <c r="S87" i="25"/>
  <c r="N87" i="25"/>
  <c r="Q87" i="25"/>
  <c r="U87" i="25"/>
  <c r="O87" i="25"/>
  <c r="P87" i="25"/>
  <c r="R87" i="25"/>
  <c r="T87" i="25"/>
  <c r="M87" i="25"/>
  <c r="AP81" i="25"/>
  <c r="U81" i="25"/>
  <c r="M81" i="25"/>
  <c r="R81" i="25"/>
  <c r="O81" i="25"/>
  <c r="N81" i="25"/>
  <c r="Q81" i="25"/>
  <c r="P81" i="25"/>
  <c r="S81" i="25"/>
  <c r="T81" i="25"/>
  <c r="AP140" i="25"/>
  <c r="AA140" i="25" s="1"/>
  <c r="S140" i="25"/>
  <c r="N140" i="25"/>
  <c r="Q140" i="25"/>
  <c r="P140" i="25"/>
  <c r="U140" i="25"/>
  <c r="T140" i="25"/>
  <c r="R140" i="25"/>
  <c r="O140" i="25"/>
  <c r="M140" i="25"/>
  <c r="AP135" i="25"/>
  <c r="AJ135" i="25" s="1"/>
  <c r="M135" i="25"/>
  <c r="R135" i="25"/>
  <c r="O135" i="25"/>
  <c r="S135" i="25"/>
  <c r="N135" i="25"/>
  <c r="Q135" i="25"/>
  <c r="U135" i="25"/>
  <c r="P135" i="25"/>
  <c r="T135" i="25"/>
  <c r="AP114" i="25"/>
  <c r="S114" i="25"/>
  <c r="N114" i="25"/>
  <c r="Q114" i="25"/>
  <c r="U114" i="25"/>
  <c r="O114" i="25"/>
  <c r="P114" i="25"/>
  <c r="R114" i="25"/>
  <c r="T114" i="25"/>
  <c r="M114" i="25"/>
  <c r="AP168" i="25"/>
  <c r="AF168" i="25" s="1"/>
  <c r="N168" i="25"/>
  <c r="S168" i="25"/>
  <c r="U168" i="25"/>
  <c r="P168" i="25"/>
  <c r="R168" i="25"/>
  <c r="O168" i="25"/>
  <c r="T168" i="25"/>
  <c r="M168" i="25"/>
  <c r="Q168" i="25"/>
  <c r="AP23" i="25"/>
  <c r="AE23" i="25" s="1"/>
  <c r="Q23" i="25"/>
  <c r="M23" i="25"/>
  <c r="O23" i="25"/>
  <c r="R23" i="25"/>
  <c r="U23" i="25"/>
  <c r="N23" i="25"/>
  <c r="S23" i="25"/>
  <c r="T23" i="25"/>
  <c r="P23" i="25"/>
  <c r="AP128" i="25"/>
  <c r="AM128" i="25" s="1"/>
  <c r="N128" i="25"/>
  <c r="S128" i="25"/>
  <c r="P128" i="25"/>
  <c r="T128" i="25"/>
  <c r="R128" i="25"/>
  <c r="U128" i="25"/>
  <c r="M128" i="25"/>
  <c r="Q128" i="25"/>
  <c r="O128" i="25"/>
  <c r="AP107" i="25"/>
  <c r="W107" i="25" s="1"/>
  <c r="S107" i="25"/>
  <c r="U107" i="25"/>
  <c r="N107" i="25"/>
  <c r="Q107" i="25"/>
  <c r="O107" i="25"/>
  <c r="M107" i="25"/>
  <c r="P107" i="25"/>
  <c r="T107" i="25"/>
  <c r="R107" i="25"/>
  <c r="AP9" i="25"/>
  <c r="U9" i="25"/>
  <c r="N9" i="25"/>
  <c r="R9" i="25"/>
  <c r="Q9" i="25"/>
  <c r="S9" i="25"/>
  <c r="M9" i="25"/>
  <c r="O9" i="25"/>
  <c r="P9" i="25"/>
  <c r="T9" i="25"/>
  <c r="AP45" i="25"/>
  <c r="AO45" i="25" s="1"/>
  <c r="R45" i="25"/>
  <c r="M45" i="25"/>
  <c r="O45" i="25"/>
  <c r="S45" i="25"/>
  <c r="Q45" i="25"/>
  <c r="U45" i="25"/>
  <c r="N45" i="25"/>
  <c r="P45" i="25"/>
  <c r="T45" i="25"/>
  <c r="AP109" i="25"/>
  <c r="Z109" i="25" s="1"/>
  <c r="M109" i="25"/>
  <c r="R109" i="25"/>
  <c r="N109" i="25"/>
  <c r="S109" i="25"/>
  <c r="O109" i="25"/>
  <c r="T109" i="25"/>
  <c r="Q109" i="25"/>
  <c r="U109" i="25"/>
  <c r="P109" i="25"/>
  <c r="AP91" i="25"/>
  <c r="AN91" i="25" s="1"/>
  <c r="S91" i="25"/>
  <c r="N91" i="25"/>
  <c r="Q91" i="25"/>
  <c r="U91" i="25"/>
  <c r="O91" i="25"/>
  <c r="P91" i="25"/>
  <c r="T91" i="25"/>
  <c r="R91" i="25"/>
  <c r="M91" i="25"/>
  <c r="AP94" i="25"/>
  <c r="S94" i="25"/>
  <c r="N94" i="25"/>
  <c r="O94" i="25"/>
  <c r="T94" i="25"/>
  <c r="R94" i="25"/>
  <c r="M94" i="25"/>
  <c r="U94" i="25"/>
  <c r="P94" i="25"/>
  <c r="Q94" i="25"/>
  <c r="H81" i="24"/>
  <c r="K81" i="24"/>
  <c r="C81" i="24"/>
  <c r="G81" i="24"/>
  <c r="J81" i="24"/>
  <c r="I81" i="24"/>
  <c r="E81" i="24"/>
  <c r="D81" i="24"/>
  <c r="F81" i="24"/>
  <c r="F168" i="24"/>
  <c r="K168" i="24"/>
  <c r="J168" i="24"/>
  <c r="C168" i="24"/>
  <c r="E168" i="24"/>
  <c r="G168" i="24"/>
  <c r="D168" i="24"/>
  <c r="H168" i="24"/>
  <c r="I168" i="24"/>
  <c r="AP103" i="25"/>
  <c r="X103" i="25" s="1"/>
  <c r="O103" i="25"/>
  <c r="Q103" i="25"/>
  <c r="S103" i="25"/>
  <c r="N103" i="25"/>
  <c r="U103" i="25"/>
  <c r="P103" i="25"/>
  <c r="R103" i="25"/>
  <c r="T103" i="25"/>
  <c r="M103" i="25"/>
  <c r="AP120" i="25"/>
  <c r="AJ120" i="25" s="1"/>
  <c r="Q120" i="25"/>
  <c r="N120" i="25"/>
  <c r="R120" i="25"/>
  <c r="S120" i="25"/>
  <c r="M120" i="25"/>
  <c r="U120" i="25"/>
  <c r="P120" i="25"/>
  <c r="T120" i="25"/>
  <c r="O120" i="25"/>
  <c r="D126" i="24"/>
  <c r="F126" i="24"/>
  <c r="I126" i="24"/>
  <c r="H126" i="24"/>
  <c r="G126" i="24"/>
  <c r="J126" i="24"/>
  <c r="K126" i="24"/>
  <c r="E126" i="24"/>
  <c r="C126" i="24"/>
  <c r="F50" i="24"/>
  <c r="H50" i="24"/>
  <c r="I50" i="24"/>
  <c r="D50" i="24"/>
  <c r="K50" i="24"/>
  <c r="E50" i="24"/>
  <c r="C50" i="24"/>
  <c r="G50" i="24"/>
  <c r="J50" i="24"/>
  <c r="F132" i="24"/>
  <c r="G132" i="24"/>
  <c r="K132" i="24"/>
  <c r="J132" i="24"/>
  <c r="E132" i="24"/>
  <c r="H132" i="24"/>
  <c r="I132" i="24"/>
  <c r="D132" i="24"/>
  <c r="C132" i="24"/>
  <c r="E71" i="24"/>
  <c r="D71" i="24"/>
  <c r="H71" i="24"/>
  <c r="I71" i="24"/>
  <c r="J71" i="24"/>
  <c r="G71" i="24"/>
  <c r="K71" i="24"/>
  <c r="F71" i="24"/>
  <c r="C71" i="24"/>
  <c r="I74" i="24"/>
  <c r="F74" i="24"/>
  <c r="H74" i="24"/>
  <c r="D74" i="24"/>
  <c r="E74" i="24"/>
  <c r="C74" i="24"/>
  <c r="G74" i="24"/>
  <c r="K74" i="24"/>
  <c r="J74" i="24"/>
  <c r="H109" i="24"/>
  <c r="K109" i="24"/>
  <c r="F109" i="24"/>
  <c r="C109" i="24"/>
  <c r="G109" i="24"/>
  <c r="E109" i="24"/>
  <c r="I109" i="24"/>
  <c r="D109" i="24"/>
  <c r="J109" i="24"/>
  <c r="F76" i="24"/>
  <c r="C76" i="24"/>
  <c r="G76" i="24"/>
  <c r="E76" i="24"/>
  <c r="J76" i="24"/>
  <c r="I76" i="24"/>
  <c r="K76" i="24"/>
  <c r="D76" i="24"/>
  <c r="H76" i="24"/>
  <c r="F88" i="24"/>
  <c r="K88" i="24"/>
  <c r="C88" i="24"/>
  <c r="E88" i="24"/>
  <c r="D88" i="24"/>
  <c r="J88" i="24"/>
  <c r="H88" i="24"/>
  <c r="G88" i="24"/>
  <c r="I88" i="24"/>
  <c r="H18" i="24"/>
  <c r="J18" i="24"/>
  <c r="E18" i="24"/>
  <c r="I18" i="24"/>
  <c r="C18" i="24"/>
  <c r="D18" i="24"/>
  <c r="G18" i="24"/>
  <c r="F18" i="24"/>
  <c r="K18" i="24"/>
  <c r="I134" i="24"/>
  <c r="D134" i="24"/>
  <c r="H134" i="24"/>
  <c r="F134" i="24"/>
  <c r="G134" i="24"/>
  <c r="K134" i="24"/>
  <c r="J134" i="24"/>
  <c r="C134" i="24"/>
  <c r="E134" i="24"/>
  <c r="J5" i="24"/>
  <c r="D5" i="24"/>
  <c r="F5" i="24"/>
  <c r="H5" i="24"/>
  <c r="C5" i="24"/>
  <c r="I5" i="24"/>
  <c r="K5" i="24"/>
  <c r="G5" i="24"/>
  <c r="E5" i="24"/>
  <c r="F40" i="24"/>
  <c r="K40" i="24"/>
  <c r="E40" i="24"/>
  <c r="C40" i="24"/>
  <c r="G40" i="24"/>
  <c r="I40" i="24"/>
  <c r="D40" i="24"/>
  <c r="J40" i="24"/>
  <c r="H40" i="24"/>
  <c r="I26" i="24"/>
  <c r="F26" i="24"/>
  <c r="H26" i="24"/>
  <c r="D26" i="24"/>
  <c r="K26" i="24"/>
  <c r="J26" i="24"/>
  <c r="C26" i="24"/>
  <c r="E26" i="24"/>
  <c r="G26" i="24"/>
  <c r="F100" i="24"/>
  <c r="G100" i="24"/>
  <c r="K100" i="24"/>
  <c r="E100" i="24"/>
  <c r="H100" i="24"/>
  <c r="I100" i="24"/>
  <c r="C100" i="24"/>
  <c r="D100" i="24"/>
  <c r="J100" i="24"/>
  <c r="I54" i="24"/>
  <c r="H54" i="24"/>
  <c r="F54" i="24"/>
  <c r="C54" i="24"/>
  <c r="J54" i="24"/>
  <c r="G54" i="24"/>
  <c r="E54" i="24"/>
  <c r="D54" i="24"/>
  <c r="K54" i="24"/>
  <c r="H66" i="24"/>
  <c r="D66" i="24"/>
  <c r="I66" i="24"/>
  <c r="F66" i="24"/>
  <c r="C66" i="24"/>
  <c r="J66" i="24"/>
  <c r="G66" i="24"/>
  <c r="E66" i="24"/>
  <c r="K66" i="24"/>
  <c r="H101" i="24"/>
  <c r="K101" i="24"/>
  <c r="C101" i="24"/>
  <c r="E101" i="24"/>
  <c r="F101" i="24"/>
  <c r="G101" i="24"/>
  <c r="I101" i="24"/>
  <c r="J101" i="24"/>
  <c r="D101" i="24"/>
  <c r="I40" i="27"/>
  <c r="F40" i="27"/>
  <c r="H40" i="27"/>
  <c r="K40" i="27"/>
  <c r="C40" i="27"/>
  <c r="D40" i="27"/>
  <c r="G40" i="27"/>
  <c r="E40" i="27"/>
  <c r="J40" i="27"/>
  <c r="J37" i="27"/>
  <c r="F37" i="27"/>
  <c r="C37" i="27"/>
  <c r="E37" i="27"/>
  <c r="H37" i="27"/>
  <c r="K37" i="27"/>
  <c r="G37" i="27"/>
  <c r="D37" i="27"/>
  <c r="I37" i="27"/>
  <c r="F36" i="27"/>
  <c r="I36" i="27"/>
  <c r="E36" i="27"/>
  <c r="C36" i="27"/>
  <c r="H36" i="27"/>
  <c r="K36" i="27"/>
  <c r="D36" i="27"/>
  <c r="G36" i="27"/>
  <c r="J36" i="27"/>
  <c r="C56" i="27"/>
  <c r="F56" i="27"/>
  <c r="J56" i="27"/>
  <c r="E56" i="27"/>
  <c r="I56" i="27"/>
  <c r="H56" i="27"/>
  <c r="K56" i="27"/>
  <c r="D56" i="27"/>
  <c r="G56" i="27"/>
  <c r="C95" i="27"/>
  <c r="E95" i="27"/>
  <c r="I95" i="27"/>
  <c r="H95" i="27"/>
  <c r="K95" i="27"/>
  <c r="F95" i="27"/>
  <c r="D95" i="27"/>
  <c r="G95" i="27"/>
  <c r="J95" i="27"/>
  <c r="F32" i="27"/>
  <c r="E32" i="27"/>
  <c r="I32" i="27"/>
  <c r="C32" i="27"/>
  <c r="H32" i="27"/>
  <c r="K32" i="27"/>
  <c r="D32" i="27"/>
  <c r="G32" i="27"/>
  <c r="J32" i="27"/>
  <c r="C29" i="27"/>
  <c r="J29" i="27"/>
  <c r="F29" i="27"/>
  <c r="E29" i="27"/>
  <c r="H29" i="27"/>
  <c r="K29" i="27"/>
  <c r="G29" i="27"/>
  <c r="I29" i="27"/>
  <c r="D29" i="27"/>
  <c r="F28" i="27"/>
  <c r="E28" i="27"/>
  <c r="I28" i="27"/>
  <c r="C28" i="27"/>
  <c r="H28" i="27"/>
  <c r="K28" i="27"/>
  <c r="D28" i="27"/>
  <c r="G28" i="27"/>
  <c r="J28" i="27"/>
  <c r="J51" i="27"/>
  <c r="C51" i="27"/>
  <c r="F51" i="27"/>
  <c r="E51" i="27"/>
  <c r="I51" i="27"/>
  <c r="H51" i="27"/>
  <c r="K51" i="27"/>
  <c r="G51" i="27"/>
  <c r="D51" i="27"/>
  <c r="J91" i="27"/>
  <c r="E91" i="27"/>
  <c r="C91" i="27"/>
  <c r="H91" i="27"/>
  <c r="K91" i="27"/>
  <c r="I91" i="27"/>
  <c r="D91" i="27"/>
  <c r="G91" i="27"/>
  <c r="F91" i="27"/>
  <c r="E57" i="27"/>
  <c r="F57" i="27"/>
  <c r="H57" i="27"/>
  <c r="K57" i="27"/>
  <c r="D57" i="27"/>
  <c r="G57" i="27"/>
  <c r="I57" i="27"/>
  <c r="C57" i="27"/>
  <c r="J57" i="27"/>
  <c r="C54" i="27"/>
  <c r="J54" i="27"/>
  <c r="I54" i="27"/>
  <c r="H54" i="27"/>
  <c r="K54" i="27"/>
  <c r="G54" i="27"/>
  <c r="F54" i="27"/>
  <c r="D54" i="27"/>
  <c r="E54" i="27"/>
  <c r="I53" i="27"/>
  <c r="C53" i="27"/>
  <c r="E53" i="27"/>
  <c r="H53" i="27"/>
  <c r="K53" i="27"/>
  <c r="D53" i="27"/>
  <c r="G53" i="27"/>
  <c r="F53" i="27"/>
  <c r="J53" i="27"/>
  <c r="C64" i="27"/>
  <c r="J64" i="27"/>
  <c r="F64" i="27"/>
  <c r="E64" i="27"/>
  <c r="I64" i="27"/>
  <c r="H64" i="27"/>
  <c r="K64" i="27"/>
  <c r="D64" i="27"/>
  <c r="G64" i="27"/>
  <c r="E103" i="27"/>
  <c r="I103" i="27"/>
  <c r="H103" i="27"/>
  <c r="K103" i="27"/>
  <c r="J103" i="27"/>
  <c r="F103" i="27"/>
  <c r="D103" i="27"/>
  <c r="G103" i="27"/>
  <c r="C103" i="27"/>
  <c r="E176" i="27"/>
  <c r="J176" i="27"/>
  <c r="I176" i="27"/>
  <c r="F176" i="27"/>
  <c r="C176" i="27"/>
  <c r="H176" i="27"/>
  <c r="G176" i="27"/>
  <c r="K176" i="27"/>
  <c r="D176" i="27"/>
  <c r="J110" i="27"/>
  <c r="C110" i="27"/>
  <c r="F110" i="27"/>
  <c r="E110" i="27"/>
  <c r="I110" i="27"/>
  <c r="H110" i="27"/>
  <c r="K110" i="27"/>
  <c r="G110" i="27"/>
  <c r="D110" i="27"/>
  <c r="E109" i="27"/>
  <c r="I109" i="27"/>
  <c r="J109" i="27"/>
  <c r="C109" i="27"/>
  <c r="H109" i="27"/>
  <c r="K109" i="27"/>
  <c r="D109" i="27"/>
  <c r="G109" i="27"/>
  <c r="F109" i="27"/>
  <c r="F92" i="27"/>
  <c r="J92" i="27"/>
  <c r="C92" i="27"/>
  <c r="E92" i="27"/>
  <c r="H92" i="27"/>
  <c r="K92" i="27"/>
  <c r="I92" i="27"/>
  <c r="G92" i="27"/>
  <c r="D92" i="27"/>
  <c r="I131" i="27"/>
  <c r="J131" i="27"/>
  <c r="H131" i="27"/>
  <c r="K131" i="27"/>
  <c r="C131" i="27"/>
  <c r="D131" i="27"/>
  <c r="G131" i="27"/>
  <c r="E131" i="27"/>
  <c r="F131" i="27"/>
  <c r="AP30" i="25"/>
  <c r="AM30" i="25" s="1"/>
  <c r="N30" i="25"/>
  <c r="M30" i="25"/>
  <c r="P30" i="25"/>
  <c r="R30" i="25"/>
  <c r="S30" i="25"/>
  <c r="Q30" i="25"/>
  <c r="T30" i="25"/>
  <c r="O30" i="25"/>
  <c r="U30" i="25"/>
  <c r="AP90" i="25"/>
  <c r="AK90" i="25" s="1"/>
  <c r="S90" i="25"/>
  <c r="N90" i="25"/>
  <c r="O90" i="25"/>
  <c r="P90" i="25"/>
  <c r="T90" i="25"/>
  <c r="R90" i="25"/>
  <c r="Q90" i="25"/>
  <c r="M90" i="25"/>
  <c r="U90" i="25"/>
  <c r="S111" i="25"/>
  <c r="AP111" i="25"/>
  <c r="Q111" i="25"/>
  <c r="N111" i="25"/>
  <c r="O111" i="25"/>
  <c r="U111" i="25"/>
  <c r="M111" i="25"/>
  <c r="P111" i="25"/>
  <c r="T111" i="25"/>
  <c r="R111" i="25"/>
  <c r="AP100" i="25"/>
  <c r="O100" i="25"/>
  <c r="N100" i="25"/>
  <c r="U100" i="25"/>
  <c r="Q100" i="25"/>
  <c r="M100" i="25"/>
  <c r="S100" i="25"/>
  <c r="P100" i="25"/>
  <c r="T100" i="25"/>
  <c r="R100" i="25"/>
  <c r="S153" i="25"/>
  <c r="AP153" i="25"/>
  <c r="R153" i="25"/>
  <c r="O153" i="25"/>
  <c r="N153" i="25"/>
  <c r="M153" i="25"/>
  <c r="P153" i="25"/>
  <c r="U153" i="25"/>
  <c r="T153" i="25"/>
  <c r="Q153" i="25"/>
  <c r="AP11" i="25"/>
  <c r="AD11" i="25" s="1"/>
  <c r="N11" i="25"/>
  <c r="Q11" i="25"/>
  <c r="O11" i="25"/>
  <c r="R11" i="25"/>
  <c r="U11" i="25"/>
  <c r="S11" i="25"/>
  <c r="M11" i="25"/>
  <c r="P11" i="25"/>
  <c r="T11" i="25"/>
  <c r="AP112" i="25"/>
  <c r="R112" i="25"/>
  <c r="O112" i="25"/>
  <c r="Q112" i="25"/>
  <c r="U112" i="25"/>
  <c r="S112" i="25"/>
  <c r="N112" i="25"/>
  <c r="M112" i="25"/>
  <c r="P112" i="25"/>
  <c r="T112" i="25"/>
  <c r="AP89" i="25"/>
  <c r="AE89" i="25" s="1"/>
  <c r="O89" i="25"/>
  <c r="N89" i="25"/>
  <c r="M89" i="25"/>
  <c r="R89" i="25"/>
  <c r="S89" i="25"/>
  <c r="Q89" i="25"/>
  <c r="U89" i="25"/>
  <c r="P89" i="25"/>
  <c r="T89" i="25"/>
  <c r="AP49" i="26"/>
  <c r="Z49" i="26" s="1"/>
  <c r="N49" i="26"/>
  <c r="Q49" i="26"/>
  <c r="S49" i="26"/>
  <c r="O49" i="26"/>
  <c r="U49" i="26"/>
  <c r="T49" i="26"/>
  <c r="M49" i="26"/>
  <c r="P49" i="26"/>
  <c r="R49" i="26"/>
  <c r="AP36" i="25"/>
  <c r="AB36" i="25" s="1"/>
  <c r="Q36" i="25"/>
  <c r="S36" i="25"/>
  <c r="P36" i="25"/>
  <c r="O36" i="25"/>
  <c r="R36" i="25"/>
  <c r="T36" i="25"/>
  <c r="U36" i="25"/>
  <c r="N36" i="25"/>
  <c r="M36" i="25"/>
  <c r="AP99" i="25"/>
  <c r="AJ99" i="25" s="1"/>
  <c r="Q99" i="25"/>
  <c r="U99" i="25"/>
  <c r="O99" i="25"/>
  <c r="S99" i="25"/>
  <c r="N99" i="25"/>
  <c r="R99" i="25"/>
  <c r="P99" i="25"/>
  <c r="M99" i="25"/>
  <c r="T99" i="25"/>
  <c r="AP116" i="25"/>
  <c r="AI116" i="25" s="1"/>
  <c r="M116" i="25"/>
  <c r="O116" i="25"/>
  <c r="N116" i="25"/>
  <c r="R116" i="25"/>
  <c r="U116" i="25"/>
  <c r="Q116" i="25"/>
  <c r="S116" i="25"/>
  <c r="P116" i="25"/>
  <c r="T116" i="25"/>
  <c r="AP176" i="25"/>
  <c r="AB176" i="25" s="1"/>
  <c r="S176" i="25"/>
  <c r="N176" i="25"/>
  <c r="Q176" i="25"/>
  <c r="O176" i="25"/>
  <c r="R176" i="25"/>
  <c r="P176" i="25"/>
  <c r="M176" i="25"/>
  <c r="T176" i="25"/>
  <c r="U176" i="25"/>
  <c r="AP151" i="25"/>
  <c r="S151" i="25"/>
  <c r="O151" i="25"/>
  <c r="Q151" i="25"/>
  <c r="R151" i="25"/>
  <c r="N151" i="25"/>
  <c r="M151" i="25"/>
  <c r="U151" i="25"/>
  <c r="P151" i="25"/>
  <c r="T151" i="25"/>
  <c r="AP122" i="25"/>
  <c r="AC122" i="25" s="1"/>
  <c r="S122" i="25"/>
  <c r="N122" i="25"/>
  <c r="Q122" i="25"/>
  <c r="U122" i="25"/>
  <c r="T122" i="25"/>
  <c r="M122" i="25"/>
  <c r="O122" i="25"/>
  <c r="P122" i="25"/>
  <c r="R122" i="25"/>
  <c r="S177" i="25"/>
  <c r="AP177" i="25"/>
  <c r="AC177" i="25" s="1"/>
  <c r="O177" i="25"/>
  <c r="R177" i="25"/>
  <c r="N177" i="25"/>
  <c r="U177" i="25"/>
  <c r="M177" i="25"/>
  <c r="T177" i="25"/>
  <c r="Q177" i="25"/>
  <c r="P177" i="25"/>
  <c r="AP31" i="25"/>
  <c r="AD31" i="25" s="1"/>
  <c r="O31" i="25"/>
  <c r="S31" i="25"/>
  <c r="N31" i="25"/>
  <c r="Q31" i="25"/>
  <c r="U31" i="25"/>
  <c r="M31" i="25"/>
  <c r="P31" i="25"/>
  <c r="R31" i="25"/>
  <c r="T31" i="25"/>
  <c r="AP174" i="25"/>
  <c r="AK174" i="25" s="1"/>
  <c r="Q174" i="25"/>
  <c r="S174" i="25"/>
  <c r="N174" i="25"/>
  <c r="U174" i="25"/>
  <c r="P174" i="25"/>
  <c r="O174" i="25"/>
  <c r="T174" i="25"/>
  <c r="R174" i="25"/>
  <c r="M174" i="25"/>
  <c r="J14" i="24"/>
  <c r="I14" i="24"/>
  <c r="H14" i="24"/>
  <c r="E14" i="24"/>
  <c r="D14" i="24"/>
  <c r="G14" i="24"/>
  <c r="C14" i="24"/>
  <c r="F14" i="24"/>
  <c r="K14" i="24"/>
  <c r="AP80" i="26"/>
  <c r="AD80" i="26" s="1"/>
  <c r="U80" i="26"/>
  <c r="M80" i="26"/>
  <c r="R80" i="26"/>
  <c r="N80" i="26"/>
  <c r="Q80" i="26"/>
  <c r="O80" i="26"/>
  <c r="S80" i="26"/>
  <c r="P80" i="26"/>
  <c r="T80" i="26"/>
  <c r="F32" i="24"/>
  <c r="C32" i="24"/>
  <c r="E32" i="24"/>
  <c r="G32" i="24"/>
  <c r="K32" i="24"/>
  <c r="I32" i="24"/>
  <c r="D32" i="24"/>
  <c r="H32" i="24"/>
  <c r="J32" i="24"/>
  <c r="F72" i="24"/>
  <c r="K72" i="24"/>
  <c r="C72" i="24"/>
  <c r="E72" i="24"/>
  <c r="D72" i="24"/>
  <c r="H72" i="24"/>
  <c r="I72" i="24"/>
  <c r="J72" i="24"/>
  <c r="G72" i="24"/>
  <c r="F92" i="24"/>
  <c r="C92" i="24"/>
  <c r="G92" i="24"/>
  <c r="E92" i="24"/>
  <c r="K92" i="24"/>
  <c r="I92" i="24"/>
  <c r="D92" i="24"/>
  <c r="H92" i="24"/>
  <c r="J92" i="24"/>
  <c r="F96" i="24"/>
  <c r="C96" i="24"/>
  <c r="G96" i="24"/>
  <c r="K96" i="24"/>
  <c r="E96" i="24"/>
  <c r="D96" i="24"/>
  <c r="J96" i="24"/>
  <c r="H96" i="24"/>
  <c r="I96" i="24"/>
  <c r="F42" i="24"/>
  <c r="I42" i="24"/>
  <c r="H42" i="24"/>
  <c r="D42" i="24"/>
  <c r="K42" i="24"/>
  <c r="J42" i="24"/>
  <c r="C42" i="24"/>
  <c r="E42" i="24"/>
  <c r="G42" i="24"/>
  <c r="H138" i="24"/>
  <c r="I138" i="24"/>
  <c r="D138" i="24"/>
  <c r="F138" i="24"/>
  <c r="E138" i="24"/>
  <c r="C138" i="24"/>
  <c r="G138" i="24"/>
  <c r="J138" i="24"/>
  <c r="K138" i="24"/>
  <c r="H9" i="24"/>
  <c r="D9" i="24"/>
  <c r="F9" i="24"/>
  <c r="J9" i="24"/>
  <c r="C9" i="24"/>
  <c r="I9" i="24"/>
  <c r="K9" i="24"/>
  <c r="G9" i="24"/>
  <c r="E9" i="24"/>
  <c r="F44" i="24"/>
  <c r="E44" i="24"/>
  <c r="C44" i="24"/>
  <c r="G44" i="24"/>
  <c r="H44" i="24"/>
  <c r="J44" i="24"/>
  <c r="I44" i="24"/>
  <c r="K44" i="24"/>
  <c r="D44" i="24"/>
  <c r="F34" i="24"/>
  <c r="I34" i="24"/>
  <c r="H34" i="24"/>
  <c r="D34" i="24"/>
  <c r="K34" i="24"/>
  <c r="E34" i="24"/>
  <c r="C34" i="24"/>
  <c r="G34" i="24"/>
  <c r="J34" i="24"/>
  <c r="F116" i="24"/>
  <c r="G116" i="24"/>
  <c r="K116" i="24"/>
  <c r="J116" i="24"/>
  <c r="E116" i="24"/>
  <c r="C116" i="24"/>
  <c r="H116" i="24"/>
  <c r="I116" i="24"/>
  <c r="D116" i="24"/>
  <c r="E63" i="24"/>
  <c r="J63" i="24"/>
  <c r="D63" i="24"/>
  <c r="H63" i="24"/>
  <c r="I63" i="24"/>
  <c r="F63" i="24"/>
  <c r="C63" i="24"/>
  <c r="G63" i="24"/>
  <c r="K63" i="24"/>
  <c r="D70" i="24"/>
  <c r="H70" i="24"/>
  <c r="F70" i="24"/>
  <c r="I70" i="24"/>
  <c r="G70" i="24"/>
  <c r="K70" i="24"/>
  <c r="J70" i="24"/>
  <c r="C70" i="24"/>
  <c r="E70" i="24"/>
  <c r="H105" i="24"/>
  <c r="K105" i="24"/>
  <c r="C105" i="24"/>
  <c r="D105" i="24"/>
  <c r="J105" i="24"/>
  <c r="F105" i="24"/>
  <c r="E105" i="24"/>
  <c r="G105" i="24"/>
  <c r="I105" i="24"/>
  <c r="F68" i="24"/>
  <c r="G68" i="24"/>
  <c r="K68" i="24"/>
  <c r="E68" i="24"/>
  <c r="C68" i="24"/>
  <c r="H68" i="24"/>
  <c r="J68" i="24"/>
  <c r="I68" i="24"/>
  <c r="D68" i="24"/>
  <c r="F80" i="24"/>
  <c r="C80" i="24"/>
  <c r="G80" i="24"/>
  <c r="K80" i="24"/>
  <c r="E80" i="24"/>
  <c r="D80" i="24"/>
  <c r="J80" i="24"/>
  <c r="I80" i="24"/>
  <c r="H80" i="24"/>
  <c r="E175" i="24"/>
  <c r="J175" i="24"/>
  <c r="D175" i="24"/>
  <c r="H175" i="24"/>
  <c r="I175" i="24"/>
  <c r="F175" i="24"/>
  <c r="C175" i="24"/>
  <c r="G175" i="24"/>
  <c r="K175" i="24"/>
  <c r="I130" i="24"/>
  <c r="F130" i="24"/>
  <c r="H130" i="24"/>
  <c r="D130" i="24"/>
  <c r="C130" i="24"/>
  <c r="J130" i="24"/>
  <c r="G130" i="24"/>
  <c r="E130" i="24"/>
  <c r="K130" i="24"/>
  <c r="H165" i="24"/>
  <c r="K165" i="24"/>
  <c r="F165" i="24"/>
  <c r="C165" i="24"/>
  <c r="E165" i="24"/>
  <c r="G165" i="24"/>
  <c r="I165" i="24"/>
  <c r="J165" i="24"/>
  <c r="D165" i="24"/>
  <c r="F36" i="24"/>
  <c r="G36" i="24"/>
  <c r="E36" i="24"/>
  <c r="K36" i="24"/>
  <c r="C36" i="24"/>
  <c r="J36" i="24"/>
  <c r="I36" i="24"/>
  <c r="H36" i="24"/>
  <c r="D36" i="24"/>
  <c r="G167" i="27"/>
  <c r="K167" i="27"/>
  <c r="J167" i="27"/>
  <c r="D167" i="27"/>
  <c r="C167" i="27"/>
  <c r="I167" i="27"/>
  <c r="H167" i="27"/>
  <c r="F167" i="27"/>
  <c r="E167" i="27"/>
  <c r="F166" i="27"/>
  <c r="E166" i="27"/>
  <c r="I166" i="27"/>
  <c r="J166" i="27"/>
  <c r="G166" i="27"/>
  <c r="K166" i="27"/>
  <c r="D166" i="27"/>
  <c r="C166" i="27"/>
  <c r="H166" i="27"/>
  <c r="K165" i="27"/>
  <c r="I165" i="27"/>
  <c r="D165" i="27"/>
  <c r="C165" i="27"/>
  <c r="H165" i="27"/>
  <c r="F165" i="27"/>
  <c r="J165" i="27"/>
  <c r="E165" i="27"/>
  <c r="G165" i="27"/>
  <c r="J120" i="27"/>
  <c r="F120" i="27"/>
  <c r="C120" i="27"/>
  <c r="E120" i="27"/>
  <c r="H120" i="27"/>
  <c r="K120" i="27"/>
  <c r="D120" i="27"/>
  <c r="G120" i="27"/>
  <c r="I120" i="27"/>
  <c r="F159" i="27"/>
  <c r="J159" i="27"/>
  <c r="G159" i="27"/>
  <c r="K159" i="27"/>
  <c r="I159" i="27"/>
  <c r="D159" i="27"/>
  <c r="E159" i="27"/>
  <c r="C159" i="27"/>
  <c r="H159" i="27"/>
  <c r="F30" i="27"/>
  <c r="E30" i="27"/>
  <c r="J30" i="27"/>
  <c r="H30" i="27"/>
  <c r="K30" i="27"/>
  <c r="I30" i="27"/>
  <c r="D30" i="27"/>
  <c r="G30" i="27"/>
  <c r="C30" i="27"/>
  <c r="J161" i="27"/>
  <c r="G161" i="27"/>
  <c r="F161" i="27"/>
  <c r="K161" i="27"/>
  <c r="I161" i="27"/>
  <c r="D161" i="27"/>
  <c r="C161" i="27"/>
  <c r="H161" i="27"/>
  <c r="E161" i="27"/>
  <c r="F158" i="27"/>
  <c r="I158" i="27"/>
  <c r="J158" i="27"/>
  <c r="G158" i="27"/>
  <c r="K158" i="27"/>
  <c r="D158" i="27"/>
  <c r="E158" i="27"/>
  <c r="C158" i="27"/>
  <c r="H158" i="27"/>
  <c r="I157" i="27"/>
  <c r="D157" i="27"/>
  <c r="F157" i="27"/>
  <c r="C157" i="27"/>
  <c r="H157" i="27"/>
  <c r="G157" i="27"/>
  <c r="J157" i="27"/>
  <c r="E157" i="27"/>
  <c r="K157" i="27"/>
  <c r="J116" i="27"/>
  <c r="F116" i="27"/>
  <c r="C116" i="27"/>
  <c r="E116" i="27"/>
  <c r="H116" i="27"/>
  <c r="K116" i="27"/>
  <c r="I116" i="27"/>
  <c r="G116" i="27"/>
  <c r="D116" i="27"/>
  <c r="I155" i="27"/>
  <c r="F155" i="27"/>
  <c r="J155" i="27"/>
  <c r="D155" i="27"/>
  <c r="E155" i="27"/>
  <c r="C155" i="27"/>
  <c r="H155" i="27"/>
  <c r="G155" i="27"/>
  <c r="K155" i="27"/>
  <c r="F26" i="27"/>
  <c r="E26" i="27"/>
  <c r="I26" i="27"/>
  <c r="J26" i="27"/>
  <c r="H26" i="27"/>
  <c r="K26" i="27"/>
  <c r="D26" i="27"/>
  <c r="G26" i="27"/>
  <c r="C26" i="27"/>
  <c r="J175" i="27"/>
  <c r="G175" i="27"/>
  <c r="K175" i="27"/>
  <c r="F175" i="27"/>
  <c r="I175" i="27"/>
  <c r="D175" i="27"/>
  <c r="C175" i="27"/>
  <c r="H175" i="27"/>
  <c r="E175" i="27"/>
  <c r="J174" i="27"/>
  <c r="I174" i="27"/>
  <c r="E174" i="27"/>
  <c r="G174" i="27"/>
  <c r="F174" i="27"/>
  <c r="K174" i="27"/>
  <c r="D174" i="27"/>
  <c r="H174" i="27"/>
  <c r="C174" i="27"/>
  <c r="K173" i="27"/>
  <c r="F173" i="27"/>
  <c r="I173" i="27"/>
  <c r="D173" i="27"/>
  <c r="C173" i="27"/>
  <c r="H173" i="27"/>
  <c r="J173" i="27"/>
  <c r="E173" i="27"/>
  <c r="G173" i="27"/>
  <c r="C128" i="27"/>
  <c r="J128" i="27"/>
  <c r="F128" i="27"/>
  <c r="E128" i="27"/>
  <c r="H128" i="27"/>
  <c r="K128" i="27"/>
  <c r="D128" i="27"/>
  <c r="I128" i="27"/>
  <c r="G128" i="27"/>
  <c r="D52" i="28"/>
  <c r="C52" i="28"/>
  <c r="H52" i="28"/>
  <c r="G52" i="28"/>
  <c r="K52" i="28"/>
  <c r="I52" i="28"/>
  <c r="E52" i="28"/>
  <c r="J52" i="28"/>
  <c r="F52" i="28"/>
  <c r="F38" i="27"/>
  <c r="E38" i="27"/>
  <c r="J38" i="27"/>
  <c r="H38" i="27"/>
  <c r="K38" i="27"/>
  <c r="I38" i="27"/>
  <c r="D38" i="27"/>
  <c r="G38" i="27"/>
  <c r="C38" i="27"/>
  <c r="E113" i="27"/>
  <c r="I113" i="27"/>
  <c r="J113" i="27"/>
  <c r="F113" i="27"/>
  <c r="H113" i="27"/>
  <c r="K113" i="27"/>
  <c r="C113" i="27"/>
  <c r="D113" i="27"/>
  <c r="G113" i="27"/>
  <c r="F122" i="27"/>
  <c r="C122" i="27"/>
  <c r="E122" i="27"/>
  <c r="I122" i="27"/>
  <c r="H122" i="27"/>
  <c r="K122" i="27"/>
  <c r="J122" i="27"/>
  <c r="G122" i="27"/>
  <c r="D122" i="27"/>
  <c r="J130" i="27"/>
  <c r="C130" i="27"/>
  <c r="F130" i="27"/>
  <c r="E130" i="27"/>
  <c r="I130" i="27"/>
  <c r="H130" i="27"/>
  <c r="K130" i="27"/>
  <c r="G130" i="27"/>
  <c r="D130" i="27"/>
  <c r="J156" i="27"/>
  <c r="E156" i="27"/>
  <c r="I156" i="27"/>
  <c r="K156" i="27"/>
  <c r="F156" i="27"/>
  <c r="D156" i="27"/>
  <c r="C156" i="27"/>
  <c r="H156" i="27"/>
  <c r="G156" i="27"/>
  <c r="J27" i="27"/>
  <c r="F27" i="27"/>
  <c r="C27" i="27"/>
  <c r="E27" i="27"/>
  <c r="I27" i="27"/>
  <c r="H27" i="27"/>
  <c r="K27" i="27"/>
  <c r="G27" i="27"/>
  <c r="D27" i="27"/>
  <c r="E67" i="27"/>
  <c r="I67" i="27"/>
  <c r="C67" i="27"/>
  <c r="H67" i="27"/>
  <c r="K67" i="27"/>
  <c r="J67" i="27"/>
  <c r="D67" i="27"/>
  <c r="G67" i="27"/>
  <c r="F67" i="27"/>
  <c r="AP159" i="26"/>
  <c r="N159" i="26"/>
  <c r="Q159" i="26"/>
  <c r="M159" i="26"/>
  <c r="S159" i="26"/>
  <c r="P159" i="26"/>
  <c r="O159" i="26"/>
  <c r="R159" i="26"/>
  <c r="U159" i="26"/>
  <c r="T159" i="26"/>
  <c r="AP55" i="25"/>
  <c r="AA55" i="25" s="1"/>
  <c r="S55" i="25"/>
  <c r="O55" i="25"/>
  <c r="R55" i="25"/>
  <c r="Q55" i="25"/>
  <c r="N55" i="25"/>
  <c r="M55" i="25"/>
  <c r="U55" i="25"/>
  <c r="P55" i="25"/>
  <c r="T55" i="25"/>
  <c r="AP22" i="25"/>
  <c r="AF22" i="25" s="1"/>
  <c r="Q22" i="25"/>
  <c r="S22" i="25"/>
  <c r="P22" i="25"/>
  <c r="R22" i="25"/>
  <c r="T22" i="25"/>
  <c r="O22" i="25"/>
  <c r="U22" i="25"/>
  <c r="N22" i="25"/>
  <c r="M22" i="25"/>
  <c r="AP29" i="25"/>
  <c r="R29" i="25"/>
  <c r="N29" i="25"/>
  <c r="Q29" i="25"/>
  <c r="U29" i="25"/>
  <c r="S29" i="25"/>
  <c r="M29" i="25"/>
  <c r="O29" i="25"/>
  <c r="P29" i="25"/>
  <c r="T29" i="25"/>
  <c r="AP85" i="25"/>
  <c r="R85" i="25"/>
  <c r="O85" i="25"/>
  <c r="N85" i="25"/>
  <c r="S85" i="25"/>
  <c r="M85" i="25"/>
  <c r="U85" i="25"/>
  <c r="Q85" i="25"/>
  <c r="P85" i="25"/>
  <c r="T85" i="25"/>
  <c r="AP154" i="25"/>
  <c r="Q154" i="25"/>
  <c r="N154" i="25"/>
  <c r="S154" i="25"/>
  <c r="R154" i="25"/>
  <c r="P154" i="25"/>
  <c r="M154" i="25"/>
  <c r="U154" i="25"/>
  <c r="T154" i="25"/>
  <c r="O154" i="25"/>
  <c r="AP88" i="25"/>
  <c r="AK88" i="25" s="1"/>
  <c r="Q88" i="25"/>
  <c r="U88" i="25"/>
  <c r="R88" i="25"/>
  <c r="O88" i="25"/>
  <c r="N88" i="25"/>
  <c r="M88" i="25"/>
  <c r="P88" i="25"/>
  <c r="T88" i="25"/>
  <c r="S88" i="25"/>
  <c r="AP12" i="25"/>
  <c r="AM12" i="25" s="1"/>
  <c r="N12" i="25"/>
  <c r="Q12" i="25"/>
  <c r="P12" i="25"/>
  <c r="O12" i="25"/>
  <c r="R12" i="25"/>
  <c r="T12" i="25"/>
  <c r="U12" i="25"/>
  <c r="M12" i="25"/>
  <c r="S12" i="25"/>
  <c r="AP141" i="25"/>
  <c r="O141" i="25"/>
  <c r="M141" i="25"/>
  <c r="S141" i="25"/>
  <c r="U141" i="25"/>
  <c r="P141" i="25"/>
  <c r="T141" i="25"/>
  <c r="Q141" i="25"/>
  <c r="N141" i="25"/>
  <c r="R141" i="25"/>
  <c r="AP72" i="25"/>
  <c r="Z72" i="25" s="1"/>
  <c r="Q72" i="25"/>
  <c r="N72" i="25"/>
  <c r="T72" i="25"/>
  <c r="S72" i="25"/>
  <c r="M72" i="25"/>
  <c r="O72" i="25"/>
  <c r="P72" i="25"/>
  <c r="U72" i="25"/>
  <c r="R72" i="25"/>
  <c r="AP164" i="26"/>
  <c r="N164" i="26"/>
  <c r="O164" i="26"/>
  <c r="U164" i="26"/>
  <c r="Q164" i="26"/>
  <c r="S164" i="26"/>
  <c r="M164" i="26"/>
  <c r="P164" i="26"/>
  <c r="T164" i="26"/>
  <c r="R164" i="26"/>
  <c r="AP64" i="26"/>
  <c r="AO64" i="26" s="1"/>
  <c r="M64" i="26"/>
  <c r="N64" i="26"/>
  <c r="Q64" i="26"/>
  <c r="S64" i="26"/>
  <c r="O64" i="26"/>
  <c r="U64" i="26"/>
  <c r="R64" i="26"/>
  <c r="P64" i="26"/>
  <c r="T64" i="26"/>
  <c r="AP42" i="25"/>
  <c r="AG42" i="25" s="1"/>
  <c r="S42" i="25"/>
  <c r="Q42" i="25"/>
  <c r="N42" i="25"/>
  <c r="T42" i="25"/>
  <c r="O42" i="25"/>
  <c r="U42" i="25"/>
  <c r="M42" i="25"/>
  <c r="P42" i="25"/>
  <c r="R42" i="25"/>
  <c r="AP175" i="25"/>
  <c r="AJ175" i="25" s="1"/>
  <c r="U175" i="25"/>
  <c r="S175" i="25"/>
  <c r="O175" i="25"/>
  <c r="Q175" i="25"/>
  <c r="N175" i="25"/>
  <c r="R175" i="25"/>
  <c r="M175" i="25"/>
  <c r="P175" i="25"/>
  <c r="T175" i="25"/>
  <c r="AP21" i="25"/>
  <c r="AE21" i="25" s="1"/>
  <c r="U21" i="25"/>
  <c r="R21" i="25"/>
  <c r="N21" i="25"/>
  <c r="M21" i="25"/>
  <c r="O21" i="25"/>
  <c r="S21" i="25"/>
  <c r="Q21" i="25"/>
  <c r="P21" i="25"/>
  <c r="T21" i="25"/>
  <c r="AP74" i="25"/>
  <c r="N74" i="25"/>
  <c r="Q74" i="25"/>
  <c r="S74" i="25"/>
  <c r="R74" i="25"/>
  <c r="M74" i="25"/>
  <c r="T74" i="25"/>
  <c r="O74" i="25"/>
  <c r="U74" i="25"/>
  <c r="P74" i="25"/>
  <c r="AP150" i="25"/>
  <c r="S150" i="25"/>
  <c r="Q150" i="25"/>
  <c r="N150" i="25"/>
  <c r="O150" i="25"/>
  <c r="T150" i="25"/>
  <c r="R150" i="25"/>
  <c r="M150" i="25"/>
  <c r="U150" i="25"/>
  <c r="P150" i="25"/>
  <c r="AP84" i="25"/>
  <c r="U84" i="25"/>
  <c r="R84" i="25"/>
  <c r="Q84" i="25"/>
  <c r="O84" i="25"/>
  <c r="M84" i="25"/>
  <c r="S84" i="25"/>
  <c r="N84" i="25"/>
  <c r="P84" i="25"/>
  <c r="T84" i="25"/>
  <c r="AP8" i="25"/>
  <c r="AH8" i="25" s="1"/>
  <c r="N8" i="25"/>
  <c r="Q8" i="25"/>
  <c r="S8" i="25"/>
  <c r="P8" i="25"/>
  <c r="O8" i="25"/>
  <c r="R8" i="25"/>
  <c r="T8" i="25"/>
  <c r="U8" i="25"/>
  <c r="M8" i="25"/>
  <c r="AP137" i="25"/>
  <c r="S137" i="25"/>
  <c r="N137" i="25"/>
  <c r="M137" i="25"/>
  <c r="R137" i="25"/>
  <c r="U137" i="25"/>
  <c r="P137" i="25"/>
  <c r="O137" i="25"/>
  <c r="T137" i="25"/>
  <c r="Q137" i="25"/>
  <c r="AP68" i="25"/>
  <c r="W68" i="25" s="1"/>
  <c r="N68" i="25"/>
  <c r="U68" i="25"/>
  <c r="S68" i="25"/>
  <c r="M68" i="25"/>
  <c r="O68" i="25"/>
  <c r="P68" i="25"/>
  <c r="R68" i="25"/>
  <c r="T68" i="25"/>
  <c r="Q68" i="25"/>
  <c r="AP104" i="26"/>
  <c r="AM104" i="26" s="1"/>
  <c r="M104" i="26"/>
  <c r="U104" i="26"/>
  <c r="R104" i="26"/>
  <c r="N104" i="26"/>
  <c r="Q104" i="26"/>
  <c r="O104" i="26"/>
  <c r="P104" i="26"/>
  <c r="T104" i="26"/>
  <c r="S104" i="26"/>
  <c r="AP60" i="25"/>
  <c r="AH60" i="25" s="1"/>
  <c r="S60" i="25"/>
  <c r="N60" i="25"/>
  <c r="Q60" i="25"/>
  <c r="T60" i="25"/>
  <c r="U60" i="25"/>
  <c r="M60" i="25"/>
  <c r="R60" i="25"/>
  <c r="O60" i="25"/>
  <c r="P60" i="25"/>
  <c r="AP102" i="25"/>
  <c r="AM102" i="25" s="1"/>
  <c r="N102" i="25"/>
  <c r="S102" i="25"/>
  <c r="O102" i="25"/>
  <c r="M102" i="25"/>
  <c r="P102" i="25"/>
  <c r="T102" i="25"/>
  <c r="Q102" i="25"/>
  <c r="R102" i="25"/>
  <c r="U102" i="25"/>
  <c r="AP124" i="25"/>
  <c r="S124" i="25"/>
  <c r="N124" i="25"/>
  <c r="Q124" i="25"/>
  <c r="P124" i="25"/>
  <c r="U124" i="25"/>
  <c r="T124" i="25"/>
  <c r="R124" i="25"/>
  <c r="O124" i="25"/>
  <c r="M124" i="25"/>
  <c r="AP79" i="25"/>
  <c r="AN79" i="25" s="1"/>
  <c r="N79" i="25"/>
  <c r="O79" i="25"/>
  <c r="S79" i="25"/>
  <c r="M79" i="25"/>
  <c r="R79" i="25"/>
  <c r="U79" i="25"/>
  <c r="Q79" i="25"/>
  <c r="P79" i="25"/>
  <c r="T79" i="25"/>
  <c r="AP127" i="25"/>
  <c r="N127" i="25"/>
  <c r="R127" i="25"/>
  <c r="O127" i="25"/>
  <c r="U127" i="25"/>
  <c r="M127" i="25"/>
  <c r="S127" i="25"/>
  <c r="Q127" i="25"/>
  <c r="P127" i="25"/>
  <c r="T127" i="25"/>
  <c r="AP2" i="25"/>
  <c r="AC2" i="25" s="1"/>
  <c r="P2" i="25"/>
  <c r="T2" i="25"/>
  <c r="O2" i="25"/>
  <c r="N2" i="25"/>
  <c r="U2" i="25"/>
  <c r="R2" i="25"/>
  <c r="M2" i="25"/>
  <c r="Q2" i="25"/>
  <c r="S2" i="25"/>
  <c r="AP110" i="25"/>
  <c r="AN110" i="25" s="1"/>
  <c r="N110" i="25"/>
  <c r="S110" i="25"/>
  <c r="Q110" i="25"/>
  <c r="U110" i="25"/>
  <c r="O110" i="25"/>
  <c r="P110" i="25"/>
  <c r="R110" i="25"/>
  <c r="M110" i="25"/>
  <c r="T110" i="25"/>
  <c r="AP32" i="25"/>
  <c r="Q32" i="25"/>
  <c r="N32" i="25"/>
  <c r="S32" i="25"/>
  <c r="M32" i="25"/>
  <c r="P32" i="25"/>
  <c r="O32" i="25"/>
  <c r="R32" i="25"/>
  <c r="U32" i="25"/>
  <c r="T32" i="25"/>
  <c r="AP163" i="25"/>
  <c r="AB163" i="25" s="1"/>
  <c r="U163" i="25"/>
  <c r="M163" i="25"/>
  <c r="N163" i="25"/>
  <c r="S163" i="25"/>
  <c r="R163" i="25"/>
  <c r="Q163" i="25"/>
  <c r="P163" i="25"/>
  <c r="O163" i="25"/>
  <c r="T163" i="25"/>
  <c r="AP95" i="25"/>
  <c r="AG95" i="25" s="1"/>
  <c r="O95" i="25"/>
  <c r="Q95" i="25"/>
  <c r="S95" i="25"/>
  <c r="N95" i="25"/>
  <c r="T95" i="25"/>
  <c r="U95" i="25"/>
  <c r="R95" i="25"/>
  <c r="M95" i="25"/>
  <c r="P95" i="25"/>
  <c r="AP19" i="25"/>
  <c r="AH19" i="25" s="1"/>
  <c r="Q19" i="25"/>
  <c r="S19" i="25"/>
  <c r="N19" i="25"/>
  <c r="M19" i="25"/>
  <c r="U19" i="25"/>
  <c r="R19" i="25"/>
  <c r="O19" i="25"/>
  <c r="P19" i="25"/>
  <c r="T19" i="25"/>
  <c r="AP145" i="25"/>
  <c r="R145" i="25"/>
  <c r="S145" i="25"/>
  <c r="N145" i="25"/>
  <c r="M145" i="25"/>
  <c r="T145" i="25"/>
  <c r="O145" i="25"/>
  <c r="Q145" i="25"/>
  <c r="P145" i="25"/>
  <c r="U145" i="25"/>
  <c r="AP93" i="25"/>
  <c r="AG93" i="25" s="1"/>
  <c r="O93" i="25"/>
  <c r="N93" i="25"/>
  <c r="R93" i="25"/>
  <c r="M93" i="25"/>
  <c r="S93" i="25"/>
  <c r="U93" i="25"/>
  <c r="P93" i="25"/>
  <c r="Q93" i="25"/>
  <c r="T93" i="25"/>
  <c r="AP6" i="25"/>
  <c r="AE6" i="25" s="1"/>
  <c r="N6" i="25"/>
  <c r="S6" i="25"/>
  <c r="T6" i="25"/>
  <c r="O6" i="25"/>
  <c r="U6" i="25"/>
  <c r="M6" i="25"/>
  <c r="R6" i="25"/>
  <c r="P6" i="25"/>
  <c r="Q6" i="25"/>
  <c r="H145" i="24"/>
  <c r="K145" i="24"/>
  <c r="F145" i="24"/>
  <c r="C145" i="24"/>
  <c r="G145" i="24"/>
  <c r="J145" i="24"/>
  <c r="I145" i="24"/>
  <c r="E145" i="24"/>
  <c r="D145" i="24"/>
  <c r="J143" i="24"/>
  <c r="E143" i="24"/>
  <c r="D143" i="24"/>
  <c r="H143" i="24"/>
  <c r="I143" i="24"/>
  <c r="F143" i="24"/>
  <c r="C143" i="24"/>
  <c r="G143" i="24"/>
  <c r="K143" i="24"/>
  <c r="H177" i="24"/>
  <c r="K177" i="24"/>
  <c r="F177" i="24"/>
  <c r="C177" i="24"/>
  <c r="J177" i="24"/>
  <c r="I177" i="24"/>
  <c r="E177" i="24"/>
  <c r="D177" i="24"/>
  <c r="G177" i="24"/>
  <c r="AP158" i="25"/>
  <c r="AK158" i="25" s="1"/>
  <c r="S158" i="25"/>
  <c r="Q158" i="25"/>
  <c r="N158" i="25"/>
  <c r="O158" i="25"/>
  <c r="R158" i="25"/>
  <c r="M158" i="25"/>
  <c r="P158" i="25"/>
  <c r="U158" i="25"/>
  <c r="T158" i="25"/>
  <c r="AP119" i="25"/>
  <c r="N119" i="25"/>
  <c r="Q119" i="25"/>
  <c r="S119" i="25"/>
  <c r="O119" i="25"/>
  <c r="U119" i="25"/>
  <c r="M119" i="25"/>
  <c r="P119" i="25"/>
  <c r="R119" i="25"/>
  <c r="T119" i="25"/>
  <c r="AP38" i="25"/>
  <c r="AK38" i="25" s="1"/>
  <c r="Q38" i="25"/>
  <c r="S38" i="25"/>
  <c r="N38" i="25"/>
  <c r="M38" i="25"/>
  <c r="P38" i="25"/>
  <c r="R38" i="25"/>
  <c r="T38" i="25"/>
  <c r="O38" i="25"/>
  <c r="U38" i="25"/>
  <c r="H97" i="24"/>
  <c r="K97" i="24"/>
  <c r="C97" i="24"/>
  <c r="G97" i="24"/>
  <c r="J97" i="24"/>
  <c r="I97" i="24"/>
  <c r="E97" i="24"/>
  <c r="D97" i="24"/>
  <c r="F97" i="24"/>
  <c r="D46" i="24"/>
  <c r="I46" i="24"/>
  <c r="H46" i="24"/>
  <c r="F46" i="24"/>
  <c r="C46" i="24"/>
  <c r="G46" i="24"/>
  <c r="K46" i="24"/>
  <c r="J46" i="24"/>
  <c r="E46" i="24"/>
  <c r="J10" i="24"/>
  <c r="H10" i="24"/>
  <c r="E10" i="24"/>
  <c r="I10" i="24"/>
  <c r="C10" i="24"/>
  <c r="D10" i="24"/>
  <c r="G10" i="24"/>
  <c r="F10" i="24"/>
  <c r="K10" i="24"/>
  <c r="D35" i="24"/>
  <c r="J35" i="24"/>
  <c r="H35" i="24"/>
  <c r="E35" i="24"/>
  <c r="I35" i="24"/>
  <c r="C35" i="24"/>
  <c r="G35" i="24"/>
  <c r="K35" i="24"/>
  <c r="F35" i="24"/>
  <c r="H58" i="23"/>
  <c r="C58" i="23"/>
  <c r="G58" i="23"/>
  <c r="K58" i="23"/>
  <c r="F58" i="23"/>
  <c r="I58" i="23"/>
  <c r="J58" i="23"/>
  <c r="D58" i="23"/>
  <c r="E58" i="23"/>
  <c r="F64" i="24"/>
  <c r="C64" i="24"/>
  <c r="G64" i="24"/>
  <c r="K64" i="24"/>
  <c r="E64" i="24"/>
  <c r="D64" i="24"/>
  <c r="J64" i="24"/>
  <c r="H64" i="24"/>
  <c r="I64" i="24"/>
  <c r="F60" i="24"/>
  <c r="C60" i="24"/>
  <c r="G60" i="24"/>
  <c r="E60" i="24"/>
  <c r="J60" i="24"/>
  <c r="I60" i="24"/>
  <c r="D60" i="24"/>
  <c r="H60" i="24"/>
  <c r="K60" i="24"/>
  <c r="E167" i="24"/>
  <c r="D167" i="24"/>
  <c r="H167" i="24"/>
  <c r="I167" i="24"/>
  <c r="J167" i="24"/>
  <c r="G167" i="24"/>
  <c r="K167" i="24"/>
  <c r="F167" i="24"/>
  <c r="C167" i="24"/>
  <c r="H38" i="24"/>
  <c r="F38" i="24"/>
  <c r="I38" i="24"/>
  <c r="D38" i="24"/>
  <c r="C38" i="24"/>
  <c r="J38" i="24"/>
  <c r="G38" i="24"/>
  <c r="E38" i="24"/>
  <c r="K38" i="24"/>
  <c r="D122" i="24"/>
  <c r="F122" i="24"/>
  <c r="H122" i="24"/>
  <c r="I122" i="24"/>
  <c r="E122" i="24"/>
  <c r="C122" i="24"/>
  <c r="G122" i="24"/>
  <c r="J122" i="24"/>
  <c r="K122" i="24"/>
  <c r="H57" i="24"/>
  <c r="C57" i="24"/>
  <c r="K57" i="24"/>
  <c r="F57" i="24"/>
  <c r="G57" i="24"/>
  <c r="I57" i="24"/>
  <c r="J57" i="24"/>
  <c r="D57" i="24"/>
  <c r="E57" i="24"/>
  <c r="K157" i="24"/>
  <c r="F157" i="24"/>
  <c r="H157" i="24"/>
  <c r="C157" i="24"/>
  <c r="G157" i="24"/>
  <c r="E157" i="24"/>
  <c r="I157" i="24"/>
  <c r="D157" i="24"/>
  <c r="J157" i="24"/>
  <c r="H93" i="24"/>
  <c r="K93" i="24"/>
  <c r="C93" i="24"/>
  <c r="E93" i="24"/>
  <c r="I93" i="24"/>
  <c r="F93" i="24"/>
  <c r="D93" i="24"/>
  <c r="G93" i="24"/>
  <c r="J93" i="24"/>
  <c r="F28" i="24"/>
  <c r="E28" i="24"/>
  <c r="C28" i="24"/>
  <c r="G28" i="24"/>
  <c r="K28" i="24"/>
  <c r="H28" i="24"/>
  <c r="I28" i="24"/>
  <c r="J28" i="24"/>
  <c r="D28" i="24"/>
  <c r="D19" i="24"/>
  <c r="H19" i="24"/>
  <c r="C19" i="24"/>
  <c r="F19" i="24"/>
  <c r="I19" i="24"/>
  <c r="J19" i="24"/>
  <c r="E19" i="24"/>
  <c r="K19" i="24"/>
  <c r="G19" i="24"/>
  <c r="F176" i="24"/>
  <c r="C176" i="24"/>
  <c r="G176" i="24"/>
  <c r="J176" i="24"/>
  <c r="K176" i="24"/>
  <c r="E176" i="24"/>
  <c r="D176" i="24"/>
  <c r="I176" i="24"/>
  <c r="H176" i="24"/>
  <c r="E55" i="24"/>
  <c r="D55" i="24"/>
  <c r="H55" i="24"/>
  <c r="I55" i="24"/>
  <c r="J55" i="24"/>
  <c r="F55" i="24"/>
  <c r="C55" i="24"/>
  <c r="G55" i="24"/>
  <c r="K55" i="24"/>
  <c r="D43" i="24"/>
  <c r="H43" i="24"/>
  <c r="E43" i="24"/>
  <c r="J43" i="24"/>
  <c r="I43" i="24"/>
  <c r="K43" i="24"/>
  <c r="F43" i="24"/>
  <c r="C43" i="24"/>
  <c r="G43" i="24"/>
  <c r="J159" i="24"/>
  <c r="E159" i="24"/>
  <c r="D159" i="24"/>
  <c r="I159" i="24"/>
  <c r="H159" i="24"/>
  <c r="F159" i="24"/>
  <c r="C159" i="24"/>
  <c r="G159" i="24"/>
  <c r="K159" i="24"/>
  <c r="H30" i="24"/>
  <c r="D30" i="24"/>
  <c r="I30" i="24"/>
  <c r="F30" i="24"/>
  <c r="C30" i="24"/>
  <c r="G30" i="24"/>
  <c r="K30" i="24"/>
  <c r="J30" i="24"/>
  <c r="E30" i="24"/>
  <c r="H118" i="24"/>
  <c r="F118" i="24"/>
  <c r="I118" i="24"/>
  <c r="D118" i="24"/>
  <c r="G118" i="24"/>
  <c r="K118" i="24"/>
  <c r="J118" i="24"/>
  <c r="C118" i="24"/>
  <c r="E118" i="24"/>
  <c r="C53" i="24"/>
  <c r="K53" i="24"/>
  <c r="J53" i="24"/>
  <c r="I53" i="24"/>
  <c r="H53" i="24"/>
  <c r="E53" i="24"/>
  <c r="D53" i="24"/>
  <c r="F53" i="24"/>
  <c r="G53" i="24"/>
  <c r="H153" i="24"/>
  <c r="K153" i="24"/>
  <c r="F153" i="24"/>
  <c r="C153" i="24"/>
  <c r="D153" i="24"/>
  <c r="J153" i="24"/>
  <c r="E153" i="24"/>
  <c r="I153" i="24"/>
  <c r="G153" i="24"/>
  <c r="H89" i="24"/>
  <c r="K89" i="24"/>
  <c r="C89" i="24"/>
  <c r="G89" i="24"/>
  <c r="D89" i="24"/>
  <c r="J89" i="24"/>
  <c r="E89" i="24"/>
  <c r="F89" i="24"/>
  <c r="I89" i="24"/>
  <c r="F24" i="24"/>
  <c r="K24" i="24"/>
  <c r="E24" i="24"/>
  <c r="C24" i="24"/>
  <c r="I24" i="24"/>
  <c r="G24" i="24"/>
  <c r="J24" i="24"/>
  <c r="D24" i="24"/>
  <c r="H24" i="24"/>
  <c r="J11" i="24"/>
  <c r="C11" i="24"/>
  <c r="F11" i="24"/>
  <c r="D11" i="24"/>
  <c r="H11" i="24"/>
  <c r="I11" i="24"/>
  <c r="E11" i="24"/>
  <c r="K11" i="24"/>
  <c r="G11" i="24"/>
  <c r="F172" i="24"/>
  <c r="C172" i="24"/>
  <c r="J172" i="24"/>
  <c r="G172" i="24"/>
  <c r="E172" i="24"/>
  <c r="I172" i="24"/>
  <c r="D172" i="24"/>
  <c r="H172" i="24"/>
  <c r="K172" i="24"/>
  <c r="E47" i="24"/>
  <c r="J47" i="24"/>
  <c r="D47" i="24"/>
  <c r="H47" i="24"/>
  <c r="I47" i="24"/>
  <c r="G47" i="24"/>
  <c r="K47" i="24"/>
  <c r="F47" i="24"/>
  <c r="C47" i="24"/>
  <c r="H27" i="24"/>
  <c r="D27" i="24"/>
  <c r="J27" i="24"/>
  <c r="E27" i="24"/>
  <c r="I27" i="24"/>
  <c r="K27" i="24"/>
  <c r="F27" i="24"/>
  <c r="C27" i="24"/>
  <c r="G27" i="24"/>
  <c r="H151" i="24"/>
  <c r="E151" i="24"/>
  <c r="J151" i="24"/>
  <c r="I151" i="24"/>
  <c r="G151" i="24"/>
  <c r="K151" i="24"/>
  <c r="F151" i="24"/>
  <c r="D151" i="24"/>
  <c r="C151" i="24"/>
  <c r="I22" i="24"/>
  <c r="H22" i="24"/>
  <c r="F22" i="24"/>
  <c r="D22" i="24"/>
  <c r="C22" i="24"/>
  <c r="J22" i="24"/>
  <c r="G22" i="24"/>
  <c r="E22" i="24"/>
  <c r="K22" i="24"/>
  <c r="H114" i="24"/>
  <c r="I114" i="24"/>
  <c r="D114" i="24"/>
  <c r="F114" i="24"/>
  <c r="C114" i="24"/>
  <c r="J114" i="24"/>
  <c r="G114" i="24"/>
  <c r="E114" i="24"/>
  <c r="K114" i="24"/>
  <c r="H49" i="24"/>
  <c r="C49" i="24"/>
  <c r="K49" i="24"/>
  <c r="F49" i="24"/>
  <c r="D49" i="24"/>
  <c r="G49" i="24"/>
  <c r="J49" i="24"/>
  <c r="I49" i="24"/>
  <c r="E49" i="24"/>
  <c r="H149" i="24"/>
  <c r="K149" i="24"/>
  <c r="F149" i="24"/>
  <c r="C149" i="24"/>
  <c r="E149" i="24"/>
  <c r="G149" i="24"/>
  <c r="I149" i="24"/>
  <c r="D149" i="24"/>
  <c r="J149" i="24"/>
  <c r="H85" i="24"/>
  <c r="K85" i="24"/>
  <c r="C85" i="24"/>
  <c r="E85" i="24"/>
  <c r="F85" i="24"/>
  <c r="G85" i="24"/>
  <c r="I85" i="24"/>
  <c r="J85" i="24"/>
  <c r="D85" i="24"/>
  <c r="D20" i="24"/>
  <c r="I20" i="24"/>
  <c r="F20" i="24"/>
  <c r="J20" i="24"/>
  <c r="E20" i="24"/>
  <c r="H20" i="24"/>
  <c r="G20" i="24"/>
  <c r="C20" i="24"/>
  <c r="K20" i="24"/>
  <c r="E137" i="27"/>
  <c r="J137" i="27"/>
  <c r="F137" i="27"/>
  <c r="H137" i="27"/>
  <c r="K137" i="27"/>
  <c r="D137" i="27"/>
  <c r="G137" i="27"/>
  <c r="I137" i="27"/>
  <c r="C137" i="27"/>
  <c r="F8" i="27"/>
  <c r="E8" i="27"/>
  <c r="C8" i="27"/>
  <c r="H8" i="27"/>
  <c r="K8" i="27"/>
  <c r="I8" i="27"/>
  <c r="D8" i="27"/>
  <c r="G8" i="27"/>
  <c r="J8" i="27"/>
  <c r="J134" i="27"/>
  <c r="F134" i="27"/>
  <c r="I134" i="27"/>
  <c r="E134" i="27"/>
  <c r="H134" i="27"/>
  <c r="K134" i="27"/>
  <c r="G134" i="27"/>
  <c r="C134" i="27"/>
  <c r="D134" i="27"/>
  <c r="J5" i="27"/>
  <c r="C5" i="27"/>
  <c r="F5" i="27"/>
  <c r="E5" i="27"/>
  <c r="H5" i="27"/>
  <c r="K5" i="27"/>
  <c r="G5" i="27"/>
  <c r="D5" i="27"/>
  <c r="I5" i="27"/>
  <c r="J133" i="27"/>
  <c r="E133" i="27"/>
  <c r="H133" i="27"/>
  <c r="K133" i="27"/>
  <c r="I133" i="27"/>
  <c r="D133" i="27"/>
  <c r="G133" i="27"/>
  <c r="C133" i="27"/>
  <c r="F133" i="27"/>
  <c r="F4" i="27"/>
  <c r="E4" i="27"/>
  <c r="I4" i="27"/>
  <c r="C4" i="27"/>
  <c r="H4" i="27"/>
  <c r="K4" i="27"/>
  <c r="D4" i="27"/>
  <c r="G4" i="27"/>
  <c r="J4" i="27"/>
  <c r="F104" i="27"/>
  <c r="C104" i="27"/>
  <c r="J104" i="27"/>
  <c r="E104" i="27"/>
  <c r="I104" i="27"/>
  <c r="H104" i="27"/>
  <c r="K104" i="27"/>
  <c r="D104" i="27"/>
  <c r="G104" i="27"/>
  <c r="F39" i="27"/>
  <c r="J39" i="27"/>
  <c r="E39" i="27"/>
  <c r="C39" i="27"/>
  <c r="I39" i="27"/>
  <c r="H39" i="27"/>
  <c r="K39" i="27"/>
  <c r="D39" i="27"/>
  <c r="G39" i="27"/>
  <c r="E143" i="27"/>
  <c r="I143" i="27"/>
  <c r="J143" i="27"/>
  <c r="H143" i="27"/>
  <c r="K143" i="27"/>
  <c r="C143" i="27"/>
  <c r="F143" i="27"/>
  <c r="D143" i="27"/>
  <c r="G143" i="27"/>
  <c r="I79" i="27"/>
  <c r="C79" i="27"/>
  <c r="H79" i="27"/>
  <c r="K79" i="27"/>
  <c r="F79" i="27"/>
  <c r="D79" i="27"/>
  <c r="G79" i="27"/>
  <c r="E79" i="27"/>
  <c r="J79" i="27"/>
  <c r="F14" i="27"/>
  <c r="I14" i="27"/>
  <c r="J14" i="27"/>
  <c r="H14" i="27"/>
  <c r="K14" i="27"/>
  <c r="D14" i="27"/>
  <c r="G14" i="27"/>
  <c r="E14" i="27"/>
  <c r="C14" i="27"/>
  <c r="J129" i="27"/>
  <c r="C129" i="27"/>
  <c r="F129" i="27"/>
  <c r="H129" i="27"/>
  <c r="K129" i="27"/>
  <c r="D129" i="27"/>
  <c r="G129" i="27"/>
  <c r="E129" i="27"/>
  <c r="I129" i="27"/>
  <c r="J168" i="27"/>
  <c r="I168" i="27"/>
  <c r="F168" i="27"/>
  <c r="E168" i="27"/>
  <c r="C168" i="27"/>
  <c r="H168" i="27"/>
  <c r="G168" i="27"/>
  <c r="K168" i="27"/>
  <c r="D168" i="27"/>
  <c r="J126" i="27"/>
  <c r="F126" i="27"/>
  <c r="C126" i="27"/>
  <c r="E126" i="27"/>
  <c r="I126" i="27"/>
  <c r="H126" i="27"/>
  <c r="K126" i="27"/>
  <c r="G126" i="27"/>
  <c r="D126" i="27"/>
  <c r="I172" i="27"/>
  <c r="E172" i="27"/>
  <c r="F172" i="27"/>
  <c r="K172" i="27"/>
  <c r="D172" i="27"/>
  <c r="C172" i="27"/>
  <c r="H172" i="27"/>
  <c r="J172" i="27"/>
  <c r="G172" i="27"/>
  <c r="E125" i="27"/>
  <c r="I125" i="27"/>
  <c r="J125" i="27"/>
  <c r="H125" i="27"/>
  <c r="K125" i="27"/>
  <c r="D125" i="27"/>
  <c r="G125" i="27"/>
  <c r="F125" i="27"/>
  <c r="C125" i="27"/>
  <c r="I164" i="27"/>
  <c r="F164" i="27"/>
  <c r="E164" i="27"/>
  <c r="J164" i="27"/>
  <c r="K164" i="27"/>
  <c r="D164" i="27"/>
  <c r="C164" i="27"/>
  <c r="H164" i="27"/>
  <c r="G164" i="27"/>
  <c r="C100" i="27"/>
  <c r="F100" i="27"/>
  <c r="J100" i="27"/>
  <c r="E100" i="27"/>
  <c r="I100" i="27"/>
  <c r="H100" i="27"/>
  <c r="K100" i="27"/>
  <c r="G100" i="27"/>
  <c r="D100" i="27"/>
  <c r="C35" i="27"/>
  <c r="J35" i="27"/>
  <c r="E35" i="27"/>
  <c r="F35" i="27"/>
  <c r="I35" i="27"/>
  <c r="H35" i="27"/>
  <c r="K35" i="27"/>
  <c r="G35" i="27"/>
  <c r="D35" i="27"/>
  <c r="E139" i="27"/>
  <c r="I139" i="27"/>
  <c r="J139" i="27"/>
  <c r="C139" i="27"/>
  <c r="H139" i="27"/>
  <c r="K139" i="27"/>
  <c r="D139" i="27"/>
  <c r="G139" i="27"/>
  <c r="F139" i="27"/>
  <c r="I75" i="27"/>
  <c r="H75" i="27"/>
  <c r="K75" i="27"/>
  <c r="E75" i="27"/>
  <c r="J75" i="27"/>
  <c r="D75" i="27"/>
  <c r="G75" i="27"/>
  <c r="C75" i="27"/>
  <c r="F75" i="27"/>
  <c r="E10" i="27"/>
  <c r="F10" i="27"/>
  <c r="I10" i="27"/>
  <c r="J10" i="27"/>
  <c r="H10" i="27"/>
  <c r="K10" i="27"/>
  <c r="D10" i="27"/>
  <c r="G10" i="27"/>
  <c r="C10" i="27"/>
  <c r="J153" i="27"/>
  <c r="F153" i="27"/>
  <c r="I153" i="27"/>
  <c r="K153" i="27"/>
  <c r="D153" i="27"/>
  <c r="C153" i="27"/>
  <c r="H153" i="27"/>
  <c r="G153" i="27"/>
  <c r="E153" i="27"/>
  <c r="F24" i="27"/>
  <c r="E24" i="27"/>
  <c r="C24" i="27"/>
  <c r="H24" i="27"/>
  <c r="K24" i="27"/>
  <c r="D24" i="27"/>
  <c r="G24" i="27"/>
  <c r="J24" i="27"/>
  <c r="I24" i="27"/>
  <c r="J150" i="27"/>
  <c r="F150" i="27"/>
  <c r="E150" i="27"/>
  <c r="C150" i="27"/>
  <c r="I150" i="27"/>
  <c r="H150" i="27"/>
  <c r="K150" i="27"/>
  <c r="G150" i="27"/>
  <c r="D150" i="27"/>
  <c r="J21" i="27"/>
  <c r="C21" i="27"/>
  <c r="F21" i="27"/>
  <c r="E21" i="27"/>
  <c r="H21" i="27"/>
  <c r="K21" i="27"/>
  <c r="G21" i="27"/>
  <c r="D21" i="27"/>
  <c r="I21" i="27"/>
  <c r="I149" i="27"/>
  <c r="J149" i="27"/>
  <c r="C149" i="27"/>
  <c r="H149" i="27"/>
  <c r="K149" i="27"/>
  <c r="E149" i="27"/>
  <c r="D149" i="27"/>
  <c r="G149" i="27"/>
  <c r="F149" i="27"/>
  <c r="F20" i="27"/>
  <c r="E20" i="27"/>
  <c r="I20" i="27"/>
  <c r="C20" i="27"/>
  <c r="H20" i="27"/>
  <c r="K20" i="27"/>
  <c r="D20" i="27"/>
  <c r="G20" i="27"/>
  <c r="J20" i="27"/>
  <c r="C112" i="27"/>
  <c r="J112" i="27"/>
  <c r="F112" i="27"/>
  <c r="E112" i="27"/>
  <c r="H112" i="27"/>
  <c r="K112" i="27"/>
  <c r="D112" i="27"/>
  <c r="I112" i="27"/>
  <c r="G112" i="27"/>
  <c r="J47" i="27"/>
  <c r="C47" i="27"/>
  <c r="F47" i="27"/>
  <c r="E47" i="27"/>
  <c r="I47" i="27"/>
  <c r="H47" i="27"/>
  <c r="K47" i="27"/>
  <c r="D47" i="27"/>
  <c r="G47" i="27"/>
  <c r="E151" i="27"/>
  <c r="C151" i="27"/>
  <c r="J151" i="27"/>
  <c r="H151" i="27"/>
  <c r="K151" i="27"/>
  <c r="F151" i="27"/>
  <c r="D151" i="27"/>
  <c r="G151" i="27"/>
  <c r="I151" i="27"/>
  <c r="J87" i="27"/>
  <c r="C87" i="27"/>
  <c r="H87" i="27"/>
  <c r="K87" i="27"/>
  <c r="F87" i="27"/>
  <c r="D87" i="27"/>
  <c r="G87" i="27"/>
  <c r="E87" i="27"/>
  <c r="I87" i="27"/>
  <c r="F22" i="27"/>
  <c r="I22" i="27"/>
  <c r="J22" i="27"/>
  <c r="H22" i="27"/>
  <c r="K22" i="27"/>
  <c r="E22" i="27"/>
  <c r="D22" i="27"/>
  <c r="G22" i="27"/>
  <c r="C22" i="27"/>
  <c r="J90" i="27"/>
  <c r="F90" i="27"/>
  <c r="C90" i="27"/>
  <c r="I90" i="27"/>
  <c r="H90" i="27"/>
  <c r="K90" i="27"/>
  <c r="G90" i="27"/>
  <c r="D90" i="27"/>
  <c r="E90" i="27"/>
  <c r="J81" i="27"/>
  <c r="C81" i="27"/>
  <c r="F81" i="27"/>
  <c r="H81" i="27"/>
  <c r="K81" i="27"/>
  <c r="E81" i="27"/>
  <c r="D81" i="27"/>
  <c r="G81" i="27"/>
  <c r="I81" i="27"/>
  <c r="F25" i="27"/>
  <c r="C25" i="27"/>
  <c r="J25" i="27"/>
  <c r="E25" i="27"/>
  <c r="H25" i="27"/>
  <c r="K25" i="27"/>
  <c r="I25" i="27"/>
  <c r="G25" i="27"/>
  <c r="D25" i="27"/>
  <c r="C78" i="27"/>
  <c r="J78" i="27"/>
  <c r="F78" i="27"/>
  <c r="E78" i="27"/>
  <c r="I78" i="27"/>
  <c r="H78" i="27"/>
  <c r="K78" i="27"/>
  <c r="G78" i="27"/>
  <c r="D78" i="27"/>
  <c r="F33" i="27"/>
  <c r="J33" i="27"/>
  <c r="C33" i="27"/>
  <c r="E33" i="27"/>
  <c r="H33" i="27"/>
  <c r="K33" i="27"/>
  <c r="I33" i="27"/>
  <c r="G33" i="27"/>
  <c r="D33" i="27"/>
  <c r="J77" i="27"/>
  <c r="I77" i="27"/>
  <c r="H77" i="27"/>
  <c r="K77" i="27"/>
  <c r="C77" i="27"/>
  <c r="D77" i="27"/>
  <c r="G77" i="27"/>
  <c r="F77" i="27"/>
  <c r="E77" i="27"/>
  <c r="J140" i="27"/>
  <c r="F140" i="27"/>
  <c r="E140" i="27"/>
  <c r="C140" i="27"/>
  <c r="I140" i="27"/>
  <c r="H140" i="27"/>
  <c r="K140" i="27"/>
  <c r="G140" i="27"/>
  <c r="D140" i="27"/>
  <c r="F76" i="27"/>
  <c r="J76" i="27"/>
  <c r="C76" i="27"/>
  <c r="E76" i="27"/>
  <c r="I76" i="27"/>
  <c r="H76" i="27"/>
  <c r="K76" i="27"/>
  <c r="G76" i="27"/>
  <c r="D76" i="27"/>
  <c r="C11" i="27"/>
  <c r="F11" i="27"/>
  <c r="E11" i="27"/>
  <c r="J11" i="27"/>
  <c r="I11" i="27"/>
  <c r="H11" i="27"/>
  <c r="K11" i="27"/>
  <c r="G11" i="27"/>
  <c r="D11" i="27"/>
  <c r="I115" i="27"/>
  <c r="C115" i="27"/>
  <c r="H115" i="27"/>
  <c r="K115" i="27"/>
  <c r="D115" i="27"/>
  <c r="G115" i="27"/>
  <c r="J115" i="27"/>
  <c r="F115" i="27"/>
  <c r="E115" i="27"/>
  <c r="F50" i="27"/>
  <c r="C50" i="27"/>
  <c r="J50" i="27"/>
  <c r="H50" i="27"/>
  <c r="K50" i="27"/>
  <c r="D50" i="27"/>
  <c r="G50" i="27"/>
  <c r="E50" i="27"/>
  <c r="I50" i="27"/>
  <c r="AP172" i="25"/>
  <c r="N172" i="25"/>
  <c r="S172" i="25"/>
  <c r="T172" i="25"/>
  <c r="O172" i="25"/>
  <c r="R172" i="25"/>
  <c r="Q172" i="25"/>
  <c r="P172" i="25"/>
  <c r="M172" i="25"/>
  <c r="U172" i="25"/>
  <c r="AP26" i="25"/>
  <c r="AM26" i="25" s="1"/>
  <c r="S26" i="25"/>
  <c r="N26" i="25"/>
  <c r="Q26" i="25"/>
  <c r="P26" i="25"/>
  <c r="R26" i="25"/>
  <c r="T26" i="25"/>
  <c r="O26" i="25"/>
  <c r="U26" i="25"/>
  <c r="M26" i="25"/>
  <c r="AP147" i="25"/>
  <c r="Y147" i="25" s="1"/>
  <c r="Q147" i="25"/>
  <c r="S147" i="25"/>
  <c r="U147" i="25"/>
  <c r="N147" i="25"/>
  <c r="R147" i="25"/>
  <c r="M147" i="25"/>
  <c r="P147" i="25"/>
  <c r="O147" i="25"/>
  <c r="T147" i="25"/>
  <c r="AP5" i="25"/>
  <c r="AE5" i="25" s="1"/>
  <c r="N5" i="25"/>
  <c r="M5" i="25"/>
  <c r="R5" i="25"/>
  <c r="S5" i="25"/>
  <c r="Q5" i="25"/>
  <c r="U5" i="25"/>
  <c r="O5" i="25"/>
  <c r="P5" i="25"/>
  <c r="T5" i="25"/>
  <c r="AP54" i="25"/>
  <c r="S54" i="25"/>
  <c r="N54" i="25"/>
  <c r="Q54" i="25"/>
  <c r="M54" i="25"/>
  <c r="P54" i="25"/>
  <c r="R54" i="25"/>
  <c r="T54" i="25"/>
  <c r="O54" i="25"/>
  <c r="U54" i="25"/>
  <c r="AP142" i="25"/>
  <c r="AJ142" i="25" s="1"/>
  <c r="S142" i="25"/>
  <c r="Q142" i="25"/>
  <c r="N142" i="25"/>
  <c r="T142" i="25"/>
  <c r="R142" i="25"/>
  <c r="U142" i="25"/>
  <c r="M142" i="25"/>
  <c r="O142" i="25"/>
  <c r="P142" i="25"/>
  <c r="AP73" i="25"/>
  <c r="R73" i="25"/>
  <c r="U73" i="25"/>
  <c r="N73" i="25"/>
  <c r="Q73" i="25"/>
  <c r="O73" i="25"/>
  <c r="M73" i="25"/>
  <c r="P73" i="25"/>
  <c r="T73" i="25"/>
  <c r="S73" i="25"/>
  <c r="AP171" i="26"/>
  <c r="AJ171" i="26" s="1"/>
  <c r="S171" i="26"/>
  <c r="Q171" i="26"/>
  <c r="N171" i="26"/>
  <c r="M171" i="26"/>
  <c r="P171" i="26"/>
  <c r="O171" i="26"/>
  <c r="R171" i="26"/>
  <c r="T171" i="26"/>
  <c r="U171" i="26"/>
  <c r="AP129" i="25"/>
  <c r="S129" i="25"/>
  <c r="O129" i="25"/>
  <c r="M129" i="25"/>
  <c r="N129" i="25"/>
  <c r="R129" i="25"/>
  <c r="U129" i="25"/>
  <c r="T129" i="25"/>
  <c r="Q129" i="25"/>
  <c r="P129" i="25"/>
  <c r="AP56" i="25"/>
  <c r="AM56" i="25" s="1"/>
  <c r="N56" i="25"/>
  <c r="Q56" i="25"/>
  <c r="S56" i="25"/>
  <c r="T56" i="25"/>
  <c r="U56" i="25"/>
  <c r="M56" i="25"/>
  <c r="R56" i="25"/>
  <c r="O56" i="25"/>
  <c r="P56" i="25"/>
  <c r="AP51" i="26"/>
  <c r="AA51" i="26" s="1"/>
  <c r="S51" i="26"/>
  <c r="N51" i="26"/>
  <c r="M51" i="26"/>
  <c r="R51" i="26"/>
  <c r="P51" i="26"/>
  <c r="O51" i="26"/>
  <c r="Q51" i="26"/>
  <c r="U51" i="26"/>
  <c r="T51" i="26"/>
  <c r="AP162" i="25"/>
  <c r="S162" i="25"/>
  <c r="N162" i="25"/>
  <c r="U162" i="25"/>
  <c r="M162" i="25"/>
  <c r="O162" i="25"/>
  <c r="P162" i="25"/>
  <c r="T162" i="25"/>
  <c r="R162" i="25"/>
  <c r="Q162" i="25"/>
  <c r="AP18" i="25"/>
  <c r="AB18" i="25" s="1"/>
  <c r="Q18" i="25"/>
  <c r="N18" i="25"/>
  <c r="P18" i="25"/>
  <c r="R18" i="25"/>
  <c r="S18" i="25"/>
  <c r="T18" i="25"/>
  <c r="O18" i="25"/>
  <c r="U18" i="25"/>
  <c r="M18" i="25"/>
  <c r="AP139" i="25"/>
  <c r="AI139" i="25" s="1"/>
  <c r="Q139" i="25"/>
  <c r="R139" i="25"/>
  <c r="O139" i="25"/>
  <c r="S139" i="25"/>
  <c r="N139" i="25"/>
  <c r="M139" i="25"/>
  <c r="U139" i="25"/>
  <c r="P139" i="25"/>
  <c r="T139" i="25"/>
  <c r="AP156" i="26"/>
  <c r="Y156" i="26" s="1"/>
  <c r="O156" i="26"/>
  <c r="M156" i="26"/>
  <c r="S156" i="26"/>
  <c r="R156" i="26"/>
  <c r="Q156" i="26"/>
  <c r="U156" i="26"/>
  <c r="P156" i="26"/>
  <c r="T156" i="26"/>
  <c r="N156" i="26"/>
  <c r="AP41" i="25"/>
  <c r="N41" i="25"/>
  <c r="U41" i="25"/>
  <c r="S41" i="25"/>
  <c r="Q41" i="25"/>
  <c r="O41" i="25"/>
  <c r="M41" i="25"/>
  <c r="R41" i="25"/>
  <c r="P41" i="25"/>
  <c r="T41" i="25"/>
  <c r="AP138" i="25"/>
  <c r="AO138" i="25" s="1"/>
  <c r="Q138" i="25"/>
  <c r="S138" i="25"/>
  <c r="N138" i="25"/>
  <c r="R138" i="25"/>
  <c r="P138" i="25"/>
  <c r="M138" i="25"/>
  <c r="U138" i="25"/>
  <c r="T138" i="25"/>
  <c r="O138" i="25"/>
  <c r="AP69" i="25"/>
  <c r="O69" i="25"/>
  <c r="Q69" i="25"/>
  <c r="U69" i="25"/>
  <c r="M69" i="25"/>
  <c r="N69" i="25"/>
  <c r="R69" i="25"/>
  <c r="S69" i="25"/>
  <c r="P69" i="25"/>
  <c r="T69" i="25"/>
  <c r="AP105" i="26"/>
  <c r="AI105" i="26" s="1"/>
  <c r="S105" i="26"/>
  <c r="T105" i="26"/>
  <c r="O105" i="26"/>
  <c r="U105" i="26"/>
  <c r="Q105" i="26"/>
  <c r="N105" i="26"/>
  <c r="M105" i="26"/>
  <c r="P105" i="26"/>
  <c r="R105" i="26"/>
  <c r="AP125" i="25"/>
  <c r="Y125" i="25" s="1"/>
  <c r="S125" i="25"/>
  <c r="N125" i="25"/>
  <c r="M125" i="25"/>
  <c r="R125" i="25"/>
  <c r="U125" i="25"/>
  <c r="P125" i="25"/>
  <c r="O125" i="25"/>
  <c r="T125" i="25"/>
  <c r="Q125" i="25"/>
  <c r="AP52" i="25"/>
  <c r="AK52" i="25" s="1"/>
  <c r="N52" i="25"/>
  <c r="Q52" i="25"/>
  <c r="P52" i="25"/>
  <c r="O52" i="25"/>
  <c r="R52" i="25"/>
  <c r="S52" i="25"/>
  <c r="T52" i="25"/>
  <c r="U52" i="25"/>
  <c r="M52" i="25"/>
  <c r="AP43" i="26"/>
  <c r="P43" i="26"/>
  <c r="O43" i="26"/>
  <c r="Q43" i="26"/>
  <c r="T43" i="26"/>
  <c r="U43" i="26"/>
  <c r="N43" i="26"/>
  <c r="M43" i="26"/>
  <c r="R43" i="26"/>
  <c r="S43" i="26"/>
  <c r="AP14" i="25"/>
  <c r="Y14" i="25" s="1"/>
  <c r="N14" i="25"/>
  <c r="M14" i="25"/>
  <c r="S14" i="25"/>
  <c r="P14" i="25"/>
  <c r="R14" i="25"/>
  <c r="T14" i="25"/>
  <c r="O14" i="25"/>
  <c r="Q14" i="25"/>
  <c r="U14" i="25"/>
  <c r="AP75" i="25"/>
  <c r="AF75" i="25" s="1"/>
  <c r="R75" i="25"/>
  <c r="M75" i="25"/>
  <c r="O75" i="25"/>
  <c r="Q75" i="25"/>
  <c r="S75" i="25"/>
  <c r="P75" i="25"/>
  <c r="U75" i="25"/>
  <c r="T75" i="25"/>
  <c r="N75" i="25"/>
  <c r="AP71" i="25"/>
  <c r="AN71" i="25" s="1"/>
  <c r="R71" i="25"/>
  <c r="S71" i="25"/>
  <c r="M71" i="25"/>
  <c r="P71" i="25"/>
  <c r="O71" i="25"/>
  <c r="T71" i="25"/>
  <c r="U71" i="25"/>
  <c r="Q71" i="25"/>
  <c r="N71" i="25"/>
  <c r="AP47" i="25"/>
  <c r="AE47" i="25" s="1"/>
  <c r="U47" i="25"/>
  <c r="O47" i="25"/>
  <c r="N47" i="25"/>
  <c r="Q47" i="25"/>
  <c r="R47" i="25"/>
  <c r="M47" i="25"/>
  <c r="S47" i="25"/>
  <c r="P47" i="25"/>
  <c r="T47" i="25"/>
  <c r="AP101" i="25"/>
  <c r="AG101" i="25" s="1"/>
  <c r="M101" i="25"/>
  <c r="N101" i="25"/>
  <c r="O101" i="25"/>
  <c r="S101" i="25"/>
  <c r="R101" i="25"/>
  <c r="U101" i="25"/>
  <c r="Q101" i="25"/>
  <c r="P101" i="25"/>
  <c r="T101" i="25"/>
  <c r="AP165" i="25"/>
  <c r="AG165" i="25" s="1"/>
  <c r="S165" i="25"/>
  <c r="N165" i="25"/>
  <c r="O165" i="25"/>
  <c r="U165" i="25"/>
  <c r="M165" i="25"/>
  <c r="P165" i="25"/>
  <c r="R165" i="25"/>
  <c r="T165" i="25"/>
  <c r="Q165" i="25"/>
  <c r="AP96" i="25"/>
  <c r="AJ96" i="25" s="1"/>
  <c r="O96" i="25"/>
  <c r="R96" i="25"/>
  <c r="N96" i="25"/>
  <c r="Q96" i="25"/>
  <c r="U96" i="25"/>
  <c r="P96" i="25"/>
  <c r="M96" i="25"/>
  <c r="S96" i="25"/>
  <c r="T96" i="25"/>
  <c r="AP20" i="25"/>
  <c r="AI20" i="25" s="1"/>
  <c r="Q20" i="25"/>
  <c r="S20" i="25"/>
  <c r="T20" i="25"/>
  <c r="U20" i="25"/>
  <c r="M20" i="25"/>
  <c r="N20" i="25"/>
  <c r="R20" i="25"/>
  <c r="O20" i="25"/>
  <c r="P20" i="25"/>
  <c r="AP149" i="25"/>
  <c r="N149" i="25"/>
  <c r="O149" i="25"/>
  <c r="U149" i="25"/>
  <c r="S149" i="25"/>
  <c r="M149" i="25"/>
  <c r="R149" i="25"/>
  <c r="P149" i="25"/>
  <c r="Q149" i="25"/>
  <c r="T149" i="25"/>
  <c r="AP82" i="25"/>
  <c r="AI82" i="25" s="1"/>
  <c r="S82" i="25"/>
  <c r="N82" i="25"/>
  <c r="R82" i="25"/>
  <c r="P82" i="25"/>
  <c r="T82" i="25"/>
  <c r="M82" i="25"/>
  <c r="Q82" i="25"/>
  <c r="O82" i="25"/>
  <c r="U82" i="25"/>
  <c r="AP7" i="25"/>
  <c r="AM7" i="25" s="1"/>
  <c r="S7" i="25"/>
  <c r="Q7" i="25"/>
  <c r="M7" i="25"/>
  <c r="O7" i="25"/>
  <c r="U7" i="25"/>
  <c r="R7" i="25"/>
  <c r="N7" i="25"/>
  <c r="T7" i="25"/>
  <c r="P7" i="25"/>
  <c r="AP4" i="25"/>
  <c r="AI4" i="25" s="1"/>
  <c r="N4" i="25"/>
  <c r="S4" i="25"/>
  <c r="Q4" i="25"/>
  <c r="M4" i="25"/>
  <c r="P4" i="25"/>
  <c r="O4" i="25"/>
  <c r="R4" i="25"/>
  <c r="U4" i="25"/>
  <c r="T4" i="25"/>
  <c r="AP13" i="25"/>
  <c r="AL13" i="25" s="1"/>
  <c r="S13" i="25"/>
  <c r="Q13" i="25"/>
  <c r="U13" i="25"/>
  <c r="N13" i="25"/>
  <c r="O13" i="25"/>
  <c r="R13" i="25"/>
  <c r="P13" i="25"/>
  <c r="T13" i="25"/>
  <c r="M13" i="25"/>
  <c r="H45" i="24"/>
  <c r="C45" i="24"/>
  <c r="K45" i="24"/>
  <c r="G45" i="24"/>
  <c r="J45" i="24"/>
  <c r="E45" i="24"/>
  <c r="I45" i="24"/>
  <c r="D45" i="24"/>
  <c r="F45" i="24"/>
  <c r="J3" i="24"/>
  <c r="D3" i="24"/>
  <c r="H3" i="24"/>
  <c r="F3" i="24"/>
  <c r="I3" i="24"/>
  <c r="C3" i="24"/>
  <c r="K3" i="24"/>
  <c r="G3" i="24"/>
  <c r="E3" i="24"/>
  <c r="AP16" i="25"/>
  <c r="AH16" i="25" s="1"/>
  <c r="Q16" i="25"/>
  <c r="N16" i="25"/>
  <c r="T16" i="25"/>
  <c r="U16" i="25"/>
  <c r="S16" i="25"/>
  <c r="M16" i="25"/>
  <c r="O16" i="25"/>
  <c r="P16" i="25"/>
  <c r="R16" i="25"/>
  <c r="AP37" i="25"/>
  <c r="AI37" i="25" s="1"/>
  <c r="M37" i="25"/>
  <c r="N37" i="25"/>
  <c r="Q37" i="25"/>
  <c r="R37" i="25"/>
  <c r="U37" i="25"/>
  <c r="S37" i="25"/>
  <c r="O37" i="25"/>
  <c r="P37" i="25"/>
  <c r="T37" i="25"/>
  <c r="H161" i="24"/>
  <c r="K161" i="24"/>
  <c r="F161" i="24"/>
  <c r="C161" i="24"/>
  <c r="G161" i="24"/>
  <c r="J161" i="24"/>
  <c r="I161" i="24"/>
  <c r="E161" i="24"/>
  <c r="D161" i="24"/>
  <c r="J171" i="24"/>
  <c r="E171" i="24"/>
  <c r="H171" i="24"/>
  <c r="I171" i="24"/>
  <c r="D171" i="24"/>
  <c r="C171" i="24"/>
  <c r="G171" i="24"/>
  <c r="K171" i="24"/>
  <c r="F171" i="24"/>
  <c r="J51" i="24"/>
  <c r="H51" i="24"/>
  <c r="D51" i="24"/>
  <c r="E51" i="24"/>
  <c r="I51" i="24"/>
  <c r="C51" i="24"/>
  <c r="G51" i="24"/>
  <c r="K51" i="24"/>
  <c r="F51" i="24"/>
  <c r="H169" i="24"/>
  <c r="K169" i="24"/>
  <c r="F169" i="24"/>
  <c r="C169" i="24"/>
  <c r="D169" i="24"/>
  <c r="J169" i="24"/>
  <c r="E169" i="24"/>
  <c r="G169" i="24"/>
  <c r="I169" i="24"/>
  <c r="F160" i="24"/>
  <c r="C160" i="24"/>
  <c r="G160" i="24"/>
  <c r="J160" i="24"/>
  <c r="K160" i="24"/>
  <c r="E160" i="24"/>
  <c r="D160" i="24"/>
  <c r="I160" i="24"/>
  <c r="H160" i="24"/>
  <c r="J31" i="24"/>
  <c r="E31" i="24"/>
  <c r="H31" i="24"/>
  <c r="I31" i="24"/>
  <c r="G31" i="24"/>
  <c r="K31" i="24"/>
  <c r="D31" i="24"/>
  <c r="F31" i="24"/>
  <c r="C31" i="24"/>
  <c r="H173" i="24"/>
  <c r="K173" i="24"/>
  <c r="F173" i="24"/>
  <c r="C173" i="24"/>
  <c r="G173" i="24"/>
  <c r="E173" i="24"/>
  <c r="I173" i="24"/>
  <c r="D173" i="24"/>
  <c r="J173" i="24"/>
  <c r="E135" i="24"/>
  <c r="D135" i="24"/>
  <c r="J135" i="24"/>
  <c r="H135" i="24"/>
  <c r="I135" i="24"/>
  <c r="G135" i="24"/>
  <c r="K135" i="24"/>
  <c r="F135" i="24"/>
  <c r="C135" i="24"/>
  <c r="J6" i="24"/>
  <c r="I6" i="24"/>
  <c r="H6" i="24"/>
  <c r="D6" i="24"/>
  <c r="G6" i="24"/>
  <c r="C6" i="24"/>
  <c r="F6" i="24"/>
  <c r="K6" i="24"/>
  <c r="E6" i="24"/>
  <c r="F106" i="24"/>
  <c r="I106" i="24"/>
  <c r="H106" i="24"/>
  <c r="D106" i="24"/>
  <c r="E106" i="24"/>
  <c r="C106" i="24"/>
  <c r="G106" i="24"/>
  <c r="K106" i="24"/>
  <c r="J106" i="24"/>
  <c r="H41" i="24"/>
  <c r="C41" i="24"/>
  <c r="K41" i="24"/>
  <c r="F41" i="24"/>
  <c r="I41" i="24"/>
  <c r="G41" i="24"/>
  <c r="J41" i="24"/>
  <c r="D41" i="24"/>
  <c r="E41" i="24"/>
  <c r="H141" i="24"/>
  <c r="K141" i="24"/>
  <c r="F141" i="24"/>
  <c r="C141" i="24"/>
  <c r="E141" i="24"/>
  <c r="I141" i="24"/>
  <c r="D141" i="24"/>
  <c r="G141" i="24"/>
  <c r="J141" i="24"/>
  <c r="H77" i="24"/>
  <c r="K77" i="24"/>
  <c r="C77" i="24"/>
  <c r="G77" i="24"/>
  <c r="E77" i="24"/>
  <c r="I77" i="24"/>
  <c r="D77" i="24"/>
  <c r="F77" i="24"/>
  <c r="J77" i="24"/>
  <c r="D12" i="24"/>
  <c r="F12" i="24"/>
  <c r="J12" i="24"/>
  <c r="H12" i="24"/>
  <c r="G12" i="24"/>
  <c r="E12" i="24"/>
  <c r="C12" i="24"/>
  <c r="I12" i="24"/>
  <c r="K12" i="24"/>
  <c r="E155" i="24"/>
  <c r="H155" i="24"/>
  <c r="D155" i="24"/>
  <c r="J155" i="24"/>
  <c r="I155" i="24"/>
  <c r="C155" i="24"/>
  <c r="G155" i="24"/>
  <c r="K155" i="24"/>
  <c r="F155" i="24"/>
  <c r="K152" i="24"/>
  <c r="J152" i="24"/>
  <c r="C152" i="24"/>
  <c r="E152" i="24"/>
  <c r="F152" i="24"/>
  <c r="D152" i="24"/>
  <c r="G152" i="24"/>
  <c r="H152" i="24"/>
  <c r="I152" i="24"/>
  <c r="J23" i="24"/>
  <c r="D23" i="24"/>
  <c r="E23" i="24"/>
  <c r="I23" i="24"/>
  <c r="F23" i="24"/>
  <c r="C23" i="24"/>
  <c r="G23" i="24"/>
  <c r="K23" i="24"/>
  <c r="H23" i="24"/>
  <c r="E163" i="24"/>
  <c r="J163" i="24"/>
  <c r="H163" i="24"/>
  <c r="D163" i="24"/>
  <c r="I163" i="24"/>
  <c r="K163" i="24"/>
  <c r="F163" i="24"/>
  <c r="C163" i="24"/>
  <c r="G163" i="24"/>
  <c r="J127" i="24"/>
  <c r="D127" i="24"/>
  <c r="E127" i="24"/>
  <c r="H127" i="24"/>
  <c r="I127" i="24"/>
  <c r="F127" i="24"/>
  <c r="C127" i="24"/>
  <c r="G127" i="24"/>
  <c r="K127" i="24"/>
  <c r="D166" i="24"/>
  <c r="H166" i="24"/>
  <c r="I166" i="24"/>
  <c r="G166" i="24"/>
  <c r="F166" i="24"/>
  <c r="K166" i="24"/>
  <c r="J166" i="24"/>
  <c r="C166" i="24"/>
  <c r="E166" i="24"/>
  <c r="D102" i="24"/>
  <c r="H102" i="24"/>
  <c r="F102" i="24"/>
  <c r="I102" i="24"/>
  <c r="G102" i="24"/>
  <c r="K102" i="24"/>
  <c r="J102" i="24"/>
  <c r="E102" i="24"/>
  <c r="C102" i="24"/>
  <c r="H37" i="24"/>
  <c r="C37" i="24"/>
  <c r="K37" i="24"/>
  <c r="G37" i="24"/>
  <c r="J37" i="24"/>
  <c r="I37" i="24"/>
  <c r="E37" i="24"/>
  <c r="D37" i="24"/>
  <c r="F37" i="24"/>
  <c r="K137" i="24"/>
  <c r="F137" i="24"/>
  <c r="C137" i="24"/>
  <c r="D137" i="24"/>
  <c r="H137" i="24"/>
  <c r="J137" i="24"/>
  <c r="E137" i="24"/>
  <c r="I137" i="24"/>
  <c r="G137" i="24"/>
  <c r="H73" i="24"/>
  <c r="K73" i="24"/>
  <c r="C73" i="24"/>
  <c r="D73" i="24"/>
  <c r="F73" i="24"/>
  <c r="J73" i="24"/>
  <c r="G73" i="24"/>
  <c r="E73" i="24"/>
  <c r="I73" i="24"/>
  <c r="F8" i="24"/>
  <c r="J8" i="24"/>
  <c r="H8" i="24"/>
  <c r="G8" i="24"/>
  <c r="E8" i="24"/>
  <c r="C8" i="24"/>
  <c r="D8" i="24"/>
  <c r="I8" i="24"/>
  <c r="K8" i="24"/>
  <c r="J139" i="24"/>
  <c r="E139" i="24"/>
  <c r="D139" i="24"/>
  <c r="H139" i="24"/>
  <c r="I139" i="24"/>
  <c r="C139" i="24"/>
  <c r="G139" i="24"/>
  <c r="K139" i="24"/>
  <c r="F139" i="24"/>
  <c r="F144" i="24"/>
  <c r="C144" i="24"/>
  <c r="G144" i="24"/>
  <c r="J144" i="24"/>
  <c r="K144" i="24"/>
  <c r="E144" i="24"/>
  <c r="D144" i="24"/>
  <c r="H144" i="24"/>
  <c r="I144" i="24"/>
  <c r="H15" i="24"/>
  <c r="F15" i="24"/>
  <c r="C15" i="24"/>
  <c r="D15" i="24"/>
  <c r="J15" i="24"/>
  <c r="I15" i="24"/>
  <c r="K15" i="24"/>
  <c r="G15" i="24"/>
  <c r="E15" i="24"/>
  <c r="J147" i="24"/>
  <c r="E147" i="24"/>
  <c r="D147" i="24"/>
  <c r="H147" i="24"/>
  <c r="I147" i="24"/>
  <c r="K147" i="24"/>
  <c r="F147" i="24"/>
  <c r="C147" i="24"/>
  <c r="G147" i="24"/>
  <c r="E119" i="24"/>
  <c r="J119" i="24"/>
  <c r="D119" i="24"/>
  <c r="I119" i="24"/>
  <c r="H119" i="24"/>
  <c r="G119" i="24"/>
  <c r="K119" i="24"/>
  <c r="F119" i="24"/>
  <c r="C119" i="24"/>
  <c r="I162" i="24"/>
  <c r="H162" i="24"/>
  <c r="D162" i="24"/>
  <c r="F162" i="24"/>
  <c r="C162" i="24"/>
  <c r="J162" i="24"/>
  <c r="G162" i="24"/>
  <c r="E162" i="24"/>
  <c r="K162" i="24"/>
  <c r="D98" i="24"/>
  <c r="I98" i="24"/>
  <c r="F98" i="24"/>
  <c r="H98" i="24"/>
  <c r="C98" i="24"/>
  <c r="J98" i="24"/>
  <c r="G98" i="24"/>
  <c r="E98" i="24"/>
  <c r="K98" i="24"/>
  <c r="H33" i="24"/>
  <c r="C33" i="24"/>
  <c r="K33" i="24"/>
  <c r="D33" i="24"/>
  <c r="F33" i="24"/>
  <c r="G33" i="24"/>
  <c r="J33" i="24"/>
  <c r="E33" i="24"/>
  <c r="I33" i="24"/>
  <c r="H133" i="24"/>
  <c r="K133" i="24"/>
  <c r="F133" i="24"/>
  <c r="C133" i="24"/>
  <c r="G133" i="24"/>
  <c r="E133" i="24"/>
  <c r="I133" i="24"/>
  <c r="J133" i="24"/>
  <c r="D133" i="24"/>
  <c r="H69" i="24"/>
  <c r="K69" i="24"/>
  <c r="C69" i="24"/>
  <c r="G69" i="24"/>
  <c r="E69" i="24"/>
  <c r="I69" i="24"/>
  <c r="D69" i="24"/>
  <c r="J69" i="24"/>
  <c r="F69" i="24"/>
  <c r="D4" i="24"/>
  <c r="F4" i="24"/>
  <c r="J4" i="24"/>
  <c r="H4" i="24"/>
  <c r="G4" i="24"/>
  <c r="E4" i="24"/>
  <c r="C4" i="24"/>
  <c r="I4" i="24"/>
  <c r="K4" i="24"/>
  <c r="J162" i="27"/>
  <c r="I162" i="27"/>
  <c r="F162" i="27"/>
  <c r="E162" i="27"/>
  <c r="D162" i="27"/>
  <c r="C162" i="27"/>
  <c r="H162" i="27"/>
  <c r="G162" i="27"/>
  <c r="K162" i="27"/>
  <c r="J105" i="27"/>
  <c r="F105" i="27"/>
  <c r="H105" i="27"/>
  <c r="K105" i="27"/>
  <c r="C105" i="27"/>
  <c r="E105" i="27"/>
  <c r="D105" i="27"/>
  <c r="G105" i="27"/>
  <c r="I105" i="27"/>
  <c r="F98" i="27"/>
  <c r="C98" i="27"/>
  <c r="J98" i="27"/>
  <c r="E98" i="27"/>
  <c r="H98" i="27"/>
  <c r="K98" i="27"/>
  <c r="I98" i="27"/>
  <c r="G98" i="27"/>
  <c r="D98" i="27"/>
  <c r="J102" i="27"/>
  <c r="C102" i="27"/>
  <c r="F102" i="27"/>
  <c r="I102" i="27"/>
  <c r="H102" i="27"/>
  <c r="K102" i="27"/>
  <c r="G102" i="27"/>
  <c r="E102" i="27"/>
  <c r="D102" i="27"/>
  <c r="C106" i="27"/>
  <c r="F106" i="27"/>
  <c r="J106" i="27"/>
  <c r="E106" i="27"/>
  <c r="I106" i="27"/>
  <c r="H106" i="27"/>
  <c r="K106" i="27"/>
  <c r="G106" i="27"/>
  <c r="D106" i="27"/>
  <c r="J101" i="27"/>
  <c r="I101" i="27"/>
  <c r="H101" i="27"/>
  <c r="K101" i="27"/>
  <c r="D101" i="27"/>
  <c r="G101" i="27"/>
  <c r="F101" i="27"/>
  <c r="E101" i="27"/>
  <c r="C101" i="27"/>
  <c r="J152" i="27"/>
  <c r="F152" i="27"/>
  <c r="I152" i="27"/>
  <c r="E152" i="27"/>
  <c r="C152" i="27"/>
  <c r="H152" i="27"/>
  <c r="G152" i="27"/>
  <c r="K152" i="27"/>
  <c r="D152" i="27"/>
  <c r="J88" i="27"/>
  <c r="C88" i="27"/>
  <c r="F88" i="27"/>
  <c r="E88" i="27"/>
  <c r="I88" i="27"/>
  <c r="H88" i="27"/>
  <c r="K88" i="27"/>
  <c r="D88" i="27"/>
  <c r="G88" i="27"/>
  <c r="F23" i="27"/>
  <c r="J23" i="27"/>
  <c r="C23" i="27"/>
  <c r="E23" i="27"/>
  <c r="I23" i="27"/>
  <c r="H23" i="27"/>
  <c r="K23" i="27"/>
  <c r="D23" i="27"/>
  <c r="G23" i="27"/>
  <c r="I127" i="27"/>
  <c r="E127" i="27"/>
  <c r="H127" i="27"/>
  <c r="K127" i="27"/>
  <c r="F127" i="27"/>
  <c r="D127" i="27"/>
  <c r="G127" i="27"/>
  <c r="J127" i="27"/>
  <c r="C127" i="27"/>
  <c r="I63" i="27"/>
  <c r="H63" i="27"/>
  <c r="K63" i="27"/>
  <c r="E63" i="27"/>
  <c r="C63" i="27"/>
  <c r="J63" i="27"/>
  <c r="F63" i="27"/>
  <c r="D63" i="27"/>
  <c r="G63" i="27"/>
  <c r="I138" i="27"/>
  <c r="C138" i="27"/>
  <c r="F138" i="27"/>
  <c r="J138" i="27"/>
  <c r="H138" i="27"/>
  <c r="K138" i="27"/>
  <c r="E138" i="27"/>
  <c r="G138" i="27"/>
  <c r="D138" i="27"/>
  <c r="J97" i="27"/>
  <c r="C97" i="27"/>
  <c r="F97" i="27"/>
  <c r="H97" i="27"/>
  <c r="K97" i="27"/>
  <c r="E97" i="27"/>
  <c r="D97" i="27"/>
  <c r="G97" i="27"/>
  <c r="I97" i="27"/>
  <c r="F74" i="27"/>
  <c r="J74" i="27"/>
  <c r="C74" i="27"/>
  <c r="I74" i="27"/>
  <c r="H74" i="27"/>
  <c r="K74" i="27"/>
  <c r="E74" i="27"/>
  <c r="G74" i="27"/>
  <c r="D74" i="27"/>
  <c r="F94" i="27"/>
  <c r="J94" i="27"/>
  <c r="C94" i="27"/>
  <c r="E94" i="27"/>
  <c r="I94" i="27"/>
  <c r="H94" i="27"/>
  <c r="K94" i="27"/>
  <c r="G94" i="27"/>
  <c r="D94" i="27"/>
  <c r="C82" i="27"/>
  <c r="J82" i="27"/>
  <c r="F82" i="27"/>
  <c r="E82" i="27"/>
  <c r="I82" i="27"/>
  <c r="H82" i="27"/>
  <c r="K82" i="27"/>
  <c r="G82" i="27"/>
  <c r="D82" i="27"/>
  <c r="J93" i="27"/>
  <c r="C93" i="27"/>
  <c r="I93" i="27"/>
  <c r="H93" i="27"/>
  <c r="K93" i="27"/>
  <c r="D93" i="27"/>
  <c r="G93" i="27"/>
  <c r="F93" i="27"/>
  <c r="E93" i="27"/>
  <c r="J148" i="27"/>
  <c r="C148" i="27"/>
  <c r="F148" i="27"/>
  <c r="E148" i="27"/>
  <c r="H148" i="27"/>
  <c r="K148" i="27"/>
  <c r="G148" i="27"/>
  <c r="I148" i="27"/>
  <c r="D148" i="27"/>
  <c r="C84" i="27"/>
  <c r="J84" i="27"/>
  <c r="F84" i="27"/>
  <c r="I84" i="27"/>
  <c r="H84" i="27"/>
  <c r="K84" i="27"/>
  <c r="G84" i="27"/>
  <c r="E84" i="27"/>
  <c r="D84" i="27"/>
  <c r="C19" i="27"/>
  <c r="J19" i="27"/>
  <c r="E19" i="27"/>
  <c r="F19" i="27"/>
  <c r="I19" i="27"/>
  <c r="H19" i="27"/>
  <c r="K19" i="27"/>
  <c r="G19" i="27"/>
  <c r="D19" i="27"/>
  <c r="E123" i="27"/>
  <c r="I123" i="27"/>
  <c r="H123" i="27"/>
  <c r="K123" i="27"/>
  <c r="C123" i="27"/>
  <c r="D123" i="27"/>
  <c r="G123" i="27"/>
  <c r="J123" i="27"/>
  <c r="F123" i="27"/>
  <c r="E59" i="27"/>
  <c r="C59" i="27"/>
  <c r="I59" i="27"/>
  <c r="H59" i="27"/>
  <c r="K59" i="27"/>
  <c r="J59" i="27"/>
  <c r="D59" i="27"/>
  <c r="G59" i="27"/>
  <c r="F59" i="27"/>
  <c r="E121" i="27"/>
  <c r="I121" i="27"/>
  <c r="J121" i="27"/>
  <c r="F121" i="27"/>
  <c r="H121" i="27"/>
  <c r="K121" i="27"/>
  <c r="D121" i="27"/>
  <c r="G121" i="27"/>
  <c r="C121" i="27"/>
  <c r="E146" i="27"/>
  <c r="J146" i="27"/>
  <c r="I146" i="27"/>
  <c r="F146" i="27"/>
  <c r="C146" i="27"/>
  <c r="H146" i="27"/>
  <c r="K146" i="27"/>
  <c r="G146" i="27"/>
  <c r="D146" i="27"/>
  <c r="F118" i="27"/>
  <c r="C118" i="27"/>
  <c r="J118" i="27"/>
  <c r="E118" i="27"/>
  <c r="I118" i="27"/>
  <c r="H118" i="27"/>
  <c r="K118" i="27"/>
  <c r="G118" i="27"/>
  <c r="D118" i="27"/>
  <c r="F154" i="27"/>
  <c r="J154" i="27"/>
  <c r="E154" i="27"/>
  <c r="I154" i="27"/>
  <c r="D154" i="27"/>
  <c r="C154" i="27"/>
  <c r="H154" i="27"/>
  <c r="G154" i="27"/>
  <c r="K154" i="27"/>
  <c r="E117" i="27"/>
  <c r="C117" i="27"/>
  <c r="J117" i="27"/>
  <c r="H117" i="27"/>
  <c r="K117" i="27"/>
  <c r="D117" i="27"/>
  <c r="G117" i="27"/>
  <c r="I117" i="27"/>
  <c r="F117" i="27"/>
  <c r="F160" i="27"/>
  <c r="I160" i="27"/>
  <c r="J160" i="27"/>
  <c r="E160" i="27"/>
  <c r="C160" i="27"/>
  <c r="H160" i="27"/>
  <c r="G160" i="27"/>
  <c r="K160" i="27"/>
  <c r="D160" i="27"/>
  <c r="J96" i="27"/>
  <c r="F96" i="27"/>
  <c r="C96" i="27"/>
  <c r="I96" i="27"/>
  <c r="H96" i="27"/>
  <c r="K96" i="27"/>
  <c r="E96" i="27"/>
  <c r="D96" i="27"/>
  <c r="G96" i="27"/>
  <c r="C31" i="27"/>
  <c r="F31" i="27"/>
  <c r="E31" i="27"/>
  <c r="I31" i="27"/>
  <c r="J31" i="27"/>
  <c r="H31" i="27"/>
  <c r="K31" i="27"/>
  <c r="D31" i="27"/>
  <c r="G31" i="27"/>
  <c r="E135" i="27"/>
  <c r="C135" i="27"/>
  <c r="J135" i="27"/>
  <c r="I135" i="27"/>
  <c r="H135" i="27"/>
  <c r="K135" i="27"/>
  <c r="F135" i="27"/>
  <c r="D135" i="27"/>
  <c r="G135" i="27"/>
  <c r="E71" i="27"/>
  <c r="C71" i="27"/>
  <c r="H71" i="27"/>
  <c r="K71" i="27"/>
  <c r="I71" i="27"/>
  <c r="J71" i="27"/>
  <c r="F71" i="27"/>
  <c r="D71" i="27"/>
  <c r="G71" i="27"/>
  <c r="F6" i="27"/>
  <c r="I6" i="27"/>
  <c r="J6" i="27"/>
  <c r="H6" i="27"/>
  <c r="K6" i="27"/>
  <c r="D6" i="27"/>
  <c r="G6" i="27"/>
  <c r="C6" i="27"/>
  <c r="E6" i="27"/>
  <c r="F171" i="27"/>
  <c r="J171" i="27"/>
  <c r="C171" i="27"/>
  <c r="H171" i="27"/>
  <c r="E171" i="27"/>
  <c r="G171" i="27"/>
  <c r="K171" i="27"/>
  <c r="D171" i="27"/>
  <c r="I171" i="27"/>
  <c r="F48" i="27"/>
  <c r="E48" i="27"/>
  <c r="I48" i="27"/>
  <c r="H48" i="27"/>
  <c r="K48" i="27"/>
  <c r="D48" i="27"/>
  <c r="G48" i="27"/>
  <c r="C48" i="27"/>
  <c r="J48" i="27"/>
  <c r="J170" i="27"/>
  <c r="F170" i="27"/>
  <c r="E170" i="27"/>
  <c r="D170" i="27"/>
  <c r="C170" i="27"/>
  <c r="H170" i="27"/>
  <c r="I170" i="27"/>
  <c r="G170" i="27"/>
  <c r="K170" i="27"/>
  <c r="C45" i="27"/>
  <c r="F45" i="27"/>
  <c r="J45" i="27"/>
  <c r="E45" i="27"/>
  <c r="H45" i="27"/>
  <c r="K45" i="27"/>
  <c r="G45" i="27"/>
  <c r="I45" i="27"/>
  <c r="D45" i="27"/>
  <c r="I169" i="27"/>
  <c r="D169" i="27"/>
  <c r="F169" i="27"/>
  <c r="C169" i="27"/>
  <c r="H169" i="27"/>
  <c r="J169" i="27"/>
  <c r="G169" i="27"/>
  <c r="K169" i="27"/>
  <c r="E169" i="27"/>
  <c r="F44" i="27"/>
  <c r="E44" i="27"/>
  <c r="I44" i="27"/>
  <c r="H44" i="27"/>
  <c r="K44" i="27"/>
  <c r="D44" i="27"/>
  <c r="G44" i="27"/>
  <c r="C44" i="27"/>
  <c r="J44" i="27"/>
  <c r="J124" i="27"/>
  <c r="F124" i="27"/>
  <c r="C124" i="27"/>
  <c r="E124" i="27"/>
  <c r="H124" i="27"/>
  <c r="K124" i="27"/>
  <c r="G124" i="27"/>
  <c r="I124" i="27"/>
  <c r="D124" i="27"/>
  <c r="C60" i="27"/>
  <c r="F60" i="27"/>
  <c r="J60" i="27"/>
  <c r="E60" i="27"/>
  <c r="I60" i="27"/>
  <c r="H60" i="27"/>
  <c r="K60" i="27"/>
  <c r="G60" i="27"/>
  <c r="D60" i="27"/>
  <c r="I163" i="27"/>
  <c r="D163" i="27"/>
  <c r="J163" i="27"/>
  <c r="C163" i="27"/>
  <c r="H163" i="27"/>
  <c r="F163" i="27"/>
  <c r="G163" i="27"/>
  <c r="E163" i="27"/>
  <c r="K163" i="27"/>
  <c r="I99" i="27"/>
  <c r="C99" i="27"/>
  <c r="J99" i="27"/>
  <c r="H99" i="27"/>
  <c r="K99" i="27"/>
  <c r="D99" i="27"/>
  <c r="G99" i="27"/>
  <c r="E99" i="27"/>
  <c r="F99" i="27"/>
  <c r="F34" i="27"/>
  <c r="E34" i="27"/>
  <c r="I34" i="27"/>
  <c r="J34" i="27"/>
  <c r="H34" i="27"/>
  <c r="K34" i="27"/>
  <c r="D34" i="27"/>
  <c r="G34" i="27"/>
  <c r="C34" i="27"/>
  <c r="AP148" i="25"/>
  <c r="AE148" i="25" s="1"/>
  <c r="S148" i="25"/>
  <c r="N148" i="25"/>
  <c r="T148" i="25"/>
  <c r="R148" i="25"/>
  <c r="Q148" i="25"/>
  <c r="M148" i="25"/>
  <c r="U148" i="25"/>
  <c r="O148" i="25"/>
  <c r="P148" i="25"/>
  <c r="AP144" i="25"/>
  <c r="AE144" i="25" s="1"/>
  <c r="S144" i="25"/>
  <c r="P144" i="25"/>
  <c r="N144" i="25"/>
  <c r="T144" i="25"/>
  <c r="R144" i="25"/>
  <c r="U144" i="25"/>
  <c r="M144" i="25"/>
  <c r="Q144" i="25"/>
  <c r="O144" i="25"/>
  <c r="AP83" i="26"/>
  <c r="Z83" i="26" s="1"/>
  <c r="S83" i="26"/>
  <c r="N83" i="26"/>
  <c r="P83" i="26"/>
  <c r="O83" i="26"/>
  <c r="Q83" i="26"/>
  <c r="T83" i="26"/>
  <c r="U83" i="26"/>
  <c r="M83" i="26"/>
  <c r="R83" i="26"/>
  <c r="AP123" i="25"/>
  <c r="AG123" i="25" s="1"/>
  <c r="U123" i="25"/>
  <c r="O123" i="25"/>
  <c r="N123" i="25"/>
  <c r="Q123" i="25"/>
  <c r="M123" i="25"/>
  <c r="P123" i="25"/>
  <c r="T123" i="25"/>
  <c r="R123" i="25"/>
  <c r="S123" i="25"/>
  <c r="AP170" i="25"/>
  <c r="N170" i="25"/>
  <c r="Q170" i="25"/>
  <c r="S170" i="25"/>
  <c r="U170" i="25"/>
  <c r="M170" i="25"/>
  <c r="O170" i="25"/>
  <c r="P170" i="25"/>
  <c r="T170" i="25"/>
  <c r="R170" i="25"/>
  <c r="AP25" i="25"/>
  <c r="U25" i="25"/>
  <c r="N25" i="25"/>
  <c r="Q25" i="25"/>
  <c r="O25" i="25"/>
  <c r="M25" i="25"/>
  <c r="S25" i="25"/>
  <c r="R25" i="25"/>
  <c r="P25" i="25"/>
  <c r="T25" i="25"/>
  <c r="AP130" i="25"/>
  <c r="AF130" i="25" s="1"/>
  <c r="S130" i="25"/>
  <c r="N130" i="25"/>
  <c r="U130" i="25"/>
  <c r="R130" i="25"/>
  <c r="O130" i="25"/>
  <c r="P130" i="25"/>
  <c r="M130" i="25"/>
  <c r="Q130" i="25"/>
  <c r="T130" i="25"/>
  <c r="AP57" i="25"/>
  <c r="AH57" i="25" s="1"/>
  <c r="U57" i="25"/>
  <c r="Q57" i="25"/>
  <c r="O57" i="25"/>
  <c r="M57" i="25"/>
  <c r="R57" i="25"/>
  <c r="N57" i="25"/>
  <c r="S57" i="25"/>
  <c r="P57" i="25"/>
  <c r="T57" i="25"/>
  <c r="AP59" i="26"/>
  <c r="AB59" i="26" s="1"/>
  <c r="R59" i="26"/>
  <c r="P59" i="26"/>
  <c r="O59" i="26"/>
  <c r="Q59" i="26"/>
  <c r="N59" i="26"/>
  <c r="T59" i="26"/>
  <c r="U59" i="26"/>
  <c r="M59" i="26"/>
  <c r="S59" i="26"/>
  <c r="O117" i="25"/>
  <c r="AP117" i="25"/>
  <c r="AG117" i="25" s="1"/>
  <c r="R117" i="25"/>
  <c r="S117" i="25"/>
  <c r="N117" i="25"/>
  <c r="T117" i="25"/>
  <c r="U117" i="25"/>
  <c r="Q117" i="25"/>
  <c r="P117" i="25"/>
  <c r="M117" i="25"/>
  <c r="AP39" i="25"/>
  <c r="AE39" i="25" s="1"/>
  <c r="R39" i="25"/>
  <c r="Q39" i="25"/>
  <c r="S39" i="25"/>
  <c r="O39" i="25"/>
  <c r="M39" i="25"/>
  <c r="U39" i="25"/>
  <c r="N39" i="25"/>
  <c r="T39" i="25"/>
  <c r="P39" i="25"/>
  <c r="AP132" i="25"/>
  <c r="AD132" i="25" s="1"/>
  <c r="S132" i="25"/>
  <c r="N132" i="25"/>
  <c r="T132" i="25"/>
  <c r="R132" i="25"/>
  <c r="Q132" i="25"/>
  <c r="M132" i="25"/>
  <c r="U132" i="25"/>
  <c r="O132" i="25"/>
  <c r="P132" i="25"/>
  <c r="AP136" i="25"/>
  <c r="AA136" i="25" s="1"/>
  <c r="S136" i="25"/>
  <c r="N136" i="25"/>
  <c r="M136" i="25"/>
  <c r="U136" i="25"/>
  <c r="P136" i="25"/>
  <c r="Q136" i="25"/>
  <c r="O136" i="25"/>
  <c r="R136" i="25"/>
  <c r="T136" i="25"/>
  <c r="M50" i="26"/>
  <c r="AP50" i="26"/>
  <c r="AM50" i="26" s="1"/>
  <c r="U50" i="26"/>
  <c r="O50" i="26"/>
  <c r="N50" i="26"/>
  <c r="S50" i="26"/>
  <c r="Q50" i="26"/>
  <c r="R50" i="26"/>
  <c r="P50" i="26"/>
  <c r="T50" i="26"/>
  <c r="AP115" i="25"/>
  <c r="N115" i="25"/>
  <c r="U115" i="25"/>
  <c r="O115" i="25"/>
  <c r="Q115" i="25"/>
  <c r="M115" i="25"/>
  <c r="T115" i="25"/>
  <c r="P115" i="25"/>
  <c r="S115" i="25"/>
  <c r="R115" i="25"/>
  <c r="AP161" i="25"/>
  <c r="AO161" i="25" s="1"/>
  <c r="M161" i="25"/>
  <c r="U161" i="25"/>
  <c r="O161" i="25"/>
  <c r="S161" i="25"/>
  <c r="N161" i="25"/>
  <c r="R161" i="25"/>
  <c r="T161" i="25"/>
  <c r="Q161" i="25"/>
  <c r="P161" i="25"/>
  <c r="AP17" i="25"/>
  <c r="O17" i="25"/>
  <c r="N17" i="25"/>
  <c r="M17" i="25"/>
  <c r="U17" i="25"/>
  <c r="Q17" i="25"/>
  <c r="S17" i="25"/>
  <c r="R17" i="25"/>
  <c r="P17" i="25"/>
  <c r="T17" i="25"/>
  <c r="AP126" i="25"/>
  <c r="AM126" i="25" s="1"/>
  <c r="Q126" i="25"/>
  <c r="N126" i="25"/>
  <c r="S126" i="25"/>
  <c r="T126" i="25"/>
  <c r="R126" i="25"/>
  <c r="U126" i="25"/>
  <c r="M126" i="25"/>
  <c r="O126" i="25"/>
  <c r="P126" i="25"/>
  <c r="AP53" i="25"/>
  <c r="R53" i="25"/>
  <c r="N53" i="25"/>
  <c r="Q53" i="25"/>
  <c r="O53" i="25"/>
  <c r="M53" i="25"/>
  <c r="S53" i="25"/>
  <c r="U53" i="25"/>
  <c r="P53" i="25"/>
  <c r="T53" i="25"/>
  <c r="AP46" i="26"/>
  <c r="AD46" i="26" s="1"/>
  <c r="S46" i="26"/>
  <c r="O46" i="26"/>
  <c r="M46" i="26"/>
  <c r="N46" i="26"/>
  <c r="Q46" i="26"/>
  <c r="R46" i="26"/>
  <c r="U46" i="26"/>
  <c r="P46" i="26"/>
  <c r="T46" i="26"/>
  <c r="AP113" i="25"/>
  <c r="AB113" i="25" s="1"/>
  <c r="N113" i="25"/>
  <c r="O113" i="25"/>
  <c r="S113" i="25"/>
  <c r="R113" i="25"/>
  <c r="M113" i="25"/>
  <c r="T113" i="25"/>
  <c r="U113" i="25"/>
  <c r="Q113" i="25"/>
  <c r="P113" i="25"/>
  <c r="AP35" i="25"/>
  <c r="AJ35" i="25" s="1"/>
  <c r="M35" i="25"/>
  <c r="Q35" i="25"/>
  <c r="R35" i="25"/>
  <c r="U35" i="25"/>
  <c r="S35" i="25"/>
  <c r="N35" i="25"/>
  <c r="O35" i="25"/>
  <c r="P35" i="25"/>
  <c r="T35" i="25"/>
  <c r="AP167" i="25"/>
  <c r="X167" i="25" s="1"/>
  <c r="Q167" i="25"/>
  <c r="R167" i="25"/>
  <c r="O167" i="25"/>
  <c r="M167" i="25"/>
  <c r="N167" i="25"/>
  <c r="S167" i="25"/>
  <c r="U167" i="25"/>
  <c r="P167" i="25"/>
  <c r="T167" i="25"/>
  <c r="AP152" i="25"/>
  <c r="AI152" i="25" s="1"/>
  <c r="S152" i="25"/>
  <c r="N152" i="25"/>
  <c r="M152" i="25"/>
  <c r="U152" i="25"/>
  <c r="P152" i="25"/>
  <c r="Q152" i="25"/>
  <c r="O152" i="25"/>
  <c r="T152" i="25"/>
  <c r="R152" i="25"/>
  <c r="AP10" i="25"/>
  <c r="S10" i="25"/>
  <c r="N10" i="25"/>
  <c r="Q10" i="25"/>
  <c r="M10" i="25"/>
  <c r="P10" i="25"/>
  <c r="R10" i="25"/>
  <c r="T10" i="25"/>
  <c r="O10" i="25"/>
  <c r="U10" i="25"/>
  <c r="AP131" i="25"/>
  <c r="AC131" i="25" s="1"/>
  <c r="N131" i="25"/>
  <c r="U131" i="25"/>
  <c r="M131" i="25"/>
  <c r="R131" i="25"/>
  <c r="O131" i="25"/>
  <c r="S131" i="25"/>
  <c r="Q131" i="25"/>
  <c r="P131" i="25"/>
  <c r="T131" i="25"/>
  <c r="AP61" i="26"/>
  <c r="W61" i="26" s="1"/>
  <c r="N61" i="26"/>
  <c r="O61" i="26"/>
  <c r="Q61" i="26"/>
  <c r="U61" i="26"/>
  <c r="S61" i="26"/>
  <c r="M61" i="26"/>
  <c r="P61" i="26"/>
  <c r="T61" i="26"/>
  <c r="R61" i="26"/>
  <c r="AP33" i="25"/>
  <c r="O33" i="25"/>
  <c r="N33" i="25"/>
  <c r="R33" i="25"/>
  <c r="Q33" i="25"/>
  <c r="S33" i="25"/>
  <c r="U33" i="25"/>
  <c r="M33" i="25"/>
  <c r="P33" i="25"/>
  <c r="T33" i="25"/>
  <c r="AP134" i="25"/>
  <c r="AD134" i="25" s="1"/>
  <c r="Q134" i="25"/>
  <c r="N134" i="25"/>
  <c r="S134" i="25"/>
  <c r="O134" i="25"/>
  <c r="T134" i="25"/>
  <c r="R134" i="25"/>
  <c r="M134" i="25"/>
  <c r="U134" i="25"/>
  <c r="P134" i="25"/>
  <c r="AP63" i="25"/>
  <c r="AF63" i="25" s="1"/>
  <c r="N63" i="25"/>
  <c r="S63" i="25"/>
  <c r="U63" i="25"/>
  <c r="M63" i="25"/>
  <c r="O63" i="25"/>
  <c r="Q63" i="25"/>
  <c r="R63" i="25"/>
  <c r="P63" i="25"/>
  <c r="T63" i="25"/>
  <c r="AP78" i="26"/>
  <c r="AD78" i="26" s="1"/>
  <c r="R78" i="26"/>
  <c r="N78" i="26"/>
  <c r="Q78" i="26"/>
  <c r="U78" i="26"/>
  <c r="O78" i="26"/>
  <c r="S78" i="26"/>
  <c r="M78" i="26"/>
  <c r="T78" i="26"/>
  <c r="P78" i="26"/>
  <c r="R121" i="25"/>
  <c r="AP121" i="25"/>
  <c r="AD121" i="25" s="1"/>
  <c r="O121" i="25"/>
  <c r="N121" i="25"/>
  <c r="M121" i="25"/>
  <c r="S121" i="25"/>
  <c r="T121" i="25"/>
  <c r="Q121" i="25"/>
  <c r="U121" i="25"/>
  <c r="P121" i="25"/>
  <c r="AP44" i="25"/>
  <c r="AK44" i="25" s="1"/>
  <c r="Q44" i="25"/>
  <c r="S44" i="25"/>
  <c r="N44" i="25"/>
  <c r="M44" i="25"/>
  <c r="P44" i="25"/>
  <c r="O44" i="25"/>
  <c r="R44" i="25"/>
  <c r="U44" i="25"/>
  <c r="T44" i="25"/>
  <c r="V3" i="21"/>
  <c r="V11" i="21"/>
  <c r="V19" i="21"/>
  <c r="V27" i="21"/>
  <c r="V35" i="21"/>
  <c r="V43" i="21"/>
  <c r="V51" i="21"/>
  <c r="V59" i="19"/>
  <c r="U59" i="19" s="1"/>
  <c r="V67" i="19"/>
  <c r="V75" i="19"/>
  <c r="V83" i="19"/>
  <c r="V91" i="19"/>
  <c r="V99" i="19"/>
  <c r="V107" i="19"/>
  <c r="V115" i="19"/>
  <c r="V123" i="19"/>
  <c r="V131" i="19"/>
  <c r="P131" i="19" s="1"/>
  <c r="V139" i="19"/>
  <c r="V147" i="19"/>
  <c r="V155" i="19"/>
  <c r="V163" i="19"/>
  <c r="V171" i="19"/>
  <c r="V4" i="21"/>
  <c r="V12" i="21"/>
  <c r="V20" i="21"/>
  <c r="V28" i="21"/>
  <c r="V36" i="21"/>
  <c r="T36" i="21" s="1"/>
  <c r="V44" i="21"/>
  <c r="V52" i="21"/>
  <c r="V60" i="19"/>
  <c r="Q60" i="19" s="1"/>
  <c r="V68" i="19"/>
  <c r="V76" i="19"/>
  <c r="V84" i="19"/>
  <c r="V92" i="19"/>
  <c r="V100" i="19"/>
  <c r="V108" i="19"/>
  <c r="V116" i="19"/>
  <c r="V124" i="19"/>
  <c r="V132" i="19"/>
  <c r="V140" i="19"/>
  <c r="V148" i="19"/>
  <c r="V156" i="19"/>
  <c r="V164" i="19"/>
  <c r="V172" i="19"/>
  <c r="S172" i="19" s="1"/>
  <c r="V5" i="21"/>
  <c r="V13" i="21"/>
  <c r="V21" i="21"/>
  <c r="V29" i="21"/>
  <c r="V37" i="21"/>
  <c r="T37" i="21" s="1"/>
  <c r="V45" i="21"/>
  <c r="V2" i="21"/>
  <c r="V53" i="19"/>
  <c r="V61" i="19"/>
  <c r="V69" i="19"/>
  <c r="V77" i="19"/>
  <c r="V85" i="19"/>
  <c r="V93" i="19"/>
  <c r="V101" i="19"/>
  <c r="V109" i="19"/>
  <c r="V117" i="19"/>
  <c r="V125" i="19"/>
  <c r="V133" i="19"/>
  <c r="V141" i="19"/>
  <c r="V149" i="19"/>
  <c r="V157" i="19"/>
  <c r="V165" i="19"/>
  <c r="V173" i="19"/>
  <c r="V6" i="21"/>
  <c r="V38" i="21"/>
  <c r="V82" i="19"/>
  <c r="V114" i="19"/>
  <c r="V146" i="19"/>
  <c r="V18" i="21"/>
  <c r="V126" i="19"/>
  <c r="V10" i="21"/>
  <c r="V42" i="21"/>
  <c r="Q42" i="21" s="1"/>
  <c r="V70" i="19"/>
  <c r="V102" i="19"/>
  <c r="V134" i="19"/>
  <c r="V166" i="19"/>
  <c r="V94" i="19"/>
  <c r="V14" i="21"/>
  <c r="V46" i="21"/>
  <c r="V74" i="19"/>
  <c r="V106" i="19"/>
  <c r="V138" i="19"/>
  <c r="V170" i="19"/>
  <c r="V78" i="19"/>
  <c r="V142" i="19"/>
  <c r="V7" i="21"/>
  <c r="V15" i="21"/>
  <c r="V23" i="21"/>
  <c r="V31" i="21"/>
  <c r="V39" i="21"/>
  <c r="V47" i="21"/>
  <c r="V55" i="19"/>
  <c r="V63" i="19"/>
  <c r="V71" i="19"/>
  <c r="V79" i="19"/>
  <c r="N79" i="19" s="1"/>
  <c r="V87" i="19"/>
  <c r="V95" i="19"/>
  <c r="V103" i="19"/>
  <c r="S103" i="19" s="1"/>
  <c r="V111" i="19"/>
  <c r="V119" i="19"/>
  <c r="V127" i="19"/>
  <c r="V135" i="19"/>
  <c r="V143" i="19"/>
  <c r="P143" i="19" s="1"/>
  <c r="V151" i="19"/>
  <c r="V159" i="19"/>
  <c r="V167" i="19"/>
  <c r="V175" i="19"/>
  <c r="V8" i="21"/>
  <c r="V16" i="21"/>
  <c r="V24" i="21"/>
  <c r="V32" i="21"/>
  <c r="V40" i="21"/>
  <c r="V48" i="21"/>
  <c r="O48" i="21" s="1"/>
  <c r="V56" i="19"/>
  <c r="P56" i="19" s="1"/>
  <c r="V64" i="19"/>
  <c r="V72" i="19"/>
  <c r="V80" i="19"/>
  <c r="V88" i="19"/>
  <c r="V96" i="19"/>
  <c r="V104" i="19"/>
  <c r="V112" i="19"/>
  <c r="V120" i="19"/>
  <c r="T120" i="19" s="1"/>
  <c r="V128" i="19"/>
  <c r="V136" i="19"/>
  <c r="V144" i="19"/>
  <c r="V152" i="19"/>
  <c r="V160" i="19"/>
  <c r="N160" i="19" s="1"/>
  <c r="V168" i="19"/>
  <c r="V176" i="19"/>
  <c r="V9" i="21"/>
  <c r="V17" i="21"/>
  <c r="V25" i="21"/>
  <c r="V33" i="21"/>
  <c r="V41" i="21"/>
  <c r="V49" i="21"/>
  <c r="V65" i="19"/>
  <c r="V97" i="19"/>
  <c r="V129" i="19"/>
  <c r="V161" i="19"/>
  <c r="V66" i="19"/>
  <c r="T66" i="19" s="1"/>
  <c r="V62" i="19"/>
  <c r="V86" i="19"/>
  <c r="V174" i="19"/>
  <c r="V122" i="19"/>
  <c r="V73" i="19"/>
  <c r="V105" i="19"/>
  <c r="V137" i="19"/>
  <c r="V169" i="19"/>
  <c r="V98" i="19"/>
  <c r="Q98" i="19" s="1"/>
  <c r="V158" i="19"/>
  <c r="V118" i="19"/>
  <c r="V30" i="21"/>
  <c r="V154" i="19"/>
  <c r="V81" i="19"/>
  <c r="V113" i="19"/>
  <c r="V145" i="19"/>
  <c r="V177" i="19"/>
  <c r="V130" i="19"/>
  <c r="V26" i="21"/>
  <c r="V150" i="19"/>
  <c r="V58" i="19"/>
  <c r="V34" i="21"/>
  <c r="V57" i="19"/>
  <c r="V89" i="19"/>
  <c r="V121" i="19"/>
  <c r="V153" i="19"/>
  <c r="V22" i="21"/>
  <c r="V162" i="19"/>
  <c r="S162" i="19" s="1"/>
  <c r="V54" i="19"/>
  <c r="V50" i="21"/>
  <c r="V90" i="19"/>
  <c r="V110" i="19"/>
  <c r="M110" i="19" s="1"/>
  <c r="AP118" i="25"/>
  <c r="AG118" i="25" s="1"/>
  <c r="S118" i="25"/>
  <c r="N118" i="25"/>
  <c r="Q118" i="25"/>
  <c r="U118" i="25"/>
  <c r="P118" i="25"/>
  <c r="R118" i="25"/>
  <c r="O118" i="25"/>
  <c r="T118" i="25"/>
  <c r="M118" i="25"/>
  <c r="AP157" i="25"/>
  <c r="AF157" i="25" s="1"/>
  <c r="N157" i="25"/>
  <c r="O157" i="25"/>
  <c r="U157" i="25"/>
  <c r="R157" i="25"/>
  <c r="S157" i="25"/>
  <c r="M157" i="25"/>
  <c r="P157" i="25"/>
  <c r="Q157" i="25"/>
  <c r="T157" i="25"/>
  <c r="F16" i="24"/>
  <c r="D16" i="24"/>
  <c r="J16" i="24"/>
  <c r="H16" i="24"/>
  <c r="G16" i="24"/>
  <c r="E16" i="24"/>
  <c r="C16" i="24"/>
  <c r="I16" i="24"/>
  <c r="K16" i="24"/>
  <c r="F110" i="24"/>
  <c r="D110" i="24"/>
  <c r="I110" i="24"/>
  <c r="H110" i="24"/>
  <c r="G110" i="24"/>
  <c r="J110" i="24"/>
  <c r="K110" i="24"/>
  <c r="E110" i="24"/>
  <c r="C110" i="24"/>
  <c r="J39" i="24"/>
  <c r="E39" i="24"/>
  <c r="D39" i="24"/>
  <c r="H39" i="24"/>
  <c r="I39" i="24"/>
  <c r="F39" i="24"/>
  <c r="C39" i="24"/>
  <c r="G39" i="24"/>
  <c r="K39" i="24"/>
  <c r="AP67" i="26"/>
  <c r="AJ67" i="26" s="1"/>
  <c r="R67" i="26"/>
  <c r="N67" i="26"/>
  <c r="P67" i="26"/>
  <c r="O67" i="26"/>
  <c r="Q67" i="26"/>
  <c r="T67" i="26"/>
  <c r="U67" i="26"/>
  <c r="S67" i="26"/>
  <c r="M67" i="26"/>
  <c r="AP77" i="25"/>
  <c r="AG77" i="25" s="1"/>
  <c r="O77" i="25"/>
  <c r="S77" i="25"/>
  <c r="M77" i="25"/>
  <c r="R77" i="25"/>
  <c r="Q77" i="25"/>
  <c r="T77" i="25"/>
  <c r="U77" i="25"/>
  <c r="N77" i="25"/>
  <c r="P77" i="25"/>
  <c r="AP155" i="25"/>
  <c r="X155" i="25" s="1"/>
  <c r="R155" i="25"/>
  <c r="O155" i="25"/>
  <c r="S155" i="25"/>
  <c r="N155" i="25"/>
  <c r="U155" i="25"/>
  <c r="Q155" i="25"/>
  <c r="M155" i="25"/>
  <c r="P155" i="25"/>
  <c r="T155" i="25"/>
  <c r="AP2" i="24"/>
  <c r="AM2" i="24" s="1"/>
  <c r="I62" i="24"/>
  <c r="D62" i="24"/>
  <c r="H62" i="24"/>
  <c r="F62" i="24"/>
  <c r="G62" i="24"/>
  <c r="J62" i="24"/>
  <c r="K62" i="24"/>
  <c r="E62" i="24"/>
  <c r="C62" i="24"/>
  <c r="F84" i="24"/>
  <c r="G84" i="24"/>
  <c r="K84" i="24"/>
  <c r="E84" i="24"/>
  <c r="H84" i="24"/>
  <c r="I84" i="24"/>
  <c r="D84" i="24"/>
  <c r="C84" i="24"/>
  <c r="J84" i="24"/>
  <c r="F164" i="24"/>
  <c r="G164" i="24"/>
  <c r="K164" i="24"/>
  <c r="J164" i="24"/>
  <c r="E164" i="24"/>
  <c r="H164" i="24"/>
  <c r="C164" i="24"/>
  <c r="I164" i="24"/>
  <c r="D164" i="24"/>
  <c r="E107" i="24"/>
  <c r="H107" i="24"/>
  <c r="J107" i="24"/>
  <c r="I107" i="24"/>
  <c r="D107" i="24"/>
  <c r="C107" i="24"/>
  <c r="G107" i="24"/>
  <c r="K107" i="24"/>
  <c r="F107" i="24"/>
  <c r="F128" i="24"/>
  <c r="C128" i="24"/>
  <c r="G128" i="24"/>
  <c r="J128" i="24"/>
  <c r="K128" i="24"/>
  <c r="E128" i="24"/>
  <c r="D128" i="24"/>
  <c r="H128" i="24"/>
  <c r="I128" i="24"/>
  <c r="T2" i="24"/>
  <c r="R2" i="24"/>
  <c r="N2" i="24"/>
  <c r="K2" i="24"/>
  <c r="U2" i="24"/>
  <c r="E2" i="24"/>
  <c r="M2" i="24"/>
  <c r="F2" i="24"/>
  <c r="J2" i="24"/>
  <c r="Q2" i="24"/>
  <c r="I2" i="24"/>
  <c r="C2" i="24"/>
  <c r="D2" i="24"/>
  <c r="P2" i="24"/>
  <c r="G2" i="24"/>
  <c r="H2" i="24"/>
  <c r="O2" i="24"/>
  <c r="S2" i="24"/>
  <c r="E115" i="24"/>
  <c r="D115" i="24"/>
  <c r="J115" i="24"/>
  <c r="I115" i="24"/>
  <c r="H115" i="24"/>
  <c r="K115" i="24"/>
  <c r="F115" i="24"/>
  <c r="C115" i="24"/>
  <c r="G115" i="24"/>
  <c r="E103" i="24"/>
  <c r="I103" i="24"/>
  <c r="G103" i="24"/>
  <c r="K103" i="24"/>
  <c r="J103" i="24"/>
  <c r="D103" i="24"/>
  <c r="F103" i="24"/>
  <c r="C103" i="24"/>
  <c r="H103" i="24"/>
  <c r="F154" i="24"/>
  <c r="I154" i="24"/>
  <c r="D154" i="24"/>
  <c r="H154" i="24"/>
  <c r="E154" i="24"/>
  <c r="C154" i="24"/>
  <c r="G154" i="24"/>
  <c r="K154" i="24"/>
  <c r="J154" i="24"/>
  <c r="F90" i="24"/>
  <c r="H90" i="24"/>
  <c r="D90" i="24"/>
  <c r="I90" i="24"/>
  <c r="E90" i="24"/>
  <c r="C90" i="24"/>
  <c r="G90" i="24"/>
  <c r="K90" i="24"/>
  <c r="J90" i="24"/>
  <c r="C25" i="24"/>
  <c r="H25" i="24"/>
  <c r="K25" i="24"/>
  <c r="G25" i="24"/>
  <c r="I25" i="24"/>
  <c r="J25" i="24"/>
  <c r="D25" i="24"/>
  <c r="E25" i="24"/>
  <c r="F25" i="24"/>
  <c r="H125" i="24"/>
  <c r="K125" i="24"/>
  <c r="F125" i="24"/>
  <c r="C125" i="24"/>
  <c r="E125" i="24"/>
  <c r="I125" i="24"/>
  <c r="D125" i="24"/>
  <c r="G125" i="24"/>
  <c r="J125" i="24"/>
  <c r="H61" i="24"/>
  <c r="K61" i="24"/>
  <c r="C61" i="24"/>
  <c r="E61" i="24"/>
  <c r="I61" i="24"/>
  <c r="D61" i="24"/>
  <c r="F61" i="24"/>
  <c r="J61" i="24"/>
  <c r="G61" i="24"/>
  <c r="F148" i="24"/>
  <c r="G148" i="24"/>
  <c r="K148" i="24"/>
  <c r="J148" i="24"/>
  <c r="E148" i="24"/>
  <c r="H148" i="24"/>
  <c r="I148" i="24"/>
  <c r="C148" i="24"/>
  <c r="D148" i="24"/>
  <c r="E91" i="24"/>
  <c r="H91" i="24"/>
  <c r="J91" i="24"/>
  <c r="D91" i="24"/>
  <c r="I91" i="24"/>
  <c r="C91" i="24"/>
  <c r="G91" i="24"/>
  <c r="K91" i="24"/>
  <c r="F91" i="24"/>
  <c r="F120" i="24"/>
  <c r="K120" i="24"/>
  <c r="J120" i="24"/>
  <c r="C120" i="24"/>
  <c r="E120" i="24"/>
  <c r="D120" i="24"/>
  <c r="H120" i="24"/>
  <c r="I120" i="24"/>
  <c r="G120" i="24"/>
  <c r="I170" i="24"/>
  <c r="H170" i="24"/>
  <c r="D170" i="24"/>
  <c r="F170" i="24"/>
  <c r="E170" i="24"/>
  <c r="C170" i="24"/>
  <c r="G170" i="24"/>
  <c r="K170" i="24"/>
  <c r="J170" i="24"/>
  <c r="H99" i="24"/>
  <c r="D99" i="24"/>
  <c r="E99" i="24"/>
  <c r="J99" i="24"/>
  <c r="I99" i="24"/>
  <c r="K99" i="24"/>
  <c r="F99" i="24"/>
  <c r="C99" i="24"/>
  <c r="G99" i="24"/>
  <c r="E95" i="24"/>
  <c r="D95" i="24"/>
  <c r="H95" i="24"/>
  <c r="I95" i="24"/>
  <c r="F95" i="24"/>
  <c r="C95" i="24"/>
  <c r="J95" i="24"/>
  <c r="G95" i="24"/>
  <c r="K95" i="24"/>
  <c r="D150" i="24"/>
  <c r="H150" i="24"/>
  <c r="F150" i="24"/>
  <c r="I150" i="24"/>
  <c r="G150" i="24"/>
  <c r="K150" i="24"/>
  <c r="J150" i="24"/>
  <c r="C150" i="24"/>
  <c r="E150" i="24"/>
  <c r="D86" i="24"/>
  <c r="I86" i="24"/>
  <c r="H86" i="24"/>
  <c r="F86" i="24"/>
  <c r="G86" i="24"/>
  <c r="K86" i="24"/>
  <c r="J86" i="24"/>
  <c r="E86" i="24"/>
  <c r="C86" i="24"/>
  <c r="H21" i="24"/>
  <c r="C21" i="24"/>
  <c r="K21" i="24"/>
  <c r="J21" i="24"/>
  <c r="I21" i="24"/>
  <c r="F21" i="24"/>
  <c r="E21" i="24"/>
  <c r="D21" i="24"/>
  <c r="G21" i="24"/>
  <c r="H121" i="24"/>
  <c r="K121" i="24"/>
  <c r="F121" i="24"/>
  <c r="C121" i="24"/>
  <c r="D121" i="24"/>
  <c r="J121" i="24"/>
  <c r="G121" i="24"/>
  <c r="E121" i="24"/>
  <c r="I121" i="24"/>
  <c r="F56" i="24"/>
  <c r="K56" i="24"/>
  <c r="E56" i="24"/>
  <c r="C56" i="24"/>
  <c r="G56" i="24"/>
  <c r="I56" i="24"/>
  <c r="D56" i="24"/>
  <c r="J56" i="24"/>
  <c r="H56" i="24"/>
  <c r="F124" i="24"/>
  <c r="C124" i="24"/>
  <c r="J124" i="24"/>
  <c r="G124" i="24"/>
  <c r="E124" i="24"/>
  <c r="I124" i="24"/>
  <c r="K124" i="24"/>
  <c r="D124" i="24"/>
  <c r="H124" i="24"/>
  <c r="E75" i="24"/>
  <c r="H75" i="24"/>
  <c r="J75" i="24"/>
  <c r="I75" i="24"/>
  <c r="C75" i="24"/>
  <c r="G75" i="24"/>
  <c r="K75" i="24"/>
  <c r="F75" i="24"/>
  <c r="D75" i="24"/>
  <c r="F112" i="24"/>
  <c r="C112" i="24"/>
  <c r="G112" i="24"/>
  <c r="J112" i="24"/>
  <c r="K112" i="24"/>
  <c r="E112" i="24"/>
  <c r="D112" i="24"/>
  <c r="I112" i="24"/>
  <c r="H112" i="24"/>
  <c r="F156" i="24"/>
  <c r="C156" i="24"/>
  <c r="J156" i="24"/>
  <c r="G156" i="24"/>
  <c r="E156" i="24"/>
  <c r="K156" i="24"/>
  <c r="I156" i="24"/>
  <c r="D156" i="24"/>
  <c r="H156" i="24"/>
  <c r="H83" i="24"/>
  <c r="D83" i="24"/>
  <c r="I83" i="24"/>
  <c r="E83" i="24"/>
  <c r="J83" i="24"/>
  <c r="K83" i="24"/>
  <c r="F83" i="24"/>
  <c r="C83" i="24"/>
  <c r="G83" i="24"/>
  <c r="E87" i="24"/>
  <c r="J87" i="24"/>
  <c r="I87" i="24"/>
  <c r="D87" i="24"/>
  <c r="H87" i="24"/>
  <c r="G87" i="24"/>
  <c r="K87" i="24"/>
  <c r="F87" i="24"/>
  <c r="C87" i="24"/>
  <c r="I146" i="24"/>
  <c r="D146" i="24"/>
  <c r="F146" i="24"/>
  <c r="H146" i="24"/>
  <c r="C146" i="24"/>
  <c r="J146" i="24"/>
  <c r="G146" i="24"/>
  <c r="E146" i="24"/>
  <c r="K146" i="24"/>
  <c r="H82" i="24"/>
  <c r="I82" i="24"/>
  <c r="F82" i="24"/>
  <c r="D82" i="24"/>
  <c r="C82" i="24"/>
  <c r="J82" i="24"/>
  <c r="G82" i="24"/>
  <c r="E82" i="24"/>
  <c r="K82" i="24"/>
  <c r="H17" i="24"/>
  <c r="F17" i="24"/>
  <c r="J17" i="24"/>
  <c r="C17" i="24"/>
  <c r="D17" i="24"/>
  <c r="I17" i="24"/>
  <c r="K17" i="24"/>
  <c r="G17" i="24"/>
  <c r="E17" i="24"/>
  <c r="K117" i="24"/>
  <c r="F117" i="24"/>
  <c r="H117" i="24"/>
  <c r="C117" i="24"/>
  <c r="E117" i="24"/>
  <c r="G117" i="24"/>
  <c r="I117" i="24"/>
  <c r="J117" i="24"/>
  <c r="D117" i="24"/>
  <c r="F52" i="24"/>
  <c r="G52" i="24"/>
  <c r="E52" i="24"/>
  <c r="K52" i="24"/>
  <c r="J52" i="24"/>
  <c r="C52" i="24"/>
  <c r="I52" i="24"/>
  <c r="H52" i="24"/>
  <c r="D52" i="24"/>
  <c r="C66" i="27"/>
  <c r="J66" i="27"/>
  <c r="F66" i="27"/>
  <c r="I66" i="27"/>
  <c r="H66" i="27"/>
  <c r="K66" i="27"/>
  <c r="E66" i="27"/>
  <c r="G66" i="27"/>
  <c r="D66" i="27"/>
  <c r="C73" i="27"/>
  <c r="E73" i="27"/>
  <c r="I73" i="27"/>
  <c r="F73" i="27"/>
  <c r="H73" i="27"/>
  <c r="K73" i="27"/>
  <c r="D73" i="27"/>
  <c r="G73" i="27"/>
  <c r="J73" i="27"/>
  <c r="C9" i="27"/>
  <c r="F9" i="27"/>
  <c r="J9" i="27"/>
  <c r="E9" i="27"/>
  <c r="H9" i="27"/>
  <c r="K9" i="27"/>
  <c r="I9" i="27"/>
  <c r="G9" i="27"/>
  <c r="D9" i="27"/>
  <c r="J70" i="27"/>
  <c r="F70" i="27"/>
  <c r="C70" i="27"/>
  <c r="I70" i="27"/>
  <c r="H70" i="27"/>
  <c r="K70" i="27"/>
  <c r="G70" i="27"/>
  <c r="D70" i="27"/>
  <c r="E70" i="27"/>
  <c r="F17" i="27"/>
  <c r="J17" i="27"/>
  <c r="C17" i="27"/>
  <c r="E17" i="27"/>
  <c r="H17" i="27"/>
  <c r="K17" i="27"/>
  <c r="I17" i="27"/>
  <c r="G17" i="27"/>
  <c r="D17" i="27"/>
  <c r="E69" i="27"/>
  <c r="I69" i="27"/>
  <c r="C69" i="27"/>
  <c r="H69" i="27"/>
  <c r="K69" i="27"/>
  <c r="D69" i="27"/>
  <c r="G69" i="27"/>
  <c r="F69" i="27"/>
  <c r="J69" i="27"/>
  <c r="J136" i="27"/>
  <c r="E136" i="27"/>
  <c r="I136" i="27"/>
  <c r="C136" i="27"/>
  <c r="F136" i="27"/>
  <c r="H136" i="27"/>
  <c r="K136" i="27"/>
  <c r="D136" i="27"/>
  <c r="G136" i="27"/>
  <c r="J72" i="27"/>
  <c r="F72" i="27"/>
  <c r="C72" i="27"/>
  <c r="E72" i="27"/>
  <c r="I72" i="27"/>
  <c r="H72" i="27"/>
  <c r="K72" i="27"/>
  <c r="D72" i="27"/>
  <c r="G72" i="27"/>
  <c r="F7" i="27"/>
  <c r="J7" i="27"/>
  <c r="C7" i="27"/>
  <c r="E7" i="27"/>
  <c r="I7" i="27"/>
  <c r="H7" i="27"/>
  <c r="K7" i="27"/>
  <c r="D7" i="27"/>
  <c r="G7" i="27"/>
  <c r="I111" i="27"/>
  <c r="E111" i="27"/>
  <c r="H111" i="27"/>
  <c r="K111" i="27"/>
  <c r="F111" i="27"/>
  <c r="D111" i="27"/>
  <c r="G111" i="27"/>
  <c r="J111" i="27"/>
  <c r="C111" i="27"/>
  <c r="F46" i="27"/>
  <c r="E46" i="27"/>
  <c r="I46" i="27"/>
  <c r="C46" i="27"/>
  <c r="J46" i="27"/>
  <c r="H46" i="27"/>
  <c r="K46" i="27"/>
  <c r="D46" i="27"/>
  <c r="G46" i="27"/>
  <c r="F41" i="27"/>
  <c r="C41" i="27"/>
  <c r="J41" i="27"/>
  <c r="E41" i="27"/>
  <c r="H41" i="27"/>
  <c r="K41" i="27"/>
  <c r="I41" i="27"/>
  <c r="G41" i="27"/>
  <c r="D41" i="27"/>
  <c r="E65" i="27"/>
  <c r="F65" i="27"/>
  <c r="H65" i="27"/>
  <c r="K65" i="27"/>
  <c r="D65" i="27"/>
  <c r="G65" i="27"/>
  <c r="I65" i="27"/>
  <c r="C65" i="27"/>
  <c r="J65" i="27"/>
  <c r="F2" i="27"/>
  <c r="H2" i="27"/>
  <c r="D2" i="27"/>
  <c r="E2" i="27"/>
  <c r="K2" i="27"/>
  <c r="C2" i="27"/>
  <c r="J2" i="27"/>
  <c r="G2" i="27"/>
  <c r="I2" i="27"/>
  <c r="C62" i="27"/>
  <c r="J62" i="27"/>
  <c r="I62" i="27"/>
  <c r="F62" i="27"/>
  <c r="H62" i="27"/>
  <c r="K62" i="27"/>
  <c r="G62" i="27"/>
  <c r="E62" i="27"/>
  <c r="D62" i="27"/>
  <c r="F177" i="27"/>
  <c r="K177" i="27"/>
  <c r="I177" i="27"/>
  <c r="D177" i="27"/>
  <c r="C177" i="27"/>
  <c r="H177" i="27"/>
  <c r="J177" i="27"/>
  <c r="E177" i="27"/>
  <c r="G177" i="27"/>
  <c r="E61" i="27"/>
  <c r="I61" i="27"/>
  <c r="H61" i="27"/>
  <c r="K61" i="27"/>
  <c r="C61" i="27"/>
  <c r="D61" i="27"/>
  <c r="G61" i="27"/>
  <c r="F61" i="27"/>
  <c r="J61" i="27"/>
  <c r="C132" i="27"/>
  <c r="E132" i="27"/>
  <c r="J132" i="27"/>
  <c r="F132" i="27"/>
  <c r="I132" i="27"/>
  <c r="H132" i="27"/>
  <c r="K132" i="27"/>
  <c r="G132" i="27"/>
  <c r="D132" i="27"/>
  <c r="F68" i="27"/>
  <c r="J68" i="27"/>
  <c r="C68" i="27"/>
  <c r="E68" i="27"/>
  <c r="I68" i="27"/>
  <c r="H68" i="27"/>
  <c r="K68" i="27"/>
  <c r="G68" i="27"/>
  <c r="D68" i="27"/>
  <c r="C3" i="27"/>
  <c r="F3" i="27"/>
  <c r="E3" i="27"/>
  <c r="I3" i="27"/>
  <c r="J3" i="27"/>
  <c r="H3" i="27"/>
  <c r="K3" i="27"/>
  <c r="G3" i="27"/>
  <c r="D3" i="27"/>
  <c r="I107" i="27"/>
  <c r="C107" i="27"/>
  <c r="H107" i="27"/>
  <c r="K107" i="27"/>
  <c r="D107" i="27"/>
  <c r="G107" i="27"/>
  <c r="E107" i="27"/>
  <c r="J107" i="27"/>
  <c r="F107" i="27"/>
  <c r="F42" i="27"/>
  <c r="I42" i="27"/>
  <c r="J42" i="27"/>
  <c r="H42" i="27"/>
  <c r="K42" i="27"/>
  <c r="D42" i="27"/>
  <c r="G42" i="27"/>
  <c r="E42" i="27"/>
  <c r="C42" i="27"/>
  <c r="F114" i="27"/>
  <c r="J114" i="27"/>
  <c r="C114" i="27"/>
  <c r="E114" i="27"/>
  <c r="I114" i="27"/>
  <c r="H114" i="27"/>
  <c r="K114" i="27"/>
  <c r="G114" i="27"/>
  <c r="D114" i="27"/>
  <c r="E89" i="27"/>
  <c r="C89" i="27"/>
  <c r="I89" i="27"/>
  <c r="F89" i="27"/>
  <c r="H89" i="27"/>
  <c r="K89" i="27"/>
  <c r="D89" i="27"/>
  <c r="G89" i="27"/>
  <c r="J89" i="27"/>
  <c r="J49" i="27"/>
  <c r="C49" i="27"/>
  <c r="F49" i="27"/>
  <c r="E49" i="27"/>
  <c r="H49" i="27"/>
  <c r="K49" i="27"/>
  <c r="I49" i="27"/>
  <c r="G49" i="27"/>
  <c r="D49" i="27"/>
  <c r="F86" i="27"/>
  <c r="C86" i="27"/>
  <c r="J86" i="27"/>
  <c r="E86" i="27"/>
  <c r="H86" i="27"/>
  <c r="K86" i="27"/>
  <c r="I86" i="27"/>
  <c r="G86" i="27"/>
  <c r="D86" i="27"/>
  <c r="C58" i="27"/>
  <c r="F58" i="27"/>
  <c r="I58" i="27"/>
  <c r="H58" i="27"/>
  <c r="K58" i="27"/>
  <c r="J58" i="27"/>
  <c r="E58" i="27"/>
  <c r="G58" i="27"/>
  <c r="D58" i="27"/>
  <c r="J85" i="27"/>
  <c r="I85" i="27"/>
  <c r="H85" i="27"/>
  <c r="K85" i="27"/>
  <c r="D85" i="27"/>
  <c r="G85" i="27"/>
  <c r="C85" i="27"/>
  <c r="F85" i="27"/>
  <c r="E85" i="27"/>
  <c r="C144" i="27"/>
  <c r="E144" i="27"/>
  <c r="J144" i="27"/>
  <c r="I144" i="27"/>
  <c r="F144" i="27"/>
  <c r="H144" i="27"/>
  <c r="K144" i="27"/>
  <c r="D144" i="27"/>
  <c r="G144" i="27"/>
  <c r="C80" i="27"/>
  <c r="F80" i="27"/>
  <c r="J80" i="27"/>
  <c r="E80" i="27"/>
  <c r="H80" i="27"/>
  <c r="K80" i="27"/>
  <c r="D80" i="27"/>
  <c r="I80" i="27"/>
  <c r="G80" i="27"/>
  <c r="F15" i="27"/>
  <c r="J15" i="27"/>
  <c r="C15" i="27"/>
  <c r="E15" i="27"/>
  <c r="I15" i="27"/>
  <c r="H15" i="27"/>
  <c r="K15" i="27"/>
  <c r="D15" i="27"/>
  <c r="G15" i="27"/>
  <c r="I119" i="27"/>
  <c r="H119" i="27"/>
  <c r="K119" i="27"/>
  <c r="E119" i="27"/>
  <c r="F119" i="27"/>
  <c r="D119" i="27"/>
  <c r="G119" i="27"/>
  <c r="J119" i="27"/>
  <c r="C119" i="27"/>
  <c r="I55" i="27"/>
  <c r="E55" i="27"/>
  <c r="H55" i="27"/>
  <c r="K55" i="27"/>
  <c r="J55" i="27"/>
  <c r="F55" i="27"/>
  <c r="D55" i="27"/>
  <c r="G55" i="27"/>
  <c r="C55" i="27"/>
  <c r="C145" i="27"/>
  <c r="J145" i="27"/>
  <c r="F145" i="27"/>
  <c r="H145" i="27"/>
  <c r="K145" i="27"/>
  <c r="D145" i="27"/>
  <c r="G145" i="27"/>
  <c r="E145" i="27"/>
  <c r="I145" i="27"/>
  <c r="F16" i="27"/>
  <c r="E16" i="27"/>
  <c r="I16" i="27"/>
  <c r="C16" i="27"/>
  <c r="H16" i="27"/>
  <c r="K16" i="27"/>
  <c r="D16" i="27"/>
  <c r="G16" i="27"/>
  <c r="J16" i="27"/>
  <c r="J142" i="27"/>
  <c r="F142" i="27"/>
  <c r="I142" i="27"/>
  <c r="C142" i="27"/>
  <c r="E142" i="27"/>
  <c r="H142" i="27"/>
  <c r="K142" i="27"/>
  <c r="G142" i="27"/>
  <c r="D142" i="27"/>
  <c r="C13" i="27"/>
  <c r="J13" i="27"/>
  <c r="F13" i="27"/>
  <c r="E13" i="27"/>
  <c r="H13" i="27"/>
  <c r="K13" i="27"/>
  <c r="G13" i="27"/>
  <c r="I13" i="27"/>
  <c r="D13" i="27"/>
  <c r="E141" i="27"/>
  <c r="I141" i="27"/>
  <c r="C141" i="27"/>
  <c r="H141" i="27"/>
  <c r="K141" i="27"/>
  <c r="D141" i="27"/>
  <c r="G141" i="27"/>
  <c r="F141" i="27"/>
  <c r="J141" i="27"/>
  <c r="F12" i="27"/>
  <c r="E12" i="27"/>
  <c r="I12" i="27"/>
  <c r="C12" i="27"/>
  <c r="H12" i="27"/>
  <c r="K12" i="27"/>
  <c r="D12" i="27"/>
  <c r="G12" i="27"/>
  <c r="J12" i="27"/>
  <c r="C108" i="27"/>
  <c r="F108" i="27"/>
  <c r="J108" i="27"/>
  <c r="E108" i="27"/>
  <c r="H108" i="27"/>
  <c r="K108" i="27"/>
  <c r="G108" i="27"/>
  <c r="I108" i="27"/>
  <c r="D108" i="27"/>
  <c r="F43" i="27"/>
  <c r="C43" i="27"/>
  <c r="J43" i="27"/>
  <c r="E43" i="27"/>
  <c r="I43" i="27"/>
  <c r="H43" i="27"/>
  <c r="K43" i="27"/>
  <c r="G43" i="27"/>
  <c r="D43" i="27"/>
  <c r="C147" i="27"/>
  <c r="E147" i="27"/>
  <c r="J147" i="27"/>
  <c r="H147" i="27"/>
  <c r="K147" i="27"/>
  <c r="D147" i="27"/>
  <c r="G147" i="27"/>
  <c r="I147" i="27"/>
  <c r="F147" i="27"/>
  <c r="E83" i="27"/>
  <c r="I83" i="27"/>
  <c r="H83" i="27"/>
  <c r="K83" i="27"/>
  <c r="D83" i="27"/>
  <c r="G83" i="27"/>
  <c r="C83" i="27"/>
  <c r="F83" i="27"/>
  <c r="J83" i="27"/>
  <c r="F18" i="27"/>
  <c r="E18" i="27"/>
  <c r="I18" i="27"/>
  <c r="J18" i="27"/>
  <c r="H18" i="27"/>
  <c r="K18" i="27"/>
  <c r="D18" i="27"/>
  <c r="G18" i="27"/>
  <c r="C18" i="27"/>
  <c r="D15" i="21" l="1"/>
  <c r="J15" i="21"/>
  <c r="C15" i="21"/>
  <c r="K15" i="21"/>
  <c r="E15" i="21"/>
  <c r="F15" i="21"/>
  <c r="H15" i="21"/>
  <c r="G15" i="21"/>
  <c r="I15" i="21"/>
  <c r="G38" i="21"/>
  <c r="K38" i="21"/>
  <c r="D38" i="21"/>
  <c r="F38" i="21"/>
  <c r="E38" i="21"/>
  <c r="H38" i="21"/>
  <c r="J38" i="21"/>
  <c r="I38" i="21"/>
  <c r="C38" i="21"/>
  <c r="J31" i="21"/>
  <c r="C31" i="21"/>
  <c r="K31" i="21"/>
  <c r="E31" i="21"/>
  <c r="D31" i="21"/>
  <c r="F31" i="21"/>
  <c r="H31" i="21"/>
  <c r="G31" i="21"/>
  <c r="I31" i="21"/>
  <c r="K52" i="21"/>
  <c r="G52" i="21"/>
  <c r="I52" i="21"/>
  <c r="C52" i="21"/>
  <c r="J52" i="21"/>
  <c r="D52" i="21"/>
  <c r="E52" i="21"/>
  <c r="F52" i="21"/>
  <c r="H52" i="21"/>
  <c r="H26" i="21"/>
  <c r="J26" i="21"/>
  <c r="I26" i="21"/>
  <c r="C26" i="21"/>
  <c r="D26" i="21"/>
  <c r="F26" i="21"/>
  <c r="G26" i="21"/>
  <c r="E26" i="21"/>
  <c r="K26" i="21"/>
  <c r="F29" i="21"/>
  <c r="E29" i="21"/>
  <c r="G29" i="21"/>
  <c r="H29" i="21"/>
  <c r="J29" i="21"/>
  <c r="I29" i="21"/>
  <c r="C29" i="21"/>
  <c r="K29" i="21"/>
  <c r="D29" i="21"/>
  <c r="J7" i="21"/>
  <c r="C7" i="21"/>
  <c r="K7" i="21"/>
  <c r="E7" i="21"/>
  <c r="F7" i="21"/>
  <c r="H7" i="21"/>
  <c r="D7" i="21"/>
  <c r="G7" i="21"/>
  <c r="I7" i="21"/>
  <c r="E14" i="21"/>
  <c r="D14" i="21"/>
  <c r="F14" i="21"/>
  <c r="G14" i="21"/>
  <c r="I14" i="21"/>
  <c r="H14" i="21"/>
  <c r="J14" i="21"/>
  <c r="C14" i="21"/>
  <c r="K14" i="21"/>
  <c r="I20" i="21"/>
  <c r="J20" i="21"/>
  <c r="K20" i="21"/>
  <c r="D20" i="21"/>
  <c r="E20" i="21"/>
  <c r="F20" i="21"/>
  <c r="H20" i="21"/>
  <c r="C20" i="21"/>
  <c r="G20" i="21"/>
  <c r="J21" i="21"/>
  <c r="H21" i="21"/>
  <c r="F21" i="21"/>
  <c r="I21" i="21"/>
  <c r="C21" i="21"/>
  <c r="K21" i="21"/>
  <c r="D21" i="21"/>
  <c r="E21" i="21"/>
  <c r="G21" i="21"/>
  <c r="D16" i="21"/>
  <c r="C16" i="21"/>
  <c r="E16" i="21"/>
  <c r="K16" i="21"/>
  <c r="F16" i="21"/>
  <c r="G16" i="21"/>
  <c r="H16" i="21"/>
  <c r="I16" i="21"/>
  <c r="J16" i="21"/>
  <c r="K24" i="21"/>
  <c r="C24" i="21"/>
  <c r="E24" i="21"/>
  <c r="F24" i="21"/>
  <c r="G24" i="21"/>
  <c r="H24" i="21"/>
  <c r="I24" i="21"/>
  <c r="J24" i="21"/>
  <c r="D24" i="21"/>
  <c r="I41" i="21"/>
  <c r="C41" i="21"/>
  <c r="K41" i="21"/>
  <c r="F41" i="21"/>
  <c r="J41" i="21"/>
  <c r="E41" i="21"/>
  <c r="D41" i="21"/>
  <c r="G41" i="21"/>
  <c r="H41" i="21"/>
  <c r="C39" i="21"/>
  <c r="K39" i="21"/>
  <c r="E39" i="21"/>
  <c r="D39" i="21"/>
  <c r="F39" i="21"/>
  <c r="G39" i="21"/>
  <c r="H39" i="21"/>
  <c r="I39" i="21"/>
  <c r="J39" i="21"/>
  <c r="D3" i="21"/>
  <c r="H3" i="21"/>
  <c r="J3" i="21"/>
  <c r="C3" i="21"/>
  <c r="K3" i="21"/>
  <c r="E3" i="21"/>
  <c r="F3" i="21"/>
  <c r="G3" i="21"/>
  <c r="I3" i="21"/>
  <c r="J30" i="21"/>
  <c r="C30" i="21"/>
  <c r="K30" i="21"/>
  <c r="D30" i="21"/>
  <c r="F30" i="21"/>
  <c r="E30" i="21"/>
  <c r="G30" i="21"/>
  <c r="H30" i="21"/>
  <c r="I30" i="21"/>
  <c r="J9" i="21"/>
  <c r="E9" i="21"/>
  <c r="F9" i="21"/>
  <c r="G9" i="21"/>
  <c r="H9" i="21"/>
  <c r="I9" i="21"/>
  <c r="C9" i="21"/>
  <c r="K9" i="21"/>
  <c r="D9" i="21"/>
  <c r="D22" i="21"/>
  <c r="E22" i="21"/>
  <c r="F22" i="21"/>
  <c r="G22" i="21"/>
  <c r="I22" i="21"/>
  <c r="H22" i="21"/>
  <c r="J22" i="21"/>
  <c r="C22" i="21"/>
  <c r="K22" i="21"/>
  <c r="K28" i="21"/>
  <c r="I28" i="21"/>
  <c r="J28" i="21"/>
  <c r="D28" i="21"/>
  <c r="G28" i="21"/>
  <c r="E28" i="21"/>
  <c r="F28" i="21"/>
  <c r="H28" i="21"/>
  <c r="C28" i="21"/>
  <c r="I12" i="21"/>
  <c r="C12" i="21"/>
  <c r="G12" i="21"/>
  <c r="J12" i="21"/>
  <c r="D12" i="21"/>
  <c r="E12" i="21"/>
  <c r="F12" i="21"/>
  <c r="H12" i="21"/>
  <c r="K12" i="21"/>
  <c r="H33" i="21"/>
  <c r="I33" i="21"/>
  <c r="C33" i="21"/>
  <c r="K33" i="21"/>
  <c r="F33" i="21"/>
  <c r="J33" i="21"/>
  <c r="E33" i="21"/>
  <c r="D33" i="21"/>
  <c r="G33" i="21"/>
  <c r="H27" i="21"/>
  <c r="C27" i="21"/>
  <c r="J27" i="21"/>
  <c r="K27" i="21"/>
  <c r="E27" i="21"/>
  <c r="F27" i="21"/>
  <c r="G27" i="21"/>
  <c r="I27" i="21"/>
  <c r="D27" i="21"/>
  <c r="K51" i="21"/>
  <c r="E51" i="21"/>
  <c r="F51" i="21"/>
  <c r="G51" i="21"/>
  <c r="I51" i="21"/>
  <c r="D51" i="21"/>
  <c r="H51" i="21"/>
  <c r="C51" i="21"/>
  <c r="J51" i="21"/>
  <c r="J34" i="21"/>
  <c r="E34" i="21"/>
  <c r="I34" i="21"/>
  <c r="K34" i="21"/>
  <c r="C34" i="21"/>
  <c r="D34" i="21"/>
  <c r="F34" i="21"/>
  <c r="G34" i="21"/>
  <c r="H34" i="21"/>
  <c r="H35" i="21"/>
  <c r="J35" i="21"/>
  <c r="C35" i="21"/>
  <c r="K35" i="21"/>
  <c r="E35" i="21"/>
  <c r="F35" i="21"/>
  <c r="G35" i="21"/>
  <c r="I35" i="21"/>
  <c r="D35" i="21"/>
  <c r="J19" i="21"/>
  <c r="H19" i="21"/>
  <c r="D19" i="21"/>
  <c r="C19" i="21"/>
  <c r="K19" i="21"/>
  <c r="E19" i="21"/>
  <c r="F19" i="21"/>
  <c r="G19" i="21"/>
  <c r="I19" i="21"/>
  <c r="C47" i="21"/>
  <c r="K47" i="21"/>
  <c r="E47" i="21"/>
  <c r="F47" i="21"/>
  <c r="D47" i="21"/>
  <c r="H47" i="21"/>
  <c r="G47" i="21"/>
  <c r="I47" i="21"/>
  <c r="J47" i="21"/>
  <c r="H11" i="21"/>
  <c r="C11" i="21"/>
  <c r="J11" i="21"/>
  <c r="K11" i="21"/>
  <c r="E11" i="21"/>
  <c r="F11" i="21"/>
  <c r="G11" i="21"/>
  <c r="I11" i="21"/>
  <c r="D11" i="21"/>
  <c r="K44" i="21"/>
  <c r="G44" i="21"/>
  <c r="I44" i="21"/>
  <c r="J44" i="21"/>
  <c r="D44" i="21"/>
  <c r="E44" i="21"/>
  <c r="F44" i="21"/>
  <c r="H44" i="21"/>
  <c r="C44" i="21"/>
  <c r="H45" i="21"/>
  <c r="E45" i="21"/>
  <c r="G45" i="21"/>
  <c r="F45" i="21"/>
  <c r="J45" i="21"/>
  <c r="I45" i="21"/>
  <c r="C45" i="21"/>
  <c r="K45" i="21"/>
  <c r="D45" i="21"/>
  <c r="I18" i="21"/>
  <c r="D18" i="21"/>
  <c r="K18" i="21"/>
  <c r="F18" i="21"/>
  <c r="G18" i="21"/>
  <c r="H18" i="21"/>
  <c r="J18" i="21"/>
  <c r="C18" i="21"/>
  <c r="E18" i="21"/>
  <c r="E13" i="21"/>
  <c r="G13" i="21"/>
  <c r="F13" i="21"/>
  <c r="H13" i="21"/>
  <c r="I13" i="21"/>
  <c r="J13" i="21"/>
  <c r="C13" i="21"/>
  <c r="K13" i="21"/>
  <c r="D13" i="21"/>
  <c r="E17" i="21"/>
  <c r="D17" i="21"/>
  <c r="G17" i="21"/>
  <c r="H17" i="21"/>
  <c r="I17" i="21"/>
  <c r="C17" i="21"/>
  <c r="K17" i="21"/>
  <c r="J17" i="21"/>
  <c r="F17" i="21"/>
  <c r="I4" i="21"/>
  <c r="G4" i="21"/>
  <c r="K4" i="21"/>
  <c r="J4" i="21"/>
  <c r="D4" i="21"/>
  <c r="E4" i="21"/>
  <c r="F4" i="21"/>
  <c r="H4" i="21"/>
  <c r="C4" i="21"/>
  <c r="C46" i="21"/>
  <c r="K46" i="21"/>
  <c r="D46" i="21"/>
  <c r="F46" i="21"/>
  <c r="E46" i="21"/>
  <c r="G46" i="21"/>
  <c r="H46" i="21"/>
  <c r="I46" i="21"/>
  <c r="J46" i="21"/>
  <c r="E32" i="21"/>
  <c r="G32" i="21"/>
  <c r="F32" i="21"/>
  <c r="K32" i="21"/>
  <c r="H32" i="21"/>
  <c r="I32" i="21"/>
  <c r="J32" i="21"/>
  <c r="D32" i="21"/>
  <c r="C32" i="21"/>
  <c r="J5" i="21"/>
  <c r="F5" i="21"/>
  <c r="I5" i="21"/>
  <c r="H5" i="21"/>
  <c r="C5" i="21"/>
  <c r="K5" i="21"/>
  <c r="D5" i="21"/>
  <c r="E5" i="21"/>
  <c r="G5" i="21"/>
  <c r="H6" i="21"/>
  <c r="I6" i="21"/>
  <c r="J6" i="21"/>
  <c r="C6" i="21"/>
  <c r="K6" i="21"/>
  <c r="D6" i="21"/>
  <c r="F6" i="21"/>
  <c r="E6" i="21"/>
  <c r="G6" i="21"/>
  <c r="K10" i="21"/>
  <c r="C10" i="21"/>
  <c r="D10" i="21"/>
  <c r="E10" i="21"/>
  <c r="F10" i="21"/>
  <c r="G10" i="21"/>
  <c r="H10" i="21"/>
  <c r="J10" i="21"/>
  <c r="I10" i="21"/>
  <c r="C43" i="21"/>
  <c r="H43" i="21"/>
  <c r="K43" i="21"/>
  <c r="E43" i="21"/>
  <c r="F43" i="21"/>
  <c r="G43" i="21"/>
  <c r="I43" i="21"/>
  <c r="J43" i="21"/>
  <c r="D43" i="21"/>
  <c r="H23" i="21"/>
  <c r="J23" i="21"/>
  <c r="C23" i="21"/>
  <c r="K23" i="21"/>
  <c r="E23" i="21"/>
  <c r="D23" i="21"/>
  <c r="F23" i="21"/>
  <c r="G23" i="21"/>
  <c r="I23" i="21"/>
  <c r="C49" i="21"/>
  <c r="K49" i="21"/>
  <c r="D49" i="21"/>
  <c r="F49" i="21"/>
  <c r="E49" i="21"/>
  <c r="J49" i="21"/>
  <c r="G49" i="21"/>
  <c r="H49" i="21"/>
  <c r="I49" i="21"/>
  <c r="C50" i="21"/>
  <c r="E50" i="21"/>
  <c r="F50" i="21"/>
  <c r="H50" i="21"/>
  <c r="D50" i="21"/>
  <c r="G50" i="21"/>
  <c r="J50" i="21"/>
  <c r="K50" i="21"/>
  <c r="I50" i="21"/>
  <c r="K40" i="21"/>
  <c r="G40" i="21"/>
  <c r="E40" i="21"/>
  <c r="F40" i="21"/>
  <c r="H40" i="21"/>
  <c r="I40" i="21"/>
  <c r="J40" i="21"/>
  <c r="D40" i="21"/>
  <c r="C40" i="21"/>
  <c r="D2" i="21"/>
  <c r="K2" i="21"/>
  <c r="J2" i="21"/>
  <c r="I2" i="21"/>
  <c r="H2" i="21"/>
  <c r="G2" i="21"/>
  <c r="F2" i="21"/>
  <c r="E2" i="21"/>
  <c r="J71" i="19"/>
  <c r="G71" i="19"/>
  <c r="I71" i="19"/>
  <c r="C71" i="19"/>
  <c r="K71" i="19"/>
  <c r="D71" i="19"/>
  <c r="E71" i="19"/>
  <c r="F71" i="19"/>
  <c r="H71" i="19"/>
  <c r="D124" i="19"/>
  <c r="I124" i="19"/>
  <c r="G124" i="19"/>
  <c r="E124" i="19"/>
  <c r="F124" i="19"/>
  <c r="H124" i="19"/>
  <c r="J124" i="19"/>
  <c r="C124" i="19"/>
  <c r="K124" i="19"/>
  <c r="I146" i="19"/>
  <c r="J146" i="19"/>
  <c r="K146" i="19"/>
  <c r="C146" i="19"/>
  <c r="D146" i="19"/>
  <c r="E146" i="19"/>
  <c r="H146" i="19"/>
  <c r="F146" i="19"/>
  <c r="G146" i="19"/>
  <c r="H113" i="19"/>
  <c r="J113" i="19"/>
  <c r="C113" i="19"/>
  <c r="I113" i="19"/>
  <c r="F113" i="19"/>
  <c r="K113" i="19"/>
  <c r="D113" i="19"/>
  <c r="E113" i="19"/>
  <c r="G113" i="19"/>
  <c r="G153" i="19"/>
  <c r="E153" i="19"/>
  <c r="F153" i="19"/>
  <c r="I153" i="19"/>
  <c r="D153" i="19"/>
  <c r="H153" i="19"/>
  <c r="C153" i="19"/>
  <c r="K153" i="19"/>
  <c r="J153" i="19"/>
  <c r="D166" i="19"/>
  <c r="E166" i="19"/>
  <c r="I166" i="19"/>
  <c r="H166" i="19"/>
  <c r="F166" i="19"/>
  <c r="J166" i="19"/>
  <c r="K166" i="19"/>
  <c r="G166" i="19"/>
  <c r="C166" i="19"/>
  <c r="G102" i="19"/>
  <c r="D102" i="19"/>
  <c r="E102" i="19"/>
  <c r="F102" i="19"/>
  <c r="C102" i="19"/>
  <c r="H102" i="19"/>
  <c r="K102" i="19"/>
  <c r="J102" i="19"/>
  <c r="I102" i="19"/>
  <c r="F69" i="19"/>
  <c r="G69" i="19"/>
  <c r="H69" i="19"/>
  <c r="J69" i="19"/>
  <c r="D69" i="19"/>
  <c r="C69" i="19"/>
  <c r="K69" i="19"/>
  <c r="I69" i="19"/>
  <c r="E69" i="19"/>
  <c r="E136" i="19"/>
  <c r="D136" i="19"/>
  <c r="K136" i="19"/>
  <c r="C136" i="19"/>
  <c r="F136" i="19"/>
  <c r="G136" i="19"/>
  <c r="J136" i="19"/>
  <c r="I136" i="19"/>
  <c r="H136" i="19"/>
  <c r="K134" i="19"/>
  <c r="F134" i="19"/>
  <c r="J134" i="19"/>
  <c r="G134" i="19"/>
  <c r="H134" i="19"/>
  <c r="C134" i="19"/>
  <c r="I134" i="19"/>
  <c r="E134" i="19"/>
  <c r="D134" i="19"/>
  <c r="K130" i="19"/>
  <c r="I130" i="19"/>
  <c r="C130" i="19"/>
  <c r="F130" i="19"/>
  <c r="D130" i="19"/>
  <c r="G130" i="19"/>
  <c r="E130" i="19"/>
  <c r="H130" i="19"/>
  <c r="J130" i="19"/>
  <c r="K99" i="19"/>
  <c r="C99" i="19"/>
  <c r="F99" i="19"/>
  <c r="D99" i="19"/>
  <c r="H99" i="19"/>
  <c r="J99" i="19"/>
  <c r="G99" i="19"/>
  <c r="E99" i="19"/>
  <c r="I99" i="19"/>
  <c r="K106" i="19"/>
  <c r="D106" i="19"/>
  <c r="F106" i="19"/>
  <c r="G106" i="19"/>
  <c r="E106" i="19"/>
  <c r="I106" i="19"/>
  <c r="C106" i="19"/>
  <c r="J106" i="19"/>
  <c r="H106" i="19"/>
  <c r="J158" i="19"/>
  <c r="E158" i="19"/>
  <c r="H158" i="19"/>
  <c r="D158" i="19"/>
  <c r="I158" i="19"/>
  <c r="F158" i="19"/>
  <c r="C158" i="19"/>
  <c r="G158" i="19"/>
  <c r="K158" i="19"/>
  <c r="I86" i="19"/>
  <c r="J86" i="19"/>
  <c r="D86" i="19"/>
  <c r="C86" i="19"/>
  <c r="K86" i="19"/>
  <c r="E86" i="19"/>
  <c r="F86" i="19"/>
  <c r="H86" i="19"/>
  <c r="G86" i="19"/>
  <c r="H76" i="19"/>
  <c r="E76" i="19"/>
  <c r="K76" i="19"/>
  <c r="C76" i="19"/>
  <c r="D76" i="19"/>
  <c r="F76" i="19"/>
  <c r="I76" i="19"/>
  <c r="G76" i="19"/>
  <c r="J76" i="19"/>
  <c r="I117" i="19"/>
  <c r="C117" i="19"/>
  <c r="H117" i="19"/>
  <c r="K117" i="19"/>
  <c r="D117" i="19"/>
  <c r="F117" i="19"/>
  <c r="G117" i="19"/>
  <c r="J117" i="19"/>
  <c r="E117" i="19"/>
  <c r="J118" i="19"/>
  <c r="E118" i="19"/>
  <c r="F118" i="19"/>
  <c r="D118" i="19"/>
  <c r="K118" i="19"/>
  <c r="H118" i="19"/>
  <c r="I118" i="19"/>
  <c r="G118" i="19"/>
  <c r="C118" i="19"/>
  <c r="G150" i="19"/>
  <c r="E150" i="19"/>
  <c r="F150" i="19"/>
  <c r="H150" i="19"/>
  <c r="I150" i="19"/>
  <c r="D150" i="19"/>
  <c r="C150" i="19"/>
  <c r="J150" i="19"/>
  <c r="K150" i="19"/>
  <c r="C125" i="19"/>
  <c r="H125" i="19"/>
  <c r="I125" i="19"/>
  <c r="J125" i="19"/>
  <c r="E125" i="19"/>
  <c r="G125" i="19"/>
  <c r="F125" i="19"/>
  <c r="K125" i="19"/>
  <c r="D125" i="19"/>
  <c r="I87" i="19"/>
  <c r="J87" i="19"/>
  <c r="D87" i="19"/>
  <c r="E87" i="19"/>
  <c r="F87" i="19"/>
  <c r="G87" i="19"/>
  <c r="H87" i="19"/>
  <c r="C87" i="19"/>
  <c r="K87" i="19"/>
  <c r="G64" i="19"/>
  <c r="K64" i="19"/>
  <c r="F64" i="19"/>
  <c r="H64" i="19"/>
  <c r="J64" i="19"/>
  <c r="D64" i="19"/>
  <c r="C64" i="19"/>
  <c r="I64" i="19"/>
  <c r="E64" i="19"/>
  <c r="I58" i="19"/>
  <c r="K58" i="19"/>
  <c r="C58" i="19"/>
  <c r="D58" i="19"/>
  <c r="G58" i="19"/>
  <c r="F58" i="19"/>
  <c r="H58" i="19"/>
  <c r="J58" i="19"/>
  <c r="E58" i="19"/>
  <c r="G114" i="19"/>
  <c r="H114" i="19"/>
  <c r="I114" i="19"/>
  <c r="K114" i="19"/>
  <c r="J114" i="19"/>
  <c r="C114" i="19"/>
  <c r="F114" i="19"/>
  <c r="D114" i="19"/>
  <c r="E114" i="19"/>
  <c r="E173" i="19"/>
  <c r="F173" i="19"/>
  <c r="D173" i="19"/>
  <c r="H173" i="19"/>
  <c r="J173" i="19"/>
  <c r="I173" i="19"/>
  <c r="K173" i="19"/>
  <c r="C173" i="19"/>
  <c r="G173" i="19"/>
  <c r="G163" i="19"/>
  <c r="H163" i="19"/>
  <c r="E163" i="19"/>
  <c r="J163" i="19"/>
  <c r="F163" i="19"/>
  <c r="K163" i="19"/>
  <c r="I163" i="19"/>
  <c r="D163" i="19"/>
  <c r="C163" i="19"/>
  <c r="C152" i="19"/>
  <c r="I152" i="19"/>
  <c r="H152" i="19"/>
  <c r="F152" i="19"/>
  <c r="G152" i="19"/>
  <c r="J152" i="19"/>
  <c r="K152" i="19"/>
  <c r="E152" i="19"/>
  <c r="D152" i="19"/>
  <c r="H170" i="19"/>
  <c r="G170" i="19"/>
  <c r="I170" i="19"/>
  <c r="J170" i="19"/>
  <c r="C170" i="19"/>
  <c r="K170" i="19"/>
  <c r="D170" i="19"/>
  <c r="E170" i="19"/>
  <c r="F170" i="19"/>
  <c r="J115" i="19"/>
  <c r="E115" i="19"/>
  <c r="K115" i="19"/>
  <c r="F115" i="19"/>
  <c r="I115" i="19"/>
  <c r="H115" i="19"/>
  <c r="C115" i="19"/>
  <c r="D115" i="19"/>
  <c r="G115" i="19"/>
  <c r="E122" i="19"/>
  <c r="H122" i="19"/>
  <c r="F122" i="19"/>
  <c r="G122" i="19"/>
  <c r="C122" i="19"/>
  <c r="I122" i="19"/>
  <c r="J122" i="19"/>
  <c r="D122" i="19"/>
  <c r="K122" i="19"/>
  <c r="G61" i="19"/>
  <c r="J61" i="19"/>
  <c r="F61" i="19"/>
  <c r="I61" i="19"/>
  <c r="C61" i="19"/>
  <c r="H61" i="19"/>
  <c r="K61" i="19"/>
  <c r="E61" i="19"/>
  <c r="D61" i="19"/>
  <c r="C94" i="19"/>
  <c r="D94" i="19"/>
  <c r="K94" i="19"/>
  <c r="J94" i="19"/>
  <c r="G94" i="19"/>
  <c r="E94" i="19"/>
  <c r="F94" i="19"/>
  <c r="H94" i="19"/>
  <c r="I94" i="19"/>
  <c r="D74" i="19"/>
  <c r="F74" i="19"/>
  <c r="G74" i="19"/>
  <c r="H74" i="19"/>
  <c r="E74" i="19"/>
  <c r="I74" i="19"/>
  <c r="J74" i="19"/>
  <c r="K74" i="19"/>
  <c r="C74" i="19"/>
  <c r="I135" i="19"/>
  <c r="H135" i="19"/>
  <c r="C135" i="19"/>
  <c r="F135" i="19"/>
  <c r="K135" i="19"/>
  <c r="J135" i="19"/>
  <c r="D135" i="19"/>
  <c r="G135" i="19"/>
  <c r="E135" i="19"/>
  <c r="F151" i="19"/>
  <c r="I151" i="19"/>
  <c r="G151" i="19"/>
  <c r="D151" i="19"/>
  <c r="J151" i="19"/>
  <c r="H151" i="19"/>
  <c r="C151" i="19"/>
  <c r="K151" i="19"/>
  <c r="E151" i="19"/>
  <c r="F141" i="19"/>
  <c r="G141" i="19"/>
  <c r="I141" i="19"/>
  <c r="J141" i="19"/>
  <c r="H141" i="19"/>
  <c r="E141" i="19"/>
  <c r="D141" i="19"/>
  <c r="C141" i="19"/>
  <c r="K141" i="19"/>
  <c r="E119" i="19"/>
  <c r="J119" i="19"/>
  <c r="G119" i="19"/>
  <c r="H119" i="19"/>
  <c r="D119" i="19"/>
  <c r="C119" i="19"/>
  <c r="K119" i="19"/>
  <c r="I119" i="19"/>
  <c r="F119" i="19"/>
  <c r="H101" i="19"/>
  <c r="J101" i="19"/>
  <c r="I101" i="19"/>
  <c r="G101" i="19"/>
  <c r="K101" i="19"/>
  <c r="E101" i="19"/>
  <c r="D101" i="19"/>
  <c r="F101" i="19"/>
  <c r="C101" i="19"/>
  <c r="F126" i="19"/>
  <c r="C126" i="19"/>
  <c r="H126" i="19"/>
  <c r="K126" i="19"/>
  <c r="I126" i="19"/>
  <c r="E126" i="19"/>
  <c r="D126" i="19"/>
  <c r="G126" i="19"/>
  <c r="J126" i="19"/>
  <c r="I90" i="19"/>
  <c r="J90" i="19"/>
  <c r="C90" i="19"/>
  <c r="E90" i="19"/>
  <c r="F90" i="19"/>
  <c r="D90" i="19"/>
  <c r="H90" i="19"/>
  <c r="G90" i="19"/>
  <c r="K90" i="19"/>
  <c r="C142" i="19"/>
  <c r="K142" i="19"/>
  <c r="I142" i="19"/>
  <c r="J142" i="19"/>
  <c r="D142" i="19"/>
  <c r="E142" i="19"/>
  <c r="G142" i="19"/>
  <c r="F142" i="19"/>
  <c r="H142" i="19"/>
  <c r="J128" i="19"/>
  <c r="D128" i="19"/>
  <c r="C128" i="19"/>
  <c r="E128" i="19"/>
  <c r="K128" i="19"/>
  <c r="I128" i="19"/>
  <c r="F128" i="19"/>
  <c r="G128" i="19"/>
  <c r="H128" i="19"/>
  <c r="C75" i="19"/>
  <c r="J75" i="19"/>
  <c r="K75" i="19"/>
  <c r="I75" i="19"/>
  <c r="E75" i="19"/>
  <c r="G75" i="19"/>
  <c r="H75" i="19"/>
  <c r="D75" i="19"/>
  <c r="F75" i="19"/>
  <c r="J127" i="19"/>
  <c r="F127" i="19"/>
  <c r="G127" i="19"/>
  <c r="D127" i="19"/>
  <c r="H127" i="19"/>
  <c r="C127" i="19"/>
  <c r="K127" i="19"/>
  <c r="I127" i="19"/>
  <c r="E127" i="19"/>
  <c r="J137" i="19"/>
  <c r="E137" i="19"/>
  <c r="F137" i="19"/>
  <c r="I137" i="19"/>
  <c r="G137" i="19"/>
  <c r="H137" i="19"/>
  <c r="D137" i="19"/>
  <c r="C137" i="19"/>
  <c r="K137" i="19"/>
  <c r="K72" i="19"/>
  <c r="D72" i="19"/>
  <c r="H72" i="19"/>
  <c r="J72" i="19"/>
  <c r="C72" i="19"/>
  <c r="E72" i="19"/>
  <c r="F72" i="19"/>
  <c r="I72" i="19"/>
  <c r="G72" i="19"/>
  <c r="J77" i="19"/>
  <c r="D77" i="19"/>
  <c r="F77" i="19"/>
  <c r="H77" i="19"/>
  <c r="G77" i="19"/>
  <c r="C77" i="19"/>
  <c r="K77" i="19"/>
  <c r="I77" i="19"/>
  <c r="E77" i="19"/>
  <c r="H78" i="19"/>
  <c r="D78" i="19"/>
  <c r="K78" i="19"/>
  <c r="J78" i="19"/>
  <c r="E78" i="19"/>
  <c r="F78" i="19"/>
  <c r="G78" i="19"/>
  <c r="C78" i="19"/>
  <c r="I78" i="19"/>
  <c r="E148" i="19"/>
  <c r="I148" i="19"/>
  <c r="J148" i="19"/>
  <c r="G148" i="19"/>
  <c r="K148" i="19"/>
  <c r="H148" i="19"/>
  <c r="F148" i="19"/>
  <c r="D148" i="19"/>
  <c r="C148" i="19"/>
  <c r="F164" i="19"/>
  <c r="I164" i="19"/>
  <c r="E164" i="19"/>
  <c r="G164" i="19"/>
  <c r="K164" i="19"/>
  <c r="J164" i="19"/>
  <c r="C164" i="19"/>
  <c r="D164" i="19"/>
  <c r="H164" i="19"/>
  <c r="F100" i="19"/>
  <c r="C100" i="19"/>
  <c r="E100" i="19"/>
  <c r="J100" i="19"/>
  <c r="G100" i="19"/>
  <c r="I100" i="19"/>
  <c r="D100" i="19"/>
  <c r="H100" i="19"/>
  <c r="K100" i="19"/>
  <c r="J138" i="19"/>
  <c r="D138" i="19"/>
  <c r="K138" i="19"/>
  <c r="E138" i="19"/>
  <c r="H138" i="19"/>
  <c r="C138" i="19"/>
  <c r="F138" i="19"/>
  <c r="G138" i="19"/>
  <c r="I138" i="19"/>
  <c r="C83" i="19"/>
  <c r="H83" i="19"/>
  <c r="K83" i="19"/>
  <c r="I83" i="19"/>
  <c r="G83" i="19"/>
  <c r="E83" i="19"/>
  <c r="D83" i="19"/>
  <c r="F83" i="19"/>
  <c r="J83" i="19"/>
  <c r="E68" i="19"/>
  <c r="G68" i="19"/>
  <c r="I68" i="19"/>
  <c r="D68" i="19"/>
  <c r="J68" i="19"/>
  <c r="K68" i="19"/>
  <c r="F68" i="19"/>
  <c r="C68" i="19"/>
  <c r="H68" i="19"/>
  <c r="J111" i="19"/>
  <c r="C111" i="19"/>
  <c r="D111" i="19"/>
  <c r="F111" i="19"/>
  <c r="E111" i="19"/>
  <c r="G111" i="19"/>
  <c r="I111" i="19"/>
  <c r="H111" i="19"/>
  <c r="K111" i="19"/>
  <c r="C167" i="19"/>
  <c r="K167" i="19"/>
  <c r="D167" i="19"/>
  <c r="H167" i="19"/>
  <c r="G167" i="19"/>
  <c r="E167" i="19"/>
  <c r="I167" i="19"/>
  <c r="J167" i="19"/>
  <c r="F167" i="19"/>
  <c r="E139" i="19"/>
  <c r="H139" i="19"/>
  <c r="J139" i="19"/>
  <c r="K139" i="19"/>
  <c r="D139" i="19"/>
  <c r="I139" i="19"/>
  <c r="C139" i="19"/>
  <c r="G139" i="19"/>
  <c r="F139" i="19"/>
  <c r="G80" i="19"/>
  <c r="J80" i="19"/>
  <c r="H80" i="19"/>
  <c r="I80" i="19"/>
  <c r="C80" i="19"/>
  <c r="F80" i="19"/>
  <c r="K80" i="19"/>
  <c r="D80" i="19"/>
  <c r="E80" i="19"/>
  <c r="D57" i="19"/>
  <c r="F57" i="19"/>
  <c r="J57" i="19"/>
  <c r="E57" i="19"/>
  <c r="G57" i="19"/>
  <c r="I57" i="19"/>
  <c r="C57" i="19"/>
  <c r="K57" i="19"/>
  <c r="H57" i="19"/>
  <c r="J176" i="19"/>
  <c r="C176" i="19"/>
  <c r="G176" i="19"/>
  <c r="F176" i="19"/>
  <c r="H176" i="19"/>
  <c r="I176" i="19"/>
  <c r="E176" i="19"/>
  <c r="D176" i="19"/>
  <c r="K176" i="19"/>
  <c r="E165" i="19"/>
  <c r="F165" i="19"/>
  <c r="D165" i="19"/>
  <c r="J165" i="19"/>
  <c r="I165" i="19"/>
  <c r="K165" i="19"/>
  <c r="C165" i="19"/>
  <c r="G165" i="19"/>
  <c r="H165" i="19"/>
  <c r="H73" i="19"/>
  <c r="J73" i="19"/>
  <c r="K73" i="19"/>
  <c r="G73" i="19"/>
  <c r="I73" i="19"/>
  <c r="D73" i="19"/>
  <c r="C73" i="19"/>
  <c r="E73" i="19"/>
  <c r="F73" i="19"/>
  <c r="C89" i="19"/>
  <c r="K89" i="19"/>
  <c r="D89" i="19"/>
  <c r="F89" i="19"/>
  <c r="I89" i="19"/>
  <c r="E89" i="19"/>
  <c r="G89" i="19"/>
  <c r="H89" i="19"/>
  <c r="J89" i="19"/>
  <c r="H54" i="19"/>
  <c r="K54" i="19"/>
  <c r="J54" i="19"/>
  <c r="D54" i="19"/>
  <c r="F54" i="19"/>
  <c r="I54" i="19"/>
  <c r="E54" i="19"/>
  <c r="G54" i="19"/>
  <c r="C54" i="19"/>
  <c r="E81" i="19"/>
  <c r="C81" i="19"/>
  <c r="K81" i="19"/>
  <c r="D81" i="19"/>
  <c r="F81" i="19"/>
  <c r="H81" i="19"/>
  <c r="G81" i="19"/>
  <c r="I81" i="19"/>
  <c r="J81" i="19"/>
  <c r="F53" i="19"/>
  <c r="H53" i="19"/>
  <c r="J53" i="19"/>
  <c r="I53" i="19"/>
  <c r="D53" i="19"/>
  <c r="C53" i="19"/>
  <c r="K53" i="19"/>
  <c r="E53" i="19"/>
  <c r="G53" i="19"/>
  <c r="F116" i="19"/>
  <c r="K116" i="19"/>
  <c r="G116" i="19"/>
  <c r="I116" i="19"/>
  <c r="E116" i="19"/>
  <c r="D116" i="19"/>
  <c r="J116" i="19"/>
  <c r="C116" i="19"/>
  <c r="H116" i="19"/>
  <c r="F95" i="19"/>
  <c r="G95" i="19"/>
  <c r="J95" i="19"/>
  <c r="I95" i="19"/>
  <c r="K95" i="19"/>
  <c r="D95" i="19"/>
  <c r="E95" i="19"/>
  <c r="C95" i="19"/>
  <c r="H95" i="19"/>
  <c r="I147" i="19"/>
  <c r="E147" i="19"/>
  <c r="F147" i="19"/>
  <c r="H147" i="19"/>
  <c r="K147" i="19"/>
  <c r="G147" i="19"/>
  <c r="D147" i="19"/>
  <c r="J147" i="19"/>
  <c r="C147" i="19"/>
  <c r="H88" i="19"/>
  <c r="F88" i="19"/>
  <c r="D88" i="19"/>
  <c r="E88" i="19"/>
  <c r="G88" i="19"/>
  <c r="I88" i="19"/>
  <c r="C88" i="19"/>
  <c r="K88" i="19"/>
  <c r="J88" i="19"/>
  <c r="D129" i="19"/>
  <c r="E129" i="19"/>
  <c r="F129" i="19"/>
  <c r="I129" i="19"/>
  <c r="H129" i="19"/>
  <c r="G129" i="19"/>
  <c r="J129" i="19"/>
  <c r="C129" i="19"/>
  <c r="K129" i="19"/>
  <c r="C175" i="19"/>
  <c r="K175" i="19"/>
  <c r="D175" i="19"/>
  <c r="H175" i="19"/>
  <c r="G175" i="19"/>
  <c r="E175" i="19"/>
  <c r="I175" i="19"/>
  <c r="J175" i="19"/>
  <c r="F175" i="19"/>
  <c r="G82" i="19"/>
  <c r="H82" i="19"/>
  <c r="I82" i="19"/>
  <c r="J82" i="19"/>
  <c r="C82" i="19"/>
  <c r="K82" i="19"/>
  <c r="E82" i="19"/>
  <c r="D82" i="19"/>
  <c r="F82" i="19"/>
  <c r="F92" i="19"/>
  <c r="H92" i="19"/>
  <c r="E92" i="19"/>
  <c r="C92" i="19"/>
  <c r="D92" i="19"/>
  <c r="J92" i="19"/>
  <c r="G92" i="19"/>
  <c r="K92" i="19"/>
  <c r="I92" i="19"/>
  <c r="K144" i="19"/>
  <c r="I144" i="19"/>
  <c r="F144" i="19"/>
  <c r="E144" i="19"/>
  <c r="G144" i="19"/>
  <c r="J144" i="19"/>
  <c r="C144" i="19"/>
  <c r="H144" i="19"/>
  <c r="D144" i="19"/>
  <c r="K105" i="19"/>
  <c r="H105" i="19"/>
  <c r="G105" i="19"/>
  <c r="E105" i="19"/>
  <c r="D105" i="19"/>
  <c r="J105" i="19"/>
  <c r="F105" i="19"/>
  <c r="C105" i="19"/>
  <c r="I105" i="19"/>
  <c r="D174" i="19"/>
  <c r="E174" i="19"/>
  <c r="I174" i="19"/>
  <c r="H174" i="19"/>
  <c r="F174" i="19"/>
  <c r="J174" i="19"/>
  <c r="K174" i="19"/>
  <c r="C174" i="19"/>
  <c r="G174" i="19"/>
  <c r="K93" i="19"/>
  <c r="C93" i="19"/>
  <c r="H93" i="19"/>
  <c r="D93" i="19"/>
  <c r="F93" i="19"/>
  <c r="I93" i="19"/>
  <c r="G93" i="19"/>
  <c r="J93" i="19"/>
  <c r="E93" i="19"/>
  <c r="C85" i="19"/>
  <c r="F85" i="19"/>
  <c r="G85" i="19"/>
  <c r="H85" i="19"/>
  <c r="J85" i="19"/>
  <c r="I85" i="19"/>
  <c r="D85" i="19"/>
  <c r="K85" i="19"/>
  <c r="E85" i="19"/>
  <c r="G133" i="19"/>
  <c r="C133" i="19"/>
  <c r="J133" i="19"/>
  <c r="E133" i="19"/>
  <c r="F133" i="19"/>
  <c r="D133" i="19"/>
  <c r="H133" i="19"/>
  <c r="K133" i="19"/>
  <c r="I133" i="19"/>
  <c r="I55" i="19"/>
  <c r="C55" i="19"/>
  <c r="K55" i="19"/>
  <c r="E55" i="19"/>
  <c r="D55" i="19"/>
  <c r="F55" i="19"/>
  <c r="H55" i="19"/>
  <c r="G55" i="19"/>
  <c r="J55" i="19"/>
  <c r="I161" i="19"/>
  <c r="J161" i="19"/>
  <c r="F161" i="19"/>
  <c r="E161" i="19"/>
  <c r="G161" i="19"/>
  <c r="D161" i="19"/>
  <c r="H161" i="19"/>
  <c r="K161" i="19"/>
  <c r="C161" i="19"/>
  <c r="K62" i="19"/>
  <c r="C62" i="19"/>
  <c r="H62" i="19"/>
  <c r="J62" i="19"/>
  <c r="D62" i="19"/>
  <c r="F62" i="19"/>
  <c r="E62" i="19"/>
  <c r="G62" i="19"/>
  <c r="I62" i="19"/>
  <c r="H97" i="19"/>
  <c r="J97" i="19"/>
  <c r="C97" i="19"/>
  <c r="I97" i="19"/>
  <c r="K97" i="19"/>
  <c r="F97" i="19"/>
  <c r="D97" i="19"/>
  <c r="G97" i="19"/>
  <c r="E97" i="19"/>
  <c r="D132" i="19"/>
  <c r="H132" i="19"/>
  <c r="J132" i="19"/>
  <c r="I132" i="19"/>
  <c r="F132" i="19"/>
  <c r="C132" i="19"/>
  <c r="K132" i="19"/>
  <c r="E132" i="19"/>
  <c r="G132" i="19"/>
  <c r="C107" i="19"/>
  <c r="J107" i="19"/>
  <c r="D107" i="19"/>
  <c r="H107" i="19"/>
  <c r="I107" i="19"/>
  <c r="F107" i="19"/>
  <c r="G107" i="19"/>
  <c r="K107" i="19"/>
  <c r="E107" i="19"/>
  <c r="K159" i="19"/>
  <c r="E159" i="19"/>
  <c r="F159" i="19"/>
  <c r="C159" i="19"/>
  <c r="I159" i="19"/>
  <c r="D159" i="19"/>
  <c r="J159" i="19"/>
  <c r="G159" i="19"/>
  <c r="H159" i="19"/>
  <c r="I169" i="19"/>
  <c r="J169" i="19"/>
  <c r="F169" i="19"/>
  <c r="E169" i="19"/>
  <c r="G169" i="19"/>
  <c r="H169" i="19"/>
  <c r="D169" i="19"/>
  <c r="K169" i="19"/>
  <c r="C169" i="19"/>
  <c r="H140" i="19"/>
  <c r="D140" i="19"/>
  <c r="G140" i="19"/>
  <c r="K140" i="19"/>
  <c r="F140" i="19"/>
  <c r="I140" i="19"/>
  <c r="J140" i="19"/>
  <c r="C140" i="19"/>
  <c r="E140" i="19"/>
  <c r="H65" i="19"/>
  <c r="J65" i="19"/>
  <c r="D65" i="19"/>
  <c r="G65" i="19"/>
  <c r="I65" i="19"/>
  <c r="C65" i="19"/>
  <c r="K65" i="19"/>
  <c r="F65" i="19"/>
  <c r="E65" i="19"/>
  <c r="E104" i="19"/>
  <c r="C104" i="19"/>
  <c r="K104" i="19"/>
  <c r="D104" i="19"/>
  <c r="F104" i="19"/>
  <c r="G104" i="19"/>
  <c r="J104" i="19"/>
  <c r="H104" i="19"/>
  <c r="I104" i="19"/>
  <c r="E156" i="19"/>
  <c r="D156" i="19"/>
  <c r="K156" i="19"/>
  <c r="F156" i="19"/>
  <c r="G156" i="19"/>
  <c r="I156" i="19"/>
  <c r="H156" i="19"/>
  <c r="J156" i="19"/>
  <c r="C156" i="19"/>
  <c r="K67" i="19"/>
  <c r="D67" i="19"/>
  <c r="F67" i="19"/>
  <c r="E67" i="19"/>
  <c r="J67" i="19"/>
  <c r="H67" i="19"/>
  <c r="G67" i="19"/>
  <c r="I67" i="19"/>
  <c r="C67" i="19"/>
  <c r="D149" i="19"/>
  <c r="K149" i="19"/>
  <c r="I149" i="19"/>
  <c r="J149" i="19"/>
  <c r="H149" i="19"/>
  <c r="E149" i="19"/>
  <c r="C149" i="19"/>
  <c r="F149" i="19"/>
  <c r="G149" i="19"/>
  <c r="F70" i="19"/>
  <c r="K70" i="19"/>
  <c r="J70" i="19"/>
  <c r="D70" i="19"/>
  <c r="I70" i="19"/>
  <c r="C70" i="19"/>
  <c r="E70" i="19"/>
  <c r="G70" i="19"/>
  <c r="H70" i="19"/>
  <c r="H123" i="19"/>
  <c r="J123" i="19"/>
  <c r="F123" i="19"/>
  <c r="K123" i="19"/>
  <c r="D123" i="19"/>
  <c r="I123" i="19"/>
  <c r="E123" i="19"/>
  <c r="G123" i="19"/>
  <c r="C123" i="19"/>
  <c r="D84" i="19"/>
  <c r="I84" i="19"/>
  <c r="C84" i="19"/>
  <c r="J84" i="19"/>
  <c r="F84" i="19"/>
  <c r="E84" i="19"/>
  <c r="G84" i="19"/>
  <c r="H84" i="19"/>
  <c r="K84" i="19"/>
  <c r="I145" i="19"/>
  <c r="E145" i="19"/>
  <c r="F145" i="19"/>
  <c r="D145" i="19"/>
  <c r="G145" i="19"/>
  <c r="K145" i="19"/>
  <c r="H145" i="19"/>
  <c r="J145" i="19"/>
  <c r="C145" i="19"/>
  <c r="G157" i="19"/>
  <c r="C157" i="19"/>
  <c r="J157" i="19"/>
  <c r="D157" i="19"/>
  <c r="K157" i="19"/>
  <c r="E157" i="19"/>
  <c r="H157" i="19"/>
  <c r="F157" i="19"/>
  <c r="I157" i="19"/>
  <c r="F121" i="19"/>
  <c r="I121" i="19"/>
  <c r="J121" i="19"/>
  <c r="H121" i="19"/>
  <c r="K121" i="19"/>
  <c r="G121" i="19"/>
  <c r="E121" i="19"/>
  <c r="C121" i="19"/>
  <c r="D121" i="19"/>
  <c r="J63" i="19"/>
  <c r="D63" i="19"/>
  <c r="F63" i="19"/>
  <c r="G63" i="19"/>
  <c r="I63" i="19"/>
  <c r="C63" i="19"/>
  <c r="K63" i="19"/>
  <c r="E63" i="19"/>
  <c r="H63" i="19"/>
  <c r="I177" i="19"/>
  <c r="J177" i="19"/>
  <c r="F177" i="19"/>
  <c r="E177" i="19"/>
  <c r="G177" i="19"/>
  <c r="H177" i="19"/>
  <c r="D177" i="19"/>
  <c r="C177" i="19"/>
  <c r="K177" i="19"/>
  <c r="G171" i="19"/>
  <c r="H171" i="19"/>
  <c r="E171" i="19"/>
  <c r="F171" i="19"/>
  <c r="J171" i="19"/>
  <c r="K171" i="19"/>
  <c r="I171" i="19"/>
  <c r="D171" i="19"/>
  <c r="C171" i="19"/>
  <c r="I112" i="19"/>
  <c r="G112" i="19"/>
  <c r="F112" i="19"/>
  <c r="E112" i="19"/>
  <c r="C112" i="19"/>
  <c r="K112" i="19"/>
  <c r="D112" i="19"/>
  <c r="J112" i="19"/>
  <c r="H112" i="19"/>
  <c r="J154" i="19"/>
  <c r="I154" i="19"/>
  <c r="D154" i="19"/>
  <c r="E154" i="19"/>
  <c r="H154" i="19"/>
  <c r="K154" i="19"/>
  <c r="C154" i="19"/>
  <c r="F154" i="19"/>
  <c r="G154" i="19"/>
  <c r="K109" i="19"/>
  <c r="E109" i="19"/>
  <c r="F109" i="19"/>
  <c r="G109" i="19"/>
  <c r="C109" i="19"/>
  <c r="H109" i="19"/>
  <c r="D109" i="19"/>
  <c r="I109" i="19"/>
  <c r="J109" i="19"/>
  <c r="J168" i="19"/>
  <c r="C168" i="19"/>
  <c r="G168" i="19"/>
  <c r="F168" i="19"/>
  <c r="H168" i="19"/>
  <c r="I168" i="19"/>
  <c r="E168" i="19"/>
  <c r="K168" i="19"/>
  <c r="D168" i="19"/>
  <c r="D108" i="19"/>
  <c r="J108" i="19"/>
  <c r="K108" i="19"/>
  <c r="C108" i="19"/>
  <c r="F108" i="19"/>
  <c r="G108" i="19"/>
  <c r="E108" i="19"/>
  <c r="H108" i="19"/>
  <c r="I108" i="19"/>
  <c r="W36" i="25"/>
  <c r="AD75" i="25"/>
  <c r="Q12" i="24"/>
  <c r="N21" i="24"/>
  <c r="AC37" i="25"/>
  <c r="AP12" i="24"/>
  <c r="W12" i="24" s="1"/>
  <c r="Q87" i="24"/>
  <c r="AB78" i="26"/>
  <c r="AP176" i="24"/>
  <c r="AF176" i="24" s="1"/>
  <c r="O170" i="24"/>
  <c r="N87" i="24"/>
  <c r="T87" i="24"/>
  <c r="AP87" i="24"/>
  <c r="AL87" i="24" s="1"/>
  <c r="AP54" i="24"/>
  <c r="AM54" i="24" s="1"/>
  <c r="S150" i="24"/>
  <c r="T125" i="24"/>
  <c r="AC12" i="25"/>
  <c r="Z11" i="25"/>
  <c r="U87" i="24"/>
  <c r="O87" i="24"/>
  <c r="R158" i="24"/>
  <c r="M87" i="24"/>
  <c r="AC56" i="25"/>
  <c r="P87" i="24"/>
  <c r="S87" i="24"/>
  <c r="P9" i="24"/>
  <c r="U150" i="24"/>
  <c r="R155" i="24"/>
  <c r="P150" i="24"/>
  <c r="R150" i="24"/>
  <c r="Q155" i="24"/>
  <c r="O112" i="24"/>
  <c r="N125" i="24"/>
  <c r="U155" i="24"/>
  <c r="S155" i="24"/>
  <c r="N54" i="24"/>
  <c r="N3" i="24"/>
  <c r="Q60" i="24"/>
  <c r="P54" i="24"/>
  <c r="AP150" i="24"/>
  <c r="AD150" i="24" s="1"/>
  <c r="O150" i="24"/>
  <c r="O67" i="19"/>
  <c r="S60" i="24"/>
  <c r="T54" i="24"/>
  <c r="U60" i="24"/>
  <c r="O54" i="24"/>
  <c r="P44" i="24"/>
  <c r="T95" i="24"/>
  <c r="AP156" i="24"/>
  <c r="AA156" i="24" s="1"/>
  <c r="AA72" i="25"/>
  <c r="U156" i="24"/>
  <c r="R21" i="24"/>
  <c r="P90" i="24"/>
  <c r="M15" i="24"/>
  <c r="R34" i="24"/>
  <c r="O156" i="24"/>
  <c r="S156" i="24"/>
  <c r="O21" i="24"/>
  <c r="O99" i="24"/>
  <c r="M13" i="21"/>
  <c r="N156" i="24"/>
  <c r="P21" i="24"/>
  <c r="S34" i="24"/>
  <c r="U32" i="24"/>
  <c r="M99" i="24"/>
  <c r="R15" i="24"/>
  <c r="T34" i="24"/>
  <c r="M44" i="24"/>
  <c r="R44" i="24"/>
  <c r="R90" i="24"/>
  <c r="T15" i="24"/>
  <c r="Q44" i="24"/>
  <c r="P60" i="24"/>
  <c r="O60" i="24"/>
  <c r="AP34" i="24"/>
  <c r="AH34" i="24" s="1"/>
  <c r="P34" i="24"/>
  <c r="U34" i="24"/>
  <c r="Q34" i="24"/>
  <c r="T44" i="24"/>
  <c r="S44" i="24"/>
  <c r="U44" i="24"/>
  <c r="M54" i="24"/>
  <c r="Q54" i="24"/>
  <c r="R54" i="24"/>
  <c r="R156" i="24"/>
  <c r="Q156" i="24"/>
  <c r="N150" i="24"/>
  <c r="R99" i="24"/>
  <c r="T99" i="24"/>
  <c r="Q99" i="24"/>
  <c r="R125" i="24"/>
  <c r="R115" i="24"/>
  <c r="U108" i="19"/>
  <c r="AP44" i="24"/>
  <c r="AK44" i="24" s="1"/>
  <c r="M37" i="24"/>
  <c r="M155" i="24"/>
  <c r="R6" i="24"/>
  <c r="P156" i="24"/>
  <c r="T156" i="24"/>
  <c r="T150" i="24"/>
  <c r="M150" i="24"/>
  <c r="P99" i="24"/>
  <c r="S99" i="24"/>
  <c r="U99" i="24"/>
  <c r="N99" i="24"/>
  <c r="U125" i="24"/>
  <c r="N90" i="24"/>
  <c r="N174" i="19"/>
  <c r="U111" i="19"/>
  <c r="S10" i="21"/>
  <c r="O68" i="19"/>
  <c r="M83" i="19"/>
  <c r="S51" i="21"/>
  <c r="AP60" i="24"/>
  <c r="AF60" i="24" s="1"/>
  <c r="AP155" i="24"/>
  <c r="AF155" i="24" s="1"/>
  <c r="O37" i="24"/>
  <c r="P155" i="24"/>
  <c r="T155" i="24"/>
  <c r="O155" i="24"/>
  <c r="O6" i="24"/>
  <c r="T60" i="24"/>
  <c r="N60" i="24"/>
  <c r="M60" i="24"/>
  <c r="M34" i="24"/>
  <c r="O34" i="24"/>
  <c r="O44" i="24"/>
  <c r="U54" i="24"/>
  <c r="N6" i="21"/>
  <c r="AP41" i="24"/>
  <c r="AH41" i="24" s="1"/>
  <c r="W112" i="25"/>
  <c r="Z112" i="25"/>
  <c r="AK112" i="25"/>
  <c r="M103" i="24"/>
  <c r="U103" i="24"/>
  <c r="S103" i="24"/>
  <c r="T74" i="24"/>
  <c r="P74" i="24"/>
  <c r="N129" i="24"/>
  <c r="M129" i="24"/>
  <c r="N71" i="24"/>
  <c r="AP71" i="24"/>
  <c r="AN71" i="24" s="1"/>
  <c r="Q163" i="24"/>
  <c r="M163" i="24"/>
  <c r="P163" i="24"/>
  <c r="AP86" i="24"/>
  <c r="AG86" i="24" s="1"/>
  <c r="U86" i="24"/>
  <c r="AP106" i="24"/>
  <c r="AK106" i="24" s="1"/>
  <c r="P106" i="24"/>
  <c r="N147" i="24"/>
  <c r="O147" i="24"/>
  <c r="T147" i="24"/>
  <c r="S147" i="24"/>
  <c r="M147" i="24"/>
  <c r="P147" i="24"/>
  <c r="AP124" i="24"/>
  <c r="W124" i="24" s="1"/>
  <c r="S124" i="24"/>
  <c r="Q124" i="24"/>
  <c r="R124" i="24"/>
  <c r="M124" i="24"/>
  <c r="P124" i="24"/>
  <c r="AP103" i="24"/>
  <c r="Y103" i="24" s="1"/>
  <c r="Q103" i="24"/>
  <c r="R103" i="24"/>
  <c r="T103" i="24"/>
  <c r="O103" i="24"/>
  <c r="S133" i="24"/>
  <c r="P133" i="24"/>
  <c r="Q133" i="24"/>
  <c r="M133" i="24"/>
  <c r="AP133" i="24"/>
  <c r="AK133" i="24" s="1"/>
  <c r="Q172" i="24"/>
  <c r="S172" i="24"/>
  <c r="M65" i="24"/>
  <c r="N65" i="24"/>
  <c r="T65" i="24"/>
  <c r="O65" i="24"/>
  <c r="N39" i="24"/>
  <c r="AP39" i="24"/>
  <c r="AK39" i="24" s="1"/>
  <c r="O39" i="24"/>
  <c r="M107" i="24"/>
  <c r="R107" i="24"/>
  <c r="N135" i="24"/>
  <c r="P135" i="24"/>
  <c r="T135" i="24"/>
  <c r="AP135" i="24"/>
  <c r="X135" i="24" s="1"/>
  <c r="Q135" i="24"/>
  <c r="S135" i="24"/>
  <c r="M135" i="24"/>
  <c r="R135" i="24"/>
  <c r="O149" i="24"/>
  <c r="M149" i="24"/>
  <c r="Q149" i="24"/>
  <c r="U149" i="24"/>
  <c r="R68" i="24"/>
  <c r="N68" i="24"/>
  <c r="AP68" i="24"/>
  <c r="AN68" i="24" s="1"/>
  <c r="Q68" i="24"/>
  <c r="M13" i="24"/>
  <c r="U13" i="24"/>
  <c r="AP13" i="24"/>
  <c r="AL13" i="24" s="1"/>
  <c r="T13" i="24"/>
  <c r="S13" i="24"/>
  <c r="U74" i="24"/>
  <c r="M74" i="24"/>
  <c r="Q74" i="24"/>
  <c r="S74" i="24"/>
  <c r="N141" i="24"/>
  <c r="AP141" i="24"/>
  <c r="AA141" i="24" s="1"/>
  <c r="T141" i="24"/>
  <c r="R141" i="24"/>
  <c r="Q141" i="24"/>
  <c r="U141" i="24"/>
  <c r="R104" i="24"/>
  <c r="O104" i="24"/>
  <c r="T104" i="24"/>
  <c r="M104" i="24"/>
  <c r="N104" i="24"/>
  <c r="M138" i="24"/>
  <c r="Q138" i="24"/>
  <c r="S138" i="24"/>
  <c r="T138" i="24"/>
  <c r="R138" i="24"/>
  <c r="T77" i="24"/>
  <c r="N77" i="24"/>
  <c r="M77" i="24"/>
  <c r="R77" i="24"/>
  <c r="O77" i="24"/>
  <c r="AP77" i="24"/>
  <c r="AK77" i="24" s="1"/>
  <c r="N103" i="24"/>
  <c r="Q107" i="24"/>
  <c r="U32" i="21"/>
  <c r="U170" i="19"/>
  <c r="S114" i="19"/>
  <c r="O21" i="21"/>
  <c r="Q115" i="19"/>
  <c r="T133" i="24"/>
  <c r="P77" i="24"/>
  <c r="S141" i="24"/>
  <c r="R39" i="24"/>
  <c r="S39" i="24"/>
  <c r="AP138" i="24"/>
  <c r="AC138" i="24" s="1"/>
  <c r="R133" i="24"/>
  <c r="U77" i="24"/>
  <c r="T149" i="24"/>
  <c r="O68" i="24"/>
  <c r="O13" i="24"/>
  <c r="Q166" i="24"/>
  <c r="O166" i="24"/>
  <c r="R166" i="24"/>
  <c r="AP4" i="24"/>
  <c r="X4" i="24" s="1"/>
  <c r="N4" i="24"/>
  <c r="R4" i="24"/>
  <c r="Q51" i="24"/>
  <c r="U51" i="24"/>
  <c r="M51" i="24"/>
  <c r="R51" i="24"/>
  <c r="S51" i="24"/>
  <c r="T51" i="24"/>
  <c r="P51" i="24"/>
  <c r="AP42" i="24"/>
  <c r="AO42" i="24" s="1"/>
  <c r="Q42" i="24"/>
  <c r="O42" i="24"/>
  <c r="T42" i="24"/>
  <c r="O20" i="24"/>
  <c r="R20" i="24"/>
  <c r="T20" i="24"/>
  <c r="N24" i="24"/>
  <c r="Q24" i="24"/>
  <c r="Q97" i="24"/>
  <c r="AP97" i="24"/>
  <c r="X97" i="24" s="1"/>
  <c r="P53" i="24"/>
  <c r="O53" i="24"/>
  <c r="M53" i="24"/>
  <c r="S53" i="24"/>
  <c r="T53" i="24"/>
  <c r="Q53" i="24"/>
  <c r="S47" i="24"/>
  <c r="Q47" i="24"/>
  <c r="P47" i="24"/>
  <c r="N47" i="24"/>
  <c r="U47" i="24"/>
  <c r="T47" i="24"/>
  <c r="M47" i="24"/>
  <c r="AP151" i="24"/>
  <c r="AC151" i="24" s="1"/>
  <c r="Q151" i="24"/>
  <c r="S151" i="24"/>
  <c r="P151" i="24"/>
  <c r="R151" i="24"/>
  <c r="N151" i="24"/>
  <c r="U151" i="24"/>
  <c r="M151" i="24"/>
  <c r="O151" i="24"/>
  <c r="R118" i="24"/>
  <c r="Q118" i="24"/>
  <c r="T118" i="24"/>
  <c r="M118" i="24"/>
  <c r="U118" i="24"/>
  <c r="P118" i="24"/>
  <c r="P41" i="24"/>
  <c r="Q41" i="24"/>
  <c r="T41" i="24"/>
  <c r="U41" i="24"/>
  <c r="N41" i="24"/>
  <c r="R41" i="24"/>
  <c r="S41" i="24"/>
  <c r="O41" i="24"/>
  <c r="AP129" i="24"/>
  <c r="AE129" i="24" s="1"/>
  <c r="P129" i="24"/>
  <c r="R129" i="24"/>
  <c r="S129" i="24"/>
  <c r="T129" i="24"/>
  <c r="U129" i="24"/>
  <c r="P103" i="24"/>
  <c r="R173" i="19"/>
  <c r="T132" i="19"/>
  <c r="AP53" i="24"/>
  <c r="W53" i="24" s="1"/>
  <c r="AP74" i="24"/>
  <c r="W74" i="24" s="1"/>
  <c r="U133" i="24"/>
  <c r="S149" i="24"/>
  <c r="T151" i="24"/>
  <c r="N74" i="24"/>
  <c r="AP51" i="24"/>
  <c r="AG51" i="24" s="1"/>
  <c r="O129" i="24"/>
  <c r="M39" i="24"/>
  <c r="U39" i="24"/>
  <c r="AP118" i="24"/>
  <c r="AG118" i="24" s="1"/>
  <c r="O141" i="24"/>
  <c r="Q129" i="24"/>
  <c r="AP47" i="24"/>
  <c r="Y47" i="24" s="1"/>
  <c r="T39" i="24"/>
  <c r="P39" i="24"/>
  <c r="Q39" i="24"/>
  <c r="N133" i="24"/>
  <c r="Q77" i="24"/>
  <c r="S77" i="24"/>
  <c r="P141" i="24"/>
  <c r="M141" i="24"/>
  <c r="O135" i="24"/>
  <c r="O51" i="24"/>
  <c r="AP149" i="24"/>
  <c r="AO149" i="24" s="1"/>
  <c r="R149" i="24"/>
  <c r="O47" i="24"/>
  <c r="N53" i="24"/>
  <c r="S118" i="24"/>
  <c r="N118" i="24"/>
  <c r="N97" i="24"/>
  <c r="T68" i="24"/>
  <c r="S68" i="24"/>
  <c r="N138" i="24"/>
  <c r="Q104" i="24"/>
  <c r="T124" i="24"/>
  <c r="N124" i="24"/>
  <c r="O124" i="24"/>
  <c r="P56" i="24"/>
  <c r="N152" i="19"/>
  <c r="U147" i="24"/>
  <c r="Q147" i="24"/>
  <c r="T58" i="23"/>
  <c r="Q58" i="19"/>
  <c r="Q5" i="21"/>
  <c r="S163" i="19"/>
  <c r="R147" i="24"/>
  <c r="U21" i="24"/>
  <c r="M95" i="24"/>
  <c r="O95" i="24"/>
  <c r="R170" i="24"/>
  <c r="Q170" i="24"/>
  <c r="Q158" i="24"/>
  <c r="R176" i="24"/>
  <c r="AP170" i="24"/>
  <c r="AO170" i="24" s="1"/>
  <c r="R109" i="24"/>
  <c r="N109" i="24"/>
  <c r="M21" i="24"/>
  <c r="S21" i="24"/>
  <c r="N95" i="24"/>
  <c r="T170" i="24"/>
  <c r="U170" i="24"/>
  <c r="N170" i="24"/>
  <c r="S170" i="24"/>
  <c r="T119" i="24"/>
  <c r="U173" i="24"/>
  <c r="S173" i="24"/>
  <c r="O22" i="24"/>
  <c r="R9" i="24"/>
  <c r="S9" i="24"/>
  <c r="Q21" i="24"/>
  <c r="T21" i="24"/>
  <c r="P95" i="24"/>
  <c r="P170" i="24"/>
  <c r="P158" i="24"/>
  <c r="T12" i="24"/>
  <c r="Q176" i="24"/>
  <c r="U95" i="24"/>
  <c r="S158" i="24"/>
  <c r="R119" i="24"/>
  <c r="Q173" i="24"/>
  <c r="T22" i="24"/>
  <c r="Q22" i="24"/>
  <c r="M176" i="24"/>
  <c r="U176" i="24"/>
  <c r="O176" i="24"/>
  <c r="AP22" i="24"/>
  <c r="Z22" i="24" s="1"/>
  <c r="T9" i="24"/>
  <c r="O9" i="24"/>
  <c r="U9" i="24"/>
  <c r="M9" i="24"/>
  <c r="P109" i="24"/>
  <c r="U109" i="24"/>
  <c r="S95" i="24"/>
  <c r="AP158" i="24"/>
  <c r="AG158" i="24" s="1"/>
  <c r="Q119" i="24"/>
  <c r="N12" i="24"/>
  <c r="S12" i="24"/>
  <c r="O173" i="24"/>
  <c r="AP95" i="24"/>
  <c r="AG95" i="24" s="1"/>
  <c r="AP119" i="24"/>
  <c r="AJ119" i="24" s="1"/>
  <c r="M119" i="24"/>
  <c r="N119" i="24"/>
  <c r="U12" i="24"/>
  <c r="P173" i="24"/>
  <c r="M173" i="24"/>
  <c r="P149" i="24"/>
  <c r="N149" i="24"/>
  <c r="P22" i="24"/>
  <c r="U22" i="24"/>
  <c r="S22" i="24"/>
  <c r="N22" i="24"/>
  <c r="T176" i="24"/>
  <c r="O97" i="24"/>
  <c r="P97" i="24"/>
  <c r="S97" i="24"/>
  <c r="Q65" i="24"/>
  <c r="P68" i="24"/>
  <c r="M68" i="24"/>
  <c r="P138" i="24"/>
  <c r="O138" i="24"/>
  <c r="N42" i="24"/>
  <c r="N13" i="24"/>
  <c r="Q13" i="24"/>
  <c r="P104" i="24"/>
  <c r="S104" i="24"/>
  <c r="AP104" i="24"/>
  <c r="AG104" i="24" s="1"/>
  <c r="O109" i="24"/>
  <c r="Q109" i="24"/>
  <c r="M109" i="24"/>
  <c r="S109" i="24"/>
  <c r="R74" i="24"/>
  <c r="O74" i="24"/>
  <c r="AP131" i="24"/>
  <c r="AJ131" i="24" s="1"/>
  <c r="Q95" i="24"/>
  <c r="AP173" i="24"/>
  <c r="AO173" i="24" s="1"/>
  <c r="U119" i="24"/>
  <c r="S119" i="24"/>
  <c r="O12" i="24"/>
  <c r="N173" i="24"/>
  <c r="M158" i="24"/>
  <c r="U158" i="24"/>
  <c r="T158" i="24"/>
  <c r="N158" i="24"/>
  <c r="AP109" i="24"/>
  <c r="X109" i="24" s="1"/>
  <c r="AP9" i="24"/>
  <c r="AE9" i="24" s="1"/>
  <c r="P119" i="24"/>
  <c r="P12" i="24"/>
  <c r="R12" i="24"/>
  <c r="R173" i="24"/>
  <c r="R22" i="24"/>
  <c r="U53" i="24"/>
  <c r="P176" i="24"/>
  <c r="N176" i="24"/>
  <c r="R28" i="24"/>
  <c r="U97" i="24"/>
  <c r="R97" i="24"/>
  <c r="U65" i="24"/>
  <c r="U68" i="24"/>
  <c r="N9" i="24"/>
  <c r="U42" i="24"/>
  <c r="R13" i="24"/>
  <c r="P13" i="24"/>
  <c r="U104" i="24"/>
  <c r="P18" i="24"/>
  <c r="P67" i="24"/>
  <c r="O106" i="24"/>
  <c r="Q92" i="24"/>
  <c r="U71" i="24"/>
  <c r="AP56" i="24"/>
  <c r="AE56" i="24" s="1"/>
  <c r="M86" i="24"/>
  <c r="U56" i="24"/>
  <c r="AP92" i="24"/>
  <c r="AI92" i="24" s="1"/>
  <c r="T67" i="24"/>
  <c r="AP163" i="24"/>
  <c r="AL163" i="24" s="1"/>
  <c r="S163" i="24"/>
  <c r="U106" i="24"/>
  <c r="M27" i="24"/>
  <c r="Q27" i="24"/>
  <c r="S58" i="23"/>
  <c r="Q67" i="24"/>
  <c r="Q56" i="24"/>
  <c r="O56" i="24"/>
  <c r="N86" i="24"/>
  <c r="R86" i="24"/>
  <c r="R67" i="24"/>
  <c r="O67" i="24"/>
  <c r="AP67" i="24"/>
  <c r="Y67" i="24" s="1"/>
  <c r="U163" i="24"/>
  <c r="T163" i="24"/>
  <c r="O163" i="24"/>
  <c r="T106" i="24"/>
  <c r="S106" i="24"/>
  <c r="P27" i="24"/>
  <c r="O27" i="24"/>
  <c r="S27" i="24"/>
  <c r="U58" i="23"/>
  <c r="Q58" i="23"/>
  <c r="M58" i="23"/>
  <c r="S92" i="24"/>
  <c r="M92" i="24"/>
  <c r="AH112" i="25"/>
  <c r="AH45" i="25"/>
  <c r="T117" i="24"/>
  <c r="M117" i="24"/>
  <c r="T56" i="24"/>
  <c r="S56" i="24"/>
  <c r="N56" i="24"/>
  <c r="O86" i="24"/>
  <c r="S86" i="24"/>
  <c r="P90" i="19"/>
  <c r="R22" i="21"/>
  <c r="U128" i="19"/>
  <c r="U109" i="19"/>
  <c r="N2" i="21"/>
  <c r="AP27" i="24"/>
  <c r="W27" i="24" s="1"/>
  <c r="U67" i="24"/>
  <c r="N67" i="24"/>
  <c r="N163" i="24"/>
  <c r="Q106" i="24"/>
  <c r="P94" i="24"/>
  <c r="R27" i="24"/>
  <c r="T27" i="24"/>
  <c r="U27" i="24"/>
  <c r="P58" i="23"/>
  <c r="P92" i="24"/>
  <c r="U92" i="24"/>
  <c r="O92" i="24"/>
  <c r="U117" i="24"/>
  <c r="M56" i="24"/>
  <c r="P86" i="24"/>
  <c r="T86" i="24"/>
  <c r="Q86" i="24"/>
  <c r="AP58" i="23"/>
  <c r="AC58" i="23" s="1"/>
  <c r="M67" i="24"/>
  <c r="R163" i="24"/>
  <c r="M106" i="24"/>
  <c r="R106" i="24"/>
  <c r="N106" i="24"/>
  <c r="O58" i="23"/>
  <c r="R58" i="23"/>
  <c r="T92" i="24"/>
  <c r="N92" i="24"/>
  <c r="T38" i="24"/>
  <c r="P38" i="24"/>
  <c r="S38" i="24"/>
  <c r="N38" i="24"/>
  <c r="M38" i="24"/>
  <c r="Q148" i="24"/>
  <c r="R148" i="24"/>
  <c r="M35" i="24"/>
  <c r="T35" i="24"/>
  <c r="Q94" i="24"/>
  <c r="T94" i="24"/>
  <c r="AP94" i="24"/>
  <c r="Z94" i="24" s="1"/>
  <c r="N94" i="24"/>
  <c r="U94" i="24"/>
  <c r="U38" i="24"/>
  <c r="AP115" i="24"/>
  <c r="AJ115" i="24" s="1"/>
  <c r="T115" i="24"/>
  <c r="U115" i="24"/>
  <c r="P115" i="24"/>
  <c r="Q115" i="24"/>
  <c r="O115" i="24"/>
  <c r="M115" i="24"/>
  <c r="M101" i="24"/>
  <c r="Q101" i="24"/>
  <c r="U101" i="24"/>
  <c r="U80" i="24"/>
  <c r="S80" i="24"/>
  <c r="Q49" i="24"/>
  <c r="R49" i="24"/>
  <c r="U49" i="24"/>
  <c r="M168" i="24"/>
  <c r="AP168" i="24"/>
  <c r="AJ168" i="24" s="1"/>
  <c r="O154" i="24"/>
  <c r="R154" i="24"/>
  <c r="N117" i="24"/>
  <c r="P117" i="24"/>
  <c r="AP117" i="24"/>
  <c r="AO117" i="24" s="1"/>
  <c r="S117" i="24"/>
  <c r="P19" i="24"/>
  <c r="AP49" i="24"/>
  <c r="Y49" i="24" s="1"/>
  <c r="AP6" i="24"/>
  <c r="AA6" i="24" s="1"/>
  <c r="S6" i="24"/>
  <c r="N6" i="24"/>
  <c r="T6" i="24"/>
  <c r="Q6" i="24"/>
  <c r="U6" i="24"/>
  <c r="U132" i="24"/>
  <c r="S132" i="24"/>
  <c r="Q30" i="24"/>
  <c r="P30" i="24"/>
  <c r="R117" i="24"/>
  <c r="Q69" i="24"/>
  <c r="P15" i="24"/>
  <c r="O15" i="24"/>
  <c r="T102" i="24"/>
  <c r="O102" i="24"/>
  <c r="M6" i="24"/>
  <c r="O94" i="24"/>
  <c r="O49" i="24"/>
  <c r="U35" i="24"/>
  <c r="N35" i="24"/>
  <c r="S76" i="24"/>
  <c r="M19" i="24"/>
  <c r="Q19" i="24"/>
  <c r="R159" i="24"/>
  <c r="AP159" i="24"/>
  <c r="AJ159" i="24" s="1"/>
  <c r="P140" i="24"/>
  <c r="U140" i="24"/>
  <c r="P71" i="24"/>
  <c r="S71" i="24"/>
  <c r="M71" i="24"/>
  <c r="S94" i="24"/>
  <c r="AP35" i="24"/>
  <c r="W35" i="24" s="1"/>
  <c r="M57" i="24"/>
  <c r="N57" i="24"/>
  <c r="P123" i="24"/>
  <c r="M123" i="24"/>
  <c r="AP37" i="24"/>
  <c r="AM37" i="24" s="1"/>
  <c r="S37" i="24"/>
  <c r="P37" i="24"/>
  <c r="T37" i="24"/>
  <c r="R37" i="24"/>
  <c r="Q37" i="24"/>
  <c r="AP69" i="24"/>
  <c r="AK69" i="24" s="1"/>
  <c r="N69" i="24"/>
  <c r="T69" i="24"/>
  <c r="U69" i="24"/>
  <c r="M69" i="24"/>
  <c r="O69" i="24"/>
  <c r="Q116" i="24"/>
  <c r="R116" i="24"/>
  <c r="M157" i="24"/>
  <c r="R157" i="24"/>
  <c r="M43" i="24"/>
  <c r="T43" i="24"/>
  <c r="N43" i="24"/>
  <c r="AP125" i="24"/>
  <c r="AF125" i="24" s="1"/>
  <c r="M125" i="24"/>
  <c r="S125" i="24"/>
  <c r="O125" i="24"/>
  <c r="AP112" i="24"/>
  <c r="AE112" i="24" s="1"/>
  <c r="Q112" i="24"/>
  <c r="S112" i="24"/>
  <c r="U112" i="24"/>
  <c r="P112" i="24"/>
  <c r="N112" i="24"/>
  <c r="T112" i="24"/>
  <c r="AP90" i="24"/>
  <c r="AC90" i="24" s="1"/>
  <c r="Q90" i="24"/>
  <c r="T90" i="24"/>
  <c r="U90" i="24"/>
  <c r="M90" i="24"/>
  <c r="O90" i="24"/>
  <c r="R70" i="24"/>
  <c r="N70" i="24"/>
  <c r="T70" i="24"/>
  <c r="T85" i="24"/>
  <c r="R85" i="24"/>
  <c r="S3" i="24"/>
  <c r="P3" i="24"/>
  <c r="M3" i="24"/>
  <c r="R3" i="24"/>
  <c r="S15" i="24"/>
  <c r="N15" i="24"/>
  <c r="Q15" i="24"/>
  <c r="O117" i="24"/>
  <c r="Q125" i="24"/>
  <c r="R112" i="24"/>
  <c r="P148" i="24"/>
  <c r="N115" i="24"/>
  <c r="Q164" i="24"/>
  <c r="U40" i="21"/>
  <c r="S76" i="19"/>
  <c r="N123" i="19"/>
  <c r="R69" i="24"/>
  <c r="P69" i="24"/>
  <c r="U15" i="24"/>
  <c r="N37" i="24"/>
  <c r="AP30" i="24"/>
  <c r="X30" i="24" s="1"/>
  <c r="M94" i="24"/>
  <c r="O30" i="24"/>
  <c r="P159" i="24"/>
  <c r="T101" i="24"/>
  <c r="Q71" i="24"/>
  <c r="M34" i="21"/>
  <c r="S105" i="19"/>
  <c r="O41" i="21"/>
  <c r="M167" i="19"/>
  <c r="R138" i="19"/>
  <c r="M126" i="19"/>
  <c r="M101" i="19"/>
  <c r="Q124" i="19"/>
  <c r="R139" i="19"/>
  <c r="S75" i="19"/>
  <c r="R176" i="19"/>
  <c r="N80" i="19"/>
  <c r="P127" i="19"/>
  <c r="S142" i="19"/>
  <c r="N94" i="19"/>
  <c r="M38" i="21"/>
  <c r="AD129" i="25"/>
  <c r="AK129" i="25"/>
  <c r="U148" i="24"/>
  <c r="U154" i="24"/>
  <c r="R164" i="24"/>
  <c r="M30" i="21"/>
  <c r="Q168" i="19"/>
  <c r="N102" i="24"/>
  <c r="T153" i="24"/>
  <c r="T140" i="24"/>
  <c r="R80" i="24"/>
  <c r="AP122" i="24"/>
  <c r="AD122" i="24" s="1"/>
  <c r="P134" i="24"/>
  <c r="S148" i="24"/>
  <c r="S154" i="24"/>
  <c r="T164" i="24"/>
  <c r="O164" i="24"/>
  <c r="N28" i="21"/>
  <c r="Q102" i="24"/>
  <c r="AP154" i="24"/>
  <c r="AN154" i="24" s="1"/>
  <c r="O153" i="24"/>
  <c r="P153" i="24"/>
  <c r="U122" i="24"/>
  <c r="Q140" i="24"/>
  <c r="N148" i="24"/>
  <c r="T154" i="24"/>
  <c r="M164" i="24"/>
  <c r="R102" i="24"/>
  <c r="S102" i="24"/>
  <c r="O108" i="24"/>
  <c r="M140" i="24"/>
  <c r="U134" i="24"/>
  <c r="P154" i="24"/>
  <c r="Q154" i="24"/>
  <c r="P164" i="24"/>
  <c r="N164" i="24"/>
  <c r="R12" i="21"/>
  <c r="P102" i="24"/>
  <c r="M102" i="24"/>
  <c r="AP164" i="24"/>
  <c r="Y164" i="24" s="1"/>
  <c r="N122" i="24"/>
  <c r="M108" i="24"/>
  <c r="R140" i="24"/>
  <c r="AP80" i="24"/>
  <c r="AH80" i="24" s="1"/>
  <c r="M134" i="24"/>
  <c r="O148" i="24"/>
  <c r="N154" i="24"/>
  <c r="S164" i="24"/>
  <c r="U102" i="24"/>
  <c r="S122" i="24"/>
  <c r="Q108" i="24"/>
  <c r="Q134" i="24"/>
  <c r="T148" i="24"/>
  <c r="M148" i="24"/>
  <c r="M154" i="24"/>
  <c r="M9" i="21"/>
  <c r="P171" i="19"/>
  <c r="T122" i="24"/>
  <c r="AP148" i="24"/>
  <c r="AO148" i="24" s="1"/>
  <c r="Q154" i="19"/>
  <c r="Q112" i="19"/>
  <c r="AP134" i="24"/>
  <c r="AN134" i="24" s="1"/>
  <c r="P122" i="24"/>
  <c r="R169" i="19"/>
  <c r="R140" i="19"/>
  <c r="Q4" i="24"/>
  <c r="P166" i="24"/>
  <c r="U20" i="24"/>
  <c r="O172" i="24"/>
  <c r="S24" i="24"/>
  <c r="U89" i="24"/>
  <c r="P89" i="24"/>
  <c r="O28" i="24"/>
  <c r="AP166" i="24"/>
  <c r="Z166" i="24" s="1"/>
  <c r="S131" i="24"/>
  <c r="S107" i="24"/>
  <c r="N107" i="24"/>
  <c r="O107" i="19"/>
  <c r="T4" i="24"/>
  <c r="N172" i="24"/>
  <c r="T24" i="24"/>
  <c r="O24" i="24"/>
  <c r="S89" i="24"/>
  <c r="O18" i="24"/>
  <c r="R18" i="24"/>
  <c r="P131" i="24"/>
  <c r="P107" i="24"/>
  <c r="AP24" i="24"/>
  <c r="AN24" i="24" s="1"/>
  <c r="O159" i="19"/>
  <c r="P4" i="24"/>
  <c r="U4" i="24"/>
  <c r="M166" i="24"/>
  <c r="AP18" i="24"/>
  <c r="AJ18" i="24" s="1"/>
  <c r="N20" i="24"/>
  <c r="T172" i="24"/>
  <c r="R172" i="24"/>
  <c r="M24" i="24"/>
  <c r="Q89" i="24"/>
  <c r="N89" i="24"/>
  <c r="U28" i="24"/>
  <c r="M18" i="24"/>
  <c r="T18" i="24"/>
  <c r="R131" i="24"/>
  <c r="U107" i="24"/>
  <c r="T107" i="24"/>
  <c r="O107" i="24"/>
  <c r="R104" i="19"/>
  <c r="M4" i="24"/>
  <c r="S166" i="24"/>
  <c r="Q20" i="24"/>
  <c r="M172" i="24"/>
  <c r="U24" i="24"/>
  <c r="AP107" i="24"/>
  <c r="AK107" i="24" s="1"/>
  <c r="U131" i="24"/>
  <c r="O4" i="24"/>
  <c r="U166" i="24"/>
  <c r="S20" i="24"/>
  <c r="M20" i="24"/>
  <c r="R24" i="24"/>
  <c r="O89" i="24"/>
  <c r="AP89" i="24"/>
  <c r="AB89" i="24" s="1"/>
  <c r="N18" i="24"/>
  <c r="T131" i="24"/>
  <c r="M24" i="21"/>
  <c r="S156" i="19"/>
  <c r="S4" i="24"/>
  <c r="N166" i="24"/>
  <c r="P20" i="24"/>
  <c r="U172" i="24"/>
  <c r="P24" i="24"/>
  <c r="Q28" i="24"/>
  <c r="AP172" i="24"/>
  <c r="AI172" i="24" s="1"/>
  <c r="Q18" i="24"/>
  <c r="N131" i="24"/>
  <c r="R16" i="21"/>
  <c r="T166" i="24"/>
  <c r="AP20" i="24"/>
  <c r="AA20" i="24" s="1"/>
  <c r="AL82" i="25"/>
  <c r="P172" i="24"/>
  <c r="R89" i="24"/>
  <c r="M89" i="24"/>
  <c r="T28" i="24"/>
  <c r="S28" i="24"/>
  <c r="U18" i="24"/>
  <c r="Z46" i="26"/>
  <c r="Z38" i="25"/>
  <c r="AO42" i="25"/>
  <c r="G173" i="25"/>
  <c r="K173" i="25"/>
  <c r="D11" i="25"/>
  <c r="J11" i="25"/>
  <c r="G128" i="25"/>
  <c r="I128" i="25"/>
  <c r="J59" i="24"/>
  <c r="H59" i="24"/>
  <c r="I59" i="24"/>
  <c r="G59" i="24"/>
  <c r="C140" i="24"/>
  <c r="F140" i="24"/>
  <c r="J140" i="24"/>
  <c r="I140" i="24"/>
  <c r="H140" i="24"/>
  <c r="G140" i="24"/>
  <c r="H123" i="24"/>
  <c r="J123" i="24"/>
  <c r="K123" i="24"/>
  <c r="C123" i="24"/>
  <c r="D123" i="24"/>
  <c r="E123" i="24"/>
  <c r="I123" i="24"/>
  <c r="F123" i="24"/>
  <c r="F22" i="25"/>
  <c r="G22" i="25"/>
  <c r="D22" i="25"/>
  <c r="K22" i="25"/>
  <c r="E22" i="25"/>
  <c r="J22" i="25"/>
  <c r="H22" i="25"/>
  <c r="I22" i="25"/>
  <c r="C22" i="25"/>
  <c r="I50" i="26"/>
  <c r="G50" i="26"/>
  <c r="D50" i="26"/>
  <c r="E50" i="26"/>
  <c r="K50" i="26"/>
  <c r="H50" i="26"/>
  <c r="F50" i="26"/>
  <c r="J50" i="26"/>
  <c r="E131" i="25"/>
  <c r="D131" i="25"/>
  <c r="F131" i="25"/>
  <c r="H132" i="25"/>
  <c r="I131" i="25"/>
  <c r="J132" i="25"/>
  <c r="F65" i="24"/>
  <c r="K131" i="25"/>
  <c r="K132" i="25"/>
  <c r="F132" i="25"/>
  <c r="H131" i="25"/>
  <c r="U121" i="24"/>
  <c r="S121" i="24"/>
  <c r="T167" i="24"/>
  <c r="AP167" i="24"/>
  <c r="X167" i="24" s="1"/>
  <c r="R167" i="24"/>
  <c r="O167" i="24"/>
  <c r="P167" i="24"/>
  <c r="S167" i="24"/>
  <c r="N167" i="24"/>
  <c r="U165" i="24"/>
  <c r="R165" i="24"/>
  <c r="M165" i="24"/>
  <c r="T165" i="24"/>
  <c r="P165" i="24"/>
  <c r="N165" i="24"/>
  <c r="AP84" i="24"/>
  <c r="W84" i="24" s="1"/>
  <c r="R84" i="24"/>
  <c r="N84" i="24"/>
  <c r="S84" i="24"/>
  <c r="Q84" i="24"/>
  <c r="P84" i="24"/>
  <c r="U84" i="24"/>
  <c r="M84" i="24"/>
  <c r="Q93" i="24"/>
  <c r="U93" i="24"/>
  <c r="P93" i="24"/>
  <c r="T93" i="24"/>
  <c r="O93" i="24"/>
  <c r="S93" i="24"/>
  <c r="AP52" i="24"/>
  <c r="AL52" i="24" s="1"/>
  <c r="U52" i="24"/>
  <c r="S52" i="24"/>
  <c r="Q52" i="24"/>
  <c r="N52" i="24"/>
  <c r="T52" i="24"/>
  <c r="P52" i="24"/>
  <c r="O52" i="24"/>
  <c r="P100" i="24"/>
  <c r="M100" i="24"/>
  <c r="AP100" i="24"/>
  <c r="AG100" i="24" s="1"/>
  <c r="R114" i="24"/>
  <c r="U114" i="24"/>
  <c r="Q114" i="24"/>
  <c r="S114" i="24"/>
  <c r="R52" i="24"/>
  <c r="M36" i="24"/>
  <c r="Q36" i="24"/>
  <c r="T36" i="24"/>
  <c r="AP36" i="24"/>
  <c r="AG36" i="24" s="1"/>
  <c r="R36" i="24"/>
  <c r="S36" i="24"/>
  <c r="N136" i="24"/>
  <c r="AP136" i="24"/>
  <c r="AF136" i="24" s="1"/>
  <c r="P136" i="24"/>
  <c r="Q136" i="24"/>
  <c r="O136" i="24"/>
  <c r="AP161" i="24"/>
  <c r="AC161" i="24" s="1"/>
  <c r="R161" i="24"/>
  <c r="O161" i="24"/>
  <c r="T161" i="24"/>
  <c r="P161" i="24"/>
  <c r="N161" i="24"/>
  <c r="AP121" i="24"/>
  <c r="AK121" i="24" s="1"/>
  <c r="P121" i="24"/>
  <c r="R121" i="24"/>
  <c r="N121" i="24"/>
  <c r="M121" i="24"/>
  <c r="O121" i="24"/>
  <c r="Q121" i="24"/>
  <c r="T121" i="24"/>
  <c r="S61" i="24"/>
  <c r="R61" i="24"/>
  <c r="Q61" i="24"/>
  <c r="N61" i="24"/>
  <c r="U61" i="24"/>
  <c r="P61" i="24"/>
  <c r="AP11" i="24"/>
  <c r="X11" i="24" s="1"/>
  <c r="R11" i="24"/>
  <c r="M11" i="24"/>
  <c r="N11" i="24"/>
  <c r="S29" i="24"/>
  <c r="U29" i="24"/>
  <c r="T29" i="24"/>
  <c r="R29" i="24"/>
  <c r="N29" i="24"/>
  <c r="AP25" i="24"/>
  <c r="AE25" i="24" s="1"/>
  <c r="N25" i="24"/>
  <c r="T25" i="24"/>
  <c r="O25" i="24"/>
  <c r="P25" i="24"/>
  <c r="M25" i="24"/>
  <c r="Q25" i="24"/>
  <c r="R25" i="24"/>
  <c r="U25" i="24"/>
  <c r="AP83" i="24"/>
  <c r="AM83" i="24" s="1"/>
  <c r="N83" i="24"/>
  <c r="Q83" i="24"/>
  <c r="P83" i="24"/>
  <c r="U83" i="24"/>
  <c r="M83" i="24"/>
  <c r="R83" i="24"/>
  <c r="S83" i="24"/>
  <c r="U5" i="24"/>
  <c r="S5" i="24"/>
  <c r="AP5" i="24"/>
  <c r="AF5" i="24" s="1"/>
  <c r="O5" i="24"/>
  <c r="O72" i="24"/>
  <c r="N72" i="24"/>
  <c r="T72" i="24"/>
  <c r="R72" i="24"/>
  <c r="AP72" i="24"/>
  <c r="AL72" i="24" s="1"/>
  <c r="P72" i="24"/>
  <c r="O144" i="24"/>
  <c r="R144" i="24"/>
  <c r="AP144" i="24"/>
  <c r="AO144" i="24" s="1"/>
  <c r="M144" i="24"/>
  <c r="S144" i="24"/>
  <c r="N144" i="24"/>
  <c r="P144" i="24"/>
  <c r="M52" i="24"/>
  <c r="T114" i="24"/>
  <c r="Q29" i="24"/>
  <c r="O83" i="24"/>
  <c r="O61" i="24"/>
  <c r="T61" i="24"/>
  <c r="O84" i="24"/>
  <c r="Q11" i="24"/>
  <c r="O11" i="24"/>
  <c r="Q167" i="24"/>
  <c r="AP61" i="24"/>
  <c r="AG61" i="24" s="1"/>
  <c r="S44" i="21"/>
  <c r="M26" i="21"/>
  <c r="P175" i="19"/>
  <c r="P134" i="19"/>
  <c r="R147" i="19"/>
  <c r="O131" i="24"/>
  <c r="M131" i="24"/>
  <c r="R42" i="24"/>
  <c r="M42" i="24"/>
  <c r="S42" i="24"/>
  <c r="P42" i="24"/>
  <c r="AP65" i="24"/>
  <c r="AM65" i="24" s="1"/>
  <c r="P65" i="24"/>
  <c r="R65" i="24"/>
  <c r="M28" i="24"/>
  <c r="N28" i="24"/>
  <c r="P28" i="24"/>
  <c r="M97" i="24"/>
  <c r="T97" i="24"/>
  <c r="N130" i="19"/>
  <c r="Q158" i="19"/>
  <c r="N129" i="19"/>
  <c r="N88" i="19"/>
  <c r="M82" i="19"/>
  <c r="N69" i="19"/>
  <c r="T45" i="21"/>
  <c r="U92" i="19"/>
  <c r="R144" i="19"/>
  <c r="S95" i="19"/>
  <c r="Q106" i="19"/>
  <c r="Q18" i="21"/>
  <c r="Q99" i="19"/>
  <c r="AA3" i="25"/>
  <c r="AN3" i="25"/>
  <c r="AB3" i="25"/>
  <c r="AJ3" i="25"/>
  <c r="AI3" i="25"/>
  <c r="AF3" i="25"/>
  <c r="AK3" i="25"/>
  <c r="AO3" i="25"/>
  <c r="AM3" i="25"/>
  <c r="AG3" i="25"/>
  <c r="W3" i="25"/>
  <c r="Z3" i="25"/>
  <c r="AC3" i="25"/>
  <c r="AJ40" i="25"/>
  <c r="X40" i="25"/>
  <c r="AH40" i="25"/>
  <c r="AM40" i="25"/>
  <c r="AE40" i="25"/>
  <c r="AO40" i="25"/>
  <c r="AF40" i="25"/>
  <c r="AB40" i="25"/>
  <c r="AL40" i="25"/>
  <c r="AD76" i="25"/>
  <c r="AL76" i="25"/>
  <c r="AF76" i="25"/>
  <c r="X76" i="25"/>
  <c r="Y76" i="25"/>
  <c r="AO76" i="25"/>
  <c r="AC76" i="25"/>
  <c r="AH76" i="25"/>
  <c r="W76" i="25"/>
  <c r="R50" i="24"/>
  <c r="Q50" i="24"/>
  <c r="P50" i="24"/>
  <c r="U50" i="24"/>
  <c r="Q5" i="24"/>
  <c r="M5" i="24"/>
  <c r="P5" i="24"/>
  <c r="R5" i="24"/>
  <c r="R100" i="24"/>
  <c r="N100" i="24"/>
  <c r="T100" i="24"/>
  <c r="U100" i="24"/>
  <c r="O100" i="24"/>
  <c r="U144" i="24"/>
  <c r="M161" i="24"/>
  <c r="AP114" i="24"/>
  <c r="AB114" i="24" s="1"/>
  <c r="P114" i="24"/>
  <c r="N114" i="24"/>
  <c r="T11" i="24"/>
  <c r="R93" i="24"/>
  <c r="M93" i="24"/>
  <c r="N93" i="24"/>
  <c r="M167" i="24"/>
  <c r="U167" i="24"/>
  <c r="P29" i="24"/>
  <c r="M29" i="24"/>
  <c r="AP29" i="24"/>
  <c r="AF29" i="24" s="1"/>
  <c r="M136" i="24"/>
  <c r="U136" i="24"/>
  <c r="AP93" i="24"/>
  <c r="W93" i="24" s="1"/>
  <c r="O36" i="24"/>
  <c r="U36" i="24"/>
  <c r="O165" i="24"/>
  <c r="S165" i="24"/>
  <c r="Q72" i="24"/>
  <c r="M72" i="24"/>
  <c r="AP165" i="24"/>
  <c r="AO165" i="24" s="1"/>
  <c r="Q100" i="24"/>
  <c r="N5" i="24"/>
  <c r="S50" i="24"/>
  <c r="N50" i="24"/>
  <c r="X3" i="25"/>
  <c r="S100" i="24"/>
  <c r="O50" i="24"/>
  <c r="Y3" i="25"/>
  <c r="T144" i="24"/>
  <c r="Q144" i="24"/>
  <c r="U161" i="24"/>
  <c r="Q161" i="24"/>
  <c r="S161" i="24"/>
  <c r="O114" i="24"/>
  <c r="M114" i="24"/>
  <c r="P11" i="24"/>
  <c r="S11" i="24"/>
  <c r="U11" i="24"/>
  <c r="O29" i="24"/>
  <c r="T136" i="24"/>
  <c r="R136" i="24"/>
  <c r="P36" i="24"/>
  <c r="N36" i="24"/>
  <c r="Q165" i="24"/>
  <c r="U72" i="24"/>
  <c r="S72" i="24"/>
  <c r="AP50" i="24"/>
  <c r="AN50" i="24" s="1"/>
  <c r="T5" i="24"/>
  <c r="T50" i="24"/>
  <c r="AL3" i="25"/>
  <c r="AI76" i="25"/>
  <c r="AH3" i="25"/>
  <c r="N85" i="24"/>
  <c r="N30" i="24"/>
  <c r="S43" i="24"/>
  <c r="Q157" i="24"/>
  <c r="N157" i="24"/>
  <c r="U57" i="24"/>
  <c r="AP157" i="24"/>
  <c r="X157" i="24" s="1"/>
  <c r="U116" i="24"/>
  <c r="N32" i="24"/>
  <c r="P132" i="24"/>
  <c r="AP32" i="24"/>
  <c r="AG32" i="24" s="1"/>
  <c r="AP116" i="24"/>
  <c r="AE116" i="24" s="1"/>
  <c r="T123" i="24"/>
  <c r="Q85" i="24"/>
  <c r="U85" i="24"/>
  <c r="S30" i="24"/>
  <c r="U43" i="24"/>
  <c r="AP76" i="24"/>
  <c r="AG76" i="24" s="1"/>
  <c r="P70" i="24"/>
  <c r="T32" i="24"/>
  <c r="U76" i="24"/>
  <c r="M132" i="24"/>
  <c r="N123" i="24"/>
  <c r="P157" i="24"/>
  <c r="T132" i="24"/>
  <c r="M69" i="27"/>
  <c r="Q62" i="24"/>
  <c r="U47" i="27"/>
  <c r="M108" i="27"/>
  <c r="M16" i="27"/>
  <c r="AF175" i="25"/>
  <c r="AE175" i="25"/>
  <c r="AI47" i="25"/>
  <c r="AP57" i="24"/>
  <c r="AC57" i="24" s="1"/>
  <c r="P57" i="24"/>
  <c r="Q57" i="24"/>
  <c r="S57" i="24"/>
  <c r="T57" i="24"/>
  <c r="O57" i="24"/>
  <c r="R57" i="24"/>
  <c r="S123" i="24"/>
  <c r="R123" i="24"/>
  <c r="AP123" i="24"/>
  <c r="AM123" i="24" s="1"/>
  <c r="Q123" i="24"/>
  <c r="U123" i="24"/>
  <c r="N116" i="24"/>
  <c r="P116" i="24"/>
  <c r="M116" i="24"/>
  <c r="S116" i="24"/>
  <c r="T116" i="24"/>
  <c r="R32" i="24"/>
  <c r="S32" i="24"/>
  <c r="P32" i="24"/>
  <c r="M32" i="24"/>
  <c r="Q32" i="24"/>
  <c r="T157" i="24"/>
  <c r="U157" i="24"/>
  <c r="O157" i="24"/>
  <c r="Q43" i="24"/>
  <c r="AP43" i="24"/>
  <c r="AM43" i="24" s="1"/>
  <c r="O43" i="24"/>
  <c r="P43" i="24"/>
  <c r="R43" i="24"/>
  <c r="N76" i="24"/>
  <c r="Q76" i="24"/>
  <c r="M76" i="24"/>
  <c r="S70" i="24"/>
  <c r="O70" i="24"/>
  <c r="U70" i="24"/>
  <c r="M70" i="24"/>
  <c r="Q70" i="24"/>
  <c r="AP70" i="24"/>
  <c r="W70" i="24" s="1"/>
  <c r="M85" i="24"/>
  <c r="S85" i="24"/>
  <c r="P85" i="24"/>
  <c r="AP85" i="24"/>
  <c r="Z85" i="24" s="1"/>
  <c r="Q132" i="24"/>
  <c r="O132" i="24"/>
  <c r="N132" i="24"/>
  <c r="R132" i="24"/>
  <c r="AP132" i="24"/>
  <c r="AE132" i="24" s="1"/>
  <c r="U3" i="24"/>
  <c r="AP3" i="24"/>
  <c r="AG3" i="24" s="1"/>
  <c r="O3" i="24"/>
  <c r="Q3" i="24"/>
  <c r="R30" i="24"/>
  <c r="U30" i="24"/>
  <c r="T30" i="24"/>
  <c r="M30" i="24"/>
  <c r="T76" i="24"/>
  <c r="O76" i="24"/>
  <c r="R76" i="24"/>
  <c r="O123" i="24"/>
  <c r="X97" i="25"/>
  <c r="AL97" i="25"/>
  <c r="AK97" i="25"/>
  <c r="AM97" i="25"/>
  <c r="AE97" i="25"/>
  <c r="AA97" i="25"/>
  <c r="AB97" i="25"/>
  <c r="AO97" i="25"/>
  <c r="AH97" i="25"/>
  <c r="AC97" i="25"/>
  <c r="AI113" i="25"/>
  <c r="R118" i="27"/>
  <c r="AL138" i="25"/>
  <c r="T75" i="24"/>
  <c r="Q144" i="27"/>
  <c r="M86" i="27"/>
  <c r="S86" i="27"/>
  <c r="Q86" i="27"/>
  <c r="Y166" i="25"/>
  <c r="AO134" i="25"/>
  <c r="AJ7" i="25"/>
  <c r="AG76" i="25"/>
  <c r="AB76" i="25"/>
  <c r="AN76" i="25"/>
  <c r="AE76" i="25"/>
  <c r="AA76" i="25"/>
  <c r="Z76" i="25"/>
  <c r="AM76" i="25"/>
  <c r="AK76" i="25"/>
  <c r="M122" i="24"/>
  <c r="Q122" i="24"/>
  <c r="R122" i="24"/>
  <c r="O38" i="24"/>
  <c r="AP38" i="24"/>
  <c r="W38" i="24" s="1"/>
  <c r="R38" i="24"/>
  <c r="Q38" i="24"/>
  <c r="S101" i="24"/>
  <c r="R101" i="24"/>
  <c r="O101" i="24"/>
  <c r="P101" i="24"/>
  <c r="AP101" i="24"/>
  <c r="AC101" i="24" s="1"/>
  <c r="S19" i="24"/>
  <c r="T19" i="24"/>
  <c r="AP19" i="24"/>
  <c r="AF19" i="24" s="1"/>
  <c r="O19" i="24"/>
  <c r="R19" i="24"/>
  <c r="N19" i="24"/>
  <c r="O80" i="24"/>
  <c r="Q80" i="24"/>
  <c r="T80" i="24"/>
  <c r="M80" i="24"/>
  <c r="N80" i="24"/>
  <c r="Q159" i="24"/>
  <c r="S159" i="24"/>
  <c r="U159" i="24"/>
  <c r="M159" i="24"/>
  <c r="O159" i="24"/>
  <c r="N159" i="24"/>
  <c r="T159" i="24"/>
  <c r="AP108" i="24"/>
  <c r="AO108" i="24" s="1"/>
  <c r="U108" i="24"/>
  <c r="T108" i="24"/>
  <c r="N108" i="24"/>
  <c r="S108" i="24"/>
  <c r="P108" i="24"/>
  <c r="N49" i="24"/>
  <c r="P49" i="24"/>
  <c r="T49" i="24"/>
  <c r="S49" i="24"/>
  <c r="M49" i="24"/>
  <c r="O140" i="24"/>
  <c r="N140" i="24"/>
  <c r="AP140" i="24"/>
  <c r="AH140" i="24" s="1"/>
  <c r="S140" i="24"/>
  <c r="N168" i="24"/>
  <c r="R168" i="24"/>
  <c r="U168" i="24"/>
  <c r="Q168" i="24"/>
  <c r="T168" i="24"/>
  <c r="S168" i="24"/>
  <c r="P168" i="24"/>
  <c r="R71" i="24"/>
  <c r="O71" i="24"/>
  <c r="T71" i="24"/>
  <c r="R134" i="24"/>
  <c r="T134" i="24"/>
  <c r="N134" i="24"/>
  <c r="S134" i="24"/>
  <c r="O35" i="24"/>
  <c r="Q35" i="24"/>
  <c r="R35" i="24"/>
  <c r="S35" i="24"/>
  <c r="P35" i="24"/>
  <c r="N153" i="24"/>
  <c r="M153" i="24"/>
  <c r="U153" i="24"/>
  <c r="S153" i="24"/>
  <c r="Q153" i="24"/>
  <c r="R153" i="24"/>
  <c r="C2" i="21"/>
  <c r="AL5" i="25"/>
  <c r="O57" i="27"/>
  <c r="AK121" i="25"/>
  <c r="AM117" i="25"/>
  <c r="Y117" i="25"/>
  <c r="AI97" i="25"/>
  <c r="AF97" i="25"/>
  <c r="Y97" i="25"/>
  <c r="AD97" i="25"/>
  <c r="M31" i="24"/>
  <c r="T31" i="24"/>
  <c r="Q75" i="24"/>
  <c r="M75" i="24"/>
  <c r="N75" i="24"/>
  <c r="R75" i="24"/>
  <c r="P62" i="24"/>
  <c r="R62" i="24"/>
  <c r="R128" i="24"/>
  <c r="N128" i="24"/>
  <c r="P128" i="24"/>
  <c r="O128" i="24"/>
  <c r="M128" i="24"/>
  <c r="S128" i="24"/>
  <c r="S34" i="27"/>
  <c r="M34" i="27"/>
  <c r="U34" i="27"/>
  <c r="R34" i="27"/>
  <c r="O34" i="27"/>
  <c r="P34" i="27"/>
  <c r="T34" i="27"/>
  <c r="Q34" i="27"/>
  <c r="N165" i="27"/>
  <c r="T165" i="27"/>
  <c r="U88" i="27"/>
  <c r="M88" i="27"/>
  <c r="O88" i="27"/>
  <c r="R88" i="27"/>
  <c r="Q88" i="27"/>
  <c r="S88" i="27"/>
  <c r="T88" i="27"/>
  <c r="N88" i="27"/>
  <c r="S78" i="27"/>
  <c r="N78" i="27"/>
  <c r="T78" i="27"/>
  <c r="U136" i="27"/>
  <c r="O136" i="27"/>
  <c r="R136" i="27"/>
  <c r="M136" i="27"/>
  <c r="Q136" i="27"/>
  <c r="O40" i="27"/>
  <c r="M40" i="27"/>
  <c r="P169" i="27"/>
  <c r="O169" i="27"/>
  <c r="N169" i="27"/>
  <c r="M169" i="27"/>
  <c r="Q169" i="27"/>
  <c r="U169" i="27"/>
  <c r="S169" i="27"/>
  <c r="T169" i="27"/>
  <c r="T43" i="27"/>
  <c r="Q43" i="27"/>
  <c r="R43" i="27"/>
  <c r="U43" i="27"/>
  <c r="O43" i="27"/>
  <c r="N43" i="27"/>
  <c r="O91" i="27"/>
  <c r="M91" i="27"/>
  <c r="Q91" i="27"/>
  <c r="R170" i="27"/>
  <c r="N170" i="27"/>
  <c r="U170" i="27"/>
  <c r="M170" i="27"/>
  <c r="S170" i="27"/>
  <c r="O170" i="27"/>
  <c r="T170" i="27"/>
  <c r="U41" i="27"/>
  <c r="S41" i="27"/>
  <c r="Q41" i="27"/>
  <c r="R41" i="27"/>
  <c r="M15" i="27"/>
  <c r="U15" i="27"/>
  <c r="O15" i="27"/>
  <c r="R15" i="27"/>
  <c r="R69" i="27"/>
  <c r="U69" i="27"/>
  <c r="O69" i="27"/>
  <c r="Q69" i="27"/>
  <c r="P69" i="27"/>
  <c r="R135" i="27"/>
  <c r="O135" i="27"/>
  <c r="T135" i="27"/>
  <c r="M135" i="27"/>
  <c r="P135" i="27"/>
  <c r="R38" i="27"/>
  <c r="T38" i="27"/>
  <c r="P94" i="27"/>
  <c r="N94" i="27"/>
  <c r="O94" i="27"/>
  <c r="U94" i="27"/>
  <c r="M94" i="27"/>
  <c r="R94" i="27"/>
  <c r="O152" i="27"/>
  <c r="N152" i="27"/>
  <c r="P152" i="27"/>
  <c r="S152" i="27"/>
  <c r="U152" i="27"/>
  <c r="Q152" i="27"/>
  <c r="T152" i="27"/>
  <c r="O31" i="27"/>
  <c r="T31" i="27"/>
  <c r="Q31" i="27"/>
  <c r="R31" i="27"/>
  <c r="S31" i="27"/>
  <c r="M31" i="27"/>
  <c r="N31" i="27"/>
  <c r="P31" i="27"/>
  <c r="Q24" i="27"/>
  <c r="O24" i="27"/>
  <c r="P24" i="27"/>
  <c r="S24" i="27"/>
  <c r="S61" i="27"/>
  <c r="M61" i="27"/>
  <c r="R61" i="27"/>
  <c r="U61" i="27"/>
  <c r="T61" i="27"/>
  <c r="T89" i="27"/>
  <c r="Q89" i="27"/>
  <c r="P89" i="27"/>
  <c r="S89" i="27"/>
  <c r="O89" i="27"/>
  <c r="N89" i="27"/>
  <c r="P108" i="27"/>
  <c r="O108" i="27"/>
  <c r="U108" i="27"/>
  <c r="M171" i="27"/>
  <c r="P171" i="27"/>
  <c r="R171" i="27"/>
  <c r="Q171" i="27"/>
  <c r="N171" i="27"/>
  <c r="P115" i="27"/>
  <c r="S115" i="27"/>
  <c r="R115" i="27"/>
  <c r="T115" i="27"/>
  <c r="M55" i="27"/>
  <c r="O55" i="27"/>
  <c r="T55" i="27"/>
  <c r="P55" i="27"/>
  <c r="S55" i="27"/>
  <c r="U6" i="27"/>
  <c r="T6" i="27"/>
  <c r="S6" i="27"/>
  <c r="Q6" i="27"/>
  <c r="R6" i="27"/>
  <c r="O6" i="27"/>
  <c r="N6" i="27"/>
  <c r="N118" i="27"/>
  <c r="M118" i="27"/>
  <c r="U118" i="27"/>
  <c r="O118" i="27"/>
  <c r="T144" i="27"/>
  <c r="P144" i="27"/>
  <c r="S47" i="27"/>
  <c r="M47" i="27"/>
  <c r="T47" i="27"/>
  <c r="Q16" i="27"/>
  <c r="U16" i="27"/>
  <c r="O16" i="27"/>
  <c r="N16" i="27"/>
  <c r="R16" i="27"/>
  <c r="T77" i="27"/>
  <c r="M77" i="27"/>
  <c r="Q77" i="27"/>
  <c r="U77" i="27"/>
  <c r="T137" i="27"/>
  <c r="S137" i="27"/>
  <c r="M137" i="27"/>
  <c r="N137" i="27"/>
  <c r="U137" i="27"/>
  <c r="M100" i="27"/>
  <c r="R100" i="27"/>
  <c r="U100" i="27"/>
  <c r="T100" i="27"/>
  <c r="T3" i="27"/>
  <c r="R3" i="27"/>
  <c r="S3" i="27"/>
  <c r="Q3" i="27"/>
  <c r="P3" i="27"/>
  <c r="Q111" i="27"/>
  <c r="R111" i="27"/>
  <c r="O111" i="27"/>
  <c r="M111" i="27"/>
  <c r="N111" i="27"/>
  <c r="U63" i="27"/>
  <c r="Q63" i="27"/>
  <c r="R63" i="27"/>
  <c r="S63" i="27"/>
  <c r="N63" i="27"/>
  <c r="T63" i="27"/>
  <c r="N162" i="27"/>
  <c r="R162" i="27"/>
  <c r="Q162" i="27"/>
  <c r="O162" i="27"/>
  <c r="M162" i="27"/>
  <c r="P162" i="27"/>
  <c r="S98" i="27"/>
  <c r="N98" i="27"/>
  <c r="P98" i="27"/>
  <c r="T98" i="27"/>
  <c r="M98" i="27"/>
  <c r="U98" i="27"/>
  <c r="U33" i="27"/>
  <c r="T33" i="27"/>
  <c r="Q33" i="27"/>
  <c r="O33" i="27"/>
  <c r="Q25" i="27"/>
  <c r="P25" i="27"/>
  <c r="R25" i="27"/>
  <c r="T25" i="27"/>
  <c r="M25" i="27"/>
  <c r="R108" i="27"/>
  <c r="T16" i="27"/>
  <c r="Q55" i="27"/>
  <c r="P15" i="27"/>
  <c r="N15" i="27"/>
  <c r="T15" i="27"/>
  <c r="S144" i="27"/>
  <c r="M89" i="27"/>
  <c r="U89" i="27"/>
  <c r="M3" i="27"/>
  <c r="Q61" i="27"/>
  <c r="S111" i="27"/>
  <c r="N136" i="27"/>
  <c r="N69" i="27"/>
  <c r="U75" i="24"/>
  <c r="U171" i="27"/>
  <c r="S171" i="27"/>
  <c r="T171" i="27"/>
  <c r="S135" i="27"/>
  <c r="N135" i="27"/>
  <c r="U135" i="27"/>
  <c r="T118" i="27"/>
  <c r="M63" i="27"/>
  <c r="N116" i="27"/>
  <c r="P43" i="27"/>
  <c r="S43" i="27"/>
  <c r="N108" i="27"/>
  <c r="P16" i="27"/>
  <c r="R55" i="27"/>
  <c r="Q15" i="27"/>
  <c r="R144" i="27"/>
  <c r="O144" i="27"/>
  <c r="N3" i="27"/>
  <c r="P61" i="27"/>
  <c r="M41" i="27"/>
  <c r="T41" i="27"/>
  <c r="T111" i="27"/>
  <c r="T136" i="27"/>
  <c r="T69" i="27"/>
  <c r="O75" i="24"/>
  <c r="Q128" i="24"/>
  <c r="R169" i="27"/>
  <c r="P170" i="27"/>
  <c r="M6" i="27"/>
  <c r="Q118" i="27"/>
  <c r="T94" i="27"/>
  <c r="S94" i="27"/>
  <c r="O63" i="27"/>
  <c r="P88" i="27"/>
  <c r="M116" i="27"/>
  <c r="M43" i="27"/>
  <c r="Q108" i="27"/>
  <c r="S108" i="27"/>
  <c r="U55" i="27"/>
  <c r="S15" i="27"/>
  <c r="M144" i="27"/>
  <c r="U144" i="27"/>
  <c r="U3" i="27"/>
  <c r="O61" i="27"/>
  <c r="P41" i="27"/>
  <c r="O41" i="27"/>
  <c r="U111" i="27"/>
  <c r="S136" i="27"/>
  <c r="P75" i="24"/>
  <c r="T128" i="24"/>
  <c r="T62" i="24"/>
  <c r="N62" i="24"/>
  <c r="U31" i="27"/>
  <c r="P118" i="27"/>
  <c r="Q94" i="27"/>
  <c r="P63" i="27"/>
  <c r="R152" i="27"/>
  <c r="R98" i="27"/>
  <c r="O98" i="27"/>
  <c r="T162" i="27"/>
  <c r="U162" i="27"/>
  <c r="S162" i="27"/>
  <c r="Q115" i="27"/>
  <c r="M33" i="27"/>
  <c r="R24" i="27"/>
  <c r="P100" i="27"/>
  <c r="Q100" i="27"/>
  <c r="AN97" i="25"/>
  <c r="W97" i="25"/>
  <c r="Z97" i="25"/>
  <c r="AG97" i="25"/>
  <c r="AL22" i="25"/>
  <c r="AK104" i="26"/>
  <c r="P127" i="24"/>
  <c r="S127" i="24"/>
  <c r="T17" i="24"/>
  <c r="M17" i="24"/>
  <c r="Q40" i="24"/>
  <c r="M40" i="24"/>
  <c r="S162" i="24"/>
  <c r="N162" i="24"/>
  <c r="R162" i="24"/>
  <c r="M64" i="24"/>
  <c r="U64" i="24"/>
  <c r="O68" i="27"/>
  <c r="P68" i="27"/>
  <c r="W104" i="26"/>
  <c r="O147" i="27"/>
  <c r="AB123" i="25"/>
  <c r="U45" i="27"/>
  <c r="S45" i="27"/>
  <c r="P45" i="27"/>
  <c r="N58" i="27"/>
  <c r="O58" i="27"/>
  <c r="M58" i="27"/>
  <c r="P58" i="27"/>
  <c r="S58" i="27"/>
  <c r="U58" i="27"/>
  <c r="R58" i="27"/>
  <c r="T58" i="27"/>
  <c r="P119" i="27"/>
  <c r="O119" i="27"/>
  <c r="U119" i="27"/>
  <c r="S119" i="27"/>
  <c r="Q119" i="27"/>
  <c r="R119" i="27"/>
  <c r="N119" i="27"/>
  <c r="R2" i="27"/>
  <c r="O2" i="27"/>
  <c r="T2" i="27"/>
  <c r="N2" i="27"/>
  <c r="P2" i="27"/>
  <c r="M2" i="27"/>
  <c r="S2" i="27"/>
  <c r="AK160" i="25"/>
  <c r="AM160" i="25"/>
  <c r="P17" i="27"/>
  <c r="O17" i="27"/>
  <c r="U17" i="27"/>
  <c r="S17" i="27"/>
  <c r="Q17" i="27"/>
  <c r="R17" i="27"/>
  <c r="M17" i="27"/>
  <c r="U145" i="27"/>
  <c r="T145" i="27"/>
  <c r="R145" i="27"/>
  <c r="O145" i="27"/>
  <c r="Q145" i="27"/>
  <c r="M145" i="27"/>
  <c r="N145" i="27"/>
  <c r="P145" i="27"/>
  <c r="S145" i="27"/>
  <c r="O73" i="27"/>
  <c r="N73" i="27"/>
  <c r="P73" i="27"/>
  <c r="S73" i="27"/>
  <c r="M73" i="27"/>
  <c r="U73" i="27"/>
  <c r="R73" i="27"/>
  <c r="T73" i="27"/>
  <c r="R18" i="27"/>
  <c r="Q18" i="27"/>
  <c r="N18" i="27"/>
  <c r="S18" i="27"/>
  <c r="T18" i="27"/>
  <c r="O18" i="27"/>
  <c r="P18" i="27"/>
  <c r="M18" i="27"/>
  <c r="P72" i="27"/>
  <c r="O72" i="27"/>
  <c r="U72" i="27"/>
  <c r="M72" i="27"/>
  <c r="Q72" i="27"/>
  <c r="S72" i="27"/>
  <c r="R72" i="27"/>
  <c r="T72" i="27"/>
  <c r="S13" i="27"/>
  <c r="U13" i="27"/>
  <c r="Q13" i="27"/>
  <c r="R13" i="27"/>
  <c r="O13" i="27"/>
  <c r="N13" i="27"/>
  <c r="T13" i="27"/>
  <c r="M13" i="27"/>
  <c r="P13" i="27"/>
  <c r="M119" i="27"/>
  <c r="T124" i="27"/>
  <c r="O16" i="24"/>
  <c r="R16" i="24"/>
  <c r="T164" i="27"/>
  <c r="Q164" i="27"/>
  <c r="T59" i="27"/>
  <c r="U59" i="27"/>
  <c r="S132" i="27"/>
  <c r="Q132" i="27"/>
  <c r="R132" i="27"/>
  <c r="N132" i="27"/>
  <c r="T132" i="27"/>
  <c r="M132" i="27"/>
  <c r="P132" i="27"/>
  <c r="U132" i="27"/>
  <c r="S11" i="27"/>
  <c r="U11" i="27"/>
  <c r="S49" i="27"/>
  <c r="Q49" i="27"/>
  <c r="R49" i="27"/>
  <c r="N49" i="27"/>
  <c r="T49" i="27"/>
  <c r="P49" i="27"/>
  <c r="U49" i="27"/>
  <c r="O49" i="27"/>
  <c r="N72" i="27"/>
  <c r="N17" i="27"/>
  <c r="U142" i="27"/>
  <c r="M142" i="27"/>
  <c r="Q142" i="27"/>
  <c r="R142" i="27"/>
  <c r="S142" i="27"/>
  <c r="N142" i="27"/>
  <c r="T142" i="27"/>
  <c r="P142" i="27"/>
  <c r="T74" i="27"/>
  <c r="P74" i="27"/>
  <c r="O177" i="27"/>
  <c r="N177" i="27"/>
  <c r="P177" i="27"/>
  <c r="T177" i="27"/>
  <c r="R177" i="27"/>
  <c r="U177" i="27"/>
  <c r="M177" i="27"/>
  <c r="S177" i="27"/>
  <c r="O70" i="27"/>
  <c r="M70" i="27"/>
  <c r="P70" i="27"/>
  <c r="U70" i="27"/>
  <c r="Q70" i="27"/>
  <c r="R70" i="27"/>
  <c r="N70" i="27"/>
  <c r="T70" i="27"/>
  <c r="Q114" i="27"/>
  <c r="P114" i="27"/>
  <c r="O114" i="27"/>
  <c r="N114" i="27"/>
  <c r="U114" i="27"/>
  <c r="S114" i="27"/>
  <c r="M114" i="27"/>
  <c r="R114" i="27"/>
  <c r="O132" i="27"/>
  <c r="T17" i="27"/>
  <c r="U18" i="27"/>
  <c r="T119" i="27"/>
  <c r="Q58" i="27"/>
  <c r="U2" i="27"/>
  <c r="S70" i="27"/>
  <c r="Q73" i="27"/>
  <c r="M85" i="27"/>
  <c r="R85" i="27"/>
  <c r="P147" i="27"/>
  <c r="T147" i="27"/>
  <c r="S147" i="27"/>
  <c r="U147" i="27"/>
  <c r="Q147" i="27"/>
  <c r="R147" i="27"/>
  <c r="M147" i="27"/>
  <c r="S12" i="27"/>
  <c r="O12" i="27"/>
  <c r="T12" i="27"/>
  <c r="Q12" i="27"/>
  <c r="N12" i="27"/>
  <c r="N66" i="27"/>
  <c r="Q66" i="27"/>
  <c r="R66" i="27"/>
  <c r="P12" i="27"/>
  <c r="R12" i="27"/>
  <c r="U12" i="27"/>
  <c r="U120" i="24"/>
  <c r="Q120" i="24"/>
  <c r="O82" i="24"/>
  <c r="P82" i="24"/>
  <c r="U83" i="27"/>
  <c r="M83" i="27"/>
  <c r="O83" i="27"/>
  <c r="R83" i="27"/>
  <c r="S83" i="27"/>
  <c r="T83" i="27"/>
  <c r="N83" i="27"/>
  <c r="Q83" i="27"/>
  <c r="Q110" i="24"/>
  <c r="M110" i="24"/>
  <c r="S46" i="27"/>
  <c r="M46" i="27"/>
  <c r="R46" i="27"/>
  <c r="N86" i="27"/>
  <c r="T86" i="27"/>
  <c r="P86" i="27"/>
  <c r="O86" i="27"/>
  <c r="U86" i="27"/>
  <c r="M12" i="27"/>
  <c r="R86" i="27"/>
  <c r="AM6" i="25"/>
  <c r="AB26" i="25"/>
  <c r="AG60" i="25"/>
  <c r="O101" i="27"/>
  <c r="P153" i="27"/>
  <c r="R172" i="27"/>
  <c r="AJ147" i="25"/>
  <c r="U66" i="24"/>
  <c r="P66" i="24"/>
  <c r="Q127" i="24"/>
  <c r="N127" i="24"/>
  <c r="M127" i="24"/>
  <c r="U127" i="24"/>
  <c r="T127" i="24"/>
  <c r="O127" i="24"/>
  <c r="R127" i="24"/>
  <c r="M45" i="24"/>
  <c r="U45" i="24"/>
  <c r="Q45" i="24"/>
  <c r="T45" i="24"/>
  <c r="O45" i="24"/>
  <c r="Q146" i="24"/>
  <c r="S146" i="24"/>
  <c r="P146" i="24"/>
  <c r="N146" i="24"/>
  <c r="U146" i="24"/>
  <c r="T146" i="24"/>
  <c r="M146" i="24"/>
  <c r="O146" i="24"/>
  <c r="N137" i="24"/>
  <c r="S137" i="24"/>
  <c r="Q137" i="24"/>
  <c r="U137" i="24"/>
  <c r="P137" i="24"/>
  <c r="T137" i="24"/>
  <c r="R137" i="24"/>
  <c r="M137" i="24"/>
  <c r="S17" i="24"/>
  <c r="U17" i="24"/>
  <c r="P17" i="24"/>
  <c r="R17" i="24"/>
  <c r="Q17" i="24"/>
  <c r="N17" i="24"/>
  <c r="O17" i="24"/>
  <c r="M162" i="24"/>
  <c r="P162" i="24"/>
  <c r="U162" i="24"/>
  <c r="Q162" i="24"/>
  <c r="T162" i="24"/>
  <c r="O162" i="24"/>
  <c r="Q171" i="24"/>
  <c r="U171" i="24"/>
  <c r="P171" i="24"/>
  <c r="T171" i="24"/>
  <c r="N145" i="24"/>
  <c r="T145" i="24"/>
  <c r="T64" i="24"/>
  <c r="N64" i="24"/>
  <c r="S80" i="27"/>
  <c r="U80" i="27"/>
  <c r="Q62" i="27"/>
  <c r="P62" i="27"/>
  <c r="O76" i="27"/>
  <c r="T76" i="27"/>
  <c r="AE160" i="25"/>
  <c r="AN166" i="25"/>
  <c r="AJ160" i="25"/>
  <c r="Q10" i="24"/>
  <c r="AN40" i="25"/>
  <c r="AD40" i="25"/>
  <c r="AA40" i="25"/>
  <c r="N26" i="24"/>
  <c r="R26" i="24"/>
  <c r="N31" i="24"/>
  <c r="U31" i="24"/>
  <c r="N63" i="24"/>
  <c r="U63" i="24"/>
  <c r="O46" i="24"/>
  <c r="U46" i="24"/>
  <c r="Q46" i="24"/>
  <c r="S46" i="24"/>
  <c r="S96" i="24"/>
  <c r="T96" i="24"/>
  <c r="R96" i="24"/>
  <c r="P126" i="24"/>
  <c r="M126" i="24"/>
  <c r="T98" i="24"/>
  <c r="U98" i="24"/>
  <c r="U105" i="24"/>
  <c r="P105" i="24"/>
  <c r="Q105" i="24"/>
  <c r="Q23" i="24"/>
  <c r="U23" i="24"/>
  <c r="M23" i="24"/>
  <c r="S23" i="24"/>
  <c r="AO160" i="25"/>
  <c r="AF160" i="25"/>
  <c r="X160" i="25"/>
  <c r="AB160" i="25"/>
  <c r="AN160" i="25"/>
  <c r="Y160" i="25"/>
  <c r="AL160" i="25"/>
  <c r="AA160" i="25"/>
  <c r="AD160" i="25"/>
  <c r="AH160" i="25"/>
  <c r="AI160" i="25"/>
  <c r="AG160" i="25"/>
  <c r="W160" i="25"/>
  <c r="Z160" i="25"/>
  <c r="AC160" i="25"/>
  <c r="AO166" i="25"/>
  <c r="AL166" i="25"/>
  <c r="AH166" i="25"/>
  <c r="W166" i="25"/>
  <c r="AG166" i="25"/>
  <c r="AM166" i="25"/>
  <c r="AD166" i="25"/>
  <c r="AF166" i="25"/>
  <c r="AK166" i="25"/>
  <c r="T63" i="24"/>
  <c r="M105" i="24"/>
  <c r="P90" i="27"/>
  <c r="T90" i="27"/>
  <c r="U90" i="27"/>
  <c r="M90" i="27"/>
  <c r="R110" i="27"/>
  <c r="U110" i="27"/>
  <c r="O164" i="27"/>
  <c r="N164" i="27"/>
  <c r="U164" i="27"/>
  <c r="S164" i="27"/>
  <c r="M44" i="27"/>
  <c r="Q44" i="27"/>
  <c r="N44" i="27"/>
  <c r="U44" i="27"/>
  <c r="O44" i="27"/>
  <c r="Q84" i="27"/>
  <c r="U84" i="27"/>
  <c r="T84" i="27"/>
  <c r="R84" i="27"/>
  <c r="Q22" i="27"/>
  <c r="S22" i="27"/>
  <c r="U22" i="27"/>
  <c r="R22" i="27"/>
  <c r="U74" i="27"/>
  <c r="O74" i="27"/>
  <c r="M74" i="27"/>
  <c r="O64" i="27"/>
  <c r="Q64" i="27"/>
  <c r="S117" i="27"/>
  <c r="M117" i="27"/>
  <c r="T117" i="27"/>
  <c r="O117" i="27"/>
  <c r="N117" i="27"/>
  <c r="O172" i="27"/>
  <c r="Q172" i="27"/>
  <c r="P172" i="27"/>
  <c r="U163" i="27"/>
  <c r="O163" i="27"/>
  <c r="T163" i="27"/>
  <c r="M163" i="27"/>
  <c r="N163" i="27"/>
  <c r="R59" i="27"/>
  <c r="O59" i="27"/>
  <c r="M59" i="27"/>
  <c r="U126" i="27"/>
  <c r="Q126" i="27"/>
  <c r="R126" i="27"/>
  <c r="N126" i="27"/>
  <c r="O56" i="27"/>
  <c r="R56" i="27"/>
  <c r="N109" i="27"/>
  <c r="P109" i="27"/>
  <c r="S153" i="27"/>
  <c r="U153" i="27"/>
  <c r="O153" i="27"/>
  <c r="Q11" i="27"/>
  <c r="R11" i="27"/>
  <c r="N11" i="27"/>
  <c r="U127" i="27"/>
  <c r="M127" i="27"/>
  <c r="S67" i="27"/>
  <c r="R67" i="27"/>
  <c r="O67" i="27"/>
  <c r="Q67" i="27"/>
  <c r="N67" i="27"/>
  <c r="N134" i="27"/>
  <c r="P134" i="27"/>
  <c r="M134" i="27"/>
  <c r="P176" i="27"/>
  <c r="Q176" i="27"/>
  <c r="O121" i="27"/>
  <c r="R121" i="27"/>
  <c r="M121" i="27"/>
  <c r="T121" i="27"/>
  <c r="M101" i="27"/>
  <c r="Q101" i="27"/>
  <c r="R101" i="27"/>
  <c r="T4" i="27"/>
  <c r="N4" i="27"/>
  <c r="R4" i="27"/>
  <c r="Q124" i="27"/>
  <c r="N124" i="27"/>
  <c r="O124" i="27"/>
  <c r="R124" i="27"/>
  <c r="O27" i="27"/>
  <c r="U27" i="27"/>
  <c r="Q27" i="27"/>
  <c r="R27" i="27"/>
  <c r="T27" i="27"/>
  <c r="N27" i="27"/>
  <c r="Q123" i="27"/>
  <c r="M123" i="27"/>
  <c r="U123" i="27"/>
  <c r="M75" i="27"/>
  <c r="O75" i="27"/>
  <c r="T75" i="27"/>
  <c r="P75" i="27"/>
  <c r="X166" i="25"/>
  <c r="AJ166" i="25"/>
  <c r="N59" i="19"/>
  <c r="Q175" i="19"/>
  <c r="Q22" i="21"/>
  <c r="U141" i="27"/>
  <c r="N42" i="27"/>
  <c r="O62" i="27"/>
  <c r="AB58" i="25"/>
  <c r="U42" i="27"/>
  <c r="Q68" i="27"/>
  <c r="M68" i="27"/>
  <c r="S62" i="27"/>
  <c r="R141" i="27"/>
  <c r="S141" i="27"/>
  <c r="O42" i="27"/>
  <c r="Q93" i="27"/>
  <c r="N97" i="27"/>
  <c r="S73" i="24"/>
  <c r="Q73" i="24"/>
  <c r="U73" i="24"/>
  <c r="T73" i="24"/>
  <c r="P73" i="24"/>
  <c r="R73" i="24"/>
  <c r="M73" i="24"/>
  <c r="R110" i="24"/>
  <c r="U110" i="24"/>
  <c r="P110" i="24"/>
  <c r="S120" i="24"/>
  <c r="P120" i="24"/>
  <c r="N177" i="24"/>
  <c r="O177" i="24"/>
  <c r="R177" i="24"/>
  <c r="P177" i="24"/>
  <c r="T177" i="24"/>
  <c r="M177" i="24"/>
  <c r="Q177" i="24"/>
  <c r="U177" i="24"/>
  <c r="AP143" i="24"/>
  <c r="U143" i="24"/>
  <c r="N143" i="24"/>
  <c r="S143" i="24"/>
  <c r="T143" i="24"/>
  <c r="M143" i="24"/>
  <c r="P143" i="24"/>
  <c r="R143" i="24"/>
  <c r="Q143" i="24"/>
  <c r="O143" i="24"/>
  <c r="Q8" i="24"/>
  <c r="O8" i="24"/>
  <c r="M8" i="24"/>
  <c r="U8" i="24"/>
  <c r="N8" i="24"/>
  <c r="T8" i="24"/>
  <c r="P8" i="24"/>
  <c r="S8" i="24"/>
  <c r="R8" i="24"/>
  <c r="U152" i="24"/>
  <c r="Q152" i="24"/>
  <c r="M152" i="24"/>
  <c r="S152" i="24"/>
  <c r="T152" i="24"/>
  <c r="R152" i="24"/>
  <c r="P152" i="24"/>
  <c r="O152" i="24"/>
  <c r="N152" i="24"/>
  <c r="M82" i="24"/>
  <c r="R82" i="24"/>
  <c r="S81" i="24"/>
  <c r="P81" i="24"/>
  <c r="Q81" i="24"/>
  <c r="R81" i="24"/>
  <c r="N81" i="24"/>
  <c r="O81" i="24"/>
  <c r="M81" i="24"/>
  <c r="T81" i="24"/>
  <c r="U81" i="24"/>
  <c r="O93" i="27"/>
  <c r="N93" i="27"/>
  <c r="U93" i="27"/>
  <c r="S93" i="27"/>
  <c r="R93" i="27"/>
  <c r="R95" i="27"/>
  <c r="M95" i="27"/>
  <c r="Q95" i="27"/>
  <c r="O95" i="27"/>
  <c r="S95" i="27"/>
  <c r="N95" i="27"/>
  <c r="P95" i="27"/>
  <c r="T95" i="27"/>
  <c r="U95" i="27"/>
  <c r="R97" i="27"/>
  <c r="T97" i="27"/>
  <c r="O97" i="27"/>
  <c r="Q97" i="27"/>
  <c r="S97" i="27"/>
  <c r="M97" i="27"/>
  <c r="P97" i="27"/>
  <c r="O65" i="27"/>
  <c r="P65" i="27"/>
  <c r="AP160" i="27"/>
  <c r="AD160" i="27" s="1"/>
  <c r="O160" i="27"/>
  <c r="Q160" i="27"/>
  <c r="N160" i="27"/>
  <c r="P160" i="27"/>
  <c r="T160" i="27"/>
  <c r="R160" i="27"/>
  <c r="U160" i="27"/>
  <c r="S160" i="27"/>
  <c r="S10" i="27"/>
  <c r="T10" i="27"/>
  <c r="O10" i="27"/>
  <c r="P10" i="27"/>
  <c r="N10" i="27"/>
  <c r="U10" i="27"/>
  <c r="M10" i="27"/>
  <c r="R10" i="27"/>
  <c r="AP80" i="27"/>
  <c r="W80" i="27" s="1"/>
  <c r="M48" i="27"/>
  <c r="R48" i="27"/>
  <c r="T48" i="27"/>
  <c r="Q48" i="27"/>
  <c r="P48" i="27"/>
  <c r="U48" i="27"/>
  <c r="O175" i="27"/>
  <c r="R175" i="27"/>
  <c r="N175" i="27"/>
  <c r="S175" i="27"/>
  <c r="M175" i="27"/>
  <c r="T175" i="27"/>
  <c r="P175" i="27"/>
  <c r="Q175" i="27"/>
  <c r="U175" i="27"/>
  <c r="N71" i="27"/>
  <c r="R71" i="27"/>
  <c r="M71" i="27"/>
  <c r="S71" i="27"/>
  <c r="O71" i="27"/>
  <c r="P71" i="27"/>
  <c r="T71" i="27"/>
  <c r="O138" i="27"/>
  <c r="Q138" i="27"/>
  <c r="P138" i="27"/>
  <c r="T138" i="27"/>
  <c r="S138" i="27"/>
  <c r="N138" i="27"/>
  <c r="U138" i="27"/>
  <c r="AP168" i="27"/>
  <c r="AN168" i="27" s="1"/>
  <c r="U168" i="27"/>
  <c r="R168" i="27"/>
  <c r="Q168" i="27"/>
  <c r="M168" i="27"/>
  <c r="S168" i="27"/>
  <c r="O168" i="27"/>
  <c r="T168" i="27"/>
  <c r="N168" i="27"/>
  <c r="AP105" i="27"/>
  <c r="AE105" i="27" s="1"/>
  <c r="O105" i="27"/>
  <c r="T105" i="27"/>
  <c r="M105" i="27"/>
  <c r="N105" i="27"/>
  <c r="P105" i="27"/>
  <c r="U105" i="27"/>
  <c r="S105" i="27"/>
  <c r="AP20" i="27"/>
  <c r="W20" i="27" s="1"/>
  <c r="T20" i="27"/>
  <c r="Q20" i="27"/>
  <c r="P20" i="27"/>
  <c r="N20" i="27"/>
  <c r="M20" i="27"/>
  <c r="R20" i="27"/>
  <c r="O20" i="27"/>
  <c r="S20" i="27"/>
  <c r="T68" i="27"/>
  <c r="N68" i="27"/>
  <c r="M107" i="27"/>
  <c r="N107" i="27"/>
  <c r="S107" i="27"/>
  <c r="S14" i="27"/>
  <c r="Q14" i="27"/>
  <c r="R14" i="27"/>
  <c r="T14" i="27"/>
  <c r="N14" i="27"/>
  <c r="O14" i="27"/>
  <c r="M14" i="27"/>
  <c r="P14" i="27"/>
  <c r="U14" i="27"/>
  <c r="O128" i="27"/>
  <c r="P128" i="27"/>
  <c r="Q128" i="27"/>
  <c r="S128" i="27"/>
  <c r="U128" i="27"/>
  <c r="R128" i="27"/>
  <c r="M128" i="27"/>
  <c r="T128" i="27"/>
  <c r="N128" i="27"/>
  <c r="T7" i="27"/>
  <c r="Q7" i="27"/>
  <c r="U7" i="27"/>
  <c r="T157" i="27"/>
  <c r="S157" i="27"/>
  <c r="R157" i="27"/>
  <c r="Q157" i="27"/>
  <c r="N157" i="27"/>
  <c r="P157" i="27"/>
  <c r="U157" i="27"/>
  <c r="O157" i="27"/>
  <c r="M157" i="27"/>
  <c r="U36" i="27"/>
  <c r="Q36" i="27"/>
  <c r="R36" i="27"/>
  <c r="T36" i="27"/>
  <c r="S36" i="27"/>
  <c r="N36" i="27"/>
  <c r="O36" i="27"/>
  <c r="M36" i="27"/>
  <c r="T32" i="27"/>
  <c r="N32" i="27"/>
  <c r="P32" i="27"/>
  <c r="Q32" i="27"/>
  <c r="U32" i="27"/>
  <c r="M32" i="27"/>
  <c r="R32" i="27"/>
  <c r="O32" i="27"/>
  <c r="S60" i="27"/>
  <c r="P60" i="27"/>
  <c r="T60" i="27"/>
  <c r="O60" i="27"/>
  <c r="U60" i="27"/>
  <c r="Q60" i="27"/>
  <c r="R155" i="27"/>
  <c r="P155" i="27"/>
  <c r="O155" i="27"/>
  <c r="Q155" i="27"/>
  <c r="N155" i="27"/>
  <c r="U155" i="27"/>
  <c r="M155" i="27"/>
  <c r="S155" i="27"/>
  <c r="T155" i="27"/>
  <c r="R103" i="27"/>
  <c r="M103" i="27"/>
  <c r="O103" i="27"/>
  <c r="N103" i="27"/>
  <c r="P103" i="27"/>
  <c r="T103" i="27"/>
  <c r="Q103" i="27"/>
  <c r="S103" i="27"/>
  <c r="U103" i="27"/>
  <c r="O166" i="27"/>
  <c r="U166" i="27"/>
  <c r="R166" i="27"/>
  <c r="M166" i="27"/>
  <c r="S166" i="27"/>
  <c r="Q166" i="27"/>
  <c r="T166" i="27"/>
  <c r="P166" i="27"/>
  <c r="M102" i="27"/>
  <c r="P102" i="27"/>
  <c r="U102" i="27"/>
  <c r="T102" i="27"/>
  <c r="Q102" i="27"/>
  <c r="R102" i="27"/>
  <c r="Q37" i="27"/>
  <c r="R37" i="27"/>
  <c r="S37" i="27"/>
  <c r="N37" i="27"/>
  <c r="T37" i="27"/>
  <c r="O37" i="27"/>
  <c r="P37" i="27"/>
  <c r="U37" i="27"/>
  <c r="M37" i="27"/>
  <c r="S120" i="27"/>
  <c r="U120" i="27"/>
  <c r="Q120" i="27"/>
  <c r="R120" i="27"/>
  <c r="O120" i="27"/>
  <c r="N120" i="27"/>
  <c r="T120" i="27"/>
  <c r="P120" i="27"/>
  <c r="M120" i="27"/>
  <c r="O23" i="27"/>
  <c r="S23" i="27"/>
  <c r="T23" i="27"/>
  <c r="Q23" i="27"/>
  <c r="U23" i="27"/>
  <c r="P23" i="27"/>
  <c r="N23" i="27"/>
  <c r="M149" i="27"/>
  <c r="Q149" i="27"/>
  <c r="R149" i="27"/>
  <c r="N149" i="27"/>
  <c r="T149" i="27"/>
  <c r="O149" i="27"/>
  <c r="S149" i="27"/>
  <c r="P149" i="27"/>
  <c r="U149" i="27"/>
  <c r="N53" i="27"/>
  <c r="R53" i="27"/>
  <c r="M53" i="27"/>
  <c r="P53" i="27"/>
  <c r="S53" i="27"/>
  <c r="T53" i="27"/>
  <c r="Q53" i="27"/>
  <c r="O53" i="27"/>
  <c r="U53" i="27"/>
  <c r="Q8" i="27"/>
  <c r="R8" i="27"/>
  <c r="N8" i="27"/>
  <c r="T8" i="27"/>
  <c r="S8" i="27"/>
  <c r="P8" i="27"/>
  <c r="U8" i="27"/>
  <c r="S76" i="27"/>
  <c r="P76" i="27"/>
  <c r="Q76" i="27"/>
  <c r="U76" i="27"/>
  <c r="M76" i="27"/>
  <c r="N76" i="27"/>
  <c r="R76" i="27"/>
  <c r="Q167" i="27"/>
  <c r="P167" i="27"/>
  <c r="U167" i="27"/>
  <c r="S167" i="27"/>
  <c r="M167" i="27"/>
  <c r="R167" i="27"/>
  <c r="N167" i="27"/>
  <c r="O167" i="27"/>
  <c r="T167" i="27"/>
  <c r="N99" i="27"/>
  <c r="R99" i="27"/>
  <c r="M99" i="27"/>
  <c r="O99" i="27"/>
  <c r="S99" i="27"/>
  <c r="P99" i="27"/>
  <c r="R50" i="27"/>
  <c r="O50" i="27"/>
  <c r="Q50" i="27"/>
  <c r="M50" i="27"/>
  <c r="N50" i="27"/>
  <c r="P50" i="27"/>
  <c r="U50" i="27"/>
  <c r="O146" i="27"/>
  <c r="M146" i="27"/>
  <c r="N146" i="27"/>
  <c r="S146" i="27"/>
  <c r="T146" i="27"/>
  <c r="P146" i="27"/>
  <c r="R146" i="27"/>
  <c r="U146" i="27"/>
  <c r="R82" i="27"/>
  <c r="N82" i="27"/>
  <c r="S82" i="27"/>
  <c r="T82" i="27"/>
  <c r="P82" i="27"/>
  <c r="R52" i="28"/>
  <c r="S52" i="28"/>
  <c r="N52" i="28"/>
  <c r="O52" i="28"/>
  <c r="P52" i="28"/>
  <c r="T52" i="28"/>
  <c r="M52" i="28"/>
  <c r="U52" i="28"/>
  <c r="Q52" i="28"/>
  <c r="AP9" i="27"/>
  <c r="W9" i="27" s="1"/>
  <c r="O9" i="27"/>
  <c r="N9" i="27"/>
  <c r="N141" i="27"/>
  <c r="M141" i="27"/>
  <c r="M80" i="27"/>
  <c r="P80" i="27"/>
  <c r="P42" i="27"/>
  <c r="Q42" i="27"/>
  <c r="Q107" i="27"/>
  <c r="S65" i="27"/>
  <c r="R7" i="27"/>
  <c r="N7" i="27"/>
  <c r="R9" i="27"/>
  <c r="T82" i="24"/>
  <c r="Q82" i="24"/>
  <c r="T120" i="24"/>
  <c r="N120" i="24"/>
  <c r="T110" i="24"/>
  <c r="N110" i="24"/>
  <c r="N60" i="27"/>
  <c r="M60" i="27"/>
  <c r="N48" i="27"/>
  <c r="P93" i="27"/>
  <c r="Q82" i="27"/>
  <c r="M82" i="27"/>
  <c r="O82" i="27"/>
  <c r="R138" i="27"/>
  <c r="M138" i="27"/>
  <c r="R23" i="27"/>
  <c r="Q105" i="27"/>
  <c r="T50" i="27"/>
  <c r="O141" i="27"/>
  <c r="Q141" i="27"/>
  <c r="T80" i="27"/>
  <c r="N80" i="27"/>
  <c r="O80" i="27"/>
  <c r="T42" i="27"/>
  <c r="M42" i="27"/>
  <c r="O107" i="27"/>
  <c r="R107" i="27"/>
  <c r="R68" i="27"/>
  <c r="R62" i="27"/>
  <c r="N62" i="27"/>
  <c r="M62" i="27"/>
  <c r="T65" i="27"/>
  <c r="N65" i="27"/>
  <c r="O7" i="27"/>
  <c r="U9" i="27"/>
  <c r="S9" i="27"/>
  <c r="U82" i="24"/>
  <c r="S82" i="24"/>
  <c r="M120" i="24"/>
  <c r="O120" i="24"/>
  <c r="O110" i="24"/>
  <c r="S110" i="24"/>
  <c r="U99" i="27"/>
  <c r="O48" i="27"/>
  <c r="U71" i="27"/>
  <c r="M160" i="27"/>
  <c r="Q146" i="27"/>
  <c r="M23" i="27"/>
  <c r="O102" i="27"/>
  <c r="S102" i="27"/>
  <c r="R105" i="27"/>
  <c r="Q10" i="27"/>
  <c r="O8" i="27"/>
  <c r="M8" i="27"/>
  <c r="P141" i="27"/>
  <c r="R80" i="27"/>
  <c r="Q80" i="27"/>
  <c r="R42" i="27"/>
  <c r="T107" i="27"/>
  <c r="U107" i="27"/>
  <c r="U68" i="27"/>
  <c r="S68" i="27"/>
  <c r="T62" i="27"/>
  <c r="U62" i="27"/>
  <c r="M65" i="27"/>
  <c r="R65" i="27"/>
  <c r="Q65" i="27"/>
  <c r="M7" i="27"/>
  <c r="S7" i="27"/>
  <c r="M9" i="27"/>
  <c r="T9" i="27"/>
  <c r="P9" i="27"/>
  <c r="N82" i="24"/>
  <c r="R120" i="24"/>
  <c r="T99" i="27"/>
  <c r="Q99" i="27"/>
  <c r="R60" i="27"/>
  <c r="S48" i="27"/>
  <c r="Q71" i="27"/>
  <c r="T93" i="27"/>
  <c r="U82" i="27"/>
  <c r="O73" i="24"/>
  <c r="S177" i="24"/>
  <c r="P36" i="27"/>
  <c r="Z163" i="25"/>
  <c r="T110" i="27"/>
  <c r="R176" i="27"/>
  <c r="M64" i="27"/>
  <c r="Q56" i="27"/>
  <c r="M56" i="27"/>
  <c r="U56" i="27"/>
  <c r="R64" i="27"/>
  <c r="Q26" i="24"/>
  <c r="N40" i="21"/>
  <c r="AO95" i="25"/>
  <c r="AB12" i="25"/>
  <c r="Y112" i="25"/>
  <c r="M28" i="21"/>
  <c r="P140" i="19"/>
  <c r="P81" i="27"/>
  <c r="O81" i="27"/>
  <c r="N30" i="27"/>
  <c r="O30" i="27"/>
  <c r="S161" i="27"/>
  <c r="P161" i="27"/>
  <c r="AG69" i="25"/>
  <c r="AN69" i="25"/>
  <c r="AC95" i="25"/>
  <c r="AM5" i="25"/>
  <c r="AI95" i="25"/>
  <c r="N140" i="19"/>
  <c r="T123" i="19"/>
  <c r="X95" i="25"/>
  <c r="AE112" i="25"/>
  <c r="AB109" i="25"/>
  <c r="P40" i="21"/>
  <c r="AD112" i="25"/>
  <c r="S40" i="21"/>
  <c r="Q140" i="19"/>
  <c r="Q76" i="19"/>
  <c r="R123" i="19"/>
  <c r="AL95" i="25"/>
  <c r="Y163" i="25"/>
  <c r="AA163" i="25"/>
  <c r="AO112" i="25"/>
  <c r="AD69" i="25"/>
  <c r="P10" i="21"/>
  <c r="M10" i="21"/>
  <c r="AG89" i="25"/>
  <c r="AI69" i="25"/>
  <c r="AC89" i="25"/>
  <c r="Q128" i="19"/>
  <c r="R111" i="19"/>
  <c r="U22" i="21"/>
  <c r="S22" i="21"/>
  <c r="O55" i="24"/>
  <c r="T128" i="19"/>
  <c r="U175" i="19"/>
  <c r="S175" i="19"/>
  <c r="M90" i="19"/>
  <c r="P111" i="19"/>
  <c r="T90" i="19"/>
  <c r="R36" i="21"/>
  <c r="N160" i="24"/>
  <c r="P160" i="24"/>
  <c r="S33" i="24"/>
  <c r="Q33" i="24"/>
  <c r="Q139" i="24"/>
  <c r="R139" i="24"/>
  <c r="S169" i="24"/>
  <c r="M169" i="24"/>
  <c r="N169" i="24"/>
  <c r="U169" i="24"/>
  <c r="N154" i="27"/>
  <c r="P154" i="27"/>
  <c r="S39" i="27"/>
  <c r="N39" i="27"/>
  <c r="U106" i="27"/>
  <c r="Q106" i="27"/>
  <c r="T106" i="27"/>
  <c r="U113" i="27"/>
  <c r="R113" i="27"/>
  <c r="O19" i="27"/>
  <c r="M19" i="27"/>
  <c r="S96" i="27"/>
  <c r="P96" i="27"/>
  <c r="M96" i="27"/>
  <c r="T96" i="27"/>
  <c r="S148" i="27"/>
  <c r="U148" i="27"/>
  <c r="S29" i="27"/>
  <c r="U29" i="27"/>
  <c r="AL112" i="25"/>
  <c r="AI112" i="25"/>
  <c r="AM109" i="25"/>
  <c r="AF112" i="25"/>
  <c r="AO105" i="26"/>
  <c r="AE165" i="25"/>
  <c r="AC71" i="25"/>
  <c r="X105" i="26"/>
  <c r="AG39" i="25"/>
  <c r="AI40" i="25"/>
  <c r="Z40" i="25"/>
  <c r="W40" i="25"/>
  <c r="AC40" i="25"/>
  <c r="AG40" i="25"/>
  <c r="AK40" i="25"/>
  <c r="AL103" i="25"/>
  <c r="AI103" i="25"/>
  <c r="AM39" i="25"/>
  <c r="AG139" i="25"/>
  <c r="Y50" i="26"/>
  <c r="AO39" i="25"/>
  <c r="W123" i="25"/>
  <c r="AK20" i="25"/>
  <c r="AE123" i="25"/>
  <c r="AH89" i="25"/>
  <c r="AJ103" i="25"/>
  <c r="AA70" i="25"/>
  <c r="AN39" i="25"/>
  <c r="W109" i="25"/>
  <c r="Y40" i="25"/>
  <c r="Z166" i="25"/>
  <c r="AA166" i="25"/>
  <c r="AO50" i="26"/>
  <c r="AH39" i="25"/>
  <c r="AE117" i="25"/>
  <c r="AE3" i="25"/>
  <c r="AB166" i="25"/>
  <c r="AC166" i="25"/>
  <c r="AE166" i="25"/>
  <c r="AA157" i="25"/>
  <c r="AE69" i="25"/>
  <c r="AF69" i="25"/>
  <c r="AE138" i="25"/>
  <c r="AO24" i="25"/>
  <c r="AE105" i="26"/>
  <c r="AL69" i="25"/>
  <c r="AF24" i="25"/>
  <c r="AM34" i="25"/>
  <c r="AE127" i="25"/>
  <c r="AM127" i="25"/>
  <c r="AL127" i="25"/>
  <c r="AN154" i="25"/>
  <c r="AL154" i="25"/>
  <c r="W11" i="25"/>
  <c r="AL11" i="25"/>
  <c r="AM11" i="25"/>
  <c r="AA11" i="25"/>
  <c r="AE17" i="25"/>
  <c r="Y17" i="25"/>
  <c r="AC17" i="25"/>
  <c r="AD17" i="25"/>
  <c r="AL10" i="25"/>
  <c r="AH10" i="25"/>
  <c r="AC5" i="25"/>
  <c r="AJ5" i="25"/>
  <c r="AB5" i="25"/>
  <c r="Z5" i="25"/>
  <c r="AF5" i="25"/>
  <c r="W5" i="25"/>
  <c r="AI5" i="25"/>
  <c r="AH5" i="25"/>
  <c r="AN28" i="24"/>
  <c r="W28" i="24"/>
  <c r="AE109" i="25"/>
  <c r="AC109" i="25"/>
  <c r="AK109" i="25"/>
  <c r="AL109" i="25"/>
  <c r="AH109" i="25"/>
  <c r="AJ109" i="25"/>
  <c r="AD109" i="25"/>
  <c r="AN109" i="25"/>
  <c r="AA143" i="25"/>
  <c r="AM143" i="25"/>
  <c r="Y143" i="25"/>
  <c r="AF143" i="25"/>
  <c r="AE143" i="25"/>
  <c r="AK143" i="25"/>
  <c r="AO143" i="25"/>
  <c r="AG143" i="25"/>
  <c r="W143" i="25"/>
  <c r="AC143" i="25"/>
  <c r="Z143" i="25"/>
  <c r="AH143" i="25"/>
  <c r="AL143" i="25"/>
  <c r="AN143" i="25"/>
  <c r="AD143" i="25"/>
  <c r="AP26" i="24"/>
  <c r="AO26" i="24" s="1"/>
  <c r="O26" i="24"/>
  <c r="P26" i="24"/>
  <c r="S26" i="24"/>
  <c r="T26" i="24"/>
  <c r="O31" i="24"/>
  <c r="Q31" i="24"/>
  <c r="R31" i="24"/>
  <c r="S31" i="24"/>
  <c r="P31" i="24"/>
  <c r="S63" i="24"/>
  <c r="P63" i="24"/>
  <c r="R63" i="24"/>
  <c r="Q63" i="24"/>
  <c r="M46" i="24"/>
  <c r="P46" i="24"/>
  <c r="R46" i="24"/>
  <c r="N46" i="24"/>
  <c r="T46" i="24"/>
  <c r="O96" i="24"/>
  <c r="U96" i="24"/>
  <c r="M96" i="24"/>
  <c r="N96" i="24"/>
  <c r="Q96" i="24"/>
  <c r="P96" i="24"/>
  <c r="Q126" i="24"/>
  <c r="N126" i="24"/>
  <c r="O126" i="24"/>
  <c r="U126" i="24"/>
  <c r="R126" i="24"/>
  <c r="AP98" i="24"/>
  <c r="R98" i="24"/>
  <c r="S98" i="24"/>
  <c r="P98" i="24"/>
  <c r="N98" i="24"/>
  <c r="O98" i="24"/>
  <c r="M98" i="24"/>
  <c r="S105" i="24"/>
  <c r="T105" i="24"/>
  <c r="R105" i="24"/>
  <c r="O23" i="24"/>
  <c r="P23" i="24"/>
  <c r="T23" i="24"/>
  <c r="N23" i="24"/>
  <c r="R23" i="24"/>
  <c r="AP62" i="24"/>
  <c r="AL62" i="24" s="1"/>
  <c r="M62" i="24"/>
  <c r="O62" i="24"/>
  <c r="S62" i="24"/>
  <c r="Q90" i="27"/>
  <c r="R90" i="27"/>
  <c r="O90" i="27"/>
  <c r="N90" i="27"/>
  <c r="N110" i="27"/>
  <c r="S110" i="27"/>
  <c r="M110" i="27"/>
  <c r="Q45" i="27"/>
  <c r="R45" i="27"/>
  <c r="O45" i="27"/>
  <c r="N45" i="27"/>
  <c r="T45" i="27"/>
  <c r="M45" i="27"/>
  <c r="R164" i="27"/>
  <c r="P164" i="27"/>
  <c r="M164" i="27"/>
  <c r="S44" i="27"/>
  <c r="T44" i="27"/>
  <c r="P44" i="27"/>
  <c r="O84" i="27"/>
  <c r="N84" i="27"/>
  <c r="S84" i="27"/>
  <c r="M84" i="27"/>
  <c r="P84" i="27"/>
  <c r="N22" i="27"/>
  <c r="T22" i="27"/>
  <c r="M22" i="27"/>
  <c r="P22" i="27"/>
  <c r="O22" i="27"/>
  <c r="Q74" i="27"/>
  <c r="R74" i="27"/>
  <c r="S74" i="27"/>
  <c r="N74" i="27"/>
  <c r="T64" i="27"/>
  <c r="S64" i="27"/>
  <c r="P64" i="27"/>
  <c r="N64" i="27"/>
  <c r="U117" i="27"/>
  <c r="Q117" i="27"/>
  <c r="R117" i="27"/>
  <c r="AP172" i="27"/>
  <c r="AB172" i="27" s="1"/>
  <c r="N172" i="27"/>
  <c r="M172" i="27"/>
  <c r="S172" i="27"/>
  <c r="T172" i="27"/>
  <c r="Q163" i="27"/>
  <c r="P163" i="27"/>
  <c r="R163" i="27"/>
  <c r="S163" i="27"/>
  <c r="Q59" i="27"/>
  <c r="S59" i="27"/>
  <c r="N59" i="27"/>
  <c r="P59" i="27"/>
  <c r="S126" i="27"/>
  <c r="T126" i="27"/>
  <c r="O126" i="27"/>
  <c r="P126" i="27"/>
  <c r="P56" i="27"/>
  <c r="T56" i="27"/>
  <c r="N56" i="27"/>
  <c r="S109" i="27"/>
  <c r="U109" i="27"/>
  <c r="O109" i="27"/>
  <c r="Q109" i="27"/>
  <c r="R109" i="27"/>
  <c r="M109" i="27"/>
  <c r="M153" i="27"/>
  <c r="N153" i="27"/>
  <c r="T153" i="27"/>
  <c r="Q153" i="27"/>
  <c r="M11" i="27"/>
  <c r="P11" i="27"/>
  <c r="O11" i="27"/>
  <c r="T11" i="27"/>
  <c r="Q127" i="27"/>
  <c r="R127" i="27"/>
  <c r="S127" i="27"/>
  <c r="N127" i="27"/>
  <c r="O127" i="27"/>
  <c r="T127" i="27"/>
  <c r="P67" i="27"/>
  <c r="U67" i="27"/>
  <c r="M67" i="27"/>
  <c r="O134" i="27"/>
  <c r="U134" i="27"/>
  <c r="Q134" i="27"/>
  <c r="R134" i="27"/>
  <c r="T134" i="27"/>
  <c r="O176" i="27"/>
  <c r="S176" i="27"/>
  <c r="T176" i="27"/>
  <c r="M176" i="27"/>
  <c r="N176" i="27"/>
  <c r="P121" i="27"/>
  <c r="U121" i="27"/>
  <c r="S121" i="27"/>
  <c r="N121" i="27"/>
  <c r="Q121" i="27"/>
  <c r="N101" i="27"/>
  <c r="P101" i="27"/>
  <c r="T101" i="27"/>
  <c r="U101" i="27"/>
  <c r="S4" i="27"/>
  <c r="M4" i="27"/>
  <c r="P4" i="27"/>
  <c r="U4" i="27"/>
  <c r="O4" i="27"/>
  <c r="S124" i="27"/>
  <c r="P124" i="27"/>
  <c r="U124" i="27"/>
  <c r="M27" i="27"/>
  <c r="P27" i="27"/>
  <c r="S27" i="27"/>
  <c r="S123" i="27"/>
  <c r="T123" i="27"/>
  <c r="O123" i="27"/>
  <c r="N123" i="27"/>
  <c r="P123" i="27"/>
  <c r="Q75" i="27"/>
  <c r="R75" i="27"/>
  <c r="N75" i="27"/>
  <c r="S75" i="27"/>
  <c r="T142" i="19"/>
  <c r="Y5" i="25"/>
  <c r="AN5" i="25"/>
  <c r="AF147" i="25"/>
  <c r="AA147" i="25"/>
  <c r="Z147" i="25"/>
  <c r="AN147" i="25"/>
  <c r="AE32" i="25"/>
  <c r="AC32" i="25"/>
  <c r="AC164" i="26"/>
  <c r="Z164" i="26"/>
  <c r="AD164" i="26"/>
  <c r="AE11" i="25"/>
  <c r="AI109" i="25"/>
  <c r="AA109" i="25"/>
  <c r="AE45" i="25"/>
  <c r="X54" i="25"/>
  <c r="AC54" i="25"/>
  <c r="T140" i="19"/>
  <c r="N154" i="19"/>
  <c r="P66" i="19"/>
  <c r="Q66" i="19"/>
  <c r="AL53" i="25"/>
  <c r="AG53" i="25"/>
  <c r="AO17" i="25"/>
  <c r="AB37" i="25"/>
  <c r="X5" i="25"/>
  <c r="AG5" i="25"/>
  <c r="W147" i="25"/>
  <c r="AI19" i="25"/>
  <c r="AO19" i="25"/>
  <c r="AD19" i="25"/>
  <c r="AF95" i="25"/>
  <c r="AN95" i="25"/>
  <c r="Y95" i="25"/>
  <c r="AD95" i="25"/>
  <c r="AK95" i="25"/>
  <c r="O105" i="24"/>
  <c r="N105" i="24"/>
  <c r="M63" i="24"/>
  <c r="O63" i="24"/>
  <c r="AL177" i="25"/>
  <c r="AJ177" i="25"/>
  <c r="AN112" i="25"/>
  <c r="AG112" i="25"/>
  <c r="AA112" i="25"/>
  <c r="AM112" i="25"/>
  <c r="X112" i="25"/>
  <c r="AJ112" i="25"/>
  <c r="AC112" i="25"/>
  <c r="AB112" i="25"/>
  <c r="T109" i="27"/>
  <c r="P110" i="27"/>
  <c r="O110" i="27"/>
  <c r="U176" i="27"/>
  <c r="S56" i="27"/>
  <c r="M26" i="24"/>
  <c r="U26" i="24"/>
  <c r="T126" i="24"/>
  <c r="S126" i="24"/>
  <c r="X109" i="25"/>
  <c r="AF109" i="25"/>
  <c r="AH46" i="26"/>
  <c r="AN161" i="25"/>
  <c r="W130" i="25"/>
  <c r="Y130" i="25"/>
  <c r="AE19" i="25"/>
  <c r="AE95" i="25"/>
  <c r="AM95" i="25"/>
  <c r="AK45" i="25"/>
  <c r="AG19" i="25"/>
  <c r="AE163" i="25"/>
  <c r="AI32" i="25"/>
  <c r="AA45" i="25"/>
  <c r="AD45" i="25"/>
  <c r="Z173" i="25"/>
  <c r="AE173" i="25"/>
  <c r="AA173" i="25"/>
  <c r="AA9" i="25"/>
  <c r="AB9" i="25"/>
  <c r="T163" i="19"/>
  <c r="Q163" i="19"/>
  <c r="O99" i="19"/>
  <c r="AB157" i="25"/>
  <c r="AE118" i="25"/>
  <c r="AL118" i="25"/>
  <c r="Y15" i="24"/>
  <c r="Y96" i="25"/>
  <c r="AO173" i="25"/>
  <c r="R99" i="19"/>
  <c r="M99" i="19"/>
  <c r="U142" i="19"/>
  <c r="U16" i="21"/>
  <c r="AI157" i="25"/>
  <c r="Z130" i="25"/>
  <c r="AM148" i="25"/>
  <c r="AL129" i="25"/>
  <c r="X129" i="25"/>
  <c r="W129" i="25"/>
  <c r="Z73" i="25"/>
  <c r="AK73" i="25"/>
  <c r="AE73" i="25"/>
  <c r="S151" i="27"/>
  <c r="O151" i="27"/>
  <c r="R122" i="27"/>
  <c r="T122" i="27"/>
  <c r="P140" i="27"/>
  <c r="S140" i="27"/>
  <c r="N140" i="27"/>
  <c r="O112" i="27"/>
  <c r="S112" i="27"/>
  <c r="P112" i="27"/>
  <c r="N21" i="27"/>
  <c r="O21" i="27"/>
  <c r="Q21" i="27"/>
  <c r="R21" i="27"/>
  <c r="T104" i="27"/>
  <c r="Q104" i="27"/>
  <c r="R104" i="27"/>
  <c r="R129" i="27"/>
  <c r="M129" i="27"/>
  <c r="S129" i="27"/>
  <c r="T129" i="27"/>
  <c r="U129" i="27"/>
  <c r="Q133" i="27"/>
  <c r="P133" i="27"/>
  <c r="T133" i="27"/>
  <c r="M133" i="27"/>
  <c r="S35" i="27"/>
  <c r="O35" i="27"/>
  <c r="S143" i="27"/>
  <c r="N143" i="27"/>
  <c r="M143" i="27"/>
  <c r="Q79" i="27"/>
  <c r="P79" i="27"/>
  <c r="O150" i="27"/>
  <c r="T150" i="27"/>
  <c r="U150" i="27"/>
  <c r="S5" i="27"/>
  <c r="Q5" i="27"/>
  <c r="R5" i="27"/>
  <c r="O125" i="27"/>
  <c r="Q125" i="27"/>
  <c r="S87" i="27"/>
  <c r="N87" i="27"/>
  <c r="O87" i="27"/>
  <c r="T16" i="21"/>
  <c r="R154" i="19"/>
  <c r="Y134" i="25"/>
  <c r="AN175" i="25"/>
  <c r="AK175" i="25"/>
  <c r="AD102" i="25"/>
  <c r="Y177" i="25"/>
  <c r="AN34" i="25"/>
  <c r="AD93" i="25"/>
  <c r="AI102" i="25"/>
  <c r="W164" i="26"/>
  <c r="AC22" i="25"/>
  <c r="AK177" i="25"/>
  <c r="Y122" i="25"/>
  <c r="Y109" i="25"/>
  <c r="AM82" i="25"/>
  <c r="Y82" i="25"/>
  <c r="AN82" i="25"/>
  <c r="AO82" i="25"/>
  <c r="AK82" i="25"/>
  <c r="AD82" i="25"/>
  <c r="X82" i="25"/>
  <c r="AC82" i="25"/>
  <c r="AI153" i="25"/>
  <c r="AG153" i="25"/>
  <c r="W100" i="25"/>
  <c r="AM100" i="25"/>
  <c r="AG100" i="25"/>
  <c r="AI100" i="25"/>
  <c r="AA100" i="25"/>
  <c r="R5" i="21"/>
  <c r="P5" i="21"/>
  <c r="M5" i="21"/>
  <c r="S5" i="21"/>
  <c r="M163" i="19"/>
  <c r="P99" i="19"/>
  <c r="S99" i="19"/>
  <c r="Q142" i="19"/>
  <c r="P16" i="21"/>
  <c r="N16" i="21"/>
  <c r="S16" i="21"/>
  <c r="O16" i="21"/>
  <c r="T154" i="19"/>
  <c r="O154" i="19"/>
  <c r="S154" i="19"/>
  <c r="AM147" i="24"/>
  <c r="AA134" i="25"/>
  <c r="Y167" i="25"/>
  <c r="AC35" i="25"/>
  <c r="AC161" i="25"/>
  <c r="AH161" i="25"/>
  <c r="AJ50" i="26"/>
  <c r="AB50" i="26"/>
  <c r="AI132" i="25"/>
  <c r="AM132" i="25"/>
  <c r="AC117" i="25"/>
  <c r="AH83" i="26"/>
  <c r="AI83" i="26"/>
  <c r="AE82" i="25"/>
  <c r="AG82" i="25"/>
  <c r="AF82" i="25"/>
  <c r="AE68" i="25"/>
  <c r="AN68" i="25"/>
  <c r="AA12" i="25"/>
  <c r="W12" i="25"/>
  <c r="AJ12" i="25"/>
  <c r="AD12" i="25"/>
  <c r="AL12" i="25"/>
  <c r="Y12" i="25"/>
  <c r="AI49" i="26"/>
  <c r="AA49" i="26"/>
  <c r="AB111" i="25"/>
  <c r="X111" i="25"/>
  <c r="AH111" i="25"/>
  <c r="Z111" i="25"/>
  <c r="O5" i="21"/>
  <c r="N5" i="21"/>
  <c r="T5" i="21"/>
  <c r="P163" i="19"/>
  <c r="R163" i="19"/>
  <c r="T99" i="19"/>
  <c r="N99" i="19"/>
  <c r="U99" i="19"/>
  <c r="P142" i="19"/>
  <c r="N142" i="19"/>
  <c r="M142" i="19"/>
  <c r="Q16" i="21"/>
  <c r="M16" i="21"/>
  <c r="U154" i="19"/>
  <c r="P154" i="19"/>
  <c r="AK153" i="24"/>
  <c r="AN118" i="25"/>
  <c r="X134" i="25"/>
  <c r="AF152" i="25"/>
  <c r="AJ167" i="25"/>
  <c r="AI50" i="26"/>
  <c r="AK83" i="26"/>
  <c r="AB82" i="25"/>
  <c r="AH149" i="25"/>
  <c r="AC149" i="25"/>
  <c r="AK149" i="25"/>
  <c r="AL20" i="25"/>
  <c r="X165" i="25"/>
  <c r="AD165" i="25"/>
  <c r="AG18" i="25"/>
  <c r="AC102" i="25"/>
  <c r="AJ102" i="25"/>
  <c r="AO102" i="25"/>
  <c r="AG102" i="25"/>
  <c r="Z102" i="25"/>
  <c r="AE102" i="25"/>
  <c r="W102" i="25"/>
  <c r="AN102" i="25"/>
  <c r="X102" i="25"/>
  <c r="AH102" i="25"/>
  <c r="AB102" i="25"/>
  <c r="AA102" i="25"/>
  <c r="AE104" i="26"/>
  <c r="AI104" i="26"/>
  <c r="AD104" i="26"/>
  <c r="AF104" i="26"/>
  <c r="Y104" i="26"/>
  <c r="AJ72" i="25"/>
  <c r="AD72" i="25"/>
  <c r="X72" i="25"/>
  <c r="AL100" i="25"/>
  <c r="AL128" i="25"/>
  <c r="AA128" i="25"/>
  <c r="U5" i="21"/>
  <c r="O163" i="19"/>
  <c r="U163" i="19"/>
  <c r="N163" i="19"/>
  <c r="R142" i="19"/>
  <c r="O142" i="19"/>
  <c r="M154" i="19"/>
  <c r="W118" i="25"/>
  <c r="AF50" i="26"/>
  <c r="AA82" i="25"/>
  <c r="Z82" i="25"/>
  <c r="X20" i="25"/>
  <c r="Z20" i="25"/>
  <c r="Z145" i="25"/>
  <c r="AA145" i="25"/>
  <c r="AC137" i="25"/>
  <c r="AK137" i="25"/>
  <c r="X137" i="25"/>
  <c r="AD174" i="25"/>
  <c r="AL174" i="25"/>
  <c r="X174" i="25"/>
  <c r="AG174" i="25"/>
  <c r="AB158" i="25"/>
  <c r="Y28" i="24"/>
  <c r="AC175" i="25"/>
  <c r="X164" i="26"/>
  <c r="AL55" i="25"/>
  <c r="AG109" i="25"/>
  <c r="AO109" i="25"/>
  <c r="AI9" i="25"/>
  <c r="AN24" i="25"/>
  <c r="AL164" i="26"/>
  <c r="AM22" i="25"/>
  <c r="AE55" i="25"/>
  <c r="AJ45" i="25"/>
  <c r="AK173" i="25"/>
  <c r="X173" i="25"/>
  <c r="AL70" i="25"/>
  <c r="AI173" i="25"/>
  <c r="AC173" i="25"/>
  <c r="AE147" i="24"/>
  <c r="AO147" i="24"/>
  <c r="AO61" i="26"/>
  <c r="AO144" i="25"/>
  <c r="AB101" i="25"/>
  <c r="Z125" i="25"/>
  <c r="AK125" i="25"/>
  <c r="X156" i="26"/>
  <c r="AJ139" i="25"/>
  <c r="AO139" i="25"/>
  <c r="AC139" i="25"/>
  <c r="AH139" i="25"/>
  <c r="AM139" i="25"/>
  <c r="AC73" i="25"/>
  <c r="Y73" i="25"/>
  <c r="AL49" i="26"/>
  <c r="AG49" i="26"/>
  <c r="Y49" i="26"/>
  <c r="AM49" i="26"/>
  <c r="AE49" i="26"/>
  <c r="AC49" i="26"/>
  <c r="AA107" i="25"/>
  <c r="AH128" i="25"/>
  <c r="W128" i="25"/>
  <c r="Y128" i="25"/>
  <c r="AK128" i="25"/>
  <c r="AG128" i="25"/>
  <c r="AC128" i="25"/>
  <c r="Z128" i="25"/>
  <c r="AB128" i="25"/>
  <c r="AN128" i="25"/>
  <c r="AD128" i="25"/>
  <c r="AF128" i="25"/>
  <c r="AI128" i="25"/>
  <c r="AE128" i="25"/>
  <c r="X128" i="25"/>
  <c r="AJ128" i="25"/>
  <c r="AB140" i="25"/>
  <c r="Q40" i="21"/>
  <c r="O140" i="19"/>
  <c r="R76" i="19"/>
  <c r="U76" i="19"/>
  <c r="M123" i="19"/>
  <c r="S123" i="19"/>
  <c r="M103" i="19"/>
  <c r="AO67" i="26"/>
  <c r="AA147" i="24"/>
  <c r="AK147" i="24"/>
  <c r="AN17" i="25"/>
  <c r="AM161" i="25"/>
  <c r="Y161" i="25"/>
  <c r="AB130" i="25"/>
  <c r="Y13" i="25"/>
  <c r="AA75" i="25"/>
  <c r="AC75" i="25"/>
  <c r="AI75" i="25"/>
  <c r="AO75" i="25"/>
  <c r="AC125" i="25"/>
  <c r="AG162" i="25"/>
  <c r="AJ162" i="25"/>
  <c r="Z171" i="26"/>
  <c r="AO31" i="25"/>
  <c r="AH31" i="25"/>
  <c r="AN31" i="25"/>
  <c r="Y31" i="25"/>
  <c r="AO128" i="25"/>
  <c r="AA28" i="25"/>
  <c r="AM28" i="25"/>
  <c r="AH28" i="25"/>
  <c r="AL28" i="25"/>
  <c r="AD28" i="25"/>
  <c r="S66" i="24"/>
  <c r="M66" i="24"/>
  <c r="N66" i="24"/>
  <c r="Q66" i="24"/>
  <c r="R66" i="24"/>
  <c r="T66" i="24"/>
  <c r="S45" i="24"/>
  <c r="P45" i="24"/>
  <c r="N45" i="24"/>
  <c r="S10" i="24"/>
  <c r="N10" i="24"/>
  <c r="T10" i="24"/>
  <c r="M10" i="24"/>
  <c r="R10" i="24"/>
  <c r="P10" i="24"/>
  <c r="U10" i="24"/>
  <c r="O40" i="24"/>
  <c r="U40" i="24"/>
  <c r="R40" i="24"/>
  <c r="P40" i="24"/>
  <c r="S40" i="24"/>
  <c r="N40" i="24"/>
  <c r="T40" i="24"/>
  <c r="AP162" i="24"/>
  <c r="AA162" i="24" s="1"/>
  <c r="N171" i="24"/>
  <c r="M171" i="24"/>
  <c r="O171" i="24"/>
  <c r="S171" i="24"/>
  <c r="R171" i="24"/>
  <c r="P145" i="24"/>
  <c r="O145" i="24"/>
  <c r="M145" i="24"/>
  <c r="S145" i="24"/>
  <c r="R145" i="24"/>
  <c r="U145" i="24"/>
  <c r="AP64" i="24"/>
  <c r="AL64" i="24" s="1"/>
  <c r="R64" i="24"/>
  <c r="P64" i="24"/>
  <c r="S64" i="24"/>
  <c r="Q64" i="24"/>
  <c r="O64" i="24"/>
  <c r="P57" i="27"/>
  <c r="S57" i="27"/>
  <c r="U57" i="27"/>
  <c r="T57" i="27"/>
  <c r="Q57" i="27"/>
  <c r="R57" i="27"/>
  <c r="M57" i="27"/>
  <c r="R165" i="27"/>
  <c r="U165" i="27"/>
  <c r="O165" i="27"/>
  <c r="S165" i="27"/>
  <c r="M165" i="27"/>
  <c r="Q165" i="27"/>
  <c r="P165" i="27"/>
  <c r="O78" i="27"/>
  <c r="Q78" i="27"/>
  <c r="P78" i="27"/>
  <c r="R78" i="27"/>
  <c r="M78" i="27"/>
  <c r="U78" i="27"/>
  <c r="M159" i="27"/>
  <c r="P159" i="27"/>
  <c r="R159" i="27"/>
  <c r="U159" i="27"/>
  <c r="S159" i="27"/>
  <c r="Q159" i="27"/>
  <c r="O159" i="27"/>
  <c r="N159" i="27"/>
  <c r="P40" i="27"/>
  <c r="Q40" i="27"/>
  <c r="U40" i="27"/>
  <c r="S40" i="27"/>
  <c r="N40" i="27"/>
  <c r="R40" i="27"/>
  <c r="T40" i="27"/>
  <c r="AP91" i="27"/>
  <c r="AF91" i="27" s="1"/>
  <c r="N91" i="27"/>
  <c r="P91" i="27"/>
  <c r="T91" i="27"/>
  <c r="U91" i="27"/>
  <c r="S91" i="27"/>
  <c r="R91" i="27"/>
  <c r="O116" i="27"/>
  <c r="P116" i="27"/>
  <c r="T116" i="27"/>
  <c r="U116" i="27"/>
  <c r="Q116" i="27"/>
  <c r="R116" i="27"/>
  <c r="O38" i="27"/>
  <c r="M38" i="27"/>
  <c r="P38" i="27"/>
  <c r="Q38" i="27"/>
  <c r="U38" i="27"/>
  <c r="S38" i="27"/>
  <c r="N38" i="27"/>
  <c r="N24" i="27"/>
  <c r="T24" i="27"/>
  <c r="M24" i="27"/>
  <c r="U24" i="27"/>
  <c r="M115" i="27"/>
  <c r="N115" i="27"/>
  <c r="O115" i="27"/>
  <c r="U115" i="27"/>
  <c r="O54" i="27"/>
  <c r="M54" i="27"/>
  <c r="P54" i="27"/>
  <c r="T54" i="27"/>
  <c r="S54" i="27"/>
  <c r="U54" i="27"/>
  <c r="Q54" i="27"/>
  <c r="R54" i="27"/>
  <c r="N47" i="27"/>
  <c r="P47" i="27"/>
  <c r="O47" i="27"/>
  <c r="R47" i="27"/>
  <c r="O77" i="27"/>
  <c r="R77" i="27"/>
  <c r="N77" i="27"/>
  <c r="P77" i="27"/>
  <c r="S77" i="27"/>
  <c r="Q137" i="27"/>
  <c r="R137" i="27"/>
  <c r="O137" i="27"/>
  <c r="P137" i="27"/>
  <c r="N100" i="27"/>
  <c r="O100" i="27"/>
  <c r="S100" i="27"/>
  <c r="P33" i="27"/>
  <c r="S33" i="27"/>
  <c r="N33" i="27"/>
  <c r="R33" i="27"/>
  <c r="AP25" i="27"/>
  <c r="AI25" i="27" s="1"/>
  <c r="O25" i="27"/>
  <c r="U25" i="27"/>
  <c r="N25" i="27"/>
  <c r="S25" i="27"/>
  <c r="AA47" i="25"/>
  <c r="AC47" i="25"/>
  <c r="AK47" i="25"/>
  <c r="AA64" i="26"/>
  <c r="AB64" i="26"/>
  <c r="AG64" i="26"/>
  <c r="AC64" i="26"/>
  <c r="AK64" i="26"/>
  <c r="AE64" i="26"/>
  <c r="X64" i="26"/>
  <c r="AM116" i="25"/>
  <c r="AF116" i="25"/>
  <c r="AB116" i="25"/>
  <c r="W9" i="25"/>
  <c r="AK9" i="25"/>
  <c r="X9" i="25"/>
  <c r="Y9" i="25"/>
  <c r="AL9" i="25"/>
  <c r="AF9" i="25"/>
  <c r="AJ9" i="25"/>
  <c r="AC9" i="25"/>
  <c r="AG9" i="25"/>
  <c r="AM9" i="25"/>
  <c r="AE9" i="25"/>
  <c r="AF107" i="25"/>
  <c r="AH107" i="25"/>
  <c r="AE107" i="25"/>
  <c r="AB107" i="25"/>
  <c r="AL107" i="25"/>
  <c r="AI107" i="25"/>
  <c r="Y107" i="25"/>
  <c r="AD107" i="25"/>
  <c r="AN107" i="25"/>
  <c r="AI168" i="25"/>
  <c r="Y168" i="25"/>
  <c r="AK168" i="25"/>
  <c r="R40" i="21"/>
  <c r="Q28" i="21"/>
  <c r="O76" i="19"/>
  <c r="Q152" i="19"/>
  <c r="Q123" i="19"/>
  <c r="U60" i="19"/>
  <c r="N56" i="19"/>
  <c r="AK67" i="26"/>
  <c r="AD153" i="24"/>
  <c r="Y147" i="24"/>
  <c r="AF61" i="26"/>
  <c r="AA61" i="26"/>
  <c r="AM167" i="25"/>
  <c r="AG46" i="26"/>
  <c r="AJ17" i="25"/>
  <c r="AB17" i="25"/>
  <c r="AJ161" i="25"/>
  <c r="AE130" i="25"/>
  <c r="AH15" i="24"/>
  <c r="AD15" i="24"/>
  <c r="AN15" i="24"/>
  <c r="AE139" i="25"/>
  <c r="AF139" i="25"/>
  <c r="AA172" i="25"/>
  <c r="AJ172" i="25"/>
  <c r="AI64" i="26"/>
  <c r="X116" i="25"/>
  <c r="AH140" i="25"/>
  <c r="X140" i="25"/>
  <c r="AF140" i="25"/>
  <c r="W140" i="25"/>
  <c r="AA38" i="25"/>
  <c r="AG38" i="25"/>
  <c r="W93" i="25"/>
  <c r="AK127" i="25"/>
  <c r="AJ127" i="25"/>
  <c r="AM175" i="25"/>
  <c r="W175" i="25"/>
  <c r="AE12" i="25"/>
  <c r="AI12" i="25"/>
  <c r="AN12" i="25"/>
  <c r="X12" i="25"/>
  <c r="AO88" i="25"/>
  <c r="AJ154" i="25"/>
  <c r="AG176" i="25"/>
  <c r="AO89" i="25"/>
  <c r="AM111" i="25"/>
  <c r="AI111" i="25"/>
  <c r="AF120" i="25"/>
  <c r="Z24" i="25"/>
  <c r="AE24" i="25"/>
  <c r="AH24" i="25"/>
  <c r="AB24" i="25"/>
  <c r="AF62" i="25"/>
  <c r="AH62" i="25"/>
  <c r="Y62" i="25"/>
  <c r="AI38" i="25"/>
  <c r="Y6" i="25"/>
  <c r="AA8" i="25"/>
  <c r="Y175" i="25"/>
  <c r="AA175" i="25"/>
  <c r="AA42" i="25"/>
  <c r="AK12" i="25"/>
  <c r="AI88" i="25"/>
  <c r="AL36" i="25"/>
  <c r="AD111" i="25"/>
  <c r="AO111" i="25"/>
  <c r="AF111" i="25"/>
  <c r="AM24" i="25"/>
  <c r="AB118" i="25"/>
  <c r="AB155" i="25"/>
  <c r="AM155" i="25"/>
  <c r="X158" i="25"/>
  <c r="AN6" i="25"/>
  <c r="AG28" i="24"/>
  <c r="Y102" i="25"/>
  <c r="AG78" i="26"/>
  <c r="AA15" i="24"/>
  <c r="AK15" i="24"/>
  <c r="AM75" i="25"/>
  <c r="W69" i="25"/>
  <c r="AO69" i="25"/>
  <c r="AE129" i="25"/>
  <c r="AO73" i="25"/>
  <c r="AB120" i="25"/>
  <c r="AD24" i="25"/>
  <c r="AA24" i="25"/>
  <c r="AL24" i="25"/>
  <c r="AB86" i="25"/>
  <c r="AD15" i="25"/>
  <c r="AC28" i="24"/>
  <c r="AF102" i="25"/>
  <c r="AL102" i="25"/>
  <c r="AL15" i="25"/>
  <c r="AC62" i="25"/>
  <c r="AD148" i="25"/>
  <c r="AF15" i="24"/>
  <c r="AB15" i="24"/>
  <c r="Z15" i="24"/>
  <c r="AO13" i="25"/>
  <c r="AG47" i="25"/>
  <c r="AB47" i="25"/>
  <c r="AJ75" i="25"/>
  <c r="Z69" i="25"/>
  <c r="W142" i="25"/>
  <c r="X142" i="25"/>
  <c r="AM54" i="25"/>
  <c r="AK5" i="25"/>
  <c r="AA5" i="25"/>
  <c r="AN120" i="25"/>
  <c r="AG120" i="25"/>
  <c r="AH9" i="25"/>
  <c r="Y24" i="25"/>
  <c r="AG24" i="25"/>
  <c r="AJ24" i="25"/>
  <c r="W24" i="25"/>
  <c r="AJ58" i="25"/>
  <c r="AG15" i="25"/>
  <c r="AL106" i="25"/>
  <c r="AN62" i="25"/>
  <c r="Y41" i="25"/>
  <c r="AF41" i="25"/>
  <c r="AD41" i="25"/>
  <c r="X2" i="25"/>
  <c r="AJ2" i="25"/>
  <c r="AF2" i="25"/>
  <c r="AB2" i="25"/>
  <c r="AH2" i="25"/>
  <c r="AI2" i="25"/>
  <c r="AA2" i="25"/>
  <c r="AM2" i="25"/>
  <c r="AL2" i="25"/>
  <c r="AK2" i="25"/>
  <c r="AD2" i="25"/>
  <c r="Z2" i="25"/>
  <c r="AE2" i="25"/>
  <c r="W2" i="25"/>
  <c r="S128" i="19"/>
  <c r="N128" i="19"/>
  <c r="T175" i="19"/>
  <c r="M175" i="19"/>
  <c r="N111" i="19"/>
  <c r="P22" i="21"/>
  <c r="M22" i="21"/>
  <c r="N10" i="21"/>
  <c r="T10" i="21"/>
  <c r="R90" i="19"/>
  <c r="S90" i="19"/>
  <c r="U36" i="21"/>
  <c r="W67" i="26"/>
  <c r="Z153" i="24"/>
  <c r="AE153" i="24"/>
  <c r="AL153" i="24"/>
  <c r="AO33" i="25"/>
  <c r="AD33" i="25"/>
  <c r="AH113" i="25"/>
  <c r="X113" i="25"/>
  <c r="AC113" i="25"/>
  <c r="AA25" i="25"/>
  <c r="AK25" i="25"/>
  <c r="W83" i="26"/>
  <c r="AA83" i="26"/>
  <c r="AE83" i="26"/>
  <c r="Y83" i="26"/>
  <c r="AG83" i="26"/>
  <c r="AK4" i="25"/>
  <c r="AN4" i="25"/>
  <c r="AH96" i="25"/>
  <c r="X96" i="25"/>
  <c r="AI96" i="25"/>
  <c r="AL165" i="25"/>
  <c r="AH165" i="25"/>
  <c r="AB165" i="25"/>
  <c r="AA165" i="25"/>
  <c r="AF165" i="25"/>
  <c r="Z165" i="25"/>
  <c r="AK165" i="25"/>
  <c r="AM165" i="25"/>
  <c r="AC165" i="25"/>
  <c r="Y105" i="26"/>
  <c r="AA162" i="25"/>
  <c r="AE51" i="26"/>
  <c r="Y51" i="26"/>
  <c r="AB51" i="26"/>
  <c r="Z51" i="26"/>
  <c r="AH51" i="26"/>
  <c r="AD51" i="26"/>
  <c r="Z26" i="25"/>
  <c r="AL26" i="25"/>
  <c r="AG2" i="25"/>
  <c r="AG79" i="25"/>
  <c r="AA79" i="25"/>
  <c r="AO79" i="25"/>
  <c r="AH79" i="25"/>
  <c r="AM79" i="25"/>
  <c r="Y79" i="25"/>
  <c r="AJ79" i="25"/>
  <c r="AC79" i="25"/>
  <c r="AK79" i="25"/>
  <c r="AO150" i="25"/>
  <c r="AJ150" i="25"/>
  <c r="AN150" i="25"/>
  <c r="AL159" i="26"/>
  <c r="AJ159" i="26"/>
  <c r="AA81" i="25"/>
  <c r="AM81" i="25"/>
  <c r="AL81" i="25"/>
  <c r="AN81" i="25"/>
  <c r="AD81" i="25"/>
  <c r="AJ115" i="25"/>
  <c r="AM115" i="25"/>
  <c r="AO14" i="25"/>
  <c r="AI14" i="25"/>
  <c r="X14" i="25"/>
  <c r="AA14" i="25"/>
  <c r="AK74" i="25"/>
  <c r="AG74" i="25"/>
  <c r="AE74" i="25"/>
  <c r="AF74" i="25"/>
  <c r="AO74" i="25"/>
  <c r="AI74" i="25"/>
  <c r="Y85" i="25"/>
  <c r="AB85" i="25"/>
  <c r="R128" i="19"/>
  <c r="O128" i="19"/>
  <c r="R130" i="19"/>
  <c r="R175" i="19"/>
  <c r="N175" i="19"/>
  <c r="O111" i="19"/>
  <c r="Q111" i="19"/>
  <c r="S111" i="19"/>
  <c r="N22" i="21"/>
  <c r="T22" i="21"/>
  <c r="O22" i="21"/>
  <c r="U88" i="19"/>
  <c r="R45" i="21"/>
  <c r="R10" i="21"/>
  <c r="O10" i="21"/>
  <c r="Q90" i="19"/>
  <c r="O90" i="19"/>
  <c r="U90" i="19"/>
  <c r="P36" i="21"/>
  <c r="N36" i="21"/>
  <c r="M36" i="21"/>
  <c r="Y155" i="25"/>
  <c r="AG67" i="26"/>
  <c r="AM67" i="26"/>
  <c r="W153" i="24"/>
  <c r="AF153" i="24"/>
  <c r="AO153" i="24"/>
  <c r="AG157" i="25"/>
  <c r="AJ147" i="24"/>
  <c r="X44" i="25"/>
  <c r="AJ44" i="25"/>
  <c r="AF44" i="25"/>
  <c r="AL134" i="25"/>
  <c r="AF134" i="25"/>
  <c r="AI134" i="25"/>
  <c r="AG134" i="25"/>
  <c r="AJ134" i="25"/>
  <c r="AI131" i="25"/>
  <c r="AK131" i="25"/>
  <c r="AK152" i="25"/>
  <c r="AD152" i="25"/>
  <c r="AG167" i="25"/>
  <c r="AE113" i="25"/>
  <c r="AJ57" i="25"/>
  <c r="AC83" i="26"/>
  <c r="AL83" i="26"/>
  <c r="AL43" i="26"/>
  <c r="AO43" i="26"/>
  <c r="AE43" i="26"/>
  <c r="W52" i="25"/>
  <c r="AD52" i="25"/>
  <c r="AG52" i="25"/>
  <c r="AF105" i="26"/>
  <c r="AK105" i="26"/>
  <c r="W105" i="26"/>
  <c r="AG105" i="26"/>
  <c r="AD105" i="26"/>
  <c r="AI41" i="25"/>
  <c r="AL162" i="25"/>
  <c r="AF162" i="25"/>
  <c r="W162" i="25"/>
  <c r="AB162" i="25"/>
  <c r="AH162" i="25"/>
  <c r="Y162" i="25"/>
  <c r="AN162" i="25"/>
  <c r="AI162" i="25"/>
  <c r="X162" i="25"/>
  <c r="AL56" i="25"/>
  <c r="Z56" i="25"/>
  <c r="AI56" i="25"/>
  <c r="AA56" i="25"/>
  <c r="AN56" i="25"/>
  <c r="Y56" i="25"/>
  <c r="AE56" i="25"/>
  <c r="AG56" i="25"/>
  <c r="AA119" i="25"/>
  <c r="AI119" i="25"/>
  <c r="AK99" i="24"/>
  <c r="AC99" i="24"/>
  <c r="AO99" i="24"/>
  <c r="AJ99" i="24"/>
  <c r="AO2" i="25"/>
  <c r="AN2" i="25"/>
  <c r="AL29" i="25"/>
  <c r="X29" i="25"/>
  <c r="AF29" i="25"/>
  <c r="AJ91" i="25"/>
  <c r="AO91" i="25"/>
  <c r="AL91" i="25"/>
  <c r="AB91" i="25"/>
  <c r="AM91" i="25"/>
  <c r="AG152" i="25"/>
  <c r="AM152" i="25"/>
  <c r="AJ152" i="25"/>
  <c r="AO152" i="25"/>
  <c r="W152" i="25"/>
  <c r="Z152" i="25"/>
  <c r="X152" i="25"/>
  <c r="M128" i="19"/>
  <c r="P128" i="19"/>
  <c r="R34" i="21"/>
  <c r="O175" i="19"/>
  <c r="T111" i="19"/>
  <c r="M111" i="19"/>
  <c r="U10" i="21"/>
  <c r="Q10" i="21"/>
  <c r="N90" i="19"/>
  <c r="R56" i="19"/>
  <c r="Q36" i="21"/>
  <c r="AC67" i="26"/>
  <c r="AI67" i="26"/>
  <c r="Y153" i="24"/>
  <c r="AI153" i="24"/>
  <c r="AN153" i="24"/>
  <c r="AC147" i="24"/>
  <c r="AL147" i="24"/>
  <c r="AC33" i="25"/>
  <c r="AD61" i="26"/>
  <c r="AN61" i="26"/>
  <c r="AK61" i="26"/>
  <c r="AG61" i="26"/>
  <c r="AC61" i="26"/>
  <c r="AI61" i="26"/>
  <c r="AE61" i="26"/>
  <c r="AB152" i="25"/>
  <c r="AB167" i="25"/>
  <c r="AL167" i="25"/>
  <c r="AK167" i="25"/>
  <c r="AN167" i="25"/>
  <c r="W167" i="25"/>
  <c r="AH167" i="25"/>
  <c r="Y113" i="25"/>
  <c r="Z113" i="25"/>
  <c r="AF46" i="26"/>
  <c r="AO46" i="26"/>
  <c r="AE46" i="26"/>
  <c r="W53" i="25"/>
  <c r="AO53" i="25"/>
  <c r="AB53" i="25"/>
  <c r="AI170" i="25"/>
  <c r="AM170" i="25"/>
  <c r="X170" i="25"/>
  <c r="AN83" i="26"/>
  <c r="Z37" i="25"/>
  <c r="AN37" i="25"/>
  <c r="X37" i="25"/>
  <c r="Z4" i="25"/>
  <c r="Z96" i="25"/>
  <c r="W165" i="25"/>
  <c r="AO165" i="25"/>
  <c r="AF14" i="25"/>
  <c r="AF52" i="25"/>
  <c r="AE162" i="25"/>
  <c r="AH56" i="25"/>
  <c r="AJ21" i="24"/>
  <c r="AI21" i="24"/>
  <c r="AL21" i="24"/>
  <c r="AK21" i="24"/>
  <c r="Y2" i="25"/>
  <c r="AL124" i="25"/>
  <c r="AG124" i="25"/>
  <c r="AF124" i="25"/>
  <c r="AK84" i="25"/>
  <c r="AG84" i="25"/>
  <c r="AN74" i="25"/>
  <c r="Y21" i="25"/>
  <c r="Z21" i="25"/>
  <c r="AO21" i="25"/>
  <c r="AM21" i="25"/>
  <c r="AN21" i="25"/>
  <c r="AJ21" i="25"/>
  <c r="AE141" i="25"/>
  <c r="AK141" i="25"/>
  <c r="AD102" i="24"/>
  <c r="AC102" i="24"/>
  <c r="AC18" i="25"/>
  <c r="AO172" i="25"/>
  <c r="AN172" i="25"/>
  <c r="AH158" i="25"/>
  <c r="AJ64" i="26"/>
  <c r="AH64" i="26"/>
  <c r="AL64" i="26"/>
  <c r="Z64" i="26"/>
  <c r="W64" i="26"/>
  <c r="AM64" i="26"/>
  <c r="AJ164" i="26"/>
  <c r="Y164" i="26"/>
  <c r="AJ116" i="25"/>
  <c r="AO116" i="25"/>
  <c r="AA116" i="25"/>
  <c r="AL89" i="25"/>
  <c r="AE100" i="25"/>
  <c r="AF100" i="25"/>
  <c r="AG103" i="25"/>
  <c r="AJ86" i="25"/>
  <c r="AO86" i="25"/>
  <c r="AF86" i="25"/>
  <c r="AI86" i="25"/>
  <c r="AM87" i="25"/>
  <c r="AK87" i="25"/>
  <c r="AF87" i="25"/>
  <c r="AO18" i="25"/>
  <c r="Y172" i="25"/>
  <c r="AG158" i="25"/>
  <c r="Y19" i="25"/>
  <c r="AH95" i="25"/>
  <c r="AA95" i="25"/>
  <c r="Z95" i="25"/>
  <c r="AJ95" i="25"/>
  <c r="AB95" i="25"/>
  <c r="W95" i="25"/>
  <c r="Z32" i="25"/>
  <c r="AA32" i="25"/>
  <c r="X127" i="25"/>
  <c r="AI127" i="25"/>
  <c r="AA127" i="25"/>
  <c r="AJ8" i="25"/>
  <c r="X8" i="25"/>
  <c r="AF8" i="25"/>
  <c r="AD175" i="25"/>
  <c r="AI175" i="25"/>
  <c r="AD64" i="26"/>
  <c r="AN64" i="26"/>
  <c r="Y64" i="26"/>
  <c r="AF64" i="26"/>
  <c r="AG164" i="26"/>
  <c r="AK164" i="26"/>
  <c r="AF164" i="26"/>
  <c r="AN72" i="25"/>
  <c r="AF154" i="25"/>
  <c r="AM154" i="25"/>
  <c r="AH177" i="25"/>
  <c r="AK116" i="25"/>
  <c r="AE116" i="25"/>
  <c r="AK99" i="25"/>
  <c r="X100" i="25"/>
  <c r="Y100" i="25"/>
  <c r="AH100" i="25"/>
  <c r="AH103" i="25"/>
  <c r="AK24" i="25"/>
  <c r="AC24" i="25"/>
  <c r="X24" i="25"/>
  <c r="Z58" i="25"/>
  <c r="AC28" i="25"/>
  <c r="W28" i="25"/>
  <c r="AE28" i="25"/>
  <c r="AJ28" i="25"/>
  <c r="Y28" i="25"/>
  <c r="X15" i="25"/>
  <c r="AM106" i="25"/>
  <c r="X34" i="25"/>
  <c r="X28" i="25"/>
  <c r="Z28" i="25"/>
  <c r="AF28" i="25"/>
  <c r="AK28" i="25"/>
  <c r="AO28" i="25"/>
  <c r="Y106" i="25"/>
  <c r="AG34" i="25"/>
  <c r="AG28" i="25"/>
  <c r="AB28" i="25"/>
  <c r="AI28" i="25"/>
  <c r="AN28" i="25"/>
  <c r="AO15" i="25"/>
  <c r="AB15" i="25"/>
  <c r="AJ106" i="25"/>
  <c r="AE52" i="25"/>
  <c r="AM162" i="25"/>
  <c r="Z162" i="25"/>
  <c r="AO38" i="25"/>
  <c r="AC119" i="25"/>
  <c r="AB119" i="25"/>
  <c r="AL158" i="25"/>
  <c r="Y158" i="25"/>
  <c r="AN145" i="25"/>
  <c r="AH21" i="24"/>
  <c r="AM21" i="24"/>
  <c r="X99" i="24"/>
  <c r="AH99" i="24"/>
  <c r="X32" i="25"/>
  <c r="Z127" i="25"/>
  <c r="AB127" i="25"/>
  <c r="AO124" i="25"/>
  <c r="AH137" i="25"/>
  <c r="AK8" i="25"/>
  <c r="AL84" i="25"/>
  <c r="AI150" i="25"/>
  <c r="AD74" i="25"/>
  <c r="AH21" i="25"/>
  <c r="AD21" i="25"/>
  <c r="AO72" i="25"/>
  <c r="AM72" i="25"/>
  <c r="AL141" i="25"/>
  <c r="W29" i="25"/>
  <c r="AK55" i="25"/>
  <c r="AI55" i="25"/>
  <c r="AJ102" i="24"/>
  <c r="X177" i="25"/>
  <c r="AE177" i="25"/>
  <c r="Z176" i="25"/>
  <c r="AF36" i="25"/>
  <c r="X36" i="25"/>
  <c r="AK49" i="26"/>
  <c r="AD49" i="26"/>
  <c r="AO49" i="26"/>
  <c r="W49" i="26"/>
  <c r="AH49" i="26"/>
  <c r="X89" i="25"/>
  <c r="AA89" i="25"/>
  <c r="AK153" i="25"/>
  <c r="AN100" i="25"/>
  <c r="AD100" i="25"/>
  <c r="AO100" i="25"/>
  <c r="AC100" i="25"/>
  <c r="AJ100" i="25"/>
  <c r="AC111" i="25"/>
  <c r="Y111" i="25"/>
  <c r="AJ111" i="25"/>
  <c r="AE111" i="25"/>
  <c r="AA111" i="25"/>
  <c r="AN111" i="25"/>
  <c r="AL120" i="25"/>
  <c r="AO120" i="25"/>
  <c r="AC103" i="25"/>
  <c r="W103" i="25"/>
  <c r="AH155" i="25"/>
  <c r="AB44" i="25"/>
  <c r="AB121" i="25"/>
  <c r="AA78" i="26"/>
  <c r="AK78" i="26"/>
  <c r="AK63" i="25"/>
  <c r="W63" i="25"/>
  <c r="AO10" i="25"/>
  <c r="AF17" i="25"/>
  <c r="AA17" i="25"/>
  <c r="Z17" i="25"/>
  <c r="AL17" i="25"/>
  <c r="AE161" i="25"/>
  <c r="AO115" i="25"/>
  <c r="X136" i="25"/>
  <c r="AK132" i="25"/>
  <c r="AA39" i="25"/>
  <c r="X39" i="25"/>
  <c r="AL39" i="25"/>
  <c r="AB117" i="25"/>
  <c r="AI117" i="25"/>
  <c r="AA117" i="25"/>
  <c r="Z117" i="25"/>
  <c r="AA130" i="25"/>
  <c r="AD130" i="25"/>
  <c r="AM130" i="25"/>
  <c r="AF170" i="25"/>
  <c r="AO83" i="26"/>
  <c r="AF83" i="26"/>
  <c r="AM83" i="26"/>
  <c r="AH148" i="25"/>
  <c r="AJ83" i="26"/>
  <c r="AG138" i="25"/>
  <c r="AH41" i="25"/>
  <c r="AK162" i="25"/>
  <c r="AD162" i="25"/>
  <c r="AG119" i="25"/>
  <c r="AF158" i="25"/>
  <c r="AN158" i="25"/>
  <c r="AM145" i="25"/>
  <c r="AG21" i="24"/>
  <c r="AC21" i="24"/>
  <c r="AF99" i="24"/>
  <c r="AI99" i="24"/>
  <c r="Y99" i="24"/>
  <c r="AF32" i="25"/>
  <c r="AB32" i="25"/>
  <c r="Y127" i="25"/>
  <c r="AG127" i="25"/>
  <c r="Y137" i="25"/>
  <c r="Z137" i="25"/>
  <c r="AO8" i="25"/>
  <c r="Y150" i="25"/>
  <c r="AA74" i="25"/>
  <c r="AB74" i="25"/>
  <c r="Z74" i="25"/>
  <c r="W21" i="25"/>
  <c r="AB21" i="25"/>
  <c r="AD42" i="25"/>
  <c r="AI72" i="25"/>
  <c r="AH72" i="25"/>
  <c r="AK29" i="25"/>
  <c r="W55" i="25"/>
  <c r="AA31" i="25"/>
  <c r="AI31" i="25"/>
  <c r="AL31" i="25"/>
  <c r="W177" i="25"/>
  <c r="AI177" i="25"/>
  <c r="AN176" i="25"/>
  <c r="Z99" i="25"/>
  <c r="AN49" i="26"/>
  <c r="X49" i="26"/>
  <c r="AB49" i="26"/>
  <c r="AF49" i="26"/>
  <c r="AJ49" i="26"/>
  <c r="AD89" i="25"/>
  <c r="AM89" i="25"/>
  <c r="AF89" i="25"/>
  <c r="AK100" i="25"/>
  <c r="AB100" i="25"/>
  <c r="Z100" i="25"/>
  <c r="AG111" i="25"/>
  <c r="AK111" i="25"/>
  <c r="AL111" i="25"/>
  <c r="W111" i="25"/>
  <c r="AM120" i="25"/>
  <c r="W120" i="25"/>
  <c r="AH120" i="25"/>
  <c r="Y103" i="25"/>
  <c r="AM103" i="25"/>
  <c r="AN103" i="25"/>
  <c r="AD2" i="24"/>
  <c r="AA155" i="25"/>
  <c r="AM44" i="25"/>
  <c r="AG44" i="25"/>
  <c r="Y121" i="25"/>
  <c r="Y78" i="26"/>
  <c r="AC10" i="25"/>
  <c r="AK17" i="25"/>
  <c r="AI17" i="25"/>
  <c r="X17" i="25"/>
  <c r="AH17" i="25"/>
  <c r="AG161" i="25"/>
  <c r="AA161" i="25"/>
  <c r="AI161" i="25"/>
  <c r="AM136" i="25"/>
  <c r="AF132" i="25"/>
  <c r="W39" i="25"/>
  <c r="AC39" i="25"/>
  <c r="W117" i="25"/>
  <c r="AI130" i="25"/>
  <c r="AO130" i="25"/>
  <c r="AG130" i="25"/>
  <c r="AJ130" i="25"/>
  <c r="AL170" i="25"/>
  <c r="AG170" i="25"/>
  <c r="AH170" i="25"/>
  <c r="AB170" i="25"/>
  <c r="AD83" i="26"/>
  <c r="AB83" i="26"/>
  <c r="X83" i="26"/>
  <c r="Y108" i="25"/>
  <c r="AL87" i="25"/>
  <c r="W58" i="25"/>
  <c r="AL58" i="25"/>
  <c r="AN173" i="25"/>
  <c r="AB173" i="25"/>
  <c r="AI70" i="25"/>
  <c r="AC70" i="25"/>
  <c r="AH106" i="25"/>
  <c r="AA106" i="25"/>
  <c r="AK106" i="25"/>
  <c r="X106" i="25"/>
  <c r="AO106" i="25"/>
  <c r="AE62" i="25"/>
  <c r="AK62" i="25"/>
  <c r="AI62" i="25"/>
  <c r="AD62" i="25"/>
  <c r="AO62" i="25"/>
  <c r="AB34" i="25"/>
  <c r="W34" i="25"/>
  <c r="Z34" i="25"/>
  <c r="AK34" i="25"/>
  <c r="AL34" i="25"/>
  <c r="AG108" i="25"/>
  <c r="AC146" i="25"/>
  <c r="AI106" i="25"/>
  <c r="AD106" i="25"/>
  <c r="AC106" i="25"/>
  <c r="Z106" i="25"/>
  <c r="AB106" i="25"/>
  <c r="AL62" i="25"/>
  <c r="AG62" i="25"/>
  <c r="AB62" i="25"/>
  <c r="X62" i="25"/>
  <c r="Z62" i="25"/>
  <c r="AE34" i="25"/>
  <c r="AC34" i="25"/>
  <c r="AH34" i="25"/>
  <c r="AJ34" i="25"/>
  <c r="Y34" i="25"/>
  <c r="AI58" i="25"/>
  <c r="AO58" i="25"/>
  <c r="X58" i="25"/>
  <c r="AJ15" i="25"/>
  <c r="AN108" i="25"/>
  <c r="AO146" i="25"/>
  <c r="AF173" i="25"/>
  <c r="Y173" i="25"/>
  <c r="W70" i="25"/>
  <c r="AE106" i="25"/>
  <c r="W106" i="25"/>
  <c r="AF106" i="25"/>
  <c r="AN106" i="25"/>
  <c r="AA62" i="25"/>
  <c r="W62" i="25"/>
  <c r="AM62" i="25"/>
  <c r="AJ62" i="25"/>
  <c r="AA34" i="25"/>
  <c r="AI34" i="25"/>
  <c r="AF34" i="25"/>
  <c r="AD34" i="25"/>
  <c r="AM156" i="26"/>
  <c r="Y26" i="25"/>
  <c r="AH94" i="25"/>
  <c r="AN94" i="25"/>
  <c r="X94" i="25"/>
  <c r="AD94" i="25"/>
  <c r="AF94" i="25"/>
  <c r="AJ94" i="25"/>
  <c r="AE94" i="25"/>
  <c r="AA94" i="25"/>
  <c r="Y94" i="25"/>
  <c r="Y23" i="25"/>
  <c r="Z23" i="25"/>
  <c r="AG114" i="25"/>
  <c r="AF114" i="25"/>
  <c r="AI114" i="25"/>
  <c r="AB114" i="25"/>
  <c r="Y114" i="25"/>
  <c r="AM114" i="25"/>
  <c r="AA114" i="25"/>
  <c r="AC114" i="25"/>
  <c r="AN114" i="25"/>
  <c r="AF135" i="25"/>
  <c r="AB135" i="25"/>
  <c r="Z135" i="25"/>
  <c r="AN135" i="25"/>
  <c r="AO135" i="25"/>
  <c r="AA135" i="25"/>
  <c r="AI135" i="25"/>
  <c r="AH135" i="25"/>
  <c r="AL135" i="25"/>
  <c r="Q130" i="24"/>
  <c r="S130" i="24"/>
  <c r="P130" i="24"/>
  <c r="N130" i="24"/>
  <c r="M130" i="24"/>
  <c r="T130" i="24"/>
  <c r="AP91" i="24"/>
  <c r="AG91" i="24" s="1"/>
  <c r="AP33" i="24"/>
  <c r="AP14" i="24"/>
  <c r="AB14" i="24" s="1"/>
  <c r="R14" i="24"/>
  <c r="Q14" i="24"/>
  <c r="U14" i="24"/>
  <c r="S14" i="24"/>
  <c r="P14" i="24"/>
  <c r="O14" i="24"/>
  <c r="N14" i="24"/>
  <c r="M14" i="24"/>
  <c r="U88" i="24"/>
  <c r="T88" i="24"/>
  <c r="O88" i="24"/>
  <c r="M88" i="24"/>
  <c r="N88" i="24"/>
  <c r="R88" i="24"/>
  <c r="AP175" i="24"/>
  <c r="AJ175" i="24" s="1"/>
  <c r="P175" i="24"/>
  <c r="T175" i="24"/>
  <c r="M175" i="24"/>
  <c r="Q175" i="24"/>
  <c r="R175" i="24"/>
  <c r="U131" i="27"/>
  <c r="T131" i="27"/>
  <c r="M131" i="27"/>
  <c r="Q131" i="27"/>
  <c r="R131" i="27"/>
  <c r="N131" i="27"/>
  <c r="S131" i="27"/>
  <c r="O174" i="27"/>
  <c r="S174" i="27"/>
  <c r="Q174" i="27"/>
  <c r="R174" i="27"/>
  <c r="P174" i="27"/>
  <c r="Q92" i="27"/>
  <c r="R92" i="27"/>
  <c r="N92" i="27"/>
  <c r="T92" i="27"/>
  <c r="M92" i="27"/>
  <c r="O92" i="27"/>
  <c r="P92" i="27"/>
  <c r="N122" i="27"/>
  <c r="U122" i="27"/>
  <c r="M122" i="27"/>
  <c r="P122" i="27"/>
  <c r="AP106" i="27"/>
  <c r="AB106" i="27" s="1"/>
  <c r="R173" i="27"/>
  <c r="U173" i="27"/>
  <c r="N173" i="27"/>
  <c r="O173" i="27"/>
  <c r="Q113" i="27"/>
  <c r="M113" i="27"/>
  <c r="N113" i="27"/>
  <c r="O158" i="27"/>
  <c r="M158" i="27"/>
  <c r="Q158" i="27"/>
  <c r="R158" i="27"/>
  <c r="U158" i="27"/>
  <c r="R156" i="27"/>
  <c r="O156" i="27"/>
  <c r="Q156" i="27"/>
  <c r="S30" i="27"/>
  <c r="P30" i="27"/>
  <c r="U30" i="27"/>
  <c r="M30" i="27"/>
  <c r="AP161" i="27"/>
  <c r="AG161" i="27" s="1"/>
  <c r="Q161" i="27"/>
  <c r="U161" i="27"/>
  <c r="M161" i="27"/>
  <c r="N28" i="27"/>
  <c r="P28" i="27"/>
  <c r="S28" i="27"/>
  <c r="M28" i="27"/>
  <c r="R28" i="27"/>
  <c r="O28" i="27"/>
  <c r="T51" i="27"/>
  <c r="Q51" i="27"/>
  <c r="P51" i="27"/>
  <c r="N51" i="27"/>
  <c r="U51" i="27"/>
  <c r="M51" i="27"/>
  <c r="T26" i="27"/>
  <c r="S26" i="27"/>
  <c r="P26" i="27"/>
  <c r="Q26" i="27"/>
  <c r="N26" i="27"/>
  <c r="U130" i="27"/>
  <c r="Q130" i="27"/>
  <c r="S130" i="27"/>
  <c r="M130" i="27"/>
  <c r="O29" i="27"/>
  <c r="Q29" i="27"/>
  <c r="R29" i="27"/>
  <c r="N29" i="27"/>
  <c r="T29" i="27"/>
  <c r="M29" i="27"/>
  <c r="P29" i="27"/>
  <c r="AO156" i="26"/>
  <c r="T85" i="27"/>
  <c r="U85" i="27"/>
  <c r="U46" i="27"/>
  <c r="U66" i="27"/>
  <c r="O66" i="27"/>
  <c r="O34" i="21"/>
  <c r="U28" i="21"/>
  <c r="M152" i="19"/>
  <c r="R152" i="19"/>
  <c r="N45" i="21"/>
  <c r="M91" i="24"/>
  <c r="T91" i="24"/>
  <c r="N91" i="24"/>
  <c r="O60" i="19"/>
  <c r="T56" i="19"/>
  <c r="Y2" i="24"/>
  <c r="X77" i="25"/>
  <c r="P16" i="24"/>
  <c r="U16" i="24"/>
  <c r="T16" i="24"/>
  <c r="AN157" i="25"/>
  <c r="AO63" i="25"/>
  <c r="AJ61" i="26"/>
  <c r="AL61" i="26"/>
  <c r="X61" i="26"/>
  <c r="Z61" i="26"/>
  <c r="AL131" i="25"/>
  <c r="AE10" i="25"/>
  <c r="AD35" i="25"/>
  <c r="AM35" i="25"/>
  <c r="AJ113" i="25"/>
  <c r="AG113" i="25"/>
  <c r="AK113" i="25"/>
  <c r="AL46" i="26"/>
  <c r="AA46" i="26"/>
  <c r="X53" i="25"/>
  <c r="AF53" i="25"/>
  <c r="AD50" i="26"/>
  <c r="AO59" i="26"/>
  <c r="W25" i="25"/>
  <c r="Y123" i="25"/>
  <c r="AC123" i="25"/>
  <c r="AC144" i="25"/>
  <c r="N96" i="27"/>
  <c r="O96" i="27"/>
  <c r="Q154" i="27"/>
  <c r="O154" i="27"/>
  <c r="U19" i="27"/>
  <c r="N19" i="27"/>
  <c r="S19" i="27"/>
  <c r="T148" i="27"/>
  <c r="P148" i="27"/>
  <c r="P106" i="27"/>
  <c r="M33" i="24"/>
  <c r="U139" i="24"/>
  <c r="N139" i="24"/>
  <c r="Q160" i="24"/>
  <c r="R160" i="24"/>
  <c r="O169" i="24"/>
  <c r="P169" i="24"/>
  <c r="AO4" i="25"/>
  <c r="AI149" i="25"/>
  <c r="AA149" i="25"/>
  <c r="AD149" i="25"/>
  <c r="AG20" i="25"/>
  <c r="AM101" i="25"/>
  <c r="Y47" i="25"/>
  <c r="AL47" i="25"/>
  <c r="Z47" i="25"/>
  <c r="AD47" i="25"/>
  <c r="AH47" i="25"/>
  <c r="AD43" i="26"/>
  <c r="X43" i="26"/>
  <c r="AL125" i="25"/>
  <c r="AM125" i="25"/>
  <c r="AB41" i="25"/>
  <c r="W41" i="25"/>
  <c r="AN41" i="25"/>
  <c r="AO41" i="25"/>
  <c r="AG41" i="25"/>
  <c r="AC156" i="26"/>
  <c r="AK156" i="26"/>
  <c r="AG171" i="26"/>
  <c r="AN171" i="26"/>
  <c r="AL171" i="26"/>
  <c r="AM142" i="25"/>
  <c r="W26" i="25"/>
  <c r="AI26" i="25"/>
  <c r="AC26" i="25"/>
  <c r="AJ26" i="25"/>
  <c r="AD26" i="25"/>
  <c r="Q140" i="27"/>
  <c r="R140" i="27"/>
  <c r="O140" i="27"/>
  <c r="M81" i="27"/>
  <c r="T81" i="27"/>
  <c r="R81" i="27"/>
  <c r="S81" i="27"/>
  <c r="M87" i="27"/>
  <c r="P87" i="27"/>
  <c r="Q87" i="27"/>
  <c r="R151" i="27"/>
  <c r="N151" i="27"/>
  <c r="M112" i="27"/>
  <c r="T112" i="27"/>
  <c r="N112" i="27"/>
  <c r="M21" i="27"/>
  <c r="U21" i="27"/>
  <c r="S21" i="27"/>
  <c r="N150" i="27"/>
  <c r="M150" i="27"/>
  <c r="R139" i="27"/>
  <c r="P139" i="27"/>
  <c r="N139" i="27"/>
  <c r="M139" i="27"/>
  <c r="T139" i="27"/>
  <c r="U35" i="27"/>
  <c r="N35" i="27"/>
  <c r="S125" i="27"/>
  <c r="T125" i="27"/>
  <c r="P129" i="27"/>
  <c r="N129" i="27"/>
  <c r="S79" i="27"/>
  <c r="O79" i="27"/>
  <c r="M79" i="27"/>
  <c r="Q143" i="27"/>
  <c r="P39" i="27"/>
  <c r="U39" i="27"/>
  <c r="Q39" i="27"/>
  <c r="M104" i="27"/>
  <c r="U104" i="27"/>
  <c r="O104" i="27"/>
  <c r="O133" i="27"/>
  <c r="M5" i="27"/>
  <c r="U5" i="27"/>
  <c r="O5" i="27"/>
  <c r="M55" i="24"/>
  <c r="R55" i="24"/>
  <c r="Q55" i="24"/>
  <c r="W60" i="25"/>
  <c r="AD60" i="25"/>
  <c r="Z8" i="25"/>
  <c r="AC8" i="25"/>
  <c r="AN8" i="25"/>
  <c r="AM8" i="25"/>
  <c r="W8" i="25"/>
  <c r="AM84" i="25"/>
  <c r="AC84" i="25"/>
  <c r="X84" i="25"/>
  <c r="AC88" i="25"/>
  <c r="AL88" i="25"/>
  <c r="AE88" i="25"/>
  <c r="Z88" i="25"/>
  <c r="Y29" i="25"/>
  <c r="AC29" i="25"/>
  <c r="AG29" i="25"/>
  <c r="AJ29" i="25"/>
  <c r="AN29" i="25"/>
  <c r="T156" i="27"/>
  <c r="P130" i="27"/>
  <c r="O130" i="27"/>
  <c r="Q122" i="27"/>
  <c r="S122" i="27"/>
  <c r="P113" i="27"/>
  <c r="T113" i="27"/>
  <c r="Q173" i="27"/>
  <c r="T174" i="27"/>
  <c r="O26" i="27"/>
  <c r="U26" i="27"/>
  <c r="T158" i="27"/>
  <c r="N161" i="27"/>
  <c r="Q30" i="27"/>
  <c r="AG122" i="25"/>
  <c r="AO122" i="25"/>
  <c r="AD122" i="25"/>
  <c r="AL122" i="25"/>
  <c r="AE122" i="25"/>
  <c r="W122" i="25"/>
  <c r="AH122" i="25"/>
  <c r="Z122" i="25"/>
  <c r="AK122" i="25"/>
  <c r="AF122" i="25"/>
  <c r="AJ122" i="25"/>
  <c r="AB122" i="25"/>
  <c r="AM122" i="25"/>
  <c r="AI122" i="25"/>
  <c r="AA122" i="25"/>
  <c r="AL151" i="25"/>
  <c r="AB151" i="25"/>
  <c r="AD151" i="25"/>
  <c r="AM151" i="25"/>
  <c r="AK151" i="25"/>
  <c r="AC99" i="25"/>
  <c r="AL99" i="25"/>
  <c r="AF99" i="25"/>
  <c r="AN99" i="25"/>
  <c r="AA99" i="25"/>
  <c r="AE99" i="25"/>
  <c r="AO99" i="25"/>
  <c r="AG99" i="25"/>
  <c r="AI99" i="25"/>
  <c r="AB99" i="25"/>
  <c r="X99" i="25"/>
  <c r="Y99" i="25"/>
  <c r="AH99" i="25"/>
  <c r="AD99" i="25"/>
  <c r="Z30" i="25"/>
  <c r="X30" i="25"/>
  <c r="AC30" i="25"/>
  <c r="AJ30" i="25"/>
  <c r="AA30" i="25"/>
  <c r="AO30" i="25"/>
  <c r="AL30" i="25"/>
  <c r="P131" i="27"/>
  <c r="S51" i="27"/>
  <c r="O51" i="27"/>
  <c r="Q28" i="27"/>
  <c r="AH23" i="25"/>
  <c r="X114" i="25"/>
  <c r="AD135" i="25"/>
  <c r="AN26" i="25"/>
  <c r="P85" i="27"/>
  <c r="N85" i="27"/>
  <c r="O46" i="27"/>
  <c r="N46" i="27"/>
  <c r="T46" i="27"/>
  <c r="P46" i="27"/>
  <c r="P66" i="27"/>
  <c r="M66" i="27"/>
  <c r="S66" i="27"/>
  <c r="P34" i="21"/>
  <c r="U130" i="19"/>
  <c r="O130" i="19"/>
  <c r="S28" i="21"/>
  <c r="O28" i="21"/>
  <c r="T152" i="19"/>
  <c r="R88" i="19"/>
  <c r="U91" i="24"/>
  <c r="S91" i="24"/>
  <c r="T60" i="19"/>
  <c r="S60" i="19"/>
  <c r="S56" i="19"/>
  <c r="R103" i="19"/>
  <c r="O103" i="19"/>
  <c r="AJ77" i="25"/>
  <c r="Q16" i="24"/>
  <c r="M16" i="24"/>
  <c r="S16" i="24"/>
  <c r="Y59" i="26"/>
  <c r="AC59" i="26"/>
  <c r="AE59" i="26"/>
  <c r="X25" i="25"/>
  <c r="AM25" i="25"/>
  <c r="AH25" i="25"/>
  <c r="AI123" i="25"/>
  <c r="AL123" i="25"/>
  <c r="X144" i="25"/>
  <c r="AG144" i="25"/>
  <c r="R96" i="27"/>
  <c r="Q96" i="27"/>
  <c r="U154" i="27"/>
  <c r="M154" i="27"/>
  <c r="S154" i="27"/>
  <c r="P19" i="27"/>
  <c r="Q19" i="27"/>
  <c r="O148" i="27"/>
  <c r="M106" i="27"/>
  <c r="T33" i="24"/>
  <c r="P33" i="24"/>
  <c r="N33" i="24"/>
  <c r="M139" i="24"/>
  <c r="S139" i="24"/>
  <c r="S160" i="24"/>
  <c r="U160" i="24"/>
  <c r="O160" i="24"/>
  <c r="T169" i="24"/>
  <c r="AO37" i="25"/>
  <c r="Y16" i="25"/>
  <c r="X4" i="25"/>
  <c r="Y4" i="25"/>
  <c r="AO149" i="25"/>
  <c r="Y20" i="25"/>
  <c r="AE20" i="25"/>
  <c r="AL101" i="25"/>
  <c r="AO47" i="25"/>
  <c r="AN47" i="25"/>
  <c r="X47" i="25"/>
  <c r="AJ47" i="25"/>
  <c r="AL71" i="25"/>
  <c r="W71" i="25"/>
  <c r="AJ14" i="25"/>
  <c r="AC14" i="25"/>
  <c r="AG43" i="26"/>
  <c r="AA43" i="26"/>
  <c r="AD125" i="25"/>
  <c r="AK41" i="25"/>
  <c r="AM41" i="25"/>
  <c r="AE41" i="25"/>
  <c r="Z41" i="25"/>
  <c r="AF156" i="26"/>
  <c r="AA156" i="26"/>
  <c r="W18" i="25"/>
  <c r="AC171" i="26"/>
  <c r="X171" i="26"/>
  <c r="AA171" i="26"/>
  <c r="Z142" i="25"/>
  <c r="AC142" i="25"/>
  <c r="AE54" i="25"/>
  <c r="AD54" i="25"/>
  <c r="Z54" i="25"/>
  <c r="Y54" i="25"/>
  <c r="AA26" i="25"/>
  <c r="AG26" i="25"/>
  <c r="AF26" i="25"/>
  <c r="AK26" i="25"/>
  <c r="T140" i="27"/>
  <c r="U140" i="27"/>
  <c r="Q81" i="27"/>
  <c r="U81" i="27"/>
  <c r="U151" i="27"/>
  <c r="Q151" i="27"/>
  <c r="R112" i="27"/>
  <c r="Q112" i="27"/>
  <c r="P21" i="27"/>
  <c r="Q150" i="27"/>
  <c r="U139" i="27"/>
  <c r="Q139" i="27"/>
  <c r="O139" i="27"/>
  <c r="P35" i="27"/>
  <c r="Q35" i="27"/>
  <c r="R125" i="27"/>
  <c r="U125" i="27"/>
  <c r="P125" i="27"/>
  <c r="M125" i="27"/>
  <c r="O129" i="27"/>
  <c r="Q129" i="27"/>
  <c r="T79" i="27"/>
  <c r="R79" i="27"/>
  <c r="N79" i="27"/>
  <c r="P143" i="27"/>
  <c r="T143" i="27"/>
  <c r="O39" i="27"/>
  <c r="T39" i="27"/>
  <c r="N104" i="27"/>
  <c r="P104" i="27"/>
  <c r="S104" i="27"/>
  <c r="R133" i="27"/>
  <c r="N133" i="27"/>
  <c r="S133" i="27"/>
  <c r="P5" i="27"/>
  <c r="U55" i="24"/>
  <c r="P55" i="24"/>
  <c r="S55" i="24"/>
  <c r="AH119" i="25"/>
  <c r="AE119" i="25"/>
  <c r="AK163" i="25"/>
  <c r="AJ163" i="25"/>
  <c r="AJ110" i="25"/>
  <c r="AB60" i="25"/>
  <c r="AC60" i="25"/>
  <c r="AH104" i="26"/>
  <c r="AC104" i="26"/>
  <c r="AO68" i="25"/>
  <c r="AM68" i="25"/>
  <c r="AA68" i="25"/>
  <c r="AM137" i="25"/>
  <c r="AE137" i="25"/>
  <c r="AL137" i="25"/>
  <c r="AG8" i="25"/>
  <c r="AL8" i="25"/>
  <c r="AD8" i="25"/>
  <c r="AB84" i="25"/>
  <c r="AA84" i="25"/>
  <c r="AN84" i="25"/>
  <c r="AE42" i="25"/>
  <c r="AL72" i="25"/>
  <c r="AE72" i="25"/>
  <c r="AG12" i="25"/>
  <c r="AH12" i="25"/>
  <c r="AF12" i="25"/>
  <c r="AO12" i="25"/>
  <c r="Z12" i="25"/>
  <c r="AJ88" i="25"/>
  <c r="AN88" i="25"/>
  <c r="AB154" i="25"/>
  <c r="AE85" i="25"/>
  <c r="Z29" i="25"/>
  <c r="AD29" i="25"/>
  <c r="AH29" i="25"/>
  <c r="AM29" i="25"/>
  <c r="AG22" i="25"/>
  <c r="AD55" i="25"/>
  <c r="Z159" i="26"/>
  <c r="M156" i="27"/>
  <c r="U156" i="27"/>
  <c r="N156" i="27"/>
  <c r="N130" i="27"/>
  <c r="O122" i="27"/>
  <c r="O113" i="27"/>
  <c r="S113" i="27"/>
  <c r="P173" i="27"/>
  <c r="S173" i="27"/>
  <c r="U174" i="27"/>
  <c r="N174" i="27"/>
  <c r="M26" i="27"/>
  <c r="P158" i="27"/>
  <c r="N158" i="27"/>
  <c r="R161" i="27"/>
  <c r="T161" i="27"/>
  <c r="T30" i="27"/>
  <c r="R130" i="24"/>
  <c r="N175" i="24"/>
  <c r="U175" i="24"/>
  <c r="S175" i="24"/>
  <c r="T14" i="24"/>
  <c r="X122" i="25"/>
  <c r="AN122" i="25"/>
  <c r="AE151" i="25"/>
  <c r="AM99" i="25"/>
  <c r="AE30" i="25"/>
  <c r="AF30" i="25"/>
  <c r="AL94" i="25"/>
  <c r="AF169" i="25"/>
  <c r="AB169" i="25"/>
  <c r="AK169" i="25"/>
  <c r="W156" i="26"/>
  <c r="S85" i="27"/>
  <c r="Q85" i="27"/>
  <c r="Q46" i="27"/>
  <c r="T66" i="27"/>
  <c r="M88" i="19"/>
  <c r="S88" i="19"/>
  <c r="P45" i="21"/>
  <c r="O45" i="21"/>
  <c r="P91" i="24"/>
  <c r="R91" i="24"/>
  <c r="O91" i="24"/>
  <c r="Q91" i="24"/>
  <c r="N60" i="19"/>
  <c r="U56" i="19"/>
  <c r="U103" i="19"/>
  <c r="AN77" i="25"/>
  <c r="N16" i="24"/>
  <c r="AJ157" i="25"/>
  <c r="AO157" i="25"/>
  <c r="Z63" i="25"/>
  <c r="AM63" i="25"/>
  <c r="AB61" i="26"/>
  <c r="AH61" i="26"/>
  <c r="Y61" i="26"/>
  <c r="AM61" i="26"/>
  <c r="Y131" i="25"/>
  <c r="AG131" i="25"/>
  <c r="AJ131" i="25"/>
  <c r="AI10" i="25"/>
  <c r="AF10" i="25"/>
  <c r="Y35" i="25"/>
  <c r="AF35" i="25"/>
  <c r="AM113" i="25"/>
  <c r="W113" i="25"/>
  <c r="AL113" i="25"/>
  <c r="AN113" i="25"/>
  <c r="AI46" i="26"/>
  <c r="AK46" i="26"/>
  <c r="Y53" i="25"/>
  <c r="AJ53" i="25"/>
  <c r="AM53" i="25"/>
  <c r="Z53" i="25"/>
  <c r="AA50" i="26"/>
  <c r="AK59" i="26"/>
  <c r="AJ59" i="26"/>
  <c r="AH123" i="25"/>
  <c r="AA123" i="25"/>
  <c r="AH144" i="25"/>
  <c r="U96" i="27"/>
  <c r="R154" i="27"/>
  <c r="R19" i="27"/>
  <c r="T19" i="27"/>
  <c r="M148" i="27"/>
  <c r="R148" i="27"/>
  <c r="N148" i="27"/>
  <c r="R106" i="27"/>
  <c r="N106" i="27"/>
  <c r="S106" i="27"/>
  <c r="O33" i="24"/>
  <c r="U33" i="24"/>
  <c r="R33" i="24"/>
  <c r="P139" i="24"/>
  <c r="T139" i="24"/>
  <c r="T160" i="24"/>
  <c r="R169" i="24"/>
  <c r="Q169" i="24"/>
  <c r="W37" i="25"/>
  <c r="AE37" i="25"/>
  <c r="AL37" i="25"/>
  <c r="AI16" i="25"/>
  <c r="AG13" i="25"/>
  <c r="AE13" i="25"/>
  <c r="AA13" i="25"/>
  <c r="AM4" i="25"/>
  <c r="AB4" i="25"/>
  <c r="AH4" i="25"/>
  <c r="AJ149" i="25"/>
  <c r="W149" i="25"/>
  <c r="AF20" i="25"/>
  <c r="W20" i="25"/>
  <c r="AJ20" i="25"/>
  <c r="W47" i="25"/>
  <c r="AF47" i="25"/>
  <c r="AM47" i="25"/>
  <c r="W14" i="25"/>
  <c r="AH14" i="25"/>
  <c r="AC43" i="26"/>
  <c r="AM43" i="26"/>
  <c r="AB43" i="26"/>
  <c r="AN125" i="25"/>
  <c r="X41" i="25"/>
  <c r="AJ41" i="25"/>
  <c r="AG156" i="26"/>
  <c r="AB156" i="26"/>
  <c r="AH18" i="25"/>
  <c r="AO171" i="26"/>
  <c r="AO142" i="25"/>
  <c r="AH142" i="25"/>
  <c r="AK54" i="25"/>
  <c r="AE26" i="25"/>
  <c r="AH26" i="25"/>
  <c r="X26" i="25"/>
  <c r="AO26" i="25"/>
  <c r="M140" i="27"/>
  <c r="N81" i="27"/>
  <c r="T87" i="27"/>
  <c r="R87" i="27"/>
  <c r="M151" i="27"/>
  <c r="P151" i="27"/>
  <c r="U112" i="27"/>
  <c r="T21" i="27"/>
  <c r="P150" i="27"/>
  <c r="R150" i="27"/>
  <c r="S150" i="27"/>
  <c r="R35" i="27"/>
  <c r="T35" i="27"/>
  <c r="N125" i="27"/>
  <c r="U79" i="27"/>
  <c r="O143" i="27"/>
  <c r="U143" i="27"/>
  <c r="R39" i="27"/>
  <c r="M39" i="27"/>
  <c r="U133" i="27"/>
  <c r="T5" i="27"/>
  <c r="N5" i="27"/>
  <c r="T55" i="24"/>
  <c r="AO119" i="25"/>
  <c r="AJ119" i="25"/>
  <c r="AI145" i="25"/>
  <c r="AC163" i="25"/>
  <c r="AH163" i="25"/>
  <c r="AN163" i="25"/>
  <c r="X60" i="25"/>
  <c r="AO60" i="25"/>
  <c r="AE60" i="25"/>
  <c r="AB104" i="26"/>
  <c r="AG104" i="26"/>
  <c r="AC68" i="25"/>
  <c r="AB137" i="25"/>
  <c r="AI137" i="25"/>
  <c r="AE8" i="25"/>
  <c r="Y8" i="25"/>
  <c r="AI8" i="25"/>
  <c r="AO84" i="25"/>
  <c r="AJ84" i="25"/>
  <c r="AA88" i="25"/>
  <c r="AB88" i="25"/>
  <c r="AM88" i="25"/>
  <c r="AF85" i="25"/>
  <c r="AB29" i="25"/>
  <c r="AE29" i="25"/>
  <c r="AI29" i="25"/>
  <c r="AO29" i="25"/>
  <c r="AA29" i="25"/>
  <c r="AB22" i="25"/>
  <c r="AA22" i="25"/>
  <c r="AK22" i="25"/>
  <c r="AM55" i="25"/>
  <c r="AF55" i="25"/>
  <c r="Z55" i="25"/>
  <c r="AB55" i="25"/>
  <c r="P156" i="27"/>
  <c r="S156" i="27"/>
  <c r="T130" i="27"/>
  <c r="M173" i="27"/>
  <c r="T173" i="27"/>
  <c r="M174" i="27"/>
  <c r="O161" i="27"/>
  <c r="R30" i="27"/>
  <c r="O130" i="24"/>
  <c r="O175" i="24"/>
  <c r="W80" i="26"/>
  <c r="Z80" i="26"/>
  <c r="AM80" i="26"/>
  <c r="AO151" i="25"/>
  <c r="AE176" i="25"/>
  <c r="AL176" i="25"/>
  <c r="W176" i="25"/>
  <c r="X176" i="25"/>
  <c r="AJ176" i="25"/>
  <c r="AC176" i="25"/>
  <c r="AO176" i="25"/>
  <c r="AH176" i="25"/>
  <c r="AI176" i="25"/>
  <c r="AA176" i="25"/>
  <c r="Y176" i="25"/>
  <c r="AK176" i="25"/>
  <c r="AD176" i="25"/>
  <c r="AM176" i="25"/>
  <c r="AF176" i="25"/>
  <c r="W99" i="25"/>
  <c r="O131" i="27"/>
  <c r="U92" i="27"/>
  <c r="S92" i="27"/>
  <c r="R51" i="27"/>
  <c r="U28" i="27"/>
  <c r="P88" i="24"/>
  <c r="S88" i="24"/>
  <c r="AG98" i="25"/>
  <c r="AH98" i="25"/>
  <c r="W98" i="25"/>
  <c r="AE98" i="25"/>
  <c r="X98" i="25"/>
  <c r="AO98" i="25"/>
  <c r="AD98" i="25"/>
  <c r="AI98" i="25"/>
  <c r="AJ98" i="25"/>
  <c r="AN98" i="25"/>
  <c r="AA98" i="25"/>
  <c r="Z31" i="25"/>
  <c r="AO153" i="25"/>
  <c r="AH153" i="25"/>
  <c r="AE90" i="25"/>
  <c r="Y90" i="25"/>
  <c r="AL90" i="25"/>
  <c r="AJ168" i="25"/>
  <c r="AL168" i="25"/>
  <c r="W168" i="25"/>
  <c r="AK81" i="25"/>
  <c r="AH81" i="25"/>
  <c r="Y86" i="25"/>
  <c r="AF98" i="25"/>
  <c r="AB31" i="25"/>
  <c r="W31" i="25"/>
  <c r="AJ31" i="25"/>
  <c r="AD153" i="25"/>
  <c r="AD168" i="25"/>
  <c r="AJ81" i="25"/>
  <c r="AO81" i="25"/>
  <c r="AA86" i="25"/>
  <c r="AN86" i="25"/>
  <c r="AL86" i="25"/>
  <c r="Y98" i="25"/>
  <c r="AF15" i="25"/>
  <c r="AM108" i="25"/>
  <c r="AJ146" i="25"/>
  <c r="AM146" i="25"/>
  <c r="Z155" i="25"/>
  <c r="AK155" i="25"/>
  <c r="AE155" i="25"/>
  <c r="AI155" i="25"/>
  <c r="AH118" i="25"/>
  <c r="Y118" i="25"/>
  <c r="Y44" i="25"/>
  <c r="AL44" i="25"/>
  <c r="AI44" i="25"/>
  <c r="AE44" i="25"/>
  <c r="X121" i="25"/>
  <c r="AL121" i="25"/>
  <c r="AN78" i="26"/>
  <c r="AB126" i="25"/>
  <c r="AI115" i="25"/>
  <c r="AB115" i="25"/>
  <c r="AG136" i="25"/>
  <c r="AH136" i="25"/>
  <c r="AD39" i="25"/>
  <c r="AI39" i="25"/>
  <c r="AF39" i="25"/>
  <c r="AB39" i="25"/>
  <c r="Z39" i="25"/>
  <c r="AJ39" i="25"/>
  <c r="AK117" i="25"/>
  <c r="X117" i="25"/>
  <c r="AF117" i="25"/>
  <c r="AH117" i="25"/>
  <c r="AC57" i="25"/>
  <c r="Y57" i="25"/>
  <c r="AJ148" i="25"/>
  <c r="AB148" i="25"/>
  <c r="AC148" i="25"/>
  <c r="AF16" i="25"/>
  <c r="Z16" i="25"/>
  <c r="W4" i="25"/>
  <c r="AF4" i="25"/>
  <c r="AA4" i="25"/>
  <c r="AL4" i="25"/>
  <c r="AD4" i="25"/>
  <c r="AG4" i="25"/>
  <c r="AC4" i="25"/>
  <c r="AE2" i="24"/>
  <c r="AF155" i="25"/>
  <c r="AA153" i="24"/>
  <c r="AH153" i="24"/>
  <c r="AM153" i="24"/>
  <c r="AA118" i="25"/>
  <c r="AM118" i="25"/>
  <c r="AO44" i="25"/>
  <c r="Z44" i="25"/>
  <c r="W44" i="25"/>
  <c r="AN44" i="25"/>
  <c r="AE121" i="25"/>
  <c r="AH121" i="25"/>
  <c r="AC78" i="26"/>
  <c r="X78" i="26"/>
  <c r="Z78" i="26"/>
  <c r="AL33" i="25"/>
  <c r="AI33" i="25"/>
  <c r="AG33" i="25"/>
  <c r="AH115" i="25"/>
  <c r="AN115" i="25"/>
  <c r="AB136" i="25"/>
  <c r="AK39" i="25"/>
  <c r="Y39" i="25"/>
  <c r="AL117" i="25"/>
  <c r="AD117" i="25"/>
  <c r="AJ117" i="25"/>
  <c r="AN117" i="25"/>
  <c r="AO117" i="25"/>
  <c r="AM59" i="26"/>
  <c r="AB57" i="25"/>
  <c r="W57" i="25"/>
  <c r="Z57" i="25"/>
  <c r="W148" i="25"/>
  <c r="X148" i="25"/>
  <c r="AO148" i="25"/>
  <c r="Z148" i="25"/>
  <c r="AJ4" i="25"/>
  <c r="AE4" i="25"/>
  <c r="AG115" i="25"/>
  <c r="AF115" i="25"/>
  <c r="Z115" i="25"/>
  <c r="AF136" i="25"/>
  <c r="AE136" i="25"/>
  <c r="AO136" i="25"/>
  <c r="X57" i="25"/>
  <c r="AG57" i="25"/>
  <c r="AK57" i="25"/>
  <c r="AI148" i="25"/>
  <c r="AK148" i="25"/>
  <c r="AL148" i="25"/>
  <c r="AD7" i="25"/>
  <c r="AH20" i="25"/>
  <c r="AB20" i="25"/>
  <c r="AC20" i="25"/>
  <c r="AM20" i="25"/>
  <c r="AD20" i="25"/>
  <c r="AA101" i="25"/>
  <c r="Z101" i="25"/>
  <c r="AC101" i="25"/>
  <c r="AK71" i="25"/>
  <c r="AB75" i="25"/>
  <c r="Y75" i="25"/>
  <c r="AE75" i="25"/>
  <c r="AG75" i="25"/>
  <c r="AH43" i="26"/>
  <c r="AK43" i="26"/>
  <c r="AF43" i="26"/>
  <c r="W43" i="26"/>
  <c r="AJ43" i="26"/>
  <c r="X125" i="25"/>
  <c r="AI125" i="25"/>
  <c r="AH125" i="25"/>
  <c r="AB69" i="25"/>
  <c r="AK69" i="25"/>
  <c r="AC69" i="25"/>
  <c r="AA69" i="25"/>
  <c r="Y69" i="25"/>
  <c r="AF138" i="25"/>
  <c r="Z139" i="25"/>
  <c r="AA139" i="25"/>
  <c r="X139" i="25"/>
  <c r="W139" i="25"/>
  <c r="AL139" i="25"/>
  <c r="AB139" i="25"/>
  <c r="W56" i="25"/>
  <c r="X56" i="25"/>
  <c r="AD56" i="25"/>
  <c r="AO56" i="25"/>
  <c r="AF56" i="25"/>
  <c r="AK171" i="26"/>
  <c r="W171" i="26"/>
  <c r="W73" i="25"/>
  <c r="AL73" i="25"/>
  <c r="AI142" i="25"/>
  <c r="Y142" i="25"/>
  <c r="AD142" i="25"/>
  <c r="AO147" i="25"/>
  <c r="AE147" i="25"/>
  <c r="AD158" i="25"/>
  <c r="AA158" i="25"/>
  <c r="AM158" i="25"/>
  <c r="AJ158" i="25"/>
  <c r="AO6" i="25"/>
  <c r="Z6" i="25"/>
  <c r="X6" i="25"/>
  <c r="AN93" i="25"/>
  <c r="AO145" i="25"/>
  <c r="AC145" i="25"/>
  <c r="AJ145" i="25"/>
  <c r="AO163" i="25"/>
  <c r="W163" i="25"/>
  <c r="AM163" i="25"/>
  <c r="AL163" i="25"/>
  <c r="AO110" i="25"/>
  <c r="AO127" i="25"/>
  <c r="AN127" i="25"/>
  <c r="AF127" i="25"/>
  <c r="AN124" i="25"/>
  <c r="AI124" i="25"/>
  <c r="AN60" i="25"/>
  <c r="AL60" i="25"/>
  <c r="AA60" i="25"/>
  <c r="AF60" i="25"/>
  <c r="AJ60" i="25"/>
  <c r="Z60" i="25"/>
  <c r="W137" i="25"/>
  <c r="AJ137" i="25"/>
  <c r="AO137" i="25"/>
  <c r="AD137" i="25"/>
  <c r="AN137" i="25"/>
  <c r="W74" i="25"/>
  <c r="X74" i="25"/>
  <c r="AC74" i="25"/>
  <c r="AJ74" i="25"/>
  <c r="Y74" i="25"/>
  <c r="AG21" i="25"/>
  <c r="AA21" i="25"/>
  <c r="AC21" i="25"/>
  <c r="AI21" i="25"/>
  <c r="AA164" i="26"/>
  <c r="AN164" i="26"/>
  <c r="AB164" i="26"/>
  <c r="AM164" i="26"/>
  <c r="X141" i="25"/>
  <c r="AH141" i="25"/>
  <c r="AF88" i="25"/>
  <c r="AG88" i="25"/>
  <c r="X88" i="25"/>
  <c r="Y88" i="25"/>
  <c r="W88" i="25"/>
  <c r="AH88" i="25"/>
  <c r="Y154" i="25"/>
  <c r="AI22" i="25"/>
  <c r="W22" i="25"/>
  <c r="AN22" i="25"/>
  <c r="AE22" i="25"/>
  <c r="Y22" i="25"/>
  <c r="Z22" i="25"/>
  <c r="AJ55" i="25"/>
  <c r="Y159" i="26"/>
  <c r="AF159" i="26"/>
  <c r="AN159" i="26"/>
  <c r="X80" i="26"/>
  <c r="AN102" i="24"/>
  <c r="AC31" i="25"/>
  <c r="AM31" i="25"/>
  <c r="AK31" i="25"/>
  <c r="AF31" i="25"/>
  <c r="AG177" i="25"/>
  <c r="AA177" i="25"/>
  <c r="AB177" i="25"/>
  <c r="AF177" i="25"/>
  <c r="Z177" i="25"/>
  <c r="AG116" i="25"/>
  <c r="Z116" i="25"/>
  <c r="W116" i="25"/>
  <c r="AL116" i="25"/>
  <c r="AI89" i="25"/>
  <c r="W89" i="25"/>
  <c r="Y89" i="25"/>
  <c r="AK89" i="25"/>
  <c r="Z89" i="25"/>
  <c r="AI30" i="25"/>
  <c r="Y30" i="25"/>
  <c r="AB30" i="25"/>
  <c r="AH30" i="25"/>
  <c r="AK30" i="25"/>
  <c r="AO103" i="25"/>
  <c r="Z103" i="25"/>
  <c r="AK103" i="25"/>
  <c r="AE103" i="25"/>
  <c r="AB103" i="25"/>
  <c r="AF103" i="25"/>
  <c r="W94" i="25"/>
  <c r="AO94" i="25"/>
  <c r="Z94" i="25"/>
  <c r="AC94" i="25"/>
  <c r="AO23" i="25"/>
  <c r="Z168" i="25"/>
  <c r="AG168" i="25"/>
  <c r="AH168" i="25"/>
  <c r="AM168" i="25"/>
  <c r="AA168" i="25"/>
  <c r="AC135" i="25"/>
  <c r="AK135" i="25"/>
  <c r="X135" i="25"/>
  <c r="W135" i="25"/>
  <c r="AM135" i="25"/>
  <c r="X81" i="25"/>
  <c r="AC81" i="25"/>
  <c r="Y81" i="25"/>
  <c r="Z81" i="25"/>
  <c r="Y87" i="25"/>
  <c r="AE87" i="25"/>
  <c r="AA58" i="25"/>
  <c r="AE58" i="25"/>
  <c r="AK58" i="25"/>
  <c r="AD58" i="25"/>
  <c r="AF58" i="25"/>
  <c r="AN58" i="25"/>
  <c r="AJ143" i="25"/>
  <c r="AI143" i="25"/>
  <c r="AB143" i="25"/>
  <c r="X143" i="25"/>
  <c r="AP66" i="24"/>
  <c r="AB66" i="24" s="1"/>
  <c r="AP127" i="24"/>
  <c r="AF127" i="24" s="1"/>
  <c r="AP45" i="24"/>
  <c r="AI45" i="24" s="1"/>
  <c r="AP10" i="24"/>
  <c r="AM10" i="24" s="1"/>
  <c r="AP146" i="24"/>
  <c r="AK146" i="24" s="1"/>
  <c r="AP137" i="24"/>
  <c r="AG137" i="24" s="1"/>
  <c r="AP17" i="24"/>
  <c r="AD17" i="24" s="1"/>
  <c r="AP174" i="24"/>
  <c r="AG174" i="24" s="1"/>
  <c r="Q174" i="24"/>
  <c r="N174" i="24"/>
  <c r="U174" i="24"/>
  <c r="R174" i="24"/>
  <c r="O174" i="24"/>
  <c r="M174" i="24"/>
  <c r="P174" i="24"/>
  <c r="S174" i="24"/>
  <c r="T174" i="24"/>
  <c r="AP40" i="24"/>
  <c r="X40" i="24" s="1"/>
  <c r="AP171" i="24"/>
  <c r="AI171" i="24" s="1"/>
  <c r="AP145" i="24"/>
  <c r="AI145" i="24" s="1"/>
  <c r="AE15" i="25"/>
  <c r="AC15" i="25"/>
  <c r="AM15" i="25"/>
  <c r="AC108" i="25"/>
  <c r="AJ108" i="25"/>
  <c r="AD108" i="25"/>
  <c r="AH108" i="25"/>
  <c r="AL108" i="25"/>
  <c r="AH146" i="25"/>
  <c r="AA146" i="25"/>
  <c r="X146" i="25"/>
  <c r="AN146" i="25"/>
  <c r="Y146" i="25"/>
  <c r="AP90" i="27"/>
  <c r="AN90" i="27" s="1"/>
  <c r="AP110" i="27"/>
  <c r="AJ110" i="27" s="1"/>
  <c r="AP45" i="27"/>
  <c r="AL45" i="27" s="1"/>
  <c r="AP17" i="27"/>
  <c r="AJ17" i="27" s="1"/>
  <c r="AP142" i="27"/>
  <c r="X142" i="27" s="1"/>
  <c r="AP164" i="27"/>
  <c r="AK164" i="27" s="1"/>
  <c r="AP58" i="27"/>
  <c r="AO58" i="27" s="1"/>
  <c r="AP145" i="27"/>
  <c r="AL145" i="27" s="1"/>
  <c r="AP44" i="27"/>
  <c r="AK44" i="27" s="1"/>
  <c r="AP84" i="27"/>
  <c r="Z84" i="27" s="1"/>
  <c r="AP119" i="27"/>
  <c r="AI119" i="27" s="1"/>
  <c r="AP22" i="27"/>
  <c r="W22" i="27" s="1"/>
  <c r="AP74" i="27"/>
  <c r="Y74" i="27" s="1"/>
  <c r="AP64" i="27"/>
  <c r="AE64" i="27" s="1"/>
  <c r="AP117" i="27"/>
  <c r="AK117" i="27" s="1"/>
  <c r="AP163" i="27"/>
  <c r="AH163" i="27" s="1"/>
  <c r="AP59" i="27"/>
  <c r="AD59" i="27" s="1"/>
  <c r="AP126" i="27"/>
  <c r="AE126" i="27" s="1"/>
  <c r="AP177" i="27"/>
  <c r="AA177" i="27" s="1"/>
  <c r="AP56" i="27"/>
  <c r="AK56" i="27" s="1"/>
  <c r="AP73" i="27"/>
  <c r="AN73" i="27" s="1"/>
  <c r="AP109" i="27"/>
  <c r="X109" i="27" s="1"/>
  <c r="AP153" i="27"/>
  <c r="AD153" i="27" s="1"/>
  <c r="AP132" i="27"/>
  <c r="Y132" i="27" s="1"/>
  <c r="AP11" i="27"/>
  <c r="AI11" i="27" s="1"/>
  <c r="AP127" i="27"/>
  <c r="AN127" i="27" s="1"/>
  <c r="AP67" i="27"/>
  <c r="AG67" i="27" s="1"/>
  <c r="AP18" i="27"/>
  <c r="AM18" i="27" s="1"/>
  <c r="AP134" i="27"/>
  <c r="AP70" i="27"/>
  <c r="AG70" i="27" s="1"/>
  <c r="AP176" i="27"/>
  <c r="AO176" i="27" s="1"/>
  <c r="AP72" i="27"/>
  <c r="AD72" i="27" s="1"/>
  <c r="AP121" i="27"/>
  <c r="AP101" i="27"/>
  <c r="AH101" i="27" s="1"/>
  <c r="AP4" i="27"/>
  <c r="AK4" i="27" s="1"/>
  <c r="AP124" i="27"/>
  <c r="AC124" i="27" s="1"/>
  <c r="AP27" i="27"/>
  <c r="AG27" i="27" s="1"/>
  <c r="AP123" i="27"/>
  <c r="AH123" i="27" s="1"/>
  <c r="AP75" i="27"/>
  <c r="AD75" i="27" s="1"/>
  <c r="AP2" i="27"/>
  <c r="AN2" i="27" s="1"/>
  <c r="AP114" i="27"/>
  <c r="AH114" i="27" s="1"/>
  <c r="AP49" i="27"/>
  <c r="AF49" i="27" s="1"/>
  <c r="AP13" i="27"/>
  <c r="AF13" i="27" s="1"/>
  <c r="AH173" i="25"/>
  <c r="AM173" i="25"/>
  <c r="AG173" i="25"/>
  <c r="AD173" i="25"/>
  <c r="AL173" i="25"/>
  <c r="AJ173" i="25"/>
  <c r="W173" i="25"/>
  <c r="AB98" i="25"/>
  <c r="Z98" i="25"/>
  <c r="T113" i="24"/>
  <c r="N113" i="24"/>
  <c r="U113" i="24"/>
  <c r="O113" i="24"/>
  <c r="P113" i="24"/>
  <c r="M113" i="24"/>
  <c r="R113" i="24"/>
  <c r="S113" i="24"/>
  <c r="Q113" i="24"/>
  <c r="AP113" i="24"/>
  <c r="W113" i="24" s="1"/>
  <c r="AP73" i="24"/>
  <c r="AP110" i="24"/>
  <c r="AH110" i="24" s="1"/>
  <c r="AP120" i="24"/>
  <c r="AP177" i="24"/>
  <c r="AB177" i="24" s="1"/>
  <c r="AP8" i="24"/>
  <c r="AB8" i="24" s="1"/>
  <c r="AP111" i="24"/>
  <c r="AK111" i="24" s="1"/>
  <c r="S111" i="24"/>
  <c r="O111" i="24"/>
  <c r="N111" i="24"/>
  <c r="Q111" i="24"/>
  <c r="P111" i="24"/>
  <c r="U111" i="24"/>
  <c r="T111" i="24"/>
  <c r="R111" i="24"/>
  <c r="M111" i="24"/>
  <c r="P78" i="24"/>
  <c r="T78" i="24"/>
  <c r="M78" i="24"/>
  <c r="Q78" i="24"/>
  <c r="N78" i="24"/>
  <c r="R78" i="24"/>
  <c r="U78" i="24"/>
  <c r="S78" i="24"/>
  <c r="O78" i="24"/>
  <c r="AP78" i="24"/>
  <c r="AP152" i="24"/>
  <c r="AC152" i="24" s="1"/>
  <c r="AP82" i="24"/>
  <c r="Z82" i="24" s="1"/>
  <c r="AP59" i="24"/>
  <c r="AN59" i="24" s="1"/>
  <c r="N59" i="24"/>
  <c r="Q59" i="24"/>
  <c r="S59" i="24"/>
  <c r="O59" i="24"/>
  <c r="U59" i="24"/>
  <c r="R59" i="24"/>
  <c r="M59" i="24"/>
  <c r="P59" i="24"/>
  <c r="T59" i="24"/>
  <c r="AP81" i="24"/>
  <c r="AA81" i="24" s="1"/>
  <c r="N7" i="24"/>
  <c r="M7" i="24"/>
  <c r="T7" i="24"/>
  <c r="S7" i="24"/>
  <c r="AP7" i="24"/>
  <c r="AH7" i="24" s="1"/>
  <c r="R7" i="24"/>
  <c r="P7" i="24"/>
  <c r="O7" i="24"/>
  <c r="Q7" i="24"/>
  <c r="U7" i="24"/>
  <c r="AN15" i="25"/>
  <c r="AI15" i="25"/>
  <c r="AH15" i="25"/>
  <c r="W15" i="25"/>
  <c r="W108" i="25"/>
  <c r="X108" i="25"/>
  <c r="AB108" i="25"/>
  <c r="AI108" i="25"/>
  <c r="AE108" i="25"/>
  <c r="AI146" i="25"/>
  <c r="AG146" i="25"/>
  <c r="AF146" i="25"/>
  <c r="AK146" i="25"/>
  <c r="Z146" i="25"/>
  <c r="AP34" i="27"/>
  <c r="AN34" i="27" s="1"/>
  <c r="AP57" i="27"/>
  <c r="AJ57" i="27" s="1"/>
  <c r="AP165" i="27"/>
  <c r="AP88" i="27"/>
  <c r="AH88" i="27" s="1"/>
  <c r="AP78" i="27"/>
  <c r="AK78" i="27" s="1"/>
  <c r="AP159" i="27"/>
  <c r="AA159" i="27" s="1"/>
  <c r="AP136" i="27"/>
  <c r="AI136" i="27" s="1"/>
  <c r="AP40" i="27"/>
  <c r="AB40" i="27" s="1"/>
  <c r="AP169" i="27"/>
  <c r="Z169" i="27" s="1"/>
  <c r="AP43" i="27"/>
  <c r="AP170" i="27"/>
  <c r="AP41" i="27"/>
  <c r="AP15" i="27"/>
  <c r="AI15" i="27" s="1"/>
  <c r="AP69" i="27"/>
  <c r="AB69" i="27" s="1"/>
  <c r="AP116" i="27"/>
  <c r="AH116" i="27" s="1"/>
  <c r="AP135" i="27"/>
  <c r="AP38" i="27"/>
  <c r="AK38" i="27" s="1"/>
  <c r="AP94" i="27"/>
  <c r="AC94" i="27" s="1"/>
  <c r="AP152" i="27"/>
  <c r="Y152" i="27" s="1"/>
  <c r="AP31" i="27"/>
  <c r="Z31" i="27" s="1"/>
  <c r="AP24" i="27"/>
  <c r="AD24" i="27" s="1"/>
  <c r="AP61" i="27"/>
  <c r="AH61" i="27" s="1"/>
  <c r="AP89" i="27"/>
  <c r="AG89" i="27" s="1"/>
  <c r="AP108" i="27"/>
  <c r="AN108" i="27" s="1"/>
  <c r="AP171" i="27"/>
  <c r="AD171" i="27" s="1"/>
  <c r="AP115" i="27"/>
  <c r="AP55" i="27"/>
  <c r="AH55" i="27" s="1"/>
  <c r="AP6" i="27"/>
  <c r="AP118" i="27"/>
  <c r="AL118" i="27" s="1"/>
  <c r="AP54" i="27"/>
  <c r="AJ54" i="27" s="1"/>
  <c r="AP144" i="27"/>
  <c r="AJ144" i="27" s="1"/>
  <c r="AP47" i="27"/>
  <c r="AK47" i="27" s="1"/>
  <c r="AP16" i="27"/>
  <c r="AC16" i="27" s="1"/>
  <c r="AP77" i="27"/>
  <c r="Z77" i="27" s="1"/>
  <c r="AP137" i="27"/>
  <c r="AN137" i="27" s="1"/>
  <c r="AP100" i="27"/>
  <c r="AF100" i="27" s="1"/>
  <c r="AP3" i="27"/>
  <c r="AP111" i="27"/>
  <c r="AO111" i="27" s="1"/>
  <c r="AP63" i="27"/>
  <c r="X63" i="27" s="1"/>
  <c r="AP162" i="27"/>
  <c r="AI162" i="27" s="1"/>
  <c r="AP98" i="27"/>
  <c r="AM98" i="27" s="1"/>
  <c r="AP33" i="27"/>
  <c r="X33" i="27" s="1"/>
  <c r="AC98" i="25"/>
  <c r="AK70" i="25"/>
  <c r="X70" i="25"/>
  <c r="AH70" i="25"/>
  <c r="AO70" i="25"/>
  <c r="AN70" i="25"/>
  <c r="Y70" i="25"/>
  <c r="AD70" i="25"/>
  <c r="AB70" i="25"/>
  <c r="AJ70" i="25"/>
  <c r="AE70" i="25"/>
  <c r="AG70" i="25"/>
  <c r="AM70" i="25"/>
  <c r="AF70" i="25"/>
  <c r="AF7" i="25"/>
  <c r="Y7" i="25"/>
  <c r="AA20" i="25"/>
  <c r="AO20" i="25"/>
  <c r="AN20" i="25"/>
  <c r="X101" i="25"/>
  <c r="AF101" i="25"/>
  <c r="AK101" i="25"/>
  <c r="AD101" i="25"/>
  <c r="AN101" i="25"/>
  <c r="AM71" i="25"/>
  <c r="AH75" i="25"/>
  <c r="AK75" i="25"/>
  <c r="Z75" i="25"/>
  <c r="Z43" i="26"/>
  <c r="Y43" i="26"/>
  <c r="AN43" i="26"/>
  <c r="AI43" i="26"/>
  <c r="AB125" i="25"/>
  <c r="AJ125" i="25"/>
  <c r="W125" i="25"/>
  <c r="X69" i="25"/>
  <c r="AJ69" i="25"/>
  <c r="AM69" i="25"/>
  <c r="AH69" i="25"/>
  <c r="AN139" i="25"/>
  <c r="AD139" i="25"/>
  <c r="AK139" i="25"/>
  <c r="Y139" i="25"/>
  <c r="AJ56" i="25"/>
  <c r="AK56" i="25"/>
  <c r="AB56" i="25"/>
  <c r="Y171" i="26"/>
  <c r="AH171" i="26"/>
  <c r="AE171" i="26"/>
  <c r="AB171" i="26"/>
  <c r="AI171" i="26"/>
  <c r="AI73" i="25"/>
  <c r="AA73" i="25"/>
  <c r="AN73" i="25"/>
  <c r="AA142" i="25"/>
  <c r="AE142" i="25"/>
  <c r="AB142" i="25"/>
  <c r="AN142" i="25"/>
  <c r="AL142" i="25"/>
  <c r="AK142" i="25"/>
  <c r="AD147" i="25"/>
  <c r="AE158" i="25"/>
  <c r="Z158" i="25"/>
  <c r="AC158" i="25"/>
  <c r="W158" i="25"/>
  <c r="AO158" i="25"/>
  <c r="AI158" i="25"/>
  <c r="AB6" i="25"/>
  <c r="AD6" i="25"/>
  <c r="AA6" i="25"/>
  <c r="AE93" i="25"/>
  <c r="AB145" i="25"/>
  <c r="X145" i="25"/>
  <c r="AL145" i="25"/>
  <c r="AD163" i="25"/>
  <c r="X163" i="25"/>
  <c r="AG163" i="25"/>
  <c r="AI163" i="25"/>
  <c r="AF163" i="25"/>
  <c r="AC110" i="25"/>
  <c r="AH127" i="25"/>
  <c r="AC127" i="25"/>
  <c r="AD127" i="25"/>
  <c r="W127" i="25"/>
  <c r="AK60" i="25"/>
  <c r="Y60" i="25"/>
  <c r="AM60" i="25"/>
  <c r="AI60" i="25"/>
  <c r="AG137" i="25"/>
  <c r="AA137" i="25"/>
  <c r="AF137" i="25"/>
  <c r="AM74" i="25"/>
  <c r="AH74" i="25"/>
  <c r="AL74" i="25"/>
  <c r="AF21" i="25"/>
  <c r="X21" i="25"/>
  <c r="AL21" i="25"/>
  <c r="AK21" i="25"/>
  <c r="AJ42" i="25"/>
  <c r="AE164" i="26"/>
  <c r="AI164" i="26"/>
  <c r="AH164" i="26"/>
  <c r="AO164" i="26"/>
  <c r="Y141" i="25"/>
  <c r="AD88" i="25"/>
  <c r="W154" i="25"/>
  <c r="AD154" i="25"/>
  <c r="X22" i="25"/>
  <c r="AH22" i="25"/>
  <c r="AJ22" i="25"/>
  <c r="AO22" i="25"/>
  <c r="AL80" i="26"/>
  <c r="Z102" i="24"/>
  <c r="AE31" i="25"/>
  <c r="AG31" i="25"/>
  <c r="X31" i="25"/>
  <c r="AM177" i="25"/>
  <c r="AN177" i="25"/>
  <c r="AD177" i="25"/>
  <c r="AO177" i="25"/>
  <c r="AC116" i="25"/>
  <c r="AN116" i="25"/>
  <c r="Y116" i="25"/>
  <c r="AH116" i="25"/>
  <c r="AD116" i="25"/>
  <c r="AB89" i="25"/>
  <c r="AN89" i="25"/>
  <c r="AJ89" i="25"/>
  <c r="W30" i="25"/>
  <c r="AG30" i="25"/>
  <c r="AD30" i="25"/>
  <c r="AN30" i="25"/>
  <c r="AA103" i="25"/>
  <c r="AD103" i="25"/>
  <c r="AI94" i="25"/>
  <c r="AG94" i="25"/>
  <c r="AM94" i="25"/>
  <c r="AB94" i="25"/>
  <c r="AK94" i="25"/>
  <c r="AC23" i="25"/>
  <c r="AC168" i="25"/>
  <c r="AN168" i="25"/>
  <c r="AO168" i="25"/>
  <c r="AE168" i="25"/>
  <c r="Y135" i="25"/>
  <c r="AG135" i="25"/>
  <c r="AE135" i="25"/>
  <c r="AE81" i="25"/>
  <c r="AG81" i="25"/>
  <c r="AF81" i="25"/>
  <c r="AD87" i="25"/>
  <c r="AC87" i="25"/>
  <c r="AI87" i="25"/>
  <c r="AD169" i="25"/>
  <c r="AI169" i="25"/>
  <c r="Y58" i="25"/>
  <c r="AG58" i="25"/>
  <c r="AC58" i="25"/>
  <c r="AH58" i="25"/>
  <c r="AP130" i="24"/>
  <c r="AH130" i="24" s="1"/>
  <c r="AP160" i="24"/>
  <c r="W160" i="24" s="1"/>
  <c r="S48" i="24"/>
  <c r="T48" i="24"/>
  <c r="M48" i="24"/>
  <c r="N48" i="24"/>
  <c r="O48" i="24"/>
  <c r="AP48" i="24"/>
  <c r="U48" i="24"/>
  <c r="Q48" i="24"/>
  <c r="P48" i="24"/>
  <c r="R48" i="24"/>
  <c r="AP139" i="24"/>
  <c r="AP55" i="24"/>
  <c r="AM55" i="24" s="1"/>
  <c r="AP169" i="24"/>
  <c r="AM169" i="24" s="1"/>
  <c r="AP88" i="24"/>
  <c r="AA88" i="24" s="1"/>
  <c r="N142" i="24"/>
  <c r="S142" i="24"/>
  <c r="O142" i="24"/>
  <c r="R142" i="24"/>
  <c r="M142" i="24"/>
  <c r="U142" i="24"/>
  <c r="P142" i="24"/>
  <c r="T142" i="24"/>
  <c r="Q142" i="24"/>
  <c r="AP142" i="24"/>
  <c r="AP16" i="24"/>
  <c r="AL16" i="24" s="1"/>
  <c r="AP93" i="27"/>
  <c r="AP95" i="27"/>
  <c r="Z95" i="27" s="1"/>
  <c r="AP97" i="27"/>
  <c r="AL97" i="27" s="1"/>
  <c r="AP65" i="27"/>
  <c r="AP10" i="27"/>
  <c r="AJ10" i="27" s="1"/>
  <c r="AP141" i="27"/>
  <c r="AP48" i="27"/>
  <c r="AK48" i="27" s="1"/>
  <c r="AP175" i="27"/>
  <c r="AN175" i="27" s="1"/>
  <c r="AP71" i="27"/>
  <c r="AF71" i="27" s="1"/>
  <c r="AP138" i="27"/>
  <c r="AC138" i="27" s="1"/>
  <c r="AP68" i="27"/>
  <c r="AP107" i="27"/>
  <c r="AK107" i="27" s="1"/>
  <c r="AP14" i="27"/>
  <c r="AB14" i="27" s="1"/>
  <c r="AP62" i="27"/>
  <c r="AB62" i="27" s="1"/>
  <c r="AP128" i="27"/>
  <c r="AK128" i="27" s="1"/>
  <c r="AP7" i="27"/>
  <c r="AI7" i="27" s="1"/>
  <c r="AP157" i="27"/>
  <c r="AK157" i="27" s="1"/>
  <c r="AP36" i="27"/>
  <c r="AH36" i="27" s="1"/>
  <c r="AP32" i="27"/>
  <c r="AF32" i="27" s="1"/>
  <c r="AP60" i="27"/>
  <c r="AM60" i="27" s="1"/>
  <c r="AP155" i="27"/>
  <c r="Z155" i="27" s="1"/>
  <c r="AP103" i="27"/>
  <c r="Z103" i="27" s="1"/>
  <c r="AP42" i="27"/>
  <c r="AP166" i="27"/>
  <c r="AO166" i="27" s="1"/>
  <c r="AP102" i="27"/>
  <c r="AF102" i="27" s="1"/>
  <c r="AP37" i="27"/>
  <c r="W37" i="27" s="1"/>
  <c r="AP120" i="27"/>
  <c r="AP23" i="27"/>
  <c r="AE23" i="27" s="1"/>
  <c r="AP149" i="27"/>
  <c r="AP53" i="27"/>
  <c r="AP8" i="27"/>
  <c r="AD8" i="27" s="1"/>
  <c r="AP76" i="27"/>
  <c r="AP167" i="27"/>
  <c r="AI167" i="27" s="1"/>
  <c r="AP99" i="27"/>
  <c r="AJ99" i="27" s="1"/>
  <c r="AP50" i="27"/>
  <c r="AL50" i="27" s="1"/>
  <c r="AP146" i="27"/>
  <c r="AC146" i="27" s="1"/>
  <c r="AP82" i="27"/>
  <c r="AM82" i="27" s="1"/>
  <c r="AP52" i="28"/>
  <c r="AC52" i="28" s="1"/>
  <c r="AL98" i="25"/>
  <c r="AP31" i="24"/>
  <c r="AP63" i="24"/>
  <c r="AB63" i="24" s="1"/>
  <c r="AP46" i="24"/>
  <c r="AM46" i="24" s="1"/>
  <c r="AP96" i="24"/>
  <c r="Z96" i="24" s="1"/>
  <c r="AP126" i="24"/>
  <c r="AI126" i="24" s="1"/>
  <c r="AP75" i="24"/>
  <c r="AP105" i="24"/>
  <c r="AM105" i="24" s="1"/>
  <c r="AP23" i="24"/>
  <c r="AK23" i="24" s="1"/>
  <c r="U79" i="24"/>
  <c r="S79" i="24"/>
  <c r="T79" i="24"/>
  <c r="N79" i="24"/>
  <c r="R79" i="24"/>
  <c r="O79" i="24"/>
  <c r="M79" i="24"/>
  <c r="Q79" i="24"/>
  <c r="P79" i="24"/>
  <c r="AP79" i="24"/>
  <c r="AP128" i="24"/>
  <c r="AE128" i="24" s="1"/>
  <c r="AA15" i="25"/>
  <c r="Z15" i="25"/>
  <c r="Y15" i="25"/>
  <c r="Z108" i="25"/>
  <c r="AF108" i="25"/>
  <c r="AK108" i="25"/>
  <c r="AO108" i="25"/>
  <c r="W146" i="25"/>
  <c r="AE146" i="25"/>
  <c r="AB146" i="25"/>
  <c r="AL146" i="25"/>
  <c r="AP131" i="27"/>
  <c r="AL131" i="27" s="1"/>
  <c r="AP151" i="27"/>
  <c r="AJ151" i="27" s="1"/>
  <c r="AP174" i="27"/>
  <c r="AA174" i="27" s="1"/>
  <c r="AP154" i="27"/>
  <c r="AN154" i="27" s="1"/>
  <c r="AP92" i="27"/>
  <c r="AF92" i="27" s="1"/>
  <c r="AP81" i="27"/>
  <c r="AN81" i="27" s="1"/>
  <c r="AP122" i="27"/>
  <c r="AN122" i="27" s="1"/>
  <c r="AP39" i="27"/>
  <c r="AA39" i="27" s="1"/>
  <c r="AP85" i="27"/>
  <c r="Z85" i="27" s="1"/>
  <c r="AP140" i="27"/>
  <c r="AK140" i="27" s="1"/>
  <c r="AP147" i="27"/>
  <c r="AP46" i="27"/>
  <c r="AN46" i="27" s="1"/>
  <c r="AP112" i="27"/>
  <c r="AB112" i="27" s="1"/>
  <c r="AP173" i="27"/>
  <c r="AO173" i="27" s="1"/>
  <c r="AP113" i="27"/>
  <c r="AP19" i="27"/>
  <c r="AI19" i="27" s="1"/>
  <c r="AP83" i="27"/>
  <c r="AB83" i="27" s="1"/>
  <c r="AP158" i="27"/>
  <c r="AM158" i="27" s="1"/>
  <c r="AP21" i="27"/>
  <c r="AP104" i="27"/>
  <c r="AG104" i="27" s="1"/>
  <c r="AP129" i="27"/>
  <c r="AP133" i="27"/>
  <c r="AN133" i="27" s="1"/>
  <c r="AP12" i="27"/>
  <c r="AP156" i="27"/>
  <c r="AB156" i="27" s="1"/>
  <c r="AP35" i="27"/>
  <c r="AO35" i="27" s="1"/>
  <c r="AP143" i="27"/>
  <c r="AB143" i="27" s="1"/>
  <c r="AP79" i="27"/>
  <c r="Z79" i="27" s="1"/>
  <c r="AP30" i="27"/>
  <c r="X30" i="27" s="1"/>
  <c r="AP150" i="27"/>
  <c r="AN150" i="27" s="1"/>
  <c r="AP86" i="27"/>
  <c r="AC86" i="27" s="1"/>
  <c r="AP5" i="27"/>
  <c r="AJ5" i="27" s="1"/>
  <c r="AP96" i="27"/>
  <c r="AN96" i="27" s="1"/>
  <c r="AP125" i="27"/>
  <c r="AA125" i="27" s="1"/>
  <c r="AP28" i="27"/>
  <c r="AG28" i="27" s="1"/>
  <c r="AP148" i="27"/>
  <c r="AE148" i="27" s="1"/>
  <c r="AP51" i="27"/>
  <c r="AM51" i="27" s="1"/>
  <c r="AP139" i="27"/>
  <c r="AL139" i="27" s="1"/>
  <c r="AP87" i="27"/>
  <c r="Z87" i="27" s="1"/>
  <c r="AP26" i="27"/>
  <c r="AP130" i="27"/>
  <c r="AB130" i="27" s="1"/>
  <c r="AP66" i="27"/>
  <c r="AP29" i="27"/>
  <c r="AF29" i="27" s="1"/>
  <c r="AK98" i="25"/>
  <c r="S176" i="19"/>
  <c r="M112" i="19"/>
  <c r="N21" i="21"/>
  <c r="S21" i="21"/>
  <c r="T21" i="21"/>
  <c r="U147" i="19"/>
  <c r="M147" i="19"/>
  <c r="R83" i="19"/>
  <c r="T114" i="19"/>
  <c r="P114" i="19"/>
  <c r="Q159" i="19"/>
  <c r="R159" i="19"/>
  <c r="U95" i="19"/>
  <c r="M95" i="19"/>
  <c r="T38" i="21"/>
  <c r="P26" i="21"/>
  <c r="U26" i="21"/>
  <c r="T26" i="21"/>
  <c r="R109" i="19"/>
  <c r="W51" i="26"/>
  <c r="AF142" i="25"/>
  <c r="AG142" i="25"/>
  <c r="U131" i="19"/>
  <c r="P67" i="19"/>
  <c r="T98" i="19"/>
  <c r="M98" i="19"/>
  <c r="N48" i="21"/>
  <c r="R48" i="21"/>
  <c r="AK119" i="25"/>
  <c r="AL119" i="25"/>
  <c r="AF119" i="25"/>
  <c r="AN119" i="25"/>
  <c r="X119" i="25"/>
  <c r="AF145" i="25"/>
  <c r="AH145" i="25"/>
  <c r="AG145" i="25"/>
  <c r="AK145" i="25"/>
  <c r="AH28" i="24"/>
  <c r="AE28" i="24"/>
  <c r="AA28" i="24"/>
  <c r="AN21" i="24"/>
  <c r="AN90" i="25"/>
  <c r="AC155" i="25"/>
  <c r="AD155" i="25"/>
  <c r="W155" i="25"/>
  <c r="AL155" i="25"/>
  <c r="AJ155" i="25"/>
  <c r="AN155" i="25"/>
  <c r="Z67" i="26"/>
  <c r="AN67" i="26"/>
  <c r="AE67" i="26"/>
  <c r="AI118" i="25"/>
  <c r="AJ118" i="25"/>
  <c r="AO118" i="25"/>
  <c r="X118" i="25"/>
  <c r="AF118" i="25"/>
  <c r="AB147" i="24"/>
  <c r="W147" i="24"/>
  <c r="AG147" i="24"/>
  <c r="AN147" i="24"/>
  <c r="Z147" i="24"/>
  <c r="AA121" i="25"/>
  <c r="AI121" i="25"/>
  <c r="AN121" i="25"/>
  <c r="AO121" i="25"/>
  <c r="AJ78" i="26"/>
  <c r="W78" i="26"/>
  <c r="AI78" i="26"/>
  <c r="AO78" i="26"/>
  <c r="AH78" i="26"/>
  <c r="AE134" i="25"/>
  <c r="AH134" i="25"/>
  <c r="Z134" i="25"/>
  <c r="W33" i="25"/>
  <c r="AA10" i="25"/>
  <c r="X10" i="25"/>
  <c r="Y10" i="25"/>
  <c r="AJ10" i="25"/>
  <c r="AN10" i="25"/>
  <c r="AO167" i="25"/>
  <c r="Z167" i="25"/>
  <c r="AE167" i="25"/>
  <c r="AI167" i="25"/>
  <c r="AA167" i="25"/>
  <c r="AF167" i="25"/>
  <c r="AA53" i="25"/>
  <c r="AK53" i="25"/>
  <c r="AD53" i="25"/>
  <c r="AN53" i="25"/>
  <c r="AH53" i="25"/>
  <c r="AA126" i="25"/>
  <c r="AA115" i="25"/>
  <c r="X115" i="25"/>
  <c r="W115" i="25"/>
  <c r="AL115" i="25"/>
  <c r="AC115" i="25"/>
  <c r="X50" i="26"/>
  <c r="Z50" i="26"/>
  <c r="AL50" i="26"/>
  <c r="AH50" i="26"/>
  <c r="W50" i="26"/>
  <c r="AE50" i="26"/>
  <c r="AJ136" i="25"/>
  <c r="AL136" i="25"/>
  <c r="W136" i="25"/>
  <c r="AG132" i="25"/>
  <c r="Y132" i="25"/>
  <c r="AL132" i="25"/>
  <c r="AH59" i="26"/>
  <c r="W59" i="26"/>
  <c r="X59" i="26"/>
  <c r="AA59" i="26"/>
  <c r="AL130" i="25"/>
  <c r="AK130" i="25"/>
  <c r="AJ170" i="25"/>
  <c r="AD170" i="25"/>
  <c r="Z170" i="25"/>
  <c r="AO170" i="25"/>
  <c r="AD123" i="25"/>
  <c r="AA148" i="25"/>
  <c r="R112" i="19"/>
  <c r="Q21" i="21"/>
  <c r="P21" i="21"/>
  <c r="N83" i="19"/>
  <c r="N114" i="19"/>
  <c r="M114" i="19"/>
  <c r="T95" i="19"/>
  <c r="R38" i="21"/>
  <c r="Q38" i="21"/>
  <c r="Q109" i="19"/>
  <c r="P109" i="19"/>
  <c r="Y37" i="25"/>
  <c r="AJ37" i="25"/>
  <c r="AG37" i="25"/>
  <c r="AH37" i="25"/>
  <c r="AK37" i="25"/>
  <c r="AD37" i="25"/>
  <c r="AJ13" i="25"/>
  <c r="AB13" i="25"/>
  <c r="T131" i="19"/>
  <c r="O98" i="19"/>
  <c r="AK102" i="25"/>
  <c r="AD22" i="25"/>
  <c r="T176" i="19"/>
  <c r="O112" i="19"/>
  <c r="U21" i="21"/>
  <c r="O147" i="19"/>
  <c r="S147" i="19"/>
  <c r="N159" i="19"/>
  <c r="O95" i="19"/>
  <c r="Q32" i="21"/>
  <c r="R26" i="21"/>
  <c r="N26" i="21"/>
  <c r="O26" i="21"/>
  <c r="AN51" i="26"/>
  <c r="AJ51" i="26"/>
  <c r="R37" i="21"/>
  <c r="S131" i="19"/>
  <c r="R67" i="19"/>
  <c r="S67" i="19"/>
  <c r="Q48" i="21"/>
  <c r="AD119" i="25"/>
  <c r="Y119" i="25"/>
  <c r="Z119" i="25"/>
  <c r="AM119" i="25"/>
  <c r="W119" i="25"/>
  <c r="Y145" i="25"/>
  <c r="AE145" i="25"/>
  <c r="AD145" i="25"/>
  <c r="W145" i="25"/>
  <c r="AO28" i="24"/>
  <c r="AM28" i="24"/>
  <c r="AF21" i="24"/>
  <c r="AB8" i="25"/>
  <c r="AG90" i="25"/>
  <c r="AG155" i="25"/>
  <c r="AO155" i="25"/>
  <c r="AD67" i="26"/>
  <c r="Y67" i="26"/>
  <c r="AA67" i="26"/>
  <c r="AF67" i="26"/>
  <c r="AB67" i="26"/>
  <c r="W157" i="25"/>
  <c r="AH157" i="25"/>
  <c r="AC157" i="25"/>
  <c r="AC118" i="25"/>
  <c r="Z118" i="25"/>
  <c r="AD118" i="25"/>
  <c r="AK118" i="25"/>
  <c r="AF147" i="24"/>
  <c r="X147" i="24"/>
  <c r="AI147" i="24"/>
  <c r="AH147" i="24"/>
  <c r="AM121" i="25"/>
  <c r="AG121" i="25"/>
  <c r="Z121" i="25"/>
  <c r="AF78" i="26"/>
  <c r="AL78" i="26"/>
  <c r="AM78" i="26"/>
  <c r="AE78" i="26"/>
  <c r="W134" i="25"/>
  <c r="AM134" i="25"/>
  <c r="AN134" i="25"/>
  <c r="AM33" i="25"/>
  <c r="AA33" i="25"/>
  <c r="W10" i="25"/>
  <c r="AD10" i="25"/>
  <c r="AK10" i="25"/>
  <c r="Z10" i="25"/>
  <c r="AD167" i="25"/>
  <c r="AC167" i="25"/>
  <c r="AC53" i="25"/>
  <c r="AE53" i="25"/>
  <c r="AI53" i="25"/>
  <c r="AE126" i="25"/>
  <c r="AF126" i="25"/>
  <c r="AD115" i="25"/>
  <c r="AK115" i="25"/>
  <c r="Y115" i="25"/>
  <c r="AE115" i="25"/>
  <c r="AN50" i="26"/>
  <c r="AK50" i="26"/>
  <c r="AG50" i="26"/>
  <c r="AC50" i="26"/>
  <c r="AC136" i="25"/>
  <c r="AK136" i="25"/>
  <c r="Y136" i="25"/>
  <c r="Z136" i="25"/>
  <c r="AC132" i="25"/>
  <c r="X132" i="25"/>
  <c r="AH132" i="25"/>
  <c r="AD59" i="26"/>
  <c r="AI59" i="26"/>
  <c r="AL59" i="26"/>
  <c r="AN130" i="25"/>
  <c r="X130" i="25"/>
  <c r="AC130" i="25"/>
  <c r="AH130" i="25"/>
  <c r="AK170" i="25"/>
  <c r="AA170" i="25"/>
  <c r="U176" i="19"/>
  <c r="N176" i="19"/>
  <c r="T112" i="19"/>
  <c r="T159" i="19"/>
  <c r="S159" i="19"/>
  <c r="N95" i="19"/>
  <c r="P38" i="21"/>
  <c r="AM37" i="25"/>
  <c r="AA37" i="25"/>
  <c r="AF37" i="25"/>
  <c r="AH13" i="25"/>
  <c r="AN13" i="25"/>
  <c r="AC13" i="25"/>
  <c r="Q37" i="21"/>
  <c r="O37" i="21"/>
  <c r="U98" i="19"/>
  <c r="S48" i="21"/>
  <c r="AJ87" i="25"/>
  <c r="AG2" i="24"/>
  <c r="AP50" i="21"/>
  <c r="AD50" i="21" s="1"/>
  <c r="AP130" i="19"/>
  <c r="AC130" i="19" s="1"/>
  <c r="AP81" i="19"/>
  <c r="AF81" i="19" s="1"/>
  <c r="S81" i="19"/>
  <c r="P81" i="19"/>
  <c r="R81" i="19"/>
  <c r="M81" i="19"/>
  <c r="N81" i="19"/>
  <c r="U81" i="19"/>
  <c r="Q81" i="19"/>
  <c r="O81" i="19"/>
  <c r="T81" i="19"/>
  <c r="AP122" i="19"/>
  <c r="AH122" i="19" s="1"/>
  <c r="AP65" i="19"/>
  <c r="AO65" i="19" s="1"/>
  <c r="AP25" i="21"/>
  <c r="AE25" i="21" s="1"/>
  <c r="AP136" i="19"/>
  <c r="AD136" i="19" s="1"/>
  <c r="AP72" i="19"/>
  <c r="W72" i="19" s="1"/>
  <c r="AP8" i="21"/>
  <c r="AK8" i="21" s="1"/>
  <c r="AP119" i="19"/>
  <c r="AG119" i="19" s="1"/>
  <c r="O119" i="19"/>
  <c r="S119" i="19"/>
  <c r="U119" i="19"/>
  <c r="Q119" i="19"/>
  <c r="M119" i="19"/>
  <c r="N119" i="19"/>
  <c r="R119" i="19"/>
  <c r="T119" i="19"/>
  <c r="P119" i="19"/>
  <c r="AP55" i="19"/>
  <c r="AG55" i="19" s="1"/>
  <c r="S55" i="19"/>
  <c r="M55" i="19"/>
  <c r="R55" i="19"/>
  <c r="P55" i="19"/>
  <c r="O55" i="19"/>
  <c r="N55" i="19"/>
  <c r="U55" i="19"/>
  <c r="T55" i="19"/>
  <c r="Q55" i="19"/>
  <c r="AP78" i="19"/>
  <c r="AJ78" i="19" s="1"/>
  <c r="M78" i="19"/>
  <c r="R78" i="19"/>
  <c r="O78" i="19"/>
  <c r="P78" i="19"/>
  <c r="U78" i="19"/>
  <c r="Q78" i="19"/>
  <c r="N78" i="19"/>
  <c r="S78" i="19"/>
  <c r="T78" i="19"/>
  <c r="AP166" i="19"/>
  <c r="AI166" i="19" s="1"/>
  <c r="O166" i="19"/>
  <c r="P166" i="19"/>
  <c r="S166" i="19"/>
  <c r="M166" i="19"/>
  <c r="N166" i="19"/>
  <c r="U166" i="19"/>
  <c r="R166" i="19"/>
  <c r="T166" i="19"/>
  <c r="Q166" i="19"/>
  <c r="AP146" i="19"/>
  <c r="AK146" i="19" s="1"/>
  <c r="AP149" i="19"/>
  <c r="W149" i="19" s="1"/>
  <c r="P149" i="19"/>
  <c r="M149" i="19"/>
  <c r="R149" i="19"/>
  <c r="O149" i="19"/>
  <c r="S149" i="19"/>
  <c r="Q149" i="19"/>
  <c r="N149" i="19"/>
  <c r="T149" i="19"/>
  <c r="U149" i="19"/>
  <c r="AP85" i="19"/>
  <c r="AM85" i="19" s="1"/>
  <c r="N85" i="19"/>
  <c r="P85" i="19"/>
  <c r="Q85" i="19"/>
  <c r="S85" i="19"/>
  <c r="M85" i="19"/>
  <c r="U85" i="19"/>
  <c r="T85" i="19"/>
  <c r="R85" i="19"/>
  <c r="O85" i="19"/>
  <c r="AP29" i="21"/>
  <c r="AI29" i="21" s="1"/>
  <c r="AP140" i="19"/>
  <c r="AN140" i="19" s="1"/>
  <c r="AP76" i="19"/>
  <c r="Z76" i="19" s="1"/>
  <c r="AP155" i="19"/>
  <c r="AE155" i="19" s="1"/>
  <c r="AP91" i="19"/>
  <c r="AI91" i="19" s="1"/>
  <c r="AP59" i="19"/>
  <c r="AO59" i="19" s="1"/>
  <c r="M50" i="21"/>
  <c r="O44" i="21"/>
  <c r="R44" i="21"/>
  <c r="O9" i="21"/>
  <c r="N9" i="21"/>
  <c r="S9" i="21"/>
  <c r="T126" i="19"/>
  <c r="U126" i="19"/>
  <c r="R126" i="19"/>
  <c r="M72" i="19"/>
  <c r="N72" i="19"/>
  <c r="O171" i="19"/>
  <c r="R171" i="19"/>
  <c r="Q171" i="19"/>
  <c r="T107" i="19"/>
  <c r="S107" i="19"/>
  <c r="M107" i="19"/>
  <c r="T138" i="19"/>
  <c r="O138" i="19"/>
  <c r="Q105" i="19"/>
  <c r="U105" i="19"/>
  <c r="T65" i="19"/>
  <c r="N65" i="19"/>
  <c r="O82" i="19"/>
  <c r="S82" i="19"/>
  <c r="Q82" i="19"/>
  <c r="T167" i="19"/>
  <c r="N167" i="19"/>
  <c r="O8" i="21"/>
  <c r="R8" i="21"/>
  <c r="T8" i="21"/>
  <c r="Q162" i="19"/>
  <c r="Q172" i="19"/>
  <c r="T108" i="19"/>
  <c r="N108" i="19"/>
  <c r="U25" i="21"/>
  <c r="P79" i="19"/>
  <c r="T174" i="19"/>
  <c r="P110" i="19"/>
  <c r="N110" i="19"/>
  <c r="R120" i="19"/>
  <c r="O120" i="19"/>
  <c r="R13" i="21"/>
  <c r="T13" i="21"/>
  <c r="U155" i="19"/>
  <c r="O155" i="19"/>
  <c r="S155" i="19"/>
  <c r="U91" i="19"/>
  <c r="N91" i="19"/>
  <c r="R122" i="19"/>
  <c r="N122" i="19"/>
  <c r="O122" i="19"/>
  <c r="T173" i="19"/>
  <c r="O173" i="19"/>
  <c r="U173" i="19"/>
  <c r="M129" i="19"/>
  <c r="N134" i="19"/>
  <c r="R68" i="19"/>
  <c r="S68" i="19"/>
  <c r="AD38" i="25"/>
  <c r="AL38" i="25"/>
  <c r="AM38" i="25"/>
  <c r="AB38" i="25"/>
  <c r="AL6" i="25"/>
  <c r="AC6" i="25"/>
  <c r="AG6" i="25"/>
  <c r="AI6" i="25"/>
  <c r="AH6" i="25"/>
  <c r="AB93" i="25"/>
  <c r="AI93" i="25"/>
  <c r="AF93" i="25"/>
  <c r="AK93" i="25"/>
  <c r="AC93" i="25"/>
  <c r="AL93" i="25"/>
  <c r="AH93" i="25"/>
  <c r="Z28" i="24"/>
  <c r="AJ28" i="24"/>
  <c r="AB28" i="24"/>
  <c r="X28" i="24"/>
  <c r="AK28" i="24"/>
  <c r="AD21" i="24"/>
  <c r="AO21" i="24"/>
  <c r="AE21" i="24"/>
  <c r="W21" i="24"/>
  <c r="X21" i="24"/>
  <c r="AB99" i="24"/>
  <c r="W99" i="24"/>
  <c r="AD99" i="24"/>
  <c r="Z99" i="24"/>
  <c r="AL99" i="24"/>
  <c r="Z19" i="25"/>
  <c r="AJ19" i="25"/>
  <c r="W19" i="25"/>
  <c r="AG32" i="25"/>
  <c r="AK32" i="25"/>
  <c r="AO32" i="25"/>
  <c r="AH32" i="25"/>
  <c r="AM32" i="25"/>
  <c r="AL32" i="25"/>
  <c r="AD110" i="25"/>
  <c r="AE110" i="25"/>
  <c r="AH110" i="25"/>
  <c r="AM110" i="25"/>
  <c r="X110" i="25"/>
  <c r="Z110" i="25"/>
  <c r="AB110" i="25"/>
  <c r="AI79" i="25"/>
  <c r="AF79" i="25"/>
  <c r="AE79" i="25"/>
  <c r="AB79" i="25"/>
  <c r="AD79" i="25"/>
  <c r="AH124" i="25"/>
  <c r="AB124" i="25"/>
  <c r="W124" i="25"/>
  <c r="AA124" i="25"/>
  <c r="AE124" i="25"/>
  <c r="AN104" i="26"/>
  <c r="AL104" i="26"/>
  <c r="AJ104" i="26"/>
  <c r="AA104" i="26"/>
  <c r="Y68" i="25"/>
  <c r="AG68" i="25"/>
  <c r="Z68" i="25"/>
  <c r="AL68" i="25"/>
  <c r="AD84" i="25"/>
  <c r="AF84" i="25"/>
  <c r="AH84" i="25"/>
  <c r="AE84" i="25"/>
  <c r="AA150" i="25"/>
  <c r="AL150" i="25"/>
  <c r="AF150" i="25"/>
  <c r="AG150" i="25"/>
  <c r="AM150" i="25"/>
  <c r="AG175" i="25"/>
  <c r="AO175" i="25"/>
  <c r="X175" i="25"/>
  <c r="AF42" i="25"/>
  <c r="AK42" i="25"/>
  <c r="Y42" i="25"/>
  <c r="AK72" i="25"/>
  <c r="Y72" i="25"/>
  <c r="AC72" i="25"/>
  <c r="AG72" i="25"/>
  <c r="AI141" i="25"/>
  <c r="W141" i="25"/>
  <c r="AD141" i="25"/>
  <c r="AC141" i="25"/>
  <c r="AC154" i="25"/>
  <c r="X154" i="25"/>
  <c r="AO154" i="25"/>
  <c r="AK154" i="25"/>
  <c r="AG154" i="25"/>
  <c r="Z154" i="25"/>
  <c r="AJ85" i="25"/>
  <c r="AM85" i="25"/>
  <c r="AC85" i="25"/>
  <c r="AH85" i="25"/>
  <c r="AN85" i="25"/>
  <c r="AN55" i="25"/>
  <c r="AO55" i="25"/>
  <c r="AC55" i="25"/>
  <c r="W159" i="26"/>
  <c r="AH159" i="26"/>
  <c r="AG159" i="26"/>
  <c r="AI159" i="26"/>
  <c r="AB159" i="26"/>
  <c r="U24" i="21"/>
  <c r="Q80" i="19"/>
  <c r="S80" i="19"/>
  <c r="T115" i="19"/>
  <c r="O115" i="19"/>
  <c r="N115" i="19"/>
  <c r="U146" i="19"/>
  <c r="R156" i="19"/>
  <c r="R41" i="21"/>
  <c r="M41" i="21"/>
  <c r="T41" i="21"/>
  <c r="R6" i="21"/>
  <c r="U94" i="19"/>
  <c r="P94" i="19"/>
  <c r="Q94" i="19"/>
  <c r="O104" i="19"/>
  <c r="O139" i="19"/>
  <c r="M139" i="19"/>
  <c r="T170" i="19"/>
  <c r="S170" i="19"/>
  <c r="T58" i="19"/>
  <c r="O58" i="19"/>
  <c r="R30" i="21"/>
  <c r="N30" i="21"/>
  <c r="AJ80" i="26"/>
  <c r="AK80" i="26"/>
  <c r="Y80" i="26"/>
  <c r="AF80" i="26"/>
  <c r="AA80" i="26"/>
  <c r="AE80" i="26"/>
  <c r="AA174" i="25"/>
  <c r="AO174" i="25"/>
  <c r="AJ174" i="25"/>
  <c r="AM174" i="25"/>
  <c r="AF102" i="24"/>
  <c r="AE102" i="24"/>
  <c r="AI102" i="24"/>
  <c r="AM102" i="24"/>
  <c r="AL102" i="24"/>
  <c r="AG151" i="25"/>
  <c r="AF151" i="25"/>
  <c r="AJ151" i="25"/>
  <c r="Z36" i="25"/>
  <c r="AG36" i="25"/>
  <c r="AE36" i="25"/>
  <c r="AK36" i="25"/>
  <c r="Y36" i="25"/>
  <c r="AH36" i="25"/>
  <c r="AB11" i="25"/>
  <c r="AG11" i="25"/>
  <c r="AH11" i="25"/>
  <c r="AJ11" i="25"/>
  <c r="AN11" i="25"/>
  <c r="AM153" i="25"/>
  <c r="X153" i="25"/>
  <c r="AB153" i="25"/>
  <c r="AF153" i="25"/>
  <c r="W90" i="25"/>
  <c r="AH90" i="25"/>
  <c r="AB90" i="25"/>
  <c r="Z90" i="25"/>
  <c r="AF90" i="25"/>
  <c r="N144" i="19"/>
  <c r="S144" i="19"/>
  <c r="Q2" i="21"/>
  <c r="R18" i="21"/>
  <c r="O18" i="21"/>
  <c r="S18" i="21"/>
  <c r="T12" i="21"/>
  <c r="T92" i="19"/>
  <c r="P92" i="19"/>
  <c r="T127" i="19"/>
  <c r="N127" i="19"/>
  <c r="S127" i="19"/>
  <c r="T158" i="19"/>
  <c r="O158" i="19"/>
  <c r="U158" i="19"/>
  <c r="P158" i="19"/>
  <c r="Q29" i="21"/>
  <c r="R29" i="21"/>
  <c r="N29" i="21"/>
  <c r="M29" i="21"/>
  <c r="T75" i="19"/>
  <c r="P75" i="19"/>
  <c r="U75" i="19"/>
  <c r="T106" i="19"/>
  <c r="U106" i="19"/>
  <c r="P106" i="19"/>
  <c r="U101" i="19"/>
  <c r="P101" i="19"/>
  <c r="O69" i="19"/>
  <c r="T69" i="19"/>
  <c r="Q69" i="19"/>
  <c r="Q51" i="21"/>
  <c r="R51" i="21"/>
  <c r="P132" i="19"/>
  <c r="X91" i="25"/>
  <c r="AC91" i="25"/>
  <c r="AD91" i="25"/>
  <c r="AH91" i="25"/>
  <c r="X45" i="25"/>
  <c r="AM45" i="25"/>
  <c r="AL45" i="25"/>
  <c r="AL23" i="25"/>
  <c r="AD23" i="25"/>
  <c r="AG23" i="25"/>
  <c r="AI23" i="25"/>
  <c r="AK23" i="25"/>
  <c r="X23" i="25"/>
  <c r="AJ140" i="25"/>
  <c r="AK140" i="25"/>
  <c r="AO140" i="25"/>
  <c r="AM140" i="25"/>
  <c r="AD140" i="25"/>
  <c r="AE140" i="25"/>
  <c r="W169" i="25"/>
  <c r="X169" i="25"/>
  <c r="AH169" i="25"/>
  <c r="AO169" i="25"/>
  <c r="AC169" i="25"/>
  <c r="Z169" i="25"/>
  <c r="AP153" i="19"/>
  <c r="AL153" i="19" s="1"/>
  <c r="Q153" i="19"/>
  <c r="R153" i="19"/>
  <c r="M153" i="19"/>
  <c r="O153" i="19"/>
  <c r="N153" i="19"/>
  <c r="U153" i="19"/>
  <c r="T153" i="19"/>
  <c r="P153" i="19"/>
  <c r="S153" i="19"/>
  <c r="AP34" i="21"/>
  <c r="AO34" i="21" s="1"/>
  <c r="AP30" i="21"/>
  <c r="AB30" i="21" s="1"/>
  <c r="AP169" i="19"/>
  <c r="AO169" i="19" s="1"/>
  <c r="AP66" i="19"/>
  <c r="Z66" i="19" s="1"/>
  <c r="AP168" i="19"/>
  <c r="AD168" i="19" s="1"/>
  <c r="AP104" i="19"/>
  <c r="Z104" i="19" s="1"/>
  <c r="AP40" i="21"/>
  <c r="Z40" i="21" s="1"/>
  <c r="AP151" i="19"/>
  <c r="AN151" i="19" s="1"/>
  <c r="Q151" i="19"/>
  <c r="N151" i="19"/>
  <c r="M151" i="19"/>
  <c r="S151" i="19"/>
  <c r="P151" i="19"/>
  <c r="R151" i="19"/>
  <c r="O151" i="19"/>
  <c r="U151" i="19"/>
  <c r="T151" i="19"/>
  <c r="AP87" i="19"/>
  <c r="AI87" i="19" s="1"/>
  <c r="Q87" i="19"/>
  <c r="S87" i="19"/>
  <c r="U87" i="19"/>
  <c r="P87" i="19"/>
  <c r="R87" i="19"/>
  <c r="M87" i="19"/>
  <c r="O87" i="19"/>
  <c r="N87" i="19"/>
  <c r="T87" i="19"/>
  <c r="AP23" i="21"/>
  <c r="Z23" i="21" s="1"/>
  <c r="O23" i="21"/>
  <c r="S23" i="21"/>
  <c r="M23" i="21"/>
  <c r="T23" i="21"/>
  <c r="N23" i="21"/>
  <c r="Q23" i="21"/>
  <c r="U23" i="21"/>
  <c r="R23" i="21"/>
  <c r="P23" i="21"/>
  <c r="AP74" i="19"/>
  <c r="AN74" i="19" s="1"/>
  <c r="N74" i="19"/>
  <c r="O74" i="19"/>
  <c r="R74" i="19"/>
  <c r="Q74" i="19"/>
  <c r="U74" i="19"/>
  <c r="P74" i="19"/>
  <c r="S74" i="19"/>
  <c r="M74" i="19"/>
  <c r="T74" i="19"/>
  <c r="AP42" i="21"/>
  <c r="AI42" i="21" s="1"/>
  <c r="AP6" i="21"/>
  <c r="AB6" i="21" s="1"/>
  <c r="AP117" i="19"/>
  <c r="AG117" i="19" s="1"/>
  <c r="R117" i="19"/>
  <c r="Q117" i="19"/>
  <c r="S117" i="19"/>
  <c r="P117" i="19"/>
  <c r="M117" i="19"/>
  <c r="N117" i="19"/>
  <c r="U117" i="19"/>
  <c r="O117" i="19"/>
  <c r="T117" i="19"/>
  <c r="AP53" i="19"/>
  <c r="AM53" i="19" s="1"/>
  <c r="P53" i="19"/>
  <c r="Q53" i="19"/>
  <c r="U53" i="19"/>
  <c r="R53" i="19"/>
  <c r="N53" i="19"/>
  <c r="S53" i="19"/>
  <c r="O53" i="19"/>
  <c r="M53" i="19"/>
  <c r="T53" i="19"/>
  <c r="AP172" i="19"/>
  <c r="AL172" i="19" s="1"/>
  <c r="AP108" i="19"/>
  <c r="AH108" i="19" s="1"/>
  <c r="AP44" i="21"/>
  <c r="AL44" i="21" s="1"/>
  <c r="AP12" i="21"/>
  <c r="AD12" i="21" s="1"/>
  <c r="AP123" i="19"/>
  <c r="AA123" i="19" s="1"/>
  <c r="AP27" i="21"/>
  <c r="Z27" i="21" s="1"/>
  <c r="M27" i="21"/>
  <c r="S27" i="21"/>
  <c r="O27" i="21"/>
  <c r="T27" i="21"/>
  <c r="N27" i="21"/>
  <c r="Q27" i="21"/>
  <c r="U27" i="21"/>
  <c r="R27" i="21"/>
  <c r="P27" i="21"/>
  <c r="O40" i="21"/>
  <c r="T40" i="21"/>
  <c r="N34" i="21"/>
  <c r="S34" i="21"/>
  <c r="Q130" i="19"/>
  <c r="S130" i="19"/>
  <c r="T28" i="21"/>
  <c r="P28" i="21"/>
  <c r="U140" i="19"/>
  <c r="T76" i="19"/>
  <c r="M76" i="19"/>
  <c r="S152" i="19"/>
  <c r="U152" i="19"/>
  <c r="M45" i="21"/>
  <c r="S45" i="21"/>
  <c r="U123" i="19"/>
  <c r="O59" i="19"/>
  <c r="M59" i="19"/>
  <c r="R60" i="19"/>
  <c r="M56" i="19"/>
  <c r="N66" i="19"/>
  <c r="S66" i="19"/>
  <c r="Q103" i="19"/>
  <c r="AB2" i="24"/>
  <c r="AI2" i="24"/>
  <c r="AA2" i="24"/>
  <c r="AL2" i="24"/>
  <c r="AC2" i="24"/>
  <c r="AA77" i="25"/>
  <c r="AL77" i="25"/>
  <c r="AD77" i="25"/>
  <c r="W77" i="25"/>
  <c r="Y77" i="25"/>
  <c r="AO77" i="25"/>
  <c r="AM157" i="25"/>
  <c r="X157" i="25"/>
  <c r="AE157" i="25"/>
  <c r="AL157" i="25"/>
  <c r="AP54" i="19"/>
  <c r="Z54" i="19" s="1"/>
  <c r="R54" i="19"/>
  <c r="Q54" i="19"/>
  <c r="M54" i="19"/>
  <c r="P54" i="19"/>
  <c r="U54" i="19"/>
  <c r="N54" i="19"/>
  <c r="S54" i="19"/>
  <c r="O54" i="19"/>
  <c r="T54" i="19"/>
  <c r="AP121" i="19"/>
  <c r="AE121" i="19" s="1"/>
  <c r="P121" i="19"/>
  <c r="R121" i="19"/>
  <c r="S121" i="19"/>
  <c r="Q121" i="19"/>
  <c r="N121" i="19"/>
  <c r="M121" i="19"/>
  <c r="U121" i="19"/>
  <c r="T121" i="19"/>
  <c r="O121" i="19"/>
  <c r="AP58" i="19"/>
  <c r="AD58" i="19" s="1"/>
  <c r="AP177" i="19"/>
  <c r="W177" i="19" s="1"/>
  <c r="R177" i="19"/>
  <c r="M177" i="19"/>
  <c r="Q177" i="19"/>
  <c r="P177" i="19"/>
  <c r="N177" i="19"/>
  <c r="U177" i="19"/>
  <c r="O177" i="19"/>
  <c r="S177" i="19"/>
  <c r="T177" i="19"/>
  <c r="AP118" i="19"/>
  <c r="AB118" i="19" s="1"/>
  <c r="M118" i="19"/>
  <c r="O118" i="19"/>
  <c r="S118" i="19"/>
  <c r="U118" i="19"/>
  <c r="Q118" i="19"/>
  <c r="P118" i="19"/>
  <c r="N118" i="19"/>
  <c r="R118" i="19"/>
  <c r="T118" i="19"/>
  <c r="AP137" i="19"/>
  <c r="AC137" i="19" s="1"/>
  <c r="M137" i="19"/>
  <c r="O137" i="19"/>
  <c r="R137" i="19"/>
  <c r="S137" i="19"/>
  <c r="P137" i="19"/>
  <c r="N137" i="19"/>
  <c r="T137" i="19"/>
  <c r="U137" i="19"/>
  <c r="Q137" i="19"/>
  <c r="AP174" i="19"/>
  <c r="X174" i="19" s="1"/>
  <c r="AP161" i="19"/>
  <c r="AK161" i="19" s="1"/>
  <c r="Q161" i="19"/>
  <c r="M161" i="19"/>
  <c r="N161" i="19"/>
  <c r="P161" i="19"/>
  <c r="U161" i="19"/>
  <c r="R161" i="19"/>
  <c r="T161" i="19"/>
  <c r="S161" i="19"/>
  <c r="O161" i="19"/>
  <c r="AP49" i="21"/>
  <c r="AM49" i="21" s="1"/>
  <c r="N49" i="21"/>
  <c r="S49" i="21"/>
  <c r="M49" i="21"/>
  <c r="Q49" i="21"/>
  <c r="P49" i="21"/>
  <c r="U49" i="21"/>
  <c r="O49" i="21"/>
  <c r="R49" i="21"/>
  <c r="T49" i="21"/>
  <c r="AP17" i="21"/>
  <c r="AM17" i="21" s="1"/>
  <c r="S17" i="21"/>
  <c r="O17" i="21"/>
  <c r="T17" i="21"/>
  <c r="M17" i="21"/>
  <c r="N17" i="21"/>
  <c r="U17" i="21"/>
  <c r="R17" i="21"/>
  <c r="P17" i="21"/>
  <c r="Q17" i="21"/>
  <c r="AP160" i="19"/>
  <c r="AJ160" i="19" s="1"/>
  <c r="AP128" i="19"/>
  <c r="AD128" i="19" s="1"/>
  <c r="AP96" i="19"/>
  <c r="W96" i="19" s="1"/>
  <c r="AP64" i="19"/>
  <c r="AD64" i="19" s="1"/>
  <c r="S64" i="19"/>
  <c r="P64" i="19"/>
  <c r="Q64" i="19"/>
  <c r="O64" i="19"/>
  <c r="U64" i="19"/>
  <c r="M64" i="19"/>
  <c r="R64" i="19"/>
  <c r="N64" i="19"/>
  <c r="T64" i="19"/>
  <c r="AP32" i="21"/>
  <c r="Y32" i="21" s="1"/>
  <c r="AP175" i="19"/>
  <c r="AB175" i="19" s="1"/>
  <c r="AP143" i="19"/>
  <c r="AB143" i="19" s="1"/>
  <c r="AP111" i="19"/>
  <c r="AE111" i="19" s="1"/>
  <c r="AP79" i="19"/>
  <c r="AC79" i="19" s="1"/>
  <c r="AP47" i="21"/>
  <c r="AL47" i="21" s="1"/>
  <c r="N47" i="21"/>
  <c r="S47" i="21"/>
  <c r="P47" i="21"/>
  <c r="M47" i="21"/>
  <c r="T47" i="21"/>
  <c r="R47" i="21"/>
  <c r="O47" i="21"/>
  <c r="U47" i="21"/>
  <c r="Q47" i="21"/>
  <c r="AP15" i="21"/>
  <c r="AL15" i="21" s="1"/>
  <c r="S15" i="21"/>
  <c r="O15" i="21"/>
  <c r="M15" i="21"/>
  <c r="T15" i="21"/>
  <c r="N15" i="21"/>
  <c r="Q15" i="21"/>
  <c r="U15" i="21"/>
  <c r="R15" i="21"/>
  <c r="P15" i="21"/>
  <c r="AP170" i="19"/>
  <c r="AL170" i="19" s="1"/>
  <c r="AP46" i="21"/>
  <c r="AM46" i="21" s="1"/>
  <c r="O46" i="21"/>
  <c r="M46" i="21"/>
  <c r="P46" i="21"/>
  <c r="U46" i="21"/>
  <c r="R46" i="21"/>
  <c r="S46" i="21"/>
  <c r="N46" i="21"/>
  <c r="Q46" i="21"/>
  <c r="T46" i="21"/>
  <c r="AP134" i="19"/>
  <c r="Z134" i="19" s="1"/>
  <c r="AP10" i="21"/>
  <c r="W10" i="21" s="1"/>
  <c r="AP114" i="19"/>
  <c r="AH114" i="19" s="1"/>
  <c r="AP173" i="19"/>
  <c r="AO173" i="19" s="1"/>
  <c r="AP141" i="19"/>
  <c r="AK141" i="19" s="1"/>
  <c r="Q141" i="19"/>
  <c r="R141" i="19"/>
  <c r="M141" i="19"/>
  <c r="P141" i="19"/>
  <c r="S141" i="19"/>
  <c r="U141" i="19"/>
  <c r="N141" i="19"/>
  <c r="T141" i="19"/>
  <c r="O141" i="19"/>
  <c r="AP109" i="19"/>
  <c r="Y109" i="19" s="1"/>
  <c r="AP77" i="19"/>
  <c r="AK77" i="19" s="1"/>
  <c r="M77" i="19"/>
  <c r="S77" i="19"/>
  <c r="P77" i="19"/>
  <c r="R77" i="19"/>
  <c r="Q77" i="19"/>
  <c r="N77" i="19"/>
  <c r="U77" i="19"/>
  <c r="T77" i="19"/>
  <c r="O77" i="19"/>
  <c r="AP2" i="21"/>
  <c r="AM2" i="21" s="1"/>
  <c r="AP21" i="21"/>
  <c r="AJ21" i="21" s="1"/>
  <c r="AP164" i="19"/>
  <c r="AH164" i="19" s="1"/>
  <c r="P164" i="19"/>
  <c r="M164" i="19"/>
  <c r="Q164" i="19"/>
  <c r="S164" i="19"/>
  <c r="O164" i="19"/>
  <c r="N164" i="19"/>
  <c r="U164" i="19"/>
  <c r="T164" i="19"/>
  <c r="R164" i="19"/>
  <c r="AP132" i="19"/>
  <c r="W132" i="19" s="1"/>
  <c r="AP100" i="19"/>
  <c r="AL100" i="19" s="1"/>
  <c r="S100" i="19"/>
  <c r="O100" i="19"/>
  <c r="U100" i="19"/>
  <c r="N100" i="19"/>
  <c r="M100" i="19"/>
  <c r="R100" i="19"/>
  <c r="P100" i="19"/>
  <c r="Q100" i="19"/>
  <c r="T100" i="19"/>
  <c r="AP68" i="19"/>
  <c r="AH68" i="19" s="1"/>
  <c r="AP36" i="21"/>
  <c r="X36" i="21" s="1"/>
  <c r="AP4" i="21"/>
  <c r="AH4" i="21" s="1"/>
  <c r="O4" i="21"/>
  <c r="M4" i="21"/>
  <c r="Q4" i="21"/>
  <c r="N4" i="21"/>
  <c r="T4" i="21"/>
  <c r="P4" i="21"/>
  <c r="R4" i="21"/>
  <c r="U4" i="21"/>
  <c r="S4" i="21"/>
  <c r="AP147" i="19"/>
  <c r="AC147" i="19" s="1"/>
  <c r="AP115" i="19"/>
  <c r="Y115" i="19" s="1"/>
  <c r="AP83" i="19"/>
  <c r="AG83" i="19" s="1"/>
  <c r="AP51" i="21"/>
  <c r="Z51" i="21" s="1"/>
  <c r="AP19" i="21"/>
  <c r="AA19" i="21" s="1"/>
  <c r="T19" i="21"/>
  <c r="M19" i="21"/>
  <c r="S19" i="21"/>
  <c r="O19" i="21"/>
  <c r="N19" i="21"/>
  <c r="Q19" i="21"/>
  <c r="U19" i="21"/>
  <c r="R19" i="21"/>
  <c r="P19" i="21"/>
  <c r="AA63" i="25"/>
  <c r="AL63" i="25"/>
  <c r="X63" i="25"/>
  <c r="AE63" i="25"/>
  <c r="AN33" i="25"/>
  <c r="AK33" i="25"/>
  <c r="AE33" i="25"/>
  <c r="Z33" i="25"/>
  <c r="AO131" i="25"/>
  <c r="AF131" i="25"/>
  <c r="Z131" i="25"/>
  <c r="AD131" i="25"/>
  <c r="AH131" i="25"/>
  <c r="AN152" i="25"/>
  <c r="AL152" i="25"/>
  <c r="AA152" i="25"/>
  <c r="AE152" i="25"/>
  <c r="Z35" i="25"/>
  <c r="AK35" i="25"/>
  <c r="AO35" i="25"/>
  <c r="AA35" i="25"/>
  <c r="X46" i="26"/>
  <c r="AN46" i="26"/>
  <c r="AJ46" i="26"/>
  <c r="AM46" i="26"/>
  <c r="AH126" i="25"/>
  <c r="AL126" i="25"/>
  <c r="Y126" i="25"/>
  <c r="AD126" i="25"/>
  <c r="Z126" i="25"/>
  <c r="X161" i="25"/>
  <c r="AB161" i="25"/>
  <c r="AF161" i="25"/>
  <c r="AL161" i="25"/>
  <c r="Z161" i="25"/>
  <c r="AJ132" i="25"/>
  <c r="AN132" i="25"/>
  <c r="AO132" i="25"/>
  <c r="AA132" i="25"/>
  <c r="W132" i="25"/>
  <c r="AE132" i="25"/>
  <c r="AE57" i="25"/>
  <c r="AF57" i="25"/>
  <c r="AN57" i="25"/>
  <c r="AD57" i="25"/>
  <c r="AL57" i="25"/>
  <c r="AN25" i="25"/>
  <c r="AF25" i="25"/>
  <c r="Y25" i="25"/>
  <c r="AD25" i="25"/>
  <c r="AI25" i="25"/>
  <c r="X123" i="25"/>
  <c r="AO123" i="25"/>
  <c r="AN123" i="25"/>
  <c r="AM123" i="25"/>
  <c r="AJ123" i="25"/>
  <c r="AN144" i="25"/>
  <c r="W144" i="25"/>
  <c r="AL144" i="25"/>
  <c r="Z144" i="25"/>
  <c r="AD144" i="25"/>
  <c r="Q176" i="19"/>
  <c r="M176" i="19"/>
  <c r="U112" i="19"/>
  <c r="P112" i="19"/>
  <c r="T147" i="19"/>
  <c r="N147" i="19"/>
  <c r="P147" i="19"/>
  <c r="P83" i="19"/>
  <c r="U83" i="19"/>
  <c r="T50" i="21"/>
  <c r="U50" i="21"/>
  <c r="N50" i="21"/>
  <c r="O50" i="21"/>
  <c r="Q114" i="19"/>
  <c r="T44" i="21"/>
  <c r="N44" i="21"/>
  <c r="N124" i="19"/>
  <c r="R9" i="21"/>
  <c r="U159" i="19"/>
  <c r="Q95" i="19"/>
  <c r="P95" i="19"/>
  <c r="N38" i="21"/>
  <c r="N126" i="19"/>
  <c r="P32" i="21"/>
  <c r="N32" i="21"/>
  <c r="S32" i="21"/>
  <c r="O32" i="21"/>
  <c r="Q136" i="19"/>
  <c r="M136" i="19"/>
  <c r="R136" i="19"/>
  <c r="T72" i="19"/>
  <c r="P72" i="19"/>
  <c r="N171" i="19"/>
  <c r="S26" i="21"/>
  <c r="S138" i="19"/>
  <c r="M105" i="19"/>
  <c r="O105" i="19"/>
  <c r="O109" i="19"/>
  <c r="M109" i="19"/>
  <c r="N109" i="19"/>
  <c r="Q65" i="19"/>
  <c r="T82" i="19"/>
  <c r="U82" i="19"/>
  <c r="R167" i="19"/>
  <c r="W15" i="24"/>
  <c r="X15" i="24"/>
  <c r="AL15" i="24"/>
  <c r="AG15" i="24"/>
  <c r="AO15" i="24"/>
  <c r="AN16" i="25"/>
  <c r="W16" i="25"/>
  <c r="AD16" i="25"/>
  <c r="AO16" i="25"/>
  <c r="AE16" i="25"/>
  <c r="AK13" i="25"/>
  <c r="X13" i="25"/>
  <c r="Z13" i="25"/>
  <c r="AD13" i="25"/>
  <c r="AL7" i="25"/>
  <c r="W7" i="25"/>
  <c r="AO7" i="25"/>
  <c r="AI7" i="25"/>
  <c r="AC7" i="25"/>
  <c r="AK7" i="25"/>
  <c r="AF149" i="25"/>
  <c r="AB149" i="25"/>
  <c r="X149" i="25"/>
  <c r="AN149" i="25"/>
  <c r="AG96" i="25"/>
  <c r="AN96" i="25"/>
  <c r="AO96" i="25"/>
  <c r="W96" i="25"/>
  <c r="AM96" i="25"/>
  <c r="W101" i="25"/>
  <c r="Y101" i="25"/>
  <c r="Z71" i="25"/>
  <c r="AH71" i="25"/>
  <c r="AA71" i="25"/>
  <c r="AE71" i="25"/>
  <c r="AJ71" i="25"/>
  <c r="AK14" i="25"/>
  <c r="AB14" i="25"/>
  <c r="Z14" i="25"/>
  <c r="AG14" i="25"/>
  <c r="AB52" i="25"/>
  <c r="AC52" i="25"/>
  <c r="AA52" i="25"/>
  <c r="AL52" i="25"/>
  <c r="AM52" i="25"/>
  <c r="AM105" i="26"/>
  <c r="AA105" i="26"/>
  <c r="AH105" i="26"/>
  <c r="AL105" i="26"/>
  <c r="Z105" i="26"/>
  <c r="AA138" i="25"/>
  <c r="Z138" i="25"/>
  <c r="AH138" i="25"/>
  <c r="AK138" i="25"/>
  <c r="AJ156" i="26"/>
  <c r="AN156" i="26"/>
  <c r="AI156" i="26"/>
  <c r="AL156" i="26"/>
  <c r="AE156" i="26"/>
  <c r="AF18" i="25"/>
  <c r="Z18" i="25"/>
  <c r="AI18" i="25"/>
  <c r="AM18" i="25"/>
  <c r="AD18" i="25"/>
  <c r="AO51" i="26"/>
  <c r="AK51" i="26"/>
  <c r="AI51" i="26"/>
  <c r="AF51" i="26"/>
  <c r="AL51" i="26"/>
  <c r="AB129" i="25"/>
  <c r="AA129" i="25"/>
  <c r="Y129" i="25"/>
  <c r="AC129" i="25"/>
  <c r="X73" i="25"/>
  <c r="AJ73" i="25"/>
  <c r="AG73" i="25"/>
  <c r="AD73" i="25"/>
  <c r="AH73" i="25"/>
  <c r="AA54" i="25"/>
  <c r="AF54" i="25"/>
  <c r="AN54" i="25"/>
  <c r="AL54" i="25"/>
  <c r="AB54" i="25"/>
  <c r="AG147" i="25"/>
  <c r="AM147" i="25"/>
  <c r="AL147" i="25"/>
  <c r="AI147" i="25"/>
  <c r="AF172" i="25"/>
  <c r="AG172" i="25"/>
  <c r="AK172" i="25"/>
  <c r="AM172" i="25"/>
  <c r="AI172" i="25"/>
  <c r="U8" i="21"/>
  <c r="N8" i="21"/>
  <c r="R160" i="19"/>
  <c r="U160" i="19"/>
  <c r="P160" i="19"/>
  <c r="R96" i="19"/>
  <c r="U37" i="21"/>
  <c r="M37" i="21"/>
  <c r="M131" i="19"/>
  <c r="Q131" i="19"/>
  <c r="T67" i="19"/>
  <c r="U67" i="19"/>
  <c r="N67" i="19"/>
  <c r="M67" i="19"/>
  <c r="M162" i="19"/>
  <c r="R162" i="19"/>
  <c r="N98" i="19"/>
  <c r="P98" i="19"/>
  <c r="R98" i="19"/>
  <c r="U172" i="19"/>
  <c r="N172" i="19"/>
  <c r="O172" i="19"/>
  <c r="Q108" i="19"/>
  <c r="M108" i="19"/>
  <c r="O25" i="21"/>
  <c r="O143" i="19"/>
  <c r="U143" i="19"/>
  <c r="Q143" i="19"/>
  <c r="O79" i="19"/>
  <c r="Q79" i="19"/>
  <c r="S79" i="19"/>
  <c r="S174" i="19"/>
  <c r="R174" i="19"/>
  <c r="P174" i="19"/>
  <c r="S110" i="19"/>
  <c r="U48" i="21"/>
  <c r="M48" i="21"/>
  <c r="U13" i="21"/>
  <c r="P155" i="19"/>
  <c r="M155" i="19"/>
  <c r="O91" i="19"/>
  <c r="Q91" i="19"/>
  <c r="M91" i="19"/>
  <c r="R42" i="21"/>
  <c r="N42" i="21"/>
  <c r="M122" i="19"/>
  <c r="U122" i="19"/>
  <c r="S122" i="19"/>
  <c r="S169" i="19"/>
  <c r="T169" i="19"/>
  <c r="N169" i="19"/>
  <c r="P169" i="19"/>
  <c r="M173" i="19"/>
  <c r="U129" i="19"/>
  <c r="O129" i="19"/>
  <c r="P129" i="19"/>
  <c r="M134" i="19"/>
  <c r="R134" i="19"/>
  <c r="M68" i="19"/>
  <c r="P68" i="19"/>
  <c r="U68" i="19"/>
  <c r="AH38" i="25"/>
  <c r="AN38" i="25"/>
  <c r="AF38" i="25"/>
  <c r="AC38" i="25"/>
  <c r="AJ93" i="25"/>
  <c r="AA93" i="25"/>
  <c r="AO93" i="25"/>
  <c r="Z93" i="25"/>
  <c r="X19" i="25"/>
  <c r="AN19" i="25"/>
  <c r="AC19" i="25"/>
  <c r="AB19" i="25"/>
  <c r="AK19" i="25"/>
  <c r="AM19" i="25"/>
  <c r="W110" i="25"/>
  <c r="AL110" i="25"/>
  <c r="Y110" i="25"/>
  <c r="AF110" i="25"/>
  <c r="AG110" i="25"/>
  <c r="AJ124" i="25"/>
  <c r="X124" i="25"/>
  <c r="Y124" i="25"/>
  <c r="AD124" i="25"/>
  <c r="AM124" i="25"/>
  <c r="AF68" i="25"/>
  <c r="X68" i="25"/>
  <c r="AH68" i="25"/>
  <c r="AD68" i="25"/>
  <c r="W150" i="25"/>
  <c r="Z150" i="25"/>
  <c r="AH150" i="25"/>
  <c r="AK150" i="25"/>
  <c r="X150" i="25"/>
  <c r="AB150" i="25"/>
  <c r="AI42" i="25"/>
  <c r="Z42" i="25"/>
  <c r="AH42" i="25"/>
  <c r="AN42" i="25"/>
  <c r="AL42" i="25"/>
  <c r="AG141" i="25"/>
  <c r="AM141" i="25"/>
  <c r="AA141" i="25"/>
  <c r="AF141" i="25"/>
  <c r="Z141" i="25"/>
  <c r="X85" i="25"/>
  <c r="AI85" i="25"/>
  <c r="Z85" i="25"/>
  <c r="AD85" i="25"/>
  <c r="AG85" i="25"/>
  <c r="AO159" i="26"/>
  <c r="AK159" i="26"/>
  <c r="AA159" i="26"/>
  <c r="AE159" i="26"/>
  <c r="AM159" i="26"/>
  <c r="P24" i="21"/>
  <c r="N24" i="21"/>
  <c r="U80" i="19"/>
  <c r="R80" i="19"/>
  <c r="S115" i="19"/>
  <c r="T146" i="19"/>
  <c r="R146" i="19"/>
  <c r="Q146" i="19"/>
  <c r="T156" i="19"/>
  <c r="Q156" i="19"/>
  <c r="S41" i="21"/>
  <c r="P41" i="21"/>
  <c r="U6" i="21"/>
  <c r="Q6" i="21"/>
  <c r="T94" i="19"/>
  <c r="O94" i="19"/>
  <c r="R94" i="19"/>
  <c r="Q104" i="19"/>
  <c r="N104" i="19"/>
  <c r="P139" i="19"/>
  <c r="N170" i="19"/>
  <c r="M58" i="19"/>
  <c r="N58" i="19"/>
  <c r="O30" i="21"/>
  <c r="AG80" i="26"/>
  <c r="AH80" i="26"/>
  <c r="AO80" i="26"/>
  <c r="AC80" i="26"/>
  <c r="AC174" i="25"/>
  <c r="Y174" i="25"/>
  <c r="AI174" i="25"/>
  <c r="AN174" i="25"/>
  <c r="Z174" i="25"/>
  <c r="AG102" i="24"/>
  <c r="Y102" i="24"/>
  <c r="AK102" i="24"/>
  <c r="AH102" i="24"/>
  <c r="AO102" i="24"/>
  <c r="X151" i="25"/>
  <c r="Z151" i="25"/>
  <c r="AI151" i="25"/>
  <c r="AA151" i="25"/>
  <c r="AM36" i="25"/>
  <c r="AA36" i="25"/>
  <c r="AD36" i="25"/>
  <c r="AI36" i="25"/>
  <c r="AO36" i="25"/>
  <c r="Y11" i="25"/>
  <c r="AC11" i="25"/>
  <c r="AK11" i="25"/>
  <c r="AO11" i="25"/>
  <c r="AJ153" i="25"/>
  <c r="AN153" i="25"/>
  <c r="Y153" i="25"/>
  <c r="AC153" i="25"/>
  <c r="AL153" i="25"/>
  <c r="Z153" i="25"/>
  <c r="AI90" i="25"/>
  <c r="AJ90" i="25"/>
  <c r="X90" i="25"/>
  <c r="AM90" i="25"/>
  <c r="AO90" i="25"/>
  <c r="O144" i="19"/>
  <c r="U144" i="19"/>
  <c r="P144" i="19"/>
  <c r="M2" i="21"/>
  <c r="S2" i="21"/>
  <c r="R2" i="21"/>
  <c r="U18" i="21"/>
  <c r="T18" i="21"/>
  <c r="S12" i="21"/>
  <c r="M12" i="21"/>
  <c r="S92" i="19"/>
  <c r="M92" i="19"/>
  <c r="N92" i="19"/>
  <c r="O127" i="19"/>
  <c r="Q127" i="19"/>
  <c r="T168" i="19"/>
  <c r="U168" i="19"/>
  <c r="M168" i="19"/>
  <c r="O29" i="21"/>
  <c r="T29" i="21"/>
  <c r="O106" i="19"/>
  <c r="S69" i="19"/>
  <c r="M51" i="21"/>
  <c r="N51" i="21"/>
  <c r="M132" i="19"/>
  <c r="N132" i="19"/>
  <c r="R132" i="19"/>
  <c r="AI120" i="25"/>
  <c r="X120" i="25"/>
  <c r="Y120" i="25"/>
  <c r="AC120" i="25"/>
  <c r="AA120" i="25"/>
  <c r="Z120" i="25"/>
  <c r="Y91" i="25"/>
  <c r="Z91" i="25"/>
  <c r="AF91" i="25"/>
  <c r="AI91" i="25"/>
  <c r="AA91" i="25"/>
  <c r="AI45" i="25"/>
  <c r="AF45" i="25"/>
  <c r="AN45" i="25"/>
  <c r="AG45" i="25"/>
  <c r="AC45" i="25"/>
  <c r="AN9" i="25"/>
  <c r="Z9" i="25"/>
  <c r="AO9" i="25"/>
  <c r="AD9" i="25"/>
  <c r="AC107" i="25"/>
  <c r="AM107" i="25"/>
  <c r="X107" i="25"/>
  <c r="AJ107" i="25"/>
  <c r="AO107" i="25"/>
  <c r="AF23" i="25"/>
  <c r="AB23" i="25"/>
  <c r="W23" i="25"/>
  <c r="AN23" i="25"/>
  <c r="AM23" i="25"/>
  <c r="X168" i="25"/>
  <c r="AB168" i="25"/>
  <c r="W114" i="25"/>
  <c r="AK114" i="25"/>
  <c r="AO114" i="25"/>
  <c r="AG140" i="25"/>
  <c r="AI140" i="25"/>
  <c r="Z140" i="25"/>
  <c r="AL140" i="25"/>
  <c r="AB81" i="25"/>
  <c r="AI81" i="25"/>
  <c r="W81" i="25"/>
  <c r="AG87" i="25"/>
  <c r="AO87" i="25"/>
  <c r="Z87" i="25"/>
  <c r="W87" i="25"/>
  <c r="AB87" i="25"/>
  <c r="X87" i="25"/>
  <c r="AM169" i="25"/>
  <c r="AN169" i="25"/>
  <c r="AE169" i="25"/>
  <c r="AL169" i="25"/>
  <c r="W86" i="25"/>
  <c r="AE86" i="25"/>
  <c r="AM86" i="25"/>
  <c r="AC86" i="25"/>
  <c r="Z86" i="25"/>
  <c r="AD86" i="25"/>
  <c r="AG86" i="25"/>
  <c r="O66" i="19"/>
  <c r="M66" i="19"/>
  <c r="AO2" i="24"/>
  <c r="AJ2" i="24"/>
  <c r="X2" i="24"/>
  <c r="AK2" i="24"/>
  <c r="W2" i="24"/>
  <c r="AB77" i="25"/>
  <c r="AC77" i="25"/>
  <c r="AI77" i="25"/>
  <c r="AM77" i="25"/>
  <c r="AH77" i="25"/>
  <c r="Z77" i="25"/>
  <c r="AP110" i="19"/>
  <c r="AJ110" i="19" s="1"/>
  <c r="AP162" i="19"/>
  <c r="AC162" i="19" s="1"/>
  <c r="AP89" i="19"/>
  <c r="AO89" i="19" s="1"/>
  <c r="N89" i="19"/>
  <c r="Q89" i="19"/>
  <c r="R89" i="19"/>
  <c r="P89" i="19"/>
  <c r="S89" i="19"/>
  <c r="U89" i="19"/>
  <c r="O89" i="19"/>
  <c r="M89" i="19"/>
  <c r="T89" i="19"/>
  <c r="AP150" i="19"/>
  <c r="AD150" i="19" s="1"/>
  <c r="O150" i="19"/>
  <c r="P150" i="19"/>
  <c r="Q150" i="19"/>
  <c r="M150" i="19"/>
  <c r="U150" i="19"/>
  <c r="S150" i="19"/>
  <c r="N150" i="19"/>
  <c r="R150" i="19"/>
  <c r="T150" i="19"/>
  <c r="AP145" i="19"/>
  <c r="AI145" i="19" s="1"/>
  <c r="P145" i="19"/>
  <c r="M145" i="19"/>
  <c r="R145" i="19"/>
  <c r="Q145" i="19"/>
  <c r="N145" i="19"/>
  <c r="U145" i="19"/>
  <c r="S145" i="19"/>
  <c r="T145" i="19"/>
  <c r="O145" i="19"/>
  <c r="AP158" i="19"/>
  <c r="Z158" i="19" s="1"/>
  <c r="AP105" i="19"/>
  <c r="AK105" i="19" s="1"/>
  <c r="AP86" i="19"/>
  <c r="Z86" i="19" s="1"/>
  <c r="M86" i="19"/>
  <c r="O86" i="19"/>
  <c r="R86" i="19"/>
  <c r="P86" i="19"/>
  <c r="U86" i="19"/>
  <c r="N86" i="19"/>
  <c r="Q86" i="19"/>
  <c r="S86" i="19"/>
  <c r="T86" i="19"/>
  <c r="AP129" i="19"/>
  <c r="AK129" i="19" s="1"/>
  <c r="AP41" i="21"/>
  <c r="AB41" i="21" s="1"/>
  <c r="AP9" i="21"/>
  <c r="Z9" i="21" s="1"/>
  <c r="AP152" i="19"/>
  <c r="X152" i="19" s="1"/>
  <c r="AP120" i="19"/>
  <c r="AL120" i="19" s="1"/>
  <c r="AP88" i="19"/>
  <c r="AL88" i="19" s="1"/>
  <c r="AP56" i="19"/>
  <c r="AL56" i="19" s="1"/>
  <c r="AP24" i="21"/>
  <c r="Z24" i="21" s="1"/>
  <c r="AP167" i="19"/>
  <c r="AA167" i="19" s="1"/>
  <c r="AP135" i="19"/>
  <c r="AI135" i="19" s="1"/>
  <c r="R135" i="19"/>
  <c r="M135" i="19"/>
  <c r="Q135" i="19"/>
  <c r="N135" i="19"/>
  <c r="U135" i="19"/>
  <c r="S135" i="19"/>
  <c r="P135" i="19"/>
  <c r="T135" i="19"/>
  <c r="O135" i="19"/>
  <c r="AP103" i="19"/>
  <c r="AC103" i="19" s="1"/>
  <c r="AP71" i="19"/>
  <c r="AO71" i="19" s="1"/>
  <c r="P71" i="19"/>
  <c r="S71" i="19"/>
  <c r="Q71" i="19"/>
  <c r="R71" i="19"/>
  <c r="N71" i="19"/>
  <c r="O71" i="19"/>
  <c r="M71" i="19"/>
  <c r="T71" i="19"/>
  <c r="U71" i="19"/>
  <c r="AP39" i="21"/>
  <c r="AL39" i="21" s="1"/>
  <c r="T39" i="21"/>
  <c r="O39" i="21"/>
  <c r="M39" i="21"/>
  <c r="S39" i="21"/>
  <c r="N39" i="21"/>
  <c r="Q39" i="21"/>
  <c r="U39" i="21"/>
  <c r="R39" i="21"/>
  <c r="P39" i="21"/>
  <c r="AP7" i="21"/>
  <c r="AD7" i="21" s="1"/>
  <c r="P7" i="21"/>
  <c r="S7" i="21"/>
  <c r="T7" i="21"/>
  <c r="U7" i="21"/>
  <c r="R7" i="21"/>
  <c r="M7" i="21"/>
  <c r="N7" i="21"/>
  <c r="Q7" i="21"/>
  <c r="O7" i="21"/>
  <c r="AP138" i="19"/>
  <c r="Y138" i="19" s="1"/>
  <c r="AP14" i="21"/>
  <c r="AF14" i="21" s="1"/>
  <c r="S14" i="21"/>
  <c r="M14" i="21"/>
  <c r="T14" i="21"/>
  <c r="O14" i="21"/>
  <c r="Q14" i="21"/>
  <c r="N14" i="21"/>
  <c r="U14" i="21"/>
  <c r="R14" i="21"/>
  <c r="P14" i="21"/>
  <c r="AP102" i="19"/>
  <c r="AH102" i="19" s="1"/>
  <c r="M102" i="19"/>
  <c r="S102" i="19"/>
  <c r="O102" i="19"/>
  <c r="Q102" i="19"/>
  <c r="P102" i="19"/>
  <c r="U102" i="19"/>
  <c r="R102" i="19"/>
  <c r="N102" i="19"/>
  <c r="T102" i="19"/>
  <c r="AP126" i="19"/>
  <c r="AB126" i="19" s="1"/>
  <c r="AP82" i="19"/>
  <c r="Z82" i="19" s="1"/>
  <c r="AP165" i="19"/>
  <c r="AK165" i="19" s="1"/>
  <c r="M165" i="19"/>
  <c r="Q165" i="19"/>
  <c r="R165" i="19"/>
  <c r="P165" i="19"/>
  <c r="S165" i="19"/>
  <c r="U165" i="19"/>
  <c r="N165" i="19"/>
  <c r="O165" i="19"/>
  <c r="T165" i="19"/>
  <c r="AP133" i="19"/>
  <c r="AI133" i="19" s="1"/>
  <c r="P133" i="19"/>
  <c r="R133" i="19"/>
  <c r="S133" i="19"/>
  <c r="M133" i="19"/>
  <c r="O133" i="19"/>
  <c r="Q133" i="19"/>
  <c r="N133" i="19"/>
  <c r="T133" i="19"/>
  <c r="U133" i="19"/>
  <c r="AP101" i="19"/>
  <c r="AG101" i="19" s="1"/>
  <c r="AP69" i="19"/>
  <c r="AC69" i="19" s="1"/>
  <c r="AP45" i="21"/>
  <c r="AF45" i="21" s="1"/>
  <c r="AP13" i="21"/>
  <c r="AA13" i="21" s="1"/>
  <c r="AP156" i="19"/>
  <c r="AJ156" i="19" s="1"/>
  <c r="AP124" i="19"/>
  <c r="W124" i="19" s="1"/>
  <c r="AP92" i="19"/>
  <c r="AL92" i="19" s="1"/>
  <c r="AP60" i="19"/>
  <c r="AH60" i="19" s="1"/>
  <c r="AP28" i="21"/>
  <c r="Z28" i="21" s="1"/>
  <c r="AP171" i="19"/>
  <c r="AE171" i="19" s="1"/>
  <c r="AP139" i="19"/>
  <c r="AE139" i="19" s="1"/>
  <c r="AP107" i="19"/>
  <c r="AG107" i="19" s="1"/>
  <c r="AP75" i="19"/>
  <c r="Y75" i="19" s="1"/>
  <c r="AP43" i="21"/>
  <c r="AN43" i="21" s="1"/>
  <c r="R43" i="21"/>
  <c r="M43" i="21"/>
  <c r="N43" i="21"/>
  <c r="O43" i="21"/>
  <c r="Q43" i="21"/>
  <c r="P43" i="21"/>
  <c r="S43" i="21"/>
  <c r="T43" i="21"/>
  <c r="U43" i="21"/>
  <c r="AP11" i="21"/>
  <c r="AG11" i="21" s="1"/>
  <c r="S11" i="21"/>
  <c r="O11" i="21"/>
  <c r="M11" i="21"/>
  <c r="T11" i="21"/>
  <c r="N11" i="21"/>
  <c r="Q11" i="21"/>
  <c r="U11" i="21"/>
  <c r="R11" i="21"/>
  <c r="P11" i="21"/>
  <c r="AH63" i="25"/>
  <c r="AG63" i="25"/>
  <c r="AJ63" i="25"/>
  <c r="AB63" i="25"/>
  <c r="AE131" i="25"/>
  <c r="AM131" i="25"/>
  <c r="X131" i="25"/>
  <c r="AB131" i="25"/>
  <c r="W35" i="25"/>
  <c r="AH35" i="25"/>
  <c r="AL35" i="25"/>
  <c r="AN35" i="25"/>
  <c r="AE35" i="25"/>
  <c r="AB35" i="25"/>
  <c r="W126" i="25"/>
  <c r="AJ126" i="25"/>
  <c r="AO126" i="25"/>
  <c r="X126" i="25"/>
  <c r="AC126" i="25"/>
  <c r="AK126" i="25"/>
  <c r="AB25" i="25"/>
  <c r="Z25" i="25"/>
  <c r="AL25" i="25"/>
  <c r="AC25" i="25"/>
  <c r="AK144" i="25"/>
  <c r="AB144" i="25"/>
  <c r="AM144" i="25"/>
  <c r="AA144" i="25"/>
  <c r="P50" i="21"/>
  <c r="S50" i="21"/>
  <c r="U44" i="21"/>
  <c r="M44" i="21"/>
  <c r="P124" i="19"/>
  <c r="U124" i="19"/>
  <c r="S124" i="19"/>
  <c r="P9" i="21"/>
  <c r="Q9" i="21"/>
  <c r="T9" i="21"/>
  <c r="S126" i="19"/>
  <c r="Q126" i="19"/>
  <c r="U136" i="19"/>
  <c r="S136" i="19"/>
  <c r="N136" i="19"/>
  <c r="O72" i="19"/>
  <c r="S72" i="19"/>
  <c r="T171" i="19"/>
  <c r="U171" i="19"/>
  <c r="M171" i="19"/>
  <c r="P107" i="19"/>
  <c r="N107" i="19"/>
  <c r="P138" i="19"/>
  <c r="U138" i="19"/>
  <c r="R105" i="19"/>
  <c r="T105" i="19"/>
  <c r="N105" i="19"/>
  <c r="U65" i="19"/>
  <c r="R65" i="19"/>
  <c r="N82" i="19"/>
  <c r="P82" i="19"/>
  <c r="Q167" i="19"/>
  <c r="S167" i="19"/>
  <c r="AB16" i="25"/>
  <c r="AG16" i="25"/>
  <c r="AM16" i="25"/>
  <c r="X16" i="25"/>
  <c r="AL16" i="25"/>
  <c r="AJ16" i="25"/>
  <c r="X7" i="25"/>
  <c r="AH7" i="25"/>
  <c r="AN7" i="25"/>
  <c r="AG7" i="25"/>
  <c r="AA7" i="25"/>
  <c r="Z7" i="25"/>
  <c r="AD96" i="25"/>
  <c r="AK96" i="25"/>
  <c r="AF96" i="25"/>
  <c r="AL96" i="25"/>
  <c r="AE96" i="25"/>
  <c r="AG71" i="25"/>
  <c r="Y71" i="25"/>
  <c r="AI71" i="25"/>
  <c r="AB71" i="25"/>
  <c r="Y52" i="25"/>
  <c r="AI52" i="25"/>
  <c r="X52" i="25"/>
  <c r="Z52" i="25"/>
  <c r="AH52" i="25"/>
  <c r="W138" i="25"/>
  <c r="Y138" i="25"/>
  <c r="AC138" i="25"/>
  <c r="AJ138" i="25"/>
  <c r="AN138" i="25"/>
  <c r="AB138" i="25"/>
  <c r="AJ18" i="25"/>
  <c r="AL18" i="25"/>
  <c r="X18" i="25"/>
  <c r="AA18" i="25"/>
  <c r="AK18" i="25"/>
  <c r="AM129" i="25"/>
  <c r="AG129" i="25"/>
  <c r="AF129" i="25"/>
  <c r="Z129" i="25"/>
  <c r="AN129" i="25"/>
  <c r="AO129" i="25"/>
  <c r="W54" i="25"/>
  <c r="AH54" i="25"/>
  <c r="AO54" i="25"/>
  <c r="AG54" i="25"/>
  <c r="AL172" i="25"/>
  <c r="AC172" i="25"/>
  <c r="AD172" i="25"/>
  <c r="AH172" i="25"/>
  <c r="AE172" i="25"/>
  <c r="Q8" i="21"/>
  <c r="M8" i="21"/>
  <c r="O160" i="19"/>
  <c r="Q160" i="19"/>
  <c r="Q96" i="19"/>
  <c r="U96" i="19"/>
  <c r="P96" i="19"/>
  <c r="S96" i="19"/>
  <c r="O131" i="19"/>
  <c r="T162" i="19"/>
  <c r="O162" i="19"/>
  <c r="N162" i="19"/>
  <c r="P162" i="19"/>
  <c r="T172" i="19"/>
  <c r="M172" i="19"/>
  <c r="O108" i="19"/>
  <c r="S108" i="19"/>
  <c r="Q25" i="21"/>
  <c r="P25" i="21"/>
  <c r="N25" i="21"/>
  <c r="T25" i="21"/>
  <c r="T143" i="19"/>
  <c r="S143" i="19"/>
  <c r="M143" i="19"/>
  <c r="T79" i="19"/>
  <c r="R79" i="19"/>
  <c r="O174" i="19"/>
  <c r="Q174" i="19"/>
  <c r="T110" i="19"/>
  <c r="U110" i="19"/>
  <c r="R110" i="19"/>
  <c r="P48" i="21"/>
  <c r="Q120" i="19"/>
  <c r="M120" i="19"/>
  <c r="U120" i="19"/>
  <c r="Q13" i="21"/>
  <c r="S13" i="21"/>
  <c r="T155" i="19"/>
  <c r="N155" i="19"/>
  <c r="Q155" i="19"/>
  <c r="T91" i="19"/>
  <c r="S91" i="19"/>
  <c r="S42" i="21"/>
  <c r="O42" i="21"/>
  <c r="P42" i="21"/>
  <c r="T122" i="19"/>
  <c r="U169" i="19"/>
  <c r="Q169" i="19"/>
  <c r="Q173" i="19"/>
  <c r="S129" i="19"/>
  <c r="R129" i="19"/>
  <c r="O134" i="19"/>
  <c r="U134" i="19"/>
  <c r="Q68" i="19"/>
  <c r="N68" i="19"/>
  <c r="Q24" i="21"/>
  <c r="T24" i="21"/>
  <c r="O24" i="21"/>
  <c r="P115" i="19"/>
  <c r="U115" i="19"/>
  <c r="M146" i="19"/>
  <c r="N146" i="19"/>
  <c r="S146" i="19"/>
  <c r="O156" i="19"/>
  <c r="M156" i="19"/>
  <c r="U41" i="21"/>
  <c r="T6" i="21"/>
  <c r="M104" i="19"/>
  <c r="P104" i="19"/>
  <c r="T139" i="19"/>
  <c r="U139" i="19"/>
  <c r="S139" i="19"/>
  <c r="Q170" i="19"/>
  <c r="U58" i="19"/>
  <c r="P30" i="21"/>
  <c r="U30" i="21"/>
  <c r="Q30" i="21"/>
  <c r="S30" i="21"/>
  <c r="M144" i="19"/>
  <c r="T2" i="21"/>
  <c r="P18" i="21"/>
  <c r="P12" i="21"/>
  <c r="U12" i="21"/>
  <c r="Q92" i="19"/>
  <c r="O92" i="19"/>
  <c r="U127" i="19"/>
  <c r="R127" i="19"/>
  <c r="R158" i="19"/>
  <c r="O168" i="19"/>
  <c r="P168" i="19"/>
  <c r="U29" i="21"/>
  <c r="M75" i="19"/>
  <c r="N75" i="19"/>
  <c r="M106" i="19"/>
  <c r="T101" i="19"/>
  <c r="Q101" i="19"/>
  <c r="S101" i="19"/>
  <c r="U69" i="19"/>
  <c r="M69" i="19"/>
  <c r="R69" i="19"/>
  <c r="T51" i="21"/>
  <c r="U132" i="19"/>
  <c r="Q132" i="19"/>
  <c r="Q59" i="19"/>
  <c r="M40" i="21"/>
  <c r="U34" i="21"/>
  <c r="Q34" i="21"/>
  <c r="T34" i="21"/>
  <c r="T130" i="19"/>
  <c r="M130" i="19"/>
  <c r="P130" i="19"/>
  <c r="R28" i="21"/>
  <c r="S140" i="19"/>
  <c r="M140" i="19"/>
  <c r="N76" i="19"/>
  <c r="P76" i="19"/>
  <c r="O152" i="19"/>
  <c r="P152" i="19"/>
  <c r="P88" i="19"/>
  <c r="T88" i="19"/>
  <c r="Q88" i="19"/>
  <c r="O88" i="19"/>
  <c r="Q45" i="21"/>
  <c r="U45" i="21"/>
  <c r="P123" i="19"/>
  <c r="O123" i="19"/>
  <c r="T59" i="19"/>
  <c r="P59" i="19"/>
  <c r="R59" i="19"/>
  <c r="S59" i="19"/>
  <c r="P60" i="19"/>
  <c r="M60" i="19"/>
  <c r="Q56" i="19"/>
  <c r="O56" i="19"/>
  <c r="U66" i="19"/>
  <c r="R66" i="19"/>
  <c r="T103" i="19"/>
  <c r="P103" i="19"/>
  <c r="N103" i="19"/>
  <c r="S36" i="21"/>
  <c r="O36" i="21"/>
  <c r="AF2" i="24"/>
  <c r="Z2" i="24"/>
  <c r="AN2" i="24"/>
  <c r="AH2" i="24"/>
  <c r="AK77" i="25"/>
  <c r="AE77" i="25"/>
  <c r="AF77" i="25"/>
  <c r="AH67" i="26"/>
  <c r="AL67" i="26"/>
  <c r="X67" i="26"/>
  <c r="AB153" i="24"/>
  <c r="AC153" i="24"/>
  <c r="AG153" i="24"/>
  <c r="AJ153" i="24"/>
  <c r="Z157" i="25"/>
  <c r="AD157" i="25"/>
  <c r="AK157" i="25"/>
  <c r="Y157" i="25"/>
  <c r="AP90" i="19"/>
  <c r="X90" i="19" s="1"/>
  <c r="AP22" i="21"/>
  <c r="AF22" i="21" s="1"/>
  <c r="AP57" i="19"/>
  <c r="AO57" i="19" s="1"/>
  <c r="Q57" i="19"/>
  <c r="O57" i="19"/>
  <c r="R57" i="19"/>
  <c r="N57" i="19"/>
  <c r="U57" i="19"/>
  <c r="M57" i="19"/>
  <c r="P57" i="19"/>
  <c r="T57" i="19"/>
  <c r="S57" i="19"/>
  <c r="AP26" i="21"/>
  <c r="AE26" i="21" s="1"/>
  <c r="AP113" i="19"/>
  <c r="AO113" i="19" s="1"/>
  <c r="S113" i="19"/>
  <c r="N113" i="19"/>
  <c r="R113" i="19"/>
  <c r="Q113" i="19"/>
  <c r="M113" i="19"/>
  <c r="O113" i="19"/>
  <c r="T113" i="19"/>
  <c r="U113" i="19"/>
  <c r="P113" i="19"/>
  <c r="AP154" i="19"/>
  <c r="AL154" i="19" s="1"/>
  <c r="AP98" i="19"/>
  <c r="AB98" i="19" s="1"/>
  <c r="AP73" i="19"/>
  <c r="AB73" i="19" s="1"/>
  <c r="M73" i="19"/>
  <c r="P73" i="19"/>
  <c r="R73" i="19"/>
  <c r="N73" i="19"/>
  <c r="S73" i="19"/>
  <c r="Q73" i="19"/>
  <c r="U73" i="19"/>
  <c r="O73" i="19"/>
  <c r="T73" i="19"/>
  <c r="AP62" i="19"/>
  <c r="AD62" i="19" s="1"/>
  <c r="R62" i="19"/>
  <c r="Q62" i="19"/>
  <c r="O62" i="19"/>
  <c r="M62" i="19"/>
  <c r="P62" i="19"/>
  <c r="U62" i="19"/>
  <c r="N62" i="19"/>
  <c r="S62" i="19"/>
  <c r="T62" i="19"/>
  <c r="AP97" i="19"/>
  <c r="AK97" i="19" s="1"/>
  <c r="S97" i="19"/>
  <c r="R97" i="19"/>
  <c r="M97" i="19"/>
  <c r="P97" i="19"/>
  <c r="Q97" i="19"/>
  <c r="U97" i="19"/>
  <c r="O97" i="19"/>
  <c r="N97" i="19"/>
  <c r="T97" i="19"/>
  <c r="AP33" i="21"/>
  <c r="AM33" i="21" s="1"/>
  <c r="T33" i="21"/>
  <c r="S33" i="21"/>
  <c r="M33" i="21"/>
  <c r="O33" i="21"/>
  <c r="N33" i="21"/>
  <c r="U33" i="21"/>
  <c r="R33" i="21"/>
  <c r="P33" i="21"/>
  <c r="Q33" i="21"/>
  <c r="AP176" i="19"/>
  <c r="AB176" i="19" s="1"/>
  <c r="AP144" i="19"/>
  <c r="AJ144" i="19" s="1"/>
  <c r="AP112" i="19"/>
  <c r="W112" i="19" s="1"/>
  <c r="AP80" i="19"/>
  <c r="Z80" i="19" s="1"/>
  <c r="AP48" i="21"/>
  <c r="AH48" i="21" s="1"/>
  <c r="AP16" i="21"/>
  <c r="AK16" i="21" s="1"/>
  <c r="AP159" i="19"/>
  <c r="AI159" i="19" s="1"/>
  <c r="AP127" i="19"/>
  <c r="AI127" i="19" s="1"/>
  <c r="AP95" i="19"/>
  <c r="Y95" i="19" s="1"/>
  <c r="AP63" i="19"/>
  <c r="W63" i="19" s="1"/>
  <c r="R63" i="19"/>
  <c r="M63" i="19"/>
  <c r="S63" i="19"/>
  <c r="P63" i="19"/>
  <c r="O63" i="19"/>
  <c r="U63" i="19"/>
  <c r="Q63" i="19"/>
  <c r="N63" i="19"/>
  <c r="T63" i="19"/>
  <c r="AP31" i="21"/>
  <c r="AO31" i="21" s="1"/>
  <c r="S31" i="21"/>
  <c r="O31" i="21"/>
  <c r="M31" i="21"/>
  <c r="T31" i="21"/>
  <c r="N31" i="21"/>
  <c r="Q31" i="21"/>
  <c r="U31" i="21"/>
  <c r="R31" i="21"/>
  <c r="P31" i="21"/>
  <c r="AP142" i="19"/>
  <c r="AD142" i="19" s="1"/>
  <c r="AP106" i="19"/>
  <c r="AP94" i="19"/>
  <c r="AF94" i="19" s="1"/>
  <c r="AP70" i="19"/>
  <c r="AD70" i="19" s="1"/>
  <c r="M70" i="19"/>
  <c r="P70" i="19"/>
  <c r="U70" i="19"/>
  <c r="N70" i="19"/>
  <c r="S70" i="19"/>
  <c r="R70" i="19"/>
  <c r="O70" i="19"/>
  <c r="Q70" i="19"/>
  <c r="T70" i="19"/>
  <c r="AP18" i="21"/>
  <c r="AB18" i="21" s="1"/>
  <c r="AP38" i="21"/>
  <c r="AO38" i="21" s="1"/>
  <c r="AP157" i="19"/>
  <c r="AO157" i="19" s="1"/>
  <c r="R157" i="19"/>
  <c r="M157" i="19"/>
  <c r="P157" i="19"/>
  <c r="O157" i="19"/>
  <c r="S157" i="19"/>
  <c r="N157" i="19"/>
  <c r="T157" i="19"/>
  <c r="Q157" i="19"/>
  <c r="U157" i="19"/>
  <c r="AP125" i="19"/>
  <c r="AO125" i="19" s="1"/>
  <c r="P125" i="19"/>
  <c r="Q125" i="19"/>
  <c r="M125" i="19"/>
  <c r="N125" i="19"/>
  <c r="R125" i="19"/>
  <c r="U125" i="19"/>
  <c r="S125" i="19"/>
  <c r="O125" i="19"/>
  <c r="T125" i="19"/>
  <c r="AP93" i="19"/>
  <c r="Y93" i="19" s="1"/>
  <c r="P93" i="19"/>
  <c r="N93" i="19"/>
  <c r="R93" i="19"/>
  <c r="M93" i="19"/>
  <c r="S93" i="19"/>
  <c r="U93" i="19"/>
  <c r="O93" i="19"/>
  <c r="T93" i="19"/>
  <c r="Q93" i="19"/>
  <c r="AP61" i="19"/>
  <c r="Y61" i="19" s="1"/>
  <c r="P61" i="19"/>
  <c r="R61" i="19"/>
  <c r="Q61" i="19"/>
  <c r="N61" i="19"/>
  <c r="M61" i="19"/>
  <c r="S61" i="19"/>
  <c r="U61" i="19"/>
  <c r="O61" i="19"/>
  <c r="T61" i="19"/>
  <c r="AP37" i="21"/>
  <c r="AG37" i="21" s="1"/>
  <c r="AP5" i="21"/>
  <c r="AA5" i="21" s="1"/>
  <c r="AP148" i="19"/>
  <c r="AK148" i="19" s="1"/>
  <c r="P148" i="19"/>
  <c r="S148" i="19"/>
  <c r="N148" i="19"/>
  <c r="O148" i="19"/>
  <c r="R148" i="19"/>
  <c r="Q148" i="19"/>
  <c r="M148" i="19"/>
  <c r="T148" i="19"/>
  <c r="U148" i="19"/>
  <c r="AP116" i="19"/>
  <c r="AD116" i="19" s="1"/>
  <c r="S116" i="19"/>
  <c r="N116" i="19"/>
  <c r="U116" i="19"/>
  <c r="M116" i="19"/>
  <c r="R116" i="19"/>
  <c r="P116" i="19"/>
  <c r="T116" i="19"/>
  <c r="O116" i="19"/>
  <c r="Q116" i="19"/>
  <c r="AP84" i="19"/>
  <c r="O84" i="19"/>
  <c r="S84" i="19"/>
  <c r="U84" i="19"/>
  <c r="P84" i="19"/>
  <c r="Q84" i="19"/>
  <c r="M84" i="19"/>
  <c r="N84" i="19"/>
  <c r="T84" i="19"/>
  <c r="R84" i="19"/>
  <c r="AP52" i="21"/>
  <c r="AH52" i="21" s="1"/>
  <c r="M52" i="21"/>
  <c r="Q52" i="21"/>
  <c r="U52" i="21"/>
  <c r="P52" i="21"/>
  <c r="T52" i="21"/>
  <c r="S52" i="21"/>
  <c r="N52" i="21"/>
  <c r="R52" i="21"/>
  <c r="O52" i="21"/>
  <c r="AP20" i="21"/>
  <c r="AH20" i="21" s="1"/>
  <c r="O20" i="21"/>
  <c r="M20" i="21"/>
  <c r="T20" i="21"/>
  <c r="S20" i="21"/>
  <c r="N20" i="21"/>
  <c r="U20" i="21"/>
  <c r="R20" i="21"/>
  <c r="Q20" i="21"/>
  <c r="P20" i="21"/>
  <c r="AP163" i="19"/>
  <c r="AI163" i="19" s="1"/>
  <c r="AP131" i="19"/>
  <c r="AI131" i="19" s="1"/>
  <c r="AP99" i="19"/>
  <c r="AK99" i="19" s="1"/>
  <c r="AP67" i="19"/>
  <c r="AA67" i="19" s="1"/>
  <c r="AP35" i="21"/>
  <c r="AI35" i="21" s="1"/>
  <c r="S35" i="21"/>
  <c r="O35" i="21"/>
  <c r="T35" i="21"/>
  <c r="M35" i="21"/>
  <c r="N35" i="21"/>
  <c r="Q35" i="21"/>
  <c r="U35" i="21"/>
  <c r="R35" i="21"/>
  <c r="P35" i="21"/>
  <c r="AP3" i="21"/>
  <c r="AA3" i="21" s="1"/>
  <c r="S3" i="21"/>
  <c r="O3" i="21"/>
  <c r="T3" i="21"/>
  <c r="P3" i="21"/>
  <c r="Q3" i="21"/>
  <c r="N3" i="21"/>
  <c r="U3" i="21"/>
  <c r="R3" i="21"/>
  <c r="M3" i="21"/>
  <c r="AD44" i="25"/>
  <c r="AA44" i="25"/>
  <c r="AC44" i="25"/>
  <c r="AH44" i="25"/>
  <c r="W121" i="25"/>
  <c r="AJ121" i="25"/>
  <c r="AF121" i="25"/>
  <c r="AC121" i="25"/>
  <c r="Y63" i="25"/>
  <c r="AC63" i="25"/>
  <c r="AD63" i="25"/>
  <c r="AI63" i="25"/>
  <c r="AN63" i="25"/>
  <c r="AK134" i="25"/>
  <c r="AC134" i="25"/>
  <c r="AB134" i="25"/>
  <c r="AB33" i="25"/>
  <c r="X33" i="25"/>
  <c r="AJ33" i="25"/>
  <c r="AF33" i="25"/>
  <c r="AH33" i="25"/>
  <c r="Y33" i="25"/>
  <c r="W131" i="25"/>
  <c r="AN131" i="25"/>
  <c r="AA131" i="25"/>
  <c r="AM10" i="25"/>
  <c r="AG10" i="25"/>
  <c r="AB10" i="25"/>
  <c r="AH152" i="25"/>
  <c r="Y152" i="25"/>
  <c r="AC152" i="25"/>
  <c r="AG35" i="25"/>
  <c r="X35" i="25"/>
  <c r="AI35" i="25"/>
  <c r="AA113" i="25"/>
  <c r="AF113" i="25"/>
  <c r="AO113" i="25"/>
  <c r="AD113" i="25"/>
  <c r="AC46" i="26"/>
  <c r="Y46" i="26"/>
  <c r="AB46" i="26"/>
  <c r="W46" i="26"/>
  <c r="AI126" i="25"/>
  <c r="AN126" i="25"/>
  <c r="AG126" i="25"/>
  <c r="W17" i="25"/>
  <c r="AM17" i="25"/>
  <c r="AG17" i="25"/>
  <c r="W161" i="25"/>
  <c r="AD161" i="25"/>
  <c r="AK161" i="25"/>
  <c r="AI136" i="25"/>
  <c r="AN136" i="25"/>
  <c r="AD136" i="25"/>
  <c r="Z132" i="25"/>
  <c r="AB132" i="25"/>
  <c r="Z59" i="26"/>
  <c r="AG59" i="26"/>
  <c r="AF59" i="26"/>
  <c r="AN59" i="26"/>
  <c r="AA57" i="25"/>
  <c r="AI57" i="25"/>
  <c r="AM57" i="25"/>
  <c r="AO57" i="25"/>
  <c r="AE25" i="25"/>
  <c r="AJ25" i="25"/>
  <c r="AG25" i="25"/>
  <c r="AO25" i="25"/>
  <c r="AN170" i="25"/>
  <c r="AC170" i="25"/>
  <c r="Y170" i="25"/>
  <c r="AE170" i="25"/>
  <c r="W170" i="25"/>
  <c r="AK123" i="25"/>
  <c r="AF123" i="25"/>
  <c r="Z123" i="25"/>
  <c r="AI144" i="25"/>
  <c r="Y144" i="25"/>
  <c r="AF144" i="25"/>
  <c r="AJ144" i="25"/>
  <c r="AG148" i="25"/>
  <c r="AN148" i="25"/>
  <c r="Y148" i="25"/>
  <c r="AF148" i="25"/>
  <c r="O176" i="19"/>
  <c r="P176" i="19"/>
  <c r="N112" i="19"/>
  <c r="S112" i="19"/>
  <c r="R21" i="21"/>
  <c r="M21" i="21"/>
  <c r="Q147" i="19"/>
  <c r="T83" i="19"/>
  <c r="O83" i="19"/>
  <c r="Q83" i="19"/>
  <c r="S83" i="19"/>
  <c r="Q50" i="21"/>
  <c r="R50" i="21"/>
  <c r="O114" i="19"/>
  <c r="U114" i="19"/>
  <c r="R114" i="19"/>
  <c r="Q44" i="21"/>
  <c r="P44" i="21"/>
  <c r="O124" i="19"/>
  <c r="T124" i="19"/>
  <c r="M124" i="19"/>
  <c r="R124" i="19"/>
  <c r="U9" i="21"/>
  <c r="P159" i="19"/>
  <c r="M159" i="19"/>
  <c r="R95" i="19"/>
  <c r="U38" i="21"/>
  <c r="S38" i="21"/>
  <c r="O38" i="21"/>
  <c r="P126" i="19"/>
  <c r="O126" i="19"/>
  <c r="R32" i="21"/>
  <c r="T32" i="21"/>
  <c r="M32" i="21"/>
  <c r="T136" i="19"/>
  <c r="P136" i="19"/>
  <c r="O136" i="19"/>
  <c r="Q72" i="19"/>
  <c r="R72" i="19"/>
  <c r="U72" i="19"/>
  <c r="S171" i="19"/>
  <c r="U107" i="19"/>
  <c r="Q107" i="19"/>
  <c r="R107" i="19"/>
  <c r="Q26" i="21"/>
  <c r="N138" i="19"/>
  <c r="M138" i="19"/>
  <c r="Q138" i="19"/>
  <c r="P105" i="19"/>
  <c r="T109" i="19"/>
  <c r="S109" i="19"/>
  <c r="S65" i="19"/>
  <c r="O65" i="19"/>
  <c r="M65" i="19"/>
  <c r="P65" i="19"/>
  <c r="R82" i="19"/>
  <c r="O167" i="19"/>
  <c r="U167" i="19"/>
  <c r="P167" i="19"/>
  <c r="AI15" i="24"/>
  <c r="AJ15" i="24"/>
  <c r="AE15" i="24"/>
  <c r="AC15" i="24"/>
  <c r="AC16" i="25"/>
  <c r="AA16" i="25"/>
  <c r="AK16" i="25"/>
  <c r="AI13" i="25"/>
  <c r="AM13" i="25"/>
  <c r="W13" i="25"/>
  <c r="AF13" i="25"/>
  <c r="AB7" i="25"/>
  <c r="AE7" i="25"/>
  <c r="W82" i="25"/>
  <c r="AJ82" i="25"/>
  <c r="AH82" i="25"/>
  <c r="AE149" i="25"/>
  <c r="AG149" i="25"/>
  <c r="AM149" i="25"/>
  <c r="Y149" i="25"/>
  <c r="AL149" i="25"/>
  <c r="Z149" i="25"/>
  <c r="AA96" i="25"/>
  <c r="AB96" i="25"/>
  <c r="AC96" i="25"/>
  <c r="AI165" i="25"/>
  <c r="AJ165" i="25"/>
  <c r="AN165" i="25"/>
  <c r="Y165" i="25"/>
  <c r="AI101" i="25"/>
  <c r="AJ101" i="25"/>
  <c r="AE101" i="25"/>
  <c r="AH101" i="25"/>
  <c r="AO101" i="25"/>
  <c r="AD71" i="25"/>
  <c r="AO71" i="25"/>
  <c r="AF71" i="25"/>
  <c r="X71" i="25"/>
  <c r="X75" i="25"/>
  <c r="W75" i="25"/>
  <c r="AL75" i="25"/>
  <c r="AN75" i="25"/>
  <c r="AM14" i="25"/>
  <c r="AE14" i="25"/>
  <c r="AD14" i="25"/>
  <c r="AL14" i="25"/>
  <c r="AN14" i="25"/>
  <c r="AO52" i="25"/>
  <c r="AJ52" i="25"/>
  <c r="AN52" i="25"/>
  <c r="AA125" i="25"/>
  <c r="AE125" i="25"/>
  <c r="AF125" i="25"/>
  <c r="AO125" i="25"/>
  <c r="AG125" i="25"/>
  <c r="AN105" i="26"/>
  <c r="AJ105" i="26"/>
  <c r="AC105" i="26"/>
  <c r="AB105" i="26"/>
  <c r="AI138" i="25"/>
  <c r="X138" i="25"/>
  <c r="AD138" i="25"/>
  <c r="AM138" i="25"/>
  <c r="AL41" i="25"/>
  <c r="AC41" i="25"/>
  <c r="AA41" i="25"/>
  <c r="Z156" i="26"/>
  <c r="AD156" i="26"/>
  <c r="AH156" i="26"/>
  <c r="AE18" i="25"/>
  <c r="AN18" i="25"/>
  <c r="Y18" i="25"/>
  <c r="AO162" i="25"/>
  <c r="AC162" i="25"/>
  <c r="AC51" i="26"/>
  <c r="AG51" i="26"/>
  <c r="X51" i="26"/>
  <c r="AM51" i="26"/>
  <c r="AJ129" i="25"/>
  <c r="AI129" i="25"/>
  <c r="AH129" i="25"/>
  <c r="AD171" i="26"/>
  <c r="AM171" i="26"/>
  <c r="AF171" i="26"/>
  <c r="AB73" i="25"/>
  <c r="AM73" i="25"/>
  <c r="AF73" i="25"/>
  <c r="AI54" i="25"/>
  <c r="AJ54" i="25"/>
  <c r="AD5" i="25"/>
  <c r="AO5" i="25"/>
  <c r="AH147" i="25"/>
  <c r="AK147" i="25"/>
  <c r="AC147" i="25"/>
  <c r="X147" i="25"/>
  <c r="AB147" i="25"/>
  <c r="AB172" i="25"/>
  <c r="Z172" i="25"/>
  <c r="X172" i="25"/>
  <c r="W172" i="25"/>
  <c r="S8" i="21"/>
  <c r="P8" i="21"/>
  <c r="T160" i="19"/>
  <c r="S160" i="19"/>
  <c r="M160" i="19"/>
  <c r="O96" i="19"/>
  <c r="T96" i="19"/>
  <c r="N96" i="19"/>
  <c r="M96" i="19"/>
  <c r="P37" i="21"/>
  <c r="N37" i="21"/>
  <c r="S37" i="21"/>
  <c r="N131" i="19"/>
  <c r="R131" i="19"/>
  <c r="Q67" i="19"/>
  <c r="U162" i="19"/>
  <c r="S98" i="19"/>
  <c r="R172" i="19"/>
  <c r="P172" i="19"/>
  <c r="R108" i="19"/>
  <c r="P108" i="19"/>
  <c r="R25" i="21"/>
  <c r="S25" i="21"/>
  <c r="M25" i="21"/>
  <c r="N143" i="19"/>
  <c r="R143" i="19"/>
  <c r="U79" i="19"/>
  <c r="M79" i="19"/>
  <c r="U174" i="19"/>
  <c r="M174" i="19"/>
  <c r="O110" i="19"/>
  <c r="Q110" i="19"/>
  <c r="T48" i="21"/>
  <c r="P120" i="19"/>
  <c r="N120" i="19"/>
  <c r="S120" i="19"/>
  <c r="P13" i="21"/>
  <c r="N13" i="21"/>
  <c r="O13" i="21"/>
  <c r="R155" i="19"/>
  <c r="P91" i="19"/>
  <c r="R91" i="19"/>
  <c r="M42" i="21"/>
  <c r="T42" i="21"/>
  <c r="U42" i="21"/>
  <c r="Q122" i="19"/>
  <c r="P122" i="19"/>
  <c r="O169" i="19"/>
  <c r="M169" i="19"/>
  <c r="N173" i="19"/>
  <c r="S173" i="19"/>
  <c r="P173" i="19"/>
  <c r="T129" i="19"/>
  <c r="Q129" i="19"/>
  <c r="T134" i="19"/>
  <c r="Q134" i="19"/>
  <c r="S134" i="19"/>
  <c r="T68" i="19"/>
  <c r="W38" i="25"/>
  <c r="AE38" i="25"/>
  <c r="AJ38" i="25"/>
  <c r="X38" i="25"/>
  <c r="Y38" i="25"/>
  <c r="AF6" i="25"/>
  <c r="AJ6" i="25"/>
  <c r="W6" i="25"/>
  <c r="AK6" i="25"/>
  <c r="Y93" i="25"/>
  <c r="X93" i="25"/>
  <c r="AM93" i="25"/>
  <c r="AD28" i="24"/>
  <c r="AL28" i="24"/>
  <c r="AI28" i="24"/>
  <c r="AF28" i="24"/>
  <c r="AA21" i="24"/>
  <c r="Y21" i="24"/>
  <c r="Z21" i="24"/>
  <c r="AB21" i="24"/>
  <c r="AE99" i="24"/>
  <c r="AM99" i="24"/>
  <c r="AN99" i="24"/>
  <c r="AG99" i="24"/>
  <c r="AL19" i="25"/>
  <c r="AA19" i="25"/>
  <c r="AF19" i="25"/>
  <c r="AJ32" i="25"/>
  <c r="AN32" i="25"/>
  <c r="Y32" i="25"/>
  <c r="W32" i="25"/>
  <c r="AD32" i="25"/>
  <c r="AA110" i="25"/>
  <c r="AI110" i="25"/>
  <c r="AK110" i="25"/>
  <c r="X79" i="25"/>
  <c r="W79" i="25"/>
  <c r="AL79" i="25"/>
  <c r="Z79" i="25"/>
  <c r="AC124" i="25"/>
  <c r="Z124" i="25"/>
  <c r="AK124" i="25"/>
  <c r="X104" i="26"/>
  <c r="AO104" i="26"/>
  <c r="Z104" i="26"/>
  <c r="AB68" i="25"/>
  <c r="AJ68" i="25"/>
  <c r="AK68" i="25"/>
  <c r="AI68" i="25"/>
  <c r="Y84" i="25"/>
  <c r="Z84" i="25"/>
  <c r="W84" i="25"/>
  <c r="AI84" i="25"/>
  <c r="AE150" i="25"/>
  <c r="AC150" i="25"/>
  <c r="AD150" i="25"/>
  <c r="AH175" i="25"/>
  <c r="Z175" i="25"/>
  <c r="AL175" i="25"/>
  <c r="AB175" i="25"/>
  <c r="W42" i="25"/>
  <c r="AC42" i="25"/>
  <c r="AM42" i="25"/>
  <c r="AB42" i="25"/>
  <c r="X42" i="25"/>
  <c r="W72" i="25"/>
  <c r="AB72" i="25"/>
  <c r="AF72" i="25"/>
  <c r="AB141" i="25"/>
  <c r="AN141" i="25"/>
  <c r="AJ141" i="25"/>
  <c r="AO141" i="25"/>
  <c r="AI154" i="25"/>
  <c r="AE154" i="25"/>
  <c r="AA154" i="25"/>
  <c r="AH154" i="25"/>
  <c r="AA85" i="25"/>
  <c r="AK85" i="25"/>
  <c r="W85" i="25"/>
  <c r="AL85" i="25"/>
  <c r="AO85" i="25"/>
  <c r="AG55" i="25"/>
  <c r="AH55" i="25"/>
  <c r="Y55" i="25"/>
  <c r="X55" i="25"/>
  <c r="AC159" i="26"/>
  <c r="AD159" i="26"/>
  <c r="X159" i="26"/>
  <c r="R24" i="21"/>
  <c r="S24" i="21"/>
  <c r="T80" i="19"/>
  <c r="M80" i="19"/>
  <c r="O80" i="19"/>
  <c r="P80" i="19"/>
  <c r="R115" i="19"/>
  <c r="M115" i="19"/>
  <c r="O146" i="19"/>
  <c r="P146" i="19"/>
  <c r="U156" i="19"/>
  <c r="N156" i="19"/>
  <c r="P156" i="19"/>
  <c r="N41" i="21"/>
  <c r="Q41" i="21"/>
  <c r="M6" i="21"/>
  <c r="P6" i="21"/>
  <c r="S6" i="21"/>
  <c r="O6" i="21"/>
  <c r="S94" i="19"/>
  <c r="M94" i="19"/>
  <c r="T104" i="19"/>
  <c r="S104" i="19"/>
  <c r="U104" i="19"/>
  <c r="N139" i="19"/>
  <c r="Q139" i="19"/>
  <c r="O170" i="19"/>
  <c r="M170" i="19"/>
  <c r="R170" i="19"/>
  <c r="P170" i="19"/>
  <c r="R58" i="19"/>
  <c r="P58" i="19"/>
  <c r="S58" i="19"/>
  <c r="T30" i="21"/>
  <c r="AI80" i="26"/>
  <c r="AN80" i="26"/>
  <c r="AB80" i="26"/>
  <c r="AE174" i="25"/>
  <c r="AF174" i="25"/>
  <c r="AB174" i="25"/>
  <c r="W174" i="25"/>
  <c r="AH174" i="25"/>
  <c r="AA102" i="24"/>
  <c r="AB102" i="24"/>
  <c r="X102" i="24"/>
  <c r="W102" i="24"/>
  <c r="AH151" i="25"/>
  <c r="AC151" i="25"/>
  <c r="Y151" i="25"/>
  <c r="W151" i="25"/>
  <c r="AN151" i="25"/>
  <c r="AC36" i="25"/>
  <c r="AJ36" i="25"/>
  <c r="AN36" i="25"/>
  <c r="X11" i="25"/>
  <c r="AF11" i="25"/>
  <c r="AI11" i="25"/>
  <c r="W153" i="25"/>
  <c r="AA153" i="25"/>
  <c r="AE153" i="25"/>
  <c r="AA90" i="25"/>
  <c r="AD90" i="25"/>
  <c r="AC90" i="25"/>
  <c r="T144" i="19"/>
  <c r="Q144" i="19"/>
  <c r="U2" i="21"/>
  <c r="O2" i="21"/>
  <c r="P2" i="21"/>
  <c r="N18" i="21"/>
  <c r="M18" i="21"/>
  <c r="Q12" i="21"/>
  <c r="N12" i="21"/>
  <c r="O12" i="21"/>
  <c r="R92" i="19"/>
  <c r="M127" i="19"/>
  <c r="N158" i="19"/>
  <c r="S158" i="19"/>
  <c r="M158" i="19"/>
  <c r="N168" i="19"/>
  <c r="S168" i="19"/>
  <c r="R168" i="19"/>
  <c r="P29" i="21"/>
  <c r="S29" i="21"/>
  <c r="Q75" i="19"/>
  <c r="O75" i="19"/>
  <c r="R75" i="19"/>
  <c r="R106" i="19"/>
  <c r="S106" i="19"/>
  <c r="N106" i="19"/>
  <c r="O101" i="19"/>
  <c r="R101" i="19"/>
  <c r="N101" i="19"/>
  <c r="P69" i="19"/>
  <c r="U51" i="21"/>
  <c r="P51" i="21"/>
  <c r="O51" i="21"/>
  <c r="S132" i="19"/>
  <c r="O132" i="19"/>
  <c r="AK120" i="25"/>
  <c r="AD120" i="25"/>
  <c r="AE120" i="25"/>
  <c r="AE91" i="25"/>
  <c r="W91" i="25"/>
  <c r="AG91" i="25"/>
  <c r="AK91" i="25"/>
  <c r="AB45" i="25"/>
  <c r="W45" i="25"/>
  <c r="Y45" i="25"/>
  <c r="Z45" i="25"/>
  <c r="Z107" i="25"/>
  <c r="AG107" i="25"/>
  <c r="AK107" i="25"/>
  <c r="AA23" i="25"/>
  <c r="AJ23" i="25"/>
  <c r="AE114" i="25"/>
  <c r="AL114" i="25"/>
  <c r="AJ114" i="25"/>
  <c r="AD114" i="25"/>
  <c r="AH114" i="25"/>
  <c r="Z114" i="25"/>
  <c r="AC140" i="25"/>
  <c r="AN140" i="25"/>
  <c r="Y140" i="25"/>
  <c r="AH87" i="25"/>
  <c r="AA87" i="25"/>
  <c r="AN87" i="25"/>
  <c r="AG169" i="25"/>
  <c r="AA169" i="25"/>
  <c r="Y169" i="25"/>
  <c r="X86" i="25"/>
  <c r="AH86" i="25"/>
  <c r="V26" i="42"/>
  <c r="V74" i="42"/>
  <c r="V16" i="41"/>
  <c r="V68" i="21"/>
  <c r="L156" i="41"/>
  <c r="L16" i="41"/>
  <c r="L157" i="41"/>
  <c r="V59" i="25"/>
  <c r="L91" i="26"/>
  <c r="L23" i="26"/>
  <c r="L42" i="41"/>
  <c r="L119" i="40"/>
  <c r="V150" i="28"/>
  <c r="V153" i="23"/>
  <c r="L157" i="28"/>
  <c r="V162" i="41"/>
  <c r="V64" i="42"/>
  <c r="L103" i="40"/>
  <c r="L30" i="41"/>
  <c r="L89" i="26"/>
  <c r="V109" i="23"/>
  <c r="V103" i="41"/>
  <c r="V173" i="41"/>
  <c r="V65" i="40"/>
  <c r="L25" i="40"/>
  <c r="L15" i="41"/>
  <c r="V70" i="26"/>
  <c r="L70" i="21"/>
  <c r="V4" i="41"/>
  <c r="L27" i="26"/>
  <c r="V8" i="41"/>
  <c r="L136" i="41"/>
  <c r="L31" i="42"/>
  <c r="V15" i="40"/>
  <c r="V172" i="41"/>
  <c r="L121" i="42"/>
  <c r="L58" i="42"/>
  <c r="L31" i="26"/>
  <c r="L116" i="21"/>
  <c r="V71" i="26"/>
  <c r="V69" i="21"/>
  <c r="V163" i="26"/>
  <c r="L41" i="42"/>
  <c r="V71" i="41"/>
  <c r="L109" i="42"/>
  <c r="L107" i="26"/>
  <c r="V114" i="40"/>
  <c r="L110" i="41"/>
  <c r="V94" i="26"/>
  <c r="L159" i="41"/>
  <c r="L66" i="26"/>
  <c r="V25" i="26"/>
  <c r="L170" i="41"/>
  <c r="L126" i="42"/>
  <c r="L116" i="42"/>
  <c r="V77" i="41"/>
  <c r="V5" i="23"/>
  <c r="L37" i="26"/>
  <c r="L110" i="26"/>
  <c r="V107" i="41"/>
  <c r="V102" i="23"/>
  <c r="V162" i="42"/>
  <c r="V117" i="40"/>
  <c r="V21" i="40"/>
  <c r="V129" i="28"/>
  <c r="V124" i="28"/>
  <c r="L98" i="40"/>
  <c r="L132" i="40"/>
  <c r="L4" i="26"/>
  <c r="L105" i="21"/>
  <c r="L42" i="19"/>
  <c r="L119" i="28"/>
  <c r="L64" i="25"/>
  <c r="L136" i="26"/>
  <c r="L65" i="28"/>
  <c r="V167" i="42"/>
  <c r="V62" i="23"/>
  <c r="L104" i="41"/>
  <c r="V146" i="40"/>
  <c r="L5" i="41"/>
  <c r="V170" i="26"/>
  <c r="V57" i="40"/>
  <c r="L109" i="40"/>
  <c r="V141" i="21"/>
  <c r="L21" i="40"/>
  <c r="L137" i="42"/>
  <c r="L10" i="28"/>
  <c r="L102" i="42"/>
  <c r="V162" i="28"/>
  <c r="L65" i="40"/>
  <c r="L152" i="41"/>
  <c r="V6" i="42"/>
  <c r="L62" i="41"/>
  <c r="V173" i="42"/>
  <c r="V73" i="21"/>
  <c r="V77" i="42"/>
  <c r="V25" i="19"/>
  <c r="V152" i="40"/>
  <c r="L48" i="41"/>
  <c r="V151" i="40"/>
  <c r="V84" i="23"/>
  <c r="V121" i="42"/>
  <c r="V66" i="41"/>
  <c r="V17" i="40"/>
  <c r="V5" i="41"/>
  <c r="V48" i="19"/>
  <c r="V4" i="28"/>
  <c r="V26" i="23"/>
  <c r="V68" i="41"/>
  <c r="L105" i="25"/>
  <c r="V3" i="41"/>
  <c r="V142" i="23"/>
  <c r="V82" i="28"/>
  <c r="L40" i="28"/>
  <c r="V68" i="23"/>
  <c r="V69" i="28"/>
  <c r="L71" i="21"/>
  <c r="L167" i="26"/>
  <c r="V76" i="26"/>
  <c r="V70" i="41"/>
  <c r="V148" i="26"/>
  <c r="V140" i="42"/>
  <c r="V22" i="28"/>
  <c r="L126" i="41"/>
  <c r="V93" i="21"/>
  <c r="L160" i="41"/>
  <c r="V129" i="21"/>
  <c r="V95" i="40"/>
  <c r="V130" i="42"/>
  <c r="V23" i="42"/>
  <c r="V120" i="23"/>
  <c r="L111" i="28"/>
  <c r="V73" i="40"/>
  <c r="L77" i="42"/>
  <c r="L135" i="41"/>
  <c r="V5" i="26"/>
  <c r="L136" i="21"/>
  <c r="V11" i="23"/>
  <c r="V167" i="28"/>
  <c r="V31" i="41"/>
  <c r="L101" i="21"/>
  <c r="L29" i="40"/>
  <c r="V123" i="26"/>
  <c r="V55" i="41"/>
  <c r="L52" i="27"/>
  <c r="L102" i="41"/>
  <c r="V152" i="41"/>
  <c r="V12" i="41"/>
  <c r="V89" i="21"/>
  <c r="V162" i="21"/>
  <c r="V6" i="28"/>
  <c r="V146" i="28"/>
  <c r="L91" i="40"/>
  <c r="L148" i="42"/>
  <c r="L95" i="21"/>
  <c r="L161" i="28"/>
  <c r="V51" i="19"/>
  <c r="L87" i="28"/>
  <c r="L32" i="41"/>
  <c r="L8" i="40"/>
  <c r="V161" i="42"/>
  <c r="L141" i="40"/>
  <c r="V144" i="26"/>
  <c r="V115" i="41"/>
  <c r="V77" i="40"/>
  <c r="V96" i="40"/>
  <c r="L109" i="21"/>
  <c r="L149" i="21"/>
  <c r="L160" i="26"/>
  <c r="V136" i="40"/>
  <c r="L63" i="26"/>
  <c r="V38" i="23"/>
  <c r="L104" i="28"/>
  <c r="V46" i="41"/>
  <c r="V63" i="40"/>
  <c r="L151" i="41"/>
  <c r="V153" i="21"/>
  <c r="L163" i="26"/>
  <c r="L138" i="40"/>
  <c r="L152" i="40"/>
  <c r="V63" i="42"/>
  <c r="V20" i="19"/>
  <c r="V7" i="19"/>
  <c r="V141" i="41"/>
  <c r="V3" i="28"/>
  <c r="V131" i="21"/>
  <c r="V55" i="23"/>
  <c r="V110" i="28"/>
  <c r="V118" i="23"/>
  <c r="V133" i="21"/>
  <c r="V95" i="28"/>
  <c r="V106" i="41"/>
  <c r="V167" i="41"/>
  <c r="L164" i="25"/>
  <c r="L82" i="26"/>
  <c r="V61" i="28"/>
  <c r="L165" i="42"/>
  <c r="V130" i="28"/>
  <c r="L36" i="28"/>
  <c r="L129" i="26"/>
  <c r="V64" i="23"/>
  <c r="V159" i="28"/>
  <c r="L159" i="42"/>
  <c r="V176" i="26"/>
  <c r="V48" i="40"/>
  <c r="V36" i="23"/>
  <c r="V162" i="26"/>
  <c r="L3" i="41"/>
  <c r="V111" i="28"/>
  <c r="L83" i="42"/>
  <c r="L100" i="28"/>
  <c r="L99" i="40"/>
  <c r="L71" i="26"/>
  <c r="V127" i="42"/>
  <c r="L146" i="41"/>
  <c r="L87" i="40"/>
  <c r="V127" i="23"/>
  <c r="L83" i="28"/>
  <c r="L41" i="28"/>
  <c r="V127" i="40"/>
  <c r="L71" i="42"/>
  <c r="L167" i="41"/>
  <c r="V102" i="28"/>
  <c r="V4" i="26"/>
  <c r="L117" i="28"/>
  <c r="V36" i="42"/>
  <c r="V63" i="26"/>
  <c r="V115" i="26"/>
  <c r="L55" i="42"/>
  <c r="V122" i="40"/>
  <c r="L90" i="41"/>
  <c r="V175" i="28"/>
  <c r="L108" i="26"/>
  <c r="V95" i="21"/>
  <c r="L89" i="21"/>
  <c r="L154" i="21"/>
  <c r="V170" i="41"/>
  <c r="L12" i="41"/>
  <c r="L118" i="28"/>
  <c r="L55" i="21"/>
  <c r="L156" i="42"/>
  <c r="V30" i="40"/>
  <c r="L113" i="41"/>
  <c r="V6" i="41"/>
  <c r="V6" i="23"/>
  <c r="V105" i="41"/>
  <c r="V23" i="41"/>
  <c r="L39" i="19"/>
  <c r="L151" i="42"/>
  <c r="L168" i="21"/>
  <c r="L115" i="28"/>
  <c r="L63" i="41"/>
  <c r="L76" i="26"/>
  <c r="L171" i="21"/>
  <c r="V33" i="42"/>
  <c r="L41" i="40"/>
  <c r="L139" i="42"/>
  <c r="V58" i="40"/>
  <c r="V94" i="21"/>
  <c r="L64" i="41"/>
  <c r="V165" i="28"/>
  <c r="V111" i="41"/>
  <c r="V55" i="40"/>
  <c r="V21" i="26"/>
  <c r="L136" i="42"/>
  <c r="V75" i="23"/>
  <c r="V155" i="26"/>
  <c r="V55" i="28"/>
  <c r="L120" i="28"/>
  <c r="V124" i="42"/>
  <c r="V59" i="23"/>
  <c r="V149" i="28"/>
  <c r="V142" i="41"/>
  <c r="L28" i="41"/>
  <c r="V70" i="40"/>
  <c r="V17" i="42"/>
  <c r="V11" i="41"/>
  <c r="V30" i="42"/>
  <c r="V143" i="21"/>
  <c r="L67" i="42"/>
  <c r="L39" i="41"/>
  <c r="V60" i="42"/>
  <c r="L55" i="28"/>
  <c r="V106" i="23"/>
  <c r="L114" i="42"/>
  <c r="V100" i="26"/>
  <c r="L145" i="41"/>
  <c r="L52" i="40"/>
  <c r="V156" i="42"/>
  <c r="L133" i="42"/>
  <c r="V86" i="41"/>
  <c r="L6" i="42"/>
  <c r="V65" i="41"/>
  <c r="V25" i="40"/>
  <c r="V167" i="40"/>
  <c r="L45" i="42"/>
  <c r="V73" i="28"/>
  <c r="V158" i="28"/>
  <c r="L118" i="21"/>
  <c r="V176" i="40"/>
  <c r="L67" i="21"/>
  <c r="L133" i="41"/>
  <c r="V45" i="26"/>
  <c r="L49" i="42"/>
  <c r="V97" i="21"/>
  <c r="V28" i="40"/>
  <c r="L114" i="40"/>
  <c r="L171" i="25"/>
  <c r="V3" i="40"/>
  <c r="L89" i="41"/>
  <c r="V37" i="41"/>
  <c r="V149" i="26"/>
  <c r="L89" i="40"/>
  <c r="V115" i="21"/>
  <c r="V35" i="28"/>
  <c r="L71" i="41"/>
  <c r="V134" i="23"/>
  <c r="L13" i="26"/>
  <c r="V58" i="26"/>
  <c r="V85" i="28"/>
  <c r="L164" i="28"/>
  <c r="V78" i="41"/>
  <c r="V148" i="41"/>
  <c r="L35" i="41"/>
  <c r="V99" i="21"/>
  <c r="V90" i="23"/>
  <c r="L120" i="42"/>
  <c r="L120" i="40"/>
  <c r="V47" i="42"/>
  <c r="V156" i="21"/>
  <c r="L153" i="42"/>
  <c r="L118" i="42"/>
  <c r="L50" i="40"/>
  <c r="V145" i="26"/>
  <c r="L84" i="26"/>
  <c r="L33" i="26"/>
  <c r="V97" i="41"/>
  <c r="V106" i="42"/>
  <c r="L88" i="41"/>
  <c r="L10" i="42"/>
  <c r="L7" i="19"/>
  <c r="V34" i="41"/>
  <c r="V174" i="41"/>
  <c r="L150" i="26"/>
  <c r="L77" i="26"/>
  <c r="V112" i="28"/>
  <c r="L159" i="28"/>
  <c r="L112" i="41"/>
  <c r="L120" i="41"/>
  <c r="V56" i="42"/>
  <c r="V10" i="41"/>
  <c r="V58" i="42"/>
  <c r="L176" i="41"/>
  <c r="L72" i="41"/>
  <c r="V123" i="28"/>
  <c r="V150" i="26"/>
  <c r="V106" i="26"/>
  <c r="V32" i="40"/>
  <c r="V46" i="25"/>
  <c r="V171" i="23"/>
  <c r="L65" i="26"/>
  <c r="L146" i="28"/>
  <c r="V50" i="42"/>
  <c r="L118" i="41"/>
  <c r="V62" i="21"/>
  <c r="L110" i="42"/>
  <c r="V8" i="23"/>
  <c r="L48" i="28"/>
  <c r="L169" i="28"/>
  <c r="L163" i="41"/>
  <c r="V27" i="28"/>
  <c r="L103" i="28"/>
  <c r="L24" i="42"/>
  <c r="L25" i="19"/>
  <c r="L101" i="42"/>
  <c r="L73" i="28"/>
  <c r="V40" i="41"/>
  <c r="V38" i="19"/>
  <c r="V95" i="26"/>
  <c r="L21" i="19"/>
  <c r="L99" i="42"/>
  <c r="V106" i="28"/>
  <c r="L52" i="41"/>
  <c r="V69" i="40"/>
  <c r="L131" i="42"/>
  <c r="V11" i="40"/>
  <c r="L88" i="21"/>
  <c r="L176" i="21"/>
  <c r="L168" i="40"/>
  <c r="L92" i="42"/>
  <c r="V60" i="28"/>
  <c r="V48" i="28"/>
  <c r="V106" i="21"/>
  <c r="L2" i="28"/>
  <c r="L37" i="42"/>
  <c r="L63" i="21"/>
  <c r="V143" i="28"/>
  <c r="V138" i="26"/>
  <c r="V24" i="41"/>
  <c r="V59" i="42"/>
  <c r="L48" i="26"/>
  <c r="L19" i="26"/>
  <c r="V139" i="41"/>
  <c r="V8" i="28"/>
  <c r="L171" i="40"/>
  <c r="V139" i="21"/>
  <c r="L95" i="26"/>
  <c r="L106" i="26"/>
  <c r="L113" i="28"/>
  <c r="L24" i="19"/>
  <c r="V104" i="28"/>
  <c r="V146" i="23"/>
  <c r="V120" i="42"/>
  <c r="L167" i="42"/>
  <c r="V147" i="21"/>
  <c r="L131" i="41"/>
  <c r="L54" i="21"/>
  <c r="V76" i="23"/>
  <c r="L7" i="40"/>
  <c r="L34" i="40"/>
  <c r="V134" i="42"/>
  <c r="L53" i="40"/>
  <c r="L98" i="21"/>
  <c r="V152" i="28"/>
  <c r="V110" i="23"/>
  <c r="L51" i="25"/>
  <c r="V129" i="26"/>
  <c r="L47" i="28"/>
  <c r="L108" i="42"/>
  <c r="V155" i="40"/>
  <c r="L2" i="40"/>
  <c r="L142" i="21"/>
  <c r="L148" i="28"/>
  <c r="V44" i="41"/>
  <c r="V41" i="26"/>
  <c r="V13" i="19"/>
  <c r="L97" i="41"/>
  <c r="V42" i="28"/>
  <c r="V65" i="42"/>
  <c r="L81" i="21"/>
  <c r="V114" i="41"/>
  <c r="L50" i="41"/>
  <c r="L164" i="42"/>
  <c r="V173" i="21"/>
  <c r="L148" i="26"/>
  <c r="V19" i="23"/>
  <c r="L19" i="40"/>
  <c r="V107" i="42"/>
  <c r="L177" i="42"/>
  <c r="V163" i="41"/>
  <c r="V72" i="40"/>
  <c r="L59" i="28"/>
  <c r="V51" i="40"/>
  <c r="V97" i="26"/>
  <c r="V77" i="21"/>
  <c r="V31" i="42"/>
  <c r="L39" i="42"/>
  <c r="L120" i="26"/>
  <c r="V71" i="40"/>
  <c r="L94" i="28"/>
  <c r="V93" i="26"/>
  <c r="L50" i="25"/>
  <c r="L165" i="40"/>
  <c r="L75" i="41"/>
  <c r="V122" i="23"/>
  <c r="L25" i="28"/>
  <c r="L52" i="26"/>
  <c r="L62" i="21"/>
  <c r="L114" i="28"/>
  <c r="L13" i="19"/>
  <c r="L124" i="41"/>
  <c r="V21" i="23"/>
  <c r="V77" i="23"/>
  <c r="V157" i="40"/>
  <c r="L25" i="26"/>
  <c r="V32" i="42"/>
  <c r="L116" i="26"/>
  <c r="V105" i="23"/>
  <c r="L47" i="42"/>
  <c r="L112" i="28"/>
  <c r="L7" i="28"/>
  <c r="L55" i="41"/>
  <c r="V129" i="42"/>
  <c r="L144" i="41"/>
  <c r="V52" i="26"/>
  <c r="V114" i="21"/>
  <c r="L17" i="41"/>
  <c r="L5" i="42"/>
  <c r="V157" i="41"/>
  <c r="L174" i="28"/>
  <c r="L169" i="21"/>
  <c r="L145" i="42"/>
  <c r="V38" i="42"/>
  <c r="L83" i="40"/>
  <c r="V67" i="42"/>
  <c r="V106" i="40"/>
  <c r="L59" i="25"/>
  <c r="L140" i="26"/>
  <c r="L22" i="41"/>
  <c r="V159" i="25"/>
  <c r="L87" i="21"/>
  <c r="V3" i="26"/>
  <c r="L7" i="42"/>
  <c r="L97" i="42"/>
  <c r="L9" i="26"/>
  <c r="V83" i="28"/>
  <c r="V97" i="23"/>
  <c r="L92" i="26"/>
  <c r="V85" i="21"/>
  <c r="L125" i="42"/>
  <c r="L65" i="21"/>
  <c r="L74" i="42"/>
  <c r="L47" i="41"/>
  <c r="L10" i="26"/>
  <c r="V72" i="26"/>
  <c r="V23" i="19"/>
  <c r="V159" i="21"/>
  <c r="V20" i="40"/>
  <c r="V150" i="21"/>
  <c r="L106" i="42"/>
  <c r="V169" i="26"/>
  <c r="L74" i="40"/>
  <c r="V44" i="23"/>
  <c r="V147" i="42"/>
  <c r="L61" i="42"/>
  <c r="L56" i="26"/>
  <c r="V148" i="28"/>
  <c r="V50" i="25"/>
  <c r="V107" i="23"/>
  <c r="L43" i="41"/>
  <c r="V62" i="41"/>
  <c r="V146" i="26"/>
  <c r="L158" i="28"/>
  <c r="L161" i="26"/>
  <c r="V100" i="28"/>
  <c r="L168" i="26"/>
  <c r="V6" i="19"/>
  <c r="L68" i="40"/>
  <c r="L140" i="21"/>
  <c r="V60" i="26"/>
  <c r="V24" i="42"/>
  <c r="V84" i="28"/>
  <c r="V120" i="40"/>
  <c r="V138" i="40"/>
  <c r="L169" i="26"/>
  <c r="L13" i="41"/>
  <c r="L64" i="42"/>
  <c r="V92" i="41"/>
  <c r="V137" i="28"/>
  <c r="V63" i="28"/>
  <c r="L5" i="40"/>
  <c r="V169" i="40"/>
  <c r="V130" i="23"/>
  <c r="V160" i="26"/>
  <c r="L121" i="28"/>
  <c r="V124" i="21"/>
  <c r="V150" i="40"/>
  <c r="L81" i="42"/>
  <c r="L27" i="40"/>
  <c r="V39" i="26"/>
  <c r="L111" i="42"/>
  <c r="L137" i="40"/>
  <c r="V89" i="40"/>
  <c r="L77" i="28"/>
  <c r="V60" i="41"/>
  <c r="L76" i="28"/>
  <c r="V129" i="40"/>
  <c r="V156" i="25"/>
  <c r="V79" i="23"/>
  <c r="V171" i="40"/>
  <c r="L150" i="21"/>
  <c r="V147" i="26"/>
  <c r="L141" i="41"/>
  <c r="L172" i="26"/>
  <c r="L16" i="26"/>
  <c r="L75" i="42"/>
  <c r="V134" i="26"/>
  <c r="V34" i="23"/>
  <c r="V28" i="23"/>
  <c r="L93" i="42"/>
  <c r="V46" i="23"/>
  <c r="V159" i="23"/>
  <c r="V88" i="21"/>
  <c r="V108" i="42"/>
  <c r="V56" i="40"/>
  <c r="V158" i="40"/>
  <c r="L11" i="41"/>
  <c r="L100" i="40"/>
  <c r="L97" i="28"/>
  <c r="L13" i="40"/>
  <c r="V146" i="41"/>
  <c r="V75" i="41"/>
  <c r="V30" i="23"/>
  <c r="V128" i="21"/>
  <c r="V40" i="23"/>
  <c r="V20" i="23"/>
  <c r="L155" i="26"/>
  <c r="V37" i="19"/>
  <c r="V55" i="42"/>
  <c r="V29" i="28"/>
  <c r="L151" i="26"/>
  <c r="V13" i="42"/>
  <c r="L113" i="42"/>
  <c r="L127" i="40"/>
  <c r="V74" i="41"/>
  <c r="V160" i="28"/>
  <c r="V10" i="28"/>
  <c r="L75" i="21"/>
  <c r="V46" i="28"/>
  <c r="V70" i="42"/>
  <c r="L45" i="41"/>
  <c r="L76" i="21"/>
  <c r="V43" i="28"/>
  <c r="V12" i="23"/>
  <c r="V169" i="28"/>
  <c r="L108" i="41"/>
  <c r="L173" i="40"/>
  <c r="L7" i="41"/>
  <c r="L162" i="26"/>
  <c r="V46" i="40"/>
  <c r="L38" i="26"/>
  <c r="V115" i="40"/>
  <c r="V123" i="23"/>
  <c r="V19" i="42"/>
  <c r="V49" i="19"/>
  <c r="V157" i="42"/>
  <c r="V104" i="23"/>
  <c r="V130" i="41"/>
  <c r="L177" i="40"/>
  <c r="V172" i="23"/>
  <c r="L111" i="26"/>
  <c r="V118" i="41"/>
  <c r="L40" i="41"/>
  <c r="L128" i="40"/>
  <c r="V31" i="40"/>
  <c r="L31" i="19"/>
  <c r="L93" i="40"/>
  <c r="V169" i="42"/>
  <c r="V175" i="40"/>
  <c r="V36" i="40"/>
  <c r="L134" i="21"/>
  <c r="V149" i="42"/>
  <c r="V2" i="23"/>
  <c r="V67" i="41"/>
  <c r="V176" i="42"/>
  <c r="V83" i="21"/>
  <c r="V49" i="41"/>
  <c r="L171" i="41"/>
  <c r="L35" i="40"/>
  <c r="V126" i="26"/>
  <c r="L14" i="41"/>
  <c r="L145" i="26"/>
  <c r="L155" i="28"/>
  <c r="V3" i="23"/>
  <c r="V166" i="26"/>
  <c r="V162" i="40"/>
  <c r="L33" i="42"/>
  <c r="L83" i="25"/>
  <c r="V135" i="41"/>
  <c r="V145" i="42"/>
  <c r="V37" i="42"/>
  <c r="V38" i="26"/>
  <c r="V128" i="40"/>
  <c r="L136" i="28"/>
  <c r="L56" i="40"/>
  <c r="L14" i="40"/>
  <c r="V87" i="42"/>
  <c r="L61" i="41"/>
  <c r="L130" i="28"/>
  <c r="L101" i="26"/>
  <c r="L149" i="26"/>
  <c r="V166" i="28"/>
  <c r="V167" i="23"/>
  <c r="L85" i="40"/>
  <c r="V53" i="42"/>
  <c r="V174" i="26"/>
  <c r="V67" i="25"/>
  <c r="L135" i="21"/>
  <c r="L112" i="40"/>
  <c r="L120" i="21"/>
  <c r="L170" i="42"/>
  <c r="L87" i="26"/>
  <c r="L18" i="40"/>
  <c r="V6" i="26"/>
  <c r="L150" i="42"/>
  <c r="V159" i="42"/>
  <c r="V91" i="42"/>
  <c r="L49" i="25"/>
  <c r="L17" i="42"/>
  <c r="L30" i="26"/>
  <c r="V97" i="40"/>
  <c r="L88" i="40"/>
  <c r="V171" i="42"/>
  <c r="V110" i="26"/>
  <c r="L69" i="26"/>
  <c r="L108" i="40"/>
  <c r="V119" i="40"/>
  <c r="L23" i="19"/>
  <c r="V108" i="28"/>
  <c r="V86" i="23"/>
  <c r="V18" i="26"/>
  <c r="L126" i="28"/>
  <c r="L169" i="42"/>
  <c r="L82" i="40"/>
  <c r="L18" i="26"/>
  <c r="V148" i="23"/>
  <c r="V129" i="41"/>
  <c r="L172" i="28"/>
  <c r="V65" i="23"/>
  <c r="V64" i="28"/>
  <c r="L72" i="28"/>
  <c r="V121" i="41"/>
  <c r="L145" i="40"/>
  <c r="V116" i="23"/>
  <c r="L70" i="28"/>
  <c r="L22" i="28"/>
  <c r="L141" i="42"/>
  <c r="V66" i="28"/>
  <c r="V128" i="23"/>
  <c r="L72" i="21"/>
  <c r="L4" i="28"/>
  <c r="V89" i="23"/>
  <c r="L117" i="42"/>
  <c r="V18" i="40"/>
  <c r="V117" i="26"/>
  <c r="V76" i="42"/>
  <c r="L173" i="21"/>
  <c r="L34" i="42"/>
  <c r="L29" i="42"/>
  <c r="L174" i="26"/>
  <c r="V145" i="40"/>
  <c r="L130" i="40"/>
  <c r="L38" i="40"/>
  <c r="L92" i="21"/>
  <c r="L17" i="28"/>
  <c r="V85" i="40"/>
  <c r="V166" i="23"/>
  <c r="L9" i="28"/>
  <c r="L21" i="28"/>
  <c r="L97" i="21"/>
  <c r="V89" i="42"/>
  <c r="L77" i="21"/>
  <c r="V137" i="21"/>
  <c r="V144" i="40"/>
  <c r="V25" i="28"/>
  <c r="L15" i="42"/>
  <c r="V17" i="41"/>
  <c r="V83" i="41"/>
  <c r="L29" i="26"/>
  <c r="L150" i="41"/>
  <c r="V168" i="42"/>
  <c r="V132" i="23"/>
  <c r="V21" i="42"/>
  <c r="L50" i="19"/>
  <c r="L4" i="41"/>
  <c r="L134" i="41"/>
  <c r="L90" i="21"/>
  <c r="L116" i="28"/>
  <c r="L5" i="19"/>
  <c r="V61" i="40"/>
  <c r="V72" i="23"/>
  <c r="L15" i="28"/>
  <c r="L127" i="42"/>
  <c r="L174" i="40"/>
  <c r="L63" i="40"/>
  <c r="V140" i="41"/>
  <c r="L37" i="28"/>
  <c r="L72" i="40"/>
  <c r="L30" i="19"/>
  <c r="V27" i="23"/>
  <c r="V120" i="28"/>
  <c r="V93" i="41"/>
  <c r="V117" i="23"/>
  <c r="V131" i="42"/>
  <c r="L8" i="26"/>
  <c r="L101" i="28"/>
  <c r="V143" i="23"/>
  <c r="V177" i="21"/>
  <c r="V17" i="26"/>
  <c r="L162" i="41"/>
  <c r="L37" i="40"/>
  <c r="L133" i="28"/>
  <c r="V100" i="23"/>
  <c r="V45" i="19"/>
  <c r="L174" i="21"/>
  <c r="V31" i="23"/>
  <c r="V17" i="23"/>
  <c r="V108" i="26"/>
  <c r="V39" i="23"/>
  <c r="V170" i="23"/>
  <c r="V158" i="23"/>
  <c r="L146" i="42"/>
  <c r="L20" i="40"/>
  <c r="L152" i="21"/>
  <c r="L59" i="40"/>
  <c r="V7" i="41"/>
  <c r="V112" i="40"/>
  <c r="V99" i="23"/>
  <c r="V80" i="28"/>
  <c r="L52" i="19"/>
  <c r="L62" i="26"/>
  <c r="V64" i="41"/>
  <c r="L3" i="28"/>
  <c r="V12" i="42"/>
  <c r="L160" i="21"/>
  <c r="V27" i="41"/>
  <c r="V165" i="41"/>
  <c r="L160" i="28"/>
  <c r="L102" i="28"/>
  <c r="V118" i="26"/>
  <c r="L62" i="28"/>
  <c r="L159" i="25"/>
  <c r="V75" i="28"/>
  <c r="V103" i="21"/>
  <c r="V16" i="23"/>
  <c r="L105" i="28"/>
  <c r="V60" i="23"/>
  <c r="V50" i="23"/>
  <c r="L90" i="28"/>
  <c r="V146" i="21"/>
  <c r="L107" i="41"/>
  <c r="V91" i="28"/>
  <c r="V74" i="26"/>
  <c r="L92" i="40"/>
  <c r="V58" i="21"/>
  <c r="V77" i="26"/>
  <c r="L132" i="21"/>
  <c r="L139" i="41"/>
  <c r="V83" i="23"/>
  <c r="V28" i="42"/>
  <c r="V132" i="28"/>
  <c r="V22" i="23"/>
  <c r="V96" i="21"/>
  <c r="L57" i="41"/>
  <c r="L81" i="26"/>
  <c r="V54" i="28"/>
  <c r="L58" i="21"/>
  <c r="V84" i="42"/>
  <c r="L122" i="41"/>
  <c r="L45" i="28"/>
  <c r="L163" i="42"/>
  <c r="L72" i="26"/>
  <c r="V93" i="28"/>
  <c r="V41" i="40"/>
  <c r="L4" i="19"/>
  <c r="V98" i="23"/>
  <c r="L172" i="41"/>
  <c r="V29" i="19"/>
  <c r="L56" i="42"/>
  <c r="V165" i="23"/>
  <c r="L58" i="28"/>
  <c r="L85" i="28"/>
  <c r="V53" i="28"/>
  <c r="L163" i="40"/>
  <c r="L53" i="21"/>
  <c r="L48" i="19"/>
  <c r="L75" i="26"/>
  <c r="V144" i="21"/>
  <c r="L44" i="40"/>
  <c r="L36" i="19"/>
  <c r="L115" i="26"/>
  <c r="L3" i="19"/>
  <c r="L175" i="28"/>
  <c r="L149" i="41"/>
  <c r="L46" i="41"/>
  <c r="L94" i="21"/>
  <c r="L34" i="41"/>
  <c r="L31" i="40"/>
  <c r="V134" i="41"/>
  <c r="V79" i="26"/>
  <c r="V81" i="40"/>
  <c r="V49" i="40"/>
  <c r="L158" i="42"/>
  <c r="L95" i="28"/>
  <c r="V118" i="42"/>
  <c r="L40" i="40"/>
  <c r="L57" i="28"/>
  <c r="V165" i="26"/>
  <c r="L42" i="42"/>
  <c r="L82" i="21"/>
  <c r="V46" i="19"/>
  <c r="V19" i="28"/>
  <c r="L128" i="28"/>
  <c r="V81" i="26"/>
  <c r="L109" i="28"/>
  <c r="V90" i="26"/>
  <c r="V156" i="40"/>
  <c r="V101" i="28"/>
  <c r="V112" i="42"/>
  <c r="L159" i="21"/>
  <c r="V15" i="42"/>
  <c r="V81" i="23"/>
  <c r="L109" i="41"/>
  <c r="V44" i="26"/>
  <c r="V151" i="23"/>
  <c r="L110" i="40"/>
  <c r="L63" i="42"/>
  <c r="L119" i="26"/>
  <c r="V131" i="41"/>
  <c r="L104" i="40"/>
  <c r="L55" i="40"/>
  <c r="L143" i="40"/>
  <c r="L144" i="26"/>
  <c r="V72" i="42"/>
  <c r="V171" i="41"/>
  <c r="V142" i="40"/>
  <c r="V61" i="25"/>
  <c r="V96" i="41"/>
  <c r="V40" i="19"/>
  <c r="L164" i="40"/>
  <c r="L70" i="42"/>
  <c r="V177" i="26"/>
  <c r="V124" i="41"/>
  <c r="V73" i="42"/>
  <c r="V109" i="41"/>
  <c r="V128" i="41"/>
  <c r="V110" i="42"/>
  <c r="V125" i="41"/>
  <c r="L161" i="40"/>
  <c r="L81" i="28"/>
  <c r="V100" i="41"/>
  <c r="L18" i="42"/>
  <c r="L118" i="26"/>
  <c r="V102" i="21"/>
  <c r="V9" i="41"/>
  <c r="L43" i="25"/>
  <c r="L165" i="26"/>
  <c r="V10" i="19"/>
  <c r="V130" i="21"/>
  <c r="L25" i="41"/>
  <c r="L70" i="40"/>
  <c r="L69" i="42"/>
  <c r="L149" i="42"/>
  <c r="V54" i="40"/>
  <c r="V22" i="41"/>
  <c r="V89" i="41"/>
  <c r="L158" i="26"/>
  <c r="V69" i="41"/>
  <c r="V172" i="40"/>
  <c r="V15" i="26"/>
  <c r="L43" i="19"/>
  <c r="V63" i="41"/>
  <c r="V17" i="28"/>
  <c r="L127" i="41"/>
  <c r="L133" i="21"/>
  <c r="L97" i="40"/>
  <c r="L128" i="42"/>
  <c r="V140" i="26"/>
  <c r="V13" i="26"/>
  <c r="L176" i="42"/>
  <c r="L62" i="42"/>
  <c r="V74" i="40"/>
  <c r="V16" i="26"/>
  <c r="V96" i="28"/>
  <c r="L121" i="21"/>
  <c r="V81" i="41"/>
  <c r="V41" i="23"/>
  <c r="V127" i="28"/>
  <c r="L172" i="21"/>
  <c r="V123" i="21"/>
  <c r="V154" i="41"/>
  <c r="V71" i="42"/>
  <c r="V107" i="21"/>
  <c r="L168" i="41"/>
  <c r="L79" i="41"/>
  <c r="V159" i="41"/>
  <c r="L155" i="42"/>
  <c r="L170" i="40"/>
  <c r="V108" i="23"/>
  <c r="V79" i="40"/>
  <c r="L32" i="42"/>
  <c r="L124" i="40"/>
  <c r="V151" i="41"/>
  <c r="V161" i="23"/>
  <c r="L99" i="26"/>
  <c r="V7" i="40"/>
  <c r="V148" i="42"/>
  <c r="L175" i="42"/>
  <c r="V87" i="21"/>
  <c r="V111" i="42"/>
  <c r="V10" i="26"/>
  <c r="V33" i="23"/>
  <c r="V21" i="28"/>
  <c r="V16" i="40"/>
  <c r="V44" i="42"/>
  <c r="L15" i="40"/>
  <c r="V98" i="41"/>
  <c r="L170" i="21"/>
  <c r="L108" i="28"/>
  <c r="V90" i="21"/>
  <c r="L140" i="41"/>
  <c r="L97" i="26"/>
  <c r="L128" i="41"/>
  <c r="V85" i="26"/>
  <c r="L87" i="41"/>
  <c r="V127" i="26"/>
  <c r="V142" i="21"/>
  <c r="L88" i="26"/>
  <c r="V139" i="28"/>
  <c r="V104" i="40"/>
  <c r="L148" i="40"/>
  <c r="L86" i="26"/>
  <c r="V122" i="42"/>
  <c r="L115" i="42"/>
  <c r="V93" i="40"/>
  <c r="V48" i="26"/>
  <c r="V9" i="26"/>
  <c r="V9" i="23"/>
  <c r="V169" i="21"/>
  <c r="L90" i="42"/>
  <c r="V119" i="42"/>
  <c r="L64" i="21"/>
  <c r="V160" i="23"/>
  <c r="L11" i="42"/>
  <c r="V91" i="41"/>
  <c r="L37" i="19"/>
  <c r="V113" i="21"/>
  <c r="L126" i="40"/>
  <c r="L96" i="21"/>
  <c r="L20" i="19"/>
  <c r="V169" i="41"/>
  <c r="L39" i="26"/>
  <c r="V11" i="42"/>
  <c r="V105" i="28"/>
  <c r="V155" i="23"/>
  <c r="V127" i="41"/>
  <c r="V126" i="28"/>
  <c r="L53" i="42"/>
  <c r="V120" i="41"/>
  <c r="L78" i="42"/>
  <c r="V61" i="41"/>
  <c r="L95" i="42"/>
  <c r="L129" i="21"/>
  <c r="V66" i="26"/>
  <c r="V105" i="21"/>
  <c r="V39" i="40"/>
  <c r="V73" i="26"/>
  <c r="L176" i="40"/>
  <c r="V114" i="28"/>
  <c r="L29" i="28"/>
  <c r="V69" i="23"/>
  <c r="V68" i="42"/>
  <c r="V86" i="42"/>
  <c r="L127" i="28"/>
  <c r="L99" i="28"/>
  <c r="L168" i="28"/>
  <c r="L174" i="41"/>
  <c r="L142" i="40"/>
  <c r="V22" i="19"/>
  <c r="V108" i="21"/>
  <c r="L74" i="28"/>
  <c r="V43" i="25"/>
  <c r="V133" i="23"/>
  <c r="L34" i="28"/>
  <c r="V26" i="19"/>
  <c r="V128" i="26"/>
  <c r="V47" i="28"/>
  <c r="L49" i="19"/>
  <c r="L150" i="28"/>
  <c r="V19" i="40"/>
  <c r="V24" i="26"/>
  <c r="V7" i="26"/>
  <c r="V4" i="40"/>
  <c r="L36" i="26"/>
  <c r="L45" i="40"/>
  <c r="V82" i="21"/>
  <c r="L96" i="40"/>
  <c r="L66" i="41"/>
  <c r="L131" i="28"/>
  <c r="V160" i="21"/>
  <c r="L11" i="19"/>
  <c r="L35" i="26"/>
  <c r="L83" i="41"/>
  <c r="V36" i="19"/>
  <c r="V101" i="23"/>
  <c r="V6" i="40"/>
  <c r="V164" i="21"/>
  <c r="V137" i="42"/>
  <c r="V42" i="40"/>
  <c r="V157" i="26"/>
  <c r="V61" i="23"/>
  <c r="V145" i="23"/>
  <c r="V24" i="23"/>
  <c r="V22" i="42"/>
  <c r="V155" i="28"/>
  <c r="L92" i="41"/>
  <c r="V156" i="41"/>
  <c r="L69" i="21"/>
  <c r="L103" i="26"/>
  <c r="V53" i="40"/>
  <c r="V29" i="23"/>
  <c r="V49" i="42"/>
  <c r="L9" i="40"/>
  <c r="V7" i="42"/>
  <c r="V128" i="28"/>
  <c r="L38" i="41"/>
  <c r="V127" i="21"/>
  <c r="V47" i="19"/>
  <c r="L103" i="21"/>
  <c r="V75" i="26"/>
  <c r="V156" i="23"/>
  <c r="V168" i="41"/>
  <c r="V22" i="40"/>
  <c r="L78" i="25"/>
  <c r="L141" i="21"/>
  <c r="L14" i="28"/>
  <c r="V90" i="28"/>
  <c r="V130" i="26"/>
  <c r="L150" i="40"/>
  <c r="L31" i="28"/>
  <c r="V29" i="41"/>
  <c r="V104" i="25"/>
  <c r="V97" i="42"/>
  <c r="V40" i="28"/>
  <c r="V32" i="23"/>
  <c r="V93" i="42"/>
  <c r="L163" i="21"/>
  <c r="L46" i="19"/>
  <c r="V121" i="28"/>
  <c r="L160" i="40"/>
  <c r="L23" i="42"/>
  <c r="L76" i="41"/>
  <c r="L51" i="40"/>
  <c r="V102" i="26"/>
  <c r="V29" i="42"/>
  <c r="V55" i="21"/>
  <c r="L139" i="26"/>
  <c r="L20" i="41"/>
  <c r="V57" i="21"/>
  <c r="V82" i="23"/>
  <c r="L40" i="19"/>
  <c r="L122" i="42"/>
  <c r="L69" i="41"/>
  <c r="V68" i="40"/>
  <c r="V38" i="40"/>
  <c r="V40" i="42"/>
  <c r="L171" i="28"/>
  <c r="L12" i="42"/>
  <c r="L88" i="28"/>
  <c r="L118" i="40"/>
  <c r="V51" i="41"/>
  <c r="V2" i="40"/>
  <c r="V62" i="26"/>
  <c r="L121" i="40"/>
  <c r="V133" i="26"/>
  <c r="V87" i="40"/>
  <c r="V7" i="23"/>
  <c r="L123" i="26"/>
  <c r="V13" i="28"/>
  <c r="V44" i="40"/>
  <c r="V109" i="21"/>
  <c r="V78" i="42"/>
  <c r="L102" i="40"/>
  <c r="V85" i="41"/>
  <c r="V5" i="40"/>
  <c r="V130" i="40"/>
  <c r="L144" i="21"/>
  <c r="V120" i="26"/>
  <c r="L26" i="40"/>
  <c r="L133" i="26"/>
  <c r="V54" i="21"/>
  <c r="V19" i="41"/>
  <c r="L139" i="40"/>
  <c r="L155" i="40"/>
  <c r="L111" i="41"/>
  <c r="L96" i="41"/>
  <c r="V166" i="41"/>
  <c r="L130" i="21"/>
  <c r="V32" i="41"/>
  <c r="L167" i="28"/>
  <c r="V105" i="42"/>
  <c r="L49" i="41"/>
  <c r="L84" i="42"/>
  <c r="L65" i="42"/>
  <c r="V10" i="40"/>
  <c r="V140" i="28"/>
  <c r="L177" i="21"/>
  <c r="V167" i="26"/>
  <c r="L19" i="19"/>
  <c r="L14" i="26"/>
  <c r="V177" i="40"/>
  <c r="V78" i="23"/>
  <c r="V143" i="40"/>
  <c r="L6" i="28"/>
  <c r="V158" i="26"/>
  <c r="V160" i="41"/>
  <c r="L70" i="26"/>
  <c r="L119" i="41"/>
  <c r="L134" i="26"/>
  <c r="L12" i="40"/>
  <c r="L16" i="19"/>
  <c r="L173" i="26"/>
  <c r="L146" i="21"/>
  <c r="V67" i="40"/>
  <c r="L132" i="41"/>
  <c r="V81" i="42"/>
  <c r="V59" i="40"/>
  <c r="V80" i="21"/>
  <c r="L130" i="41"/>
  <c r="L154" i="40"/>
  <c r="V57" i="28"/>
  <c r="L68" i="42"/>
  <c r="L60" i="26"/>
  <c r="L46" i="25"/>
  <c r="L91" i="21"/>
  <c r="L30" i="40"/>
  <c r="L95" i="40"/>
  <c r="L156" i="21"/>
  <c r="L41" i="41"/>
  <c r="L135" i="40"/>
  <c r="V144" i="42"/>
  <c r="L96" i="42"/>
  <c r="V11" i="26"/>
  <c r="V105" i="40"/>
  <c r="V99" i="41"/>
  <c r="L73" i="40"/>
  <c r="L80" i="40"/>
  <c r="L156" i="25"/>
  <c r="V80" i="40"/>
  <c r="L166" i="42"/>
  <c r="V26" i="26"/>
  <c r="L136" i="40"/>
  <c r="L104" i="25"/>
  <c r="L20" i="42"/>
  <c r="L73" i="42"/>
  <c r="V145" i="21"/>
  <c r="V137" i="41"/>
  <c r="V155" i="21"/>
  <c r="V163" i="21"/>
  <c r="L139" i="28"/>
  <c r="V107" i="28"/>
  <c r="V170" i="42"/>
  <c r="V143" i="42"/>
  <c r="V90" i="41"/>
  <c r="L61" i="40"/>
  <c r="V66" i="40"/>
  <c r="V161" i="28"/>
  <c r="V86" i="40"/>
  <c r="V104" i="42"/>
  <c r="L38" i="28"/>
  <c r="V58" i="28"/>
  <c r="V82" i="40"/>
  <c r="V2" i="19"/>
  <c r="V125" i="40"/>
  <c r="V57" i="26"/>
  <c r="V11" i="28"/>
  <c r="L62" i="40"/>
  <c r="L8" i="42"/>
  <c r="L117" i="40"/>
  <c r="L42" i="28"/>
  <c r="L142" i="41"/>
  <c r="L66" i="28"/>
  <c r="L68" i="26"/>
  <c r="L140" i="28"/>
  <c r="V74" i="21"/>
  <c r="V144" i="28"/>
  <c r="L80" i="25"/>
  <c r="V142" i="42"/>
  <c r="V152" i="21"/>
  <c r="V10" i="23"/>
  <c r="L132" i="42"/>
  <c r="V31" i="26"/>
  <c r="V126" i="23"/>
  <c r="L166" i="21"/>
  <c r="V5" i="19"/>
  <c r="V105" i="25"/>
  <c r="V99" i="40"/>
  <c r="L48" i="42"/>
  <c r="V42" i="42"/>
  <c r="L2" i="26"/>
  <c r="V121" i="40"/>
  <c r="V20" i="28"/>
  <c r="V116" i="42"/>
  <c r="L137" i="26"/>
  <c r="V49" i="23"/>
  <c r="L73" i="41"/>
  <c r="L121" i="41"/>
  <c r="L172" i="42"/>
  <c r="L176" i="26"/>
  <c r="V123" i="41"/>
  <c r="V19" i="19"/>
  <c r="V67" i="23"/>
  <c r="V111" i="21"/>
  <c r="V83" i="42"/>
  <c r="L22" i="19"/>
  <c r="L167" i="21"/>
  <c r="L96" i="26"/>
  <c r="V75" i="42"/>
  <c r="L81" i="41"/>
  <c r="V94" i="40"/>
  <c r="L162" i="42"/>
  <c r="V100" i="42"/>
  <c r="L90" i="26"/>
  <c r="L9" i="19"/>
  <c r="V173" i="28"/>
  <c r="L167" i="40"/>
  <c r="L41" i="19"/>
  <c r="L86" i="42"/>
  <c r="V94" i="28"/>
  <c r="V11" i="19"/>
  <c r="V32" i="28"/>
  <c r="V34" i="19"/>
  <c r="V88" i="23"/>
  <c r="L161" i="41"/>
  <c r="V35" i="19"/>
  <c r="V39" i="41"/>
  <c r="L137" i="28"/>
  <c r="V18" i="19"/>
  <c r="V118" i="21"/>
  <c r="L106" i="21"/>
  <c r="V67" i="28"/>
  <c r="L124" i="21"/>
  <c r="V27" i="40"/>
  <c r="V70" i="28"/>
  <c r="V80" i="23"/>
  <c r="L68" i="41"/>
  <c r="L31" i="41"/>
  <c r="L9" i="41"/>
  <c r="V167" i="21"/>
  <c r="V143" i="41"/>
  <c r="V51" i="28"/>
  <c r="V54" i="41"/>
  <c r="V140" i="21"/>
  <c r="V147" i="28"/>
  <c r="V37" i="26"/>
  <c r="V103" i="28"/>
  <c r="L141" i="26"/>
  <c r="V122" i="41"/>
  <c r="L14" i="19"/>
  <c r="L125" i="28"/>
  <c r="L164" i="41"/>
  <c r="L88" i="42"/>
  <c r="L104" i="21"/>
  <c r="V169" i="23"/>
  <c r="V74" i="23"/>
  <c r="V9" i="42"/>
  <c r="L40" i="42"/>
  <c r="V62" i="40"/>
  <c r="V13" i="23"/>
  <c r="L112" i="21"/>
  <c r="V45" i="28"/>
  <c r="V163" i="42"/>
  <c r="V101" i="41"/>
  <c r="L143" i="21"/>
  <c r="V41" i="19"/>
  <c r="V48" i="42"/>
  <c r="L175" i="26"/>
  <c r="L13" i="42"/>
  <c r="V66" i="23"/>
  <c r="L6" i="19"/>
  <c r="V87" i="28"/>
  <c r="L6" i="41"/>
  <c r="L101" i="41"/>
  <c r="L122" i="28"/>
  <c r="V107" i="40"/>
  <c r="V80" i="25"/>
  <c r="V136" i="21"/>
  <c r="L36" i="41"/>
  <c r="L147" i="26"/>
  <c r="V17" i="19"/>
  <c r="L103" i="41"/>
  <c r="L29" i="19"/>
  <c r="L50" i="28"/>
  <c r="L33" i="40"/>
  <c r="V30" i="19"/>
  <c r="V138" i="23"/>
  <c r="V101" i="42"/>
  <c r="V145" i="28"/>
  <c r="V136" i="41"/>
  <c r="L71" i="28"/>
  <c r="L153" i="28"/>
  <c r="L18" i="19"/>
  <c r="L40" i="26"/>
  <c r="L21" i="42"/>
  <c r="V14" i="23"/>
  <c r="V154" i="28"/>
  <c r="V162" i="23"/>
  <c r="V95" i="23"/>
  <c r="L157" i="42"/>
  <c r="L17" i="26"/>
  <c r="V34" i="40"/>
  <c r="L3" i="26"/>
  <c r="L12" i="26"/>
  <c r="L47" i="26"/>
  <c r="L5" i="28"/>
  <c r="V116" i="26"/>
  <c r="L93" i="26"/>
  <c r="V90" i="40"/>
  <c r="V164" i="41"/>
  <c r="L99" i="21"/>
  <c r="L23" i="28"/>
  <c r="L134" i="28"/>
  <c r="L43" i="40"/>
  <c r="V42" i="23"/>
  <c r="V52" i="41"/>
  <c r="V140" i="23"/>
  <c r="L21" i="41"/>
  <c r="L54" i="40"/>
  <c r="L19" i="42"/>
  <c r="V48" i="41"/>
  <c r="V164" i="42"/>
  <c r="L27" i="41"/>
  <c r="L54" i="26"/>
  <c r="L128" i="26"/>
  <c r="V23" i="26"/>
  <c r="V24" i="28"/>
  <c r="V95" i="42"/>
  <c r="V37" i="40"/>
  <c r="V62" i="42"/>
  <c r="L86" i="21"/>
  <c r="L54" i="28"/>
  <c r="V177" i="41"/>
  <c r="V45" i="40"/>
  <c r="V170" i="28"/>
  <c r="L66" i="21"/>
  <c r="V148" i="21"/>
  <c r="V103" i="26"/>
  <c r="L46" i="40"/>
  <c r="L123" i="21"/>
  <c r="V92" i="21"/>
  <c r="L168" i="42"/>
  <c r="V142" i="26"/>
  <c r="V176" i="23"/>
  <c r="V148" i="40"/>
  <c r="V133" i="41"/>
  <c r="V117" i="42"/>
  <c r="V24" i="40"/>
  <c r="V15" i="41"/>
  <c r="L152" i="28"/>
  <c r="V5" i="42"/>
  <c r="V110" i="40"/>
  <c r="V75" i="40"/>
  <c r="L123" i="42"/>
  <c r="V141" i="26"/>
  <c r="V35" i="40"/>
  <c r="L15" i="26"/>
  <c r="L110" i="21"/>
  <c r="L87" i="42"/>
  <c r="L119" i="21"/>
  <c r="L154" i="28"/>
  <c r="V83" i="40"/>
  <c r="L79" i="40"/>
  <c r="L174" i="42"/>
  <c r="V59" i="41"/>
  <c r="V82" i="42"/>
  <c r="L158" i="40"/>
  <c r="L30" i="42"/>
  <c r="V135" i="28"/>
  <c r="L137" i="41"/>
  <c r="V145" i="41"/>
  <c r="V100" i="21"/>
  <c r="V88" i="26"/>
  <c r="V36" i="41"/>
  <c r="V172" i="21"/>
  <c r="L53" i="28"/>
  <c r="V91" i="26"/>
  <c r="V125" i="26"/>
  <c r="L38" i="19"/>
  <c r="L91" i="28"/>
  <c r="V28" i="28"/>
  <c r="V112" i="26"/>
  <c r="L27" i="19"/>
  <c r="L142" i="26"/>
  <c r="L134" i="42"/>
  <c r="L67" i="41"/>
  <c r="L154" i="26"/>
  <c r="L127" i="21"/>
  <c r="V151" i="21"/>
  <c r="V121" i="26"/>
  <c r="L122" i="26"/>
  <c r="V13" i="40"/>
  <c r="V46" i="42"/>
  <c r="L81" i="40"/>
  <c r="V152" i="42"/>
  <c r="L116" i="41"/>
  <c r="V20" i="26"/>
  <c r="L26" i="28"/>
  <c r="V88" i="28"/>
  <c r="V124" i="40"/>
  <c r="V171" i="21"/>
  <c r="V158" i="41"/>
  <c r="V109" i="26"/>
  <c r="L59" i="42"/>
  <c r="V87" i="23"/>
  <c r="V13" i="41"/>
  <c r="V4" i="23"/>
  <c r="L155" i="21"/>
  <c r="L123" i="28"/>
  <c r="L173" i="28"/>
  <c r="L60" i="40"/>
  <c r="V61" i="21"/>
  <c r="V175" i="42"/>
  <c r="V143" i="26"/>
  <c r="V32" i="26"/>
  <c r="V147" i="23"/>
  <c r="V152" i="23"/>
  <c r="V76" i="21"/>
  <c r="L105" i="41"/>
  <c r="V27" i="42"/>
  <c r="L111" i="21"/>
  <c r="V94" i="23"/>
  <c r="L3" i="42"/>
  <c r="L160" i="42"/>
  <c r="V22" i="26"/>
  <c r="L143" i="28"/>
  <c r="V164" i="23"/>
  <c r="L163" i="28"/>
  <c r="L59" i="41"/>
  <c r="V134" i="28"/>
  <c r="V40" i="40"/>
  <c r="V4" i="42"/>
  <c r="L173" i="42"/>
  <c r="V28" i="19"/>
  <c r="V136" i="42"/>
  <c r="L154" i="41"/>
  <c r="V122" i="26"/>
  <c r="L149" i="40"/>
  <c r="L38" i="42"/>
  <c r="V132" i="21"/>
  <c r="L69" i="28"/>
  <c r="L13" i="28"/>
  <c r="V33" i="40"/>
  <c r="V36" i="26"/>
  <c r="V144" i="41"/>
  <c r="L152" i="42"/>
  <c r="V163" i="40"/>
  <c r="L135" i="28"/>
  <c r="V8" i="42"/>
  <c r="L60" i="21"/>
  <c r="L19" i="28"/>
  <c r="L73" i="21"/>
  <c r="L34" i="26"/>
  <c r="V29" i="40"/>
  <c r="V56" i="21"/>
  <c r="L47" i="40"/>
  <c r="V50" i="41"/>
  <c r="V72" i="21"/>
  <c r="L64" i="28"/>
  <c r="V96" i="26"/>
  <c r="V110" i="41"/>
  <c r="V139" i="26"/>
  <c r="L26" i="26"/>
  <c r="L68" i="21"/>
  <c r="V88" i="42"/>
  <c r="L57" i="42"/>
  <c r="V85" i="42"/>
  <c r="V165" i="21"/>
  <c r="L106" i="41"/>
  <c r="L36" i="42"/>
  <c r="L86" i="40"/>
  <c r="V155" i="42"/>
  <c r="L74" i="41"/>
  <c r="L113" i="21"/>
  <c r="V155" i="41"/>
  <c r="V175" i="26"/>
  <c r="V78" i="25"/>
  <c r="V121" i="23"/>
  <c r="L169" i="41"/>
  <c r="L4" i="40"/>
  <c r="L73" i="26"/>
  <c r="V79" i="28"/>
  <c r="L45" i="19"/>
  <c r="L129" i="42"/>
  <c r="V35" i="23"/>
  <c r="L82" i="41"/>
  <c r="V154" i="40"/>
  <c r="L11" i="26"/>
  <c r="L139" i="21"/>
  <c r="V153" i="40"/>
  <c r="V57" i="41"/>
  <c r="L166" i="28"/>
  <c r="V54" i="26"/>
  <c r="V56" i="28"/>
  <c r="V34" i="42"/>
  <c r="V49" i="25"/>
  <c r="L117" i="41"/>
  <c r="L43" i="28"/>
  <c r="V174" i="21"/>
  <c r="V165" i="40"/>
  <c r="L148" i="21"/>
  <c r="L144" i="40"/>
  <c r="V51" i="23"/>
  <c r="L80" i="21"/>
  <c r="V36" i="28"/>
  <c r="V25" i="23"/>
  <c r="L75" i="28"/>
  <c r="L151" i="21"/>
  <c r="V53" i="23"/>
  <c r="L91" i="42"/>
  <c r="L33" i="41"/>
  <c r="L28" i="26"/>
  <c r="L98" i="28"/>
  <c r="V170" i="40"/>
  <c r="V65" i="28"/>
  <c r="V72" i="41"/>
  <c r="V163" i="28"/>
  <c r="V40" i="26"/>
  <c r="V37" i="23"/>
  <c r="V38" i="28"/>
  <c r="V94" i="41"/>
  <c r="L43" i="42"/>
  <c r="L155" i="41"/>
  <c r="V119" i="23"/>
  <c r="V157" i="21"/>
  <c r="L84" i="21"/>
  <c r="V81" i="21"/>
  <c r="L51" i="28"/>
  <c r="L171" i="42"/>
  <c r="L114" i="26"/>
  <c r="V159" i="40"/>
  <c r="L4" i="42"/>
  <c r="V92" i="23"/>
  <c r="L33" i="19"/>
  <c r="L8" i="19"/>
  <c r="V153" i="42"/>
  <c r="L67" i="28"/>
  <c r="V56" i="23"/>
  <c r="V88" i="40"/>
  <c r="V52" i="27"/>
  <c r="L130" i="42"/>
  <c r="V15" i="23"/>
  <c r="L28" i="40"/>
  <c r="L26" i="42"/>
  <c r="V38" i="41"/>
  <c r="V164" i="28"/>
  <c r="L9" i="42"/>
  <c r="L46" i="28"/>
  <c r="V157" i="28"/>
  <c r="V116" i="40"/>
  <c r="V7" i="28"/>
  <c r="V31" i="19"/>
  <c r="L175" i="41"/>
  <c r="L166" i="26"/>
  <c r="V23" i="40"/>
  <c r="L50" i="42"/>
  <c r="L70" i="41"/>
  <c r="V58" i="41"/>
  <c r="V25" i="42"/>
  <c r="L113" i="40"/>
  <c r="V149" i="40"/>
  <c r="V53" i="41"/>
  <c r="V88" i="41"/>
  <c r="V47" i="41"/>
  <c r="V174" i="23"/>
  <c r="V50" i="19"/>
  <c r="V114" i="23"/>
  <c r="V107" i="26"/>
  <c r="L170" i="28"/>
  <c r="V116" i="28"/>
  <c r="V64" i="25"/>
  <c r="V136" i="26"/>
  <c r="V34" i="26"/>
  <c r="V31" i="28"/>
  <c r="L89" i="28"/>
  <c r="L100" i="42"/>
  <c r="V5" i="28"/>
  <c r="L127" i="26"/>
  <c r="L42" i="26"/>
  <c r="L65" i="41"/>
  <c r="V170" i="21"/>
  <c r="L16" i="40"/>
  <c r="L148" i="41"/>
  <c r="L34" i="19"/>
  <c r="V76" i="28"/>
  <c r="L53" i="41"/>
  <c r="V133" i="42"/>
  <c r="L2" i="19"/>
  <c r="V74" i="28"/>
  <c r="L59" i="21"/>
  <c r="V129" i="23"/>
  <c r="L85" i="26"/>
  <c r="L137" i="21"/>
  <c r="V71" i="21"/>
  <c r="L116" i="40"/>
  <c r="L94" i="26"/>
  <c r="L145" i="28"/>
  <c r="V132" i="26"/>
  <c r="L124" i="26"/>
  <c r="V174" i="28"/>
  <c r="V112" i="41"/>
  <c r="V71" i="28"/>
  <c r="V82" i="41"/>
  <c r="L17" i="40"/>
  <c r="V141" i="40"/>
  <c r="L3" i="40"/>
  <c r="V12" i="19"/>
  <c r="V164" i="40"/>
  <c r="V70" i="21"/>
  <c r="V124" i="26"/>
  <c r="L100" i="26"/>
  <c r="V16" i="19"/>
  <c r="V39" i="19"/>
  <c r="L165" i="21"/>
  <c r="L48" i="40"/>
  <c r="L138" i="28"/>
  <c r="L104" i="42"/>
  <c r="L142" i="42"/>
  <c r="L57" i="40"/>
  <c r="L33" i="28"/>
  <c r="L138" i="42"/>
  <c r="V52" i="23"/>
  <c r="V168" i="21"/>
  <c r="V151" i="42"/>
  <c r="V30" i="41"/>
  <c r="V111" i="23"/>
  <c r="V78" i="40"/>
  <c r="L32" i="40"/>
  <c r="V165" i="42"/>
  <c r="L175" i="21"/>
  <c r="L2" i="41"/>
  <c r="V101" i="40"/>
  <c r="L84" i="28"/>
  <c r="V172" i="42"/>
  <c r="L166" i="41"/>
  <c r="L76" i="40"/>
  <c r="L164" i="21"/>
  <c r="V75" i="21"/>
  <c r="L24" i="40"/>
  <c r="V104" i="41"/>
  <c r="V25" i="41"/>
  <c r="L121" i="26"/>
  <c r="V63" i="21"/>
  <c r="L6" i="26"/>
  <c r="L78" i="41"/>
  <c r="V15" i="28"/>
  <c r="V65" i="21"/>
  <c r="L79" i="42"/>
  <c r="L32" i="26"/>
  <c r="L135" i="42"/>
  <c r="V173" i="40"/>
  <c r="L67" i="25"/>
  <c r="L28" i="28"/>
  <c r="V134" i="21"/>
  <c r="L132" i="26"/>
  <c r="V177" i="28"/>
  <c r="V33" i="41"/>
  <c r="V89" i="28"/>
  <c r="V139" i="40"/>
  <c r="V93" i="23"/>
  <c r="L35" i="19"/>
  <c r="V39" i="42"/>
  <c r="L115" i="41"/>
  <c r="L17" i="19"/>
  <c r="V91" i="21"/>
  <c r="V126" i="42"/>
  <c r="V43" i="19"/>
  <c r="V49" i="28"/>
  <c r="V63" i="23"/>
  <c r="V90" i="42"/>
  <c r="V44" i="19"/>
  <c r="L100" i="41"/>
  <c r="V138" i="42"/>
  <c r="L41" i="26"/>
  <c r="V113" i="28"/>
  <c r="L93" i="41"/>
  <c r="L26" i="19"/>
  <c r="L125" i="40"/>
  <c r="L58" i="26"/>
  <c r="V139" i="23"/>
  <c r="V103" i="42"/>
  <c r="L61" i="28"/>
  <c r="L115" i="21"/>
  <c r="L106" i="28"/>
  <c r="V157" i="23"/>
  <c r="V131" i="23"/>
  <c r="V14" i="40"/>
  <c r="V10" i="42"/>
  <c r="V171" i="28"/>
  <c r="L83" i="21"/>
  <c r="L54" i="42"/>
  <c r="L54" i="41"/>
  <c r="V43" i="41"/>
  <c r="L49" i="40"/>
  <c r="V102" i="41"/>
  <c r="L109" i="26"/>
  <c r="V101" i="21"/>
  <c r="L69" i="40"/>
  <c r="V28" i="41"/>
  <c r="V120" i="21"/>
  <c r="L99" i="41"/>
  <c r="L147" i="41"/>
  <c r="V70" i="23"/>
  <c r="V95" i="41"/>
  <c r="V30" i="26"/>
  <c r="L35" i="42"/>
  <c r="L122" i="21"/>
  <c r="V2" i="28"/>
  <c r="V66" i="21"/>
  <c r="V149" i="21"/>
  <c r="V176" i="28"/>
  <c r="V53" i="21"/>
  <c r="V26" i="28"/>
  <c r="V112" i="23"/>
  <c r="L85" i="42"/>
  <c r="V67" i="21"/>
  <c r="L16" i="28"/>
  <c r="L10" i="19"/>
  <c r="L85" i="41"/>
  <c r="V56" i="26"/>
  <c r="L156" i="28"/>
  <c r="L79" i="21"/>
  <c r="V73" i="23"/>
  <c r="L68" i="28"/>
  <c r="L117" i="21"/>
  <c r="V27" i="19"/>
  <c r="V168" i="28"/>
  <c r="V45" i="41"/>
  <c r="V137" i="23"/>
  <c r="V166" i="21"/>
  <c r="L45" i="26"/>
  <c r="L129" i="41"/>
  <c r="V60" i="21"/>
  <c r="V65" i="26"/>
  <c r="V43" i="23"/>
  <c r="V72" i="28"/>
  <c r="V115" i="23"/>
  <c r="L39" i="28"/>
  <c r="L153" i="40"/>
  <c r="L12" i="28"/>
  <c r="V126" i="41"/>
  <c r="V138" i="21"/>
  <c r="V139" i="42"/>
  <c r="L158" i="21"/>
  <c r="V79" i="41"/>
  <c r="V131" i="28"/>
  <c r="V123" i="42"/>
  <c r="L165" i="28"/>
  <c r="V28" i="26"/>
  <c r="L30" i="28"/>
  <c r="L176" i="28"/>
  <c r="L138" i="26"/>
  <c r="L94" i="42"/>
  <c r="L56" i="41"/>
  <c r="L26" i="41"/>
  <c r="V171" i="25"/>
  <c r="V8" i="40"/>
  <c r="V4" i="19"/>
  <c r="V56" i="41"/>
  <c r="L18" i="41"/>
  <c r="V14" i="28"/>
  <c r="L173" i="41"/>
  <c r="V44" i="28"/>
  <c r="V133" i="28"/>
  <c r="L165" i="41"/>
  <c r="L21" i="26"/>
  <c r="V47" i="26"/>
  <c r="V119" i="21"/>
  <c r="L105" i="42"/>
  <c r="V87" i="41"/>
  <c r="L79" i="26"/>
  <c r="V135" i="21"/>
  <c r="V119" i="28"/>
  <c r="V84" i="41"/>
  <c r="L126" i="26"/>
  <c r="L135" i="26"/>
  <c r="V122" i="21"/>
  <c r="L157" i="21"/>
  <c r="L161" i="21"/>
  <c r="V60" i="40"/>
  <c r="L125" i="41"/>
  <c r="V124" i="23"/>
  <c r="L24" i="41"/>
  <c r="V50" i="40"/>
  <c r="L110" i="28"/>
  <c r="L20" i="26"/>
  <c r="L162" i="21"/>
  <c r="V35" i="26"/>
  <c r="V3" i="19"/>
  <c r="V87" i="26"/>
  <c r="L138" i="41"/>
  <c r="V42" i="26"/>
  <c r="V41" i="41"/>
  <c r="L130" i="26"/>
  <c r="V73" i="41"/>
  <c r="V160" i="40"/>
  <c r="V15" i="19"/>
  <c r="V117" i="41"/>
  <c r="L42" i="40"/>
  <c r="V103" i="40"/>
  <c r="V132" i="41"/>
  <c r="L131" i="26"/>
  <c r="V110" i="21"/>
  <c r="L106" i="40"/>
  <c r="L114" i="41"/>
  <c r="V161" i="40"/>
  <c r="V125" i="42"/>
  <c r="L71" i="40"/>
  <c r="L51" i="19"/>
  <c r="L132" i="28"/>
  <c r="V153" i="28"/>
  <c r="L147" i="40"/>
  <c r="L15" i="19"/>
  <c r="L44" i="26"/>
  <c r="L98" i="42"/>
  <c r="L101" i="40"/>
  <c r="V92" i="28"/>
  <c r="L85" i="21"/>
  <c r="L123" i="40"/>
  <c r="L22" i="26"/>
  <c r="L153" i="21"/>
  <c r="V98" i="40"/>
  <c r="V86" i="28"/>
  <c r="L58" i="41"/>
  <c r="V83" i="25"/>
  <c r="V85" i="23"/>
  <c r="V108" i="41"/>
  <c r="V116" i="21"/>
  <c r="V9" i="28"/>
  <c r="V64" i="40"/>
  <c r="L177" i="28"/>
  <c r="V61" i="42"/>
  <c r="L5" i="26"/>
  <c r="L166" i="40"/>
  <c r="V175" i="23"/>
  <c r="L114" i="21"/>
  <c r="L82" i="42"/>
  <c r="V79" i="21"/>
  <c r="L170" i="26"/>
  <c r="L7" i="26"/>
  <c r="V14" i="19"/>
  <c r="L16" i="42"/>
  <c r="L78" i="28"/>
  <c r="V59" i="28"/>
  <c r="V133" i="40"/>
  <c r="L78" i="40"/>
  <c r="V59" i="21"/>
  <c r="V147" i="40"/>
  <c r="L129" i="40"/>
  <c r="V119" i="26"/>
  <c r="L77" i="40"/>
  <c r="L134" i="40"/>
  <c r="V137" i="40"/>
  <c r="V166" i="42"/>
  <c r="L80" i="42"/>
  <c r="V168" i="26"/>
  <c r="V113" i="40"/>
  <c r="V62" i="28"/>
  <c r="L146" i="40"/>
  <c r="V134" i="40"/>
  <c r="V126" i="21"/>
  <c r="V136" i="28"/>
  <c r="V16" i="28"/>
  <c r="V168" i="40"/>
  <c r="L91" i="41"/>
  <c r="V86" i="26"/>
  <c r="V35" i="41"/>
  <c r="V153" i="41"/>
  <c r="V27" i="26"/>
  <c r="L24" i="26"/>
  <c r="L61" i="21"/>
  <c r="L35" i="28"/>
  <c r="V33" i="28"/>
  <c r="V33" i="26"/>
  <c r="L119" i="42"/>
  <c r="V34" i="28"/>
  <c r="V39" i="28"/>
  <c r="V92" i="26"/>
  <c r="V26" i="41"/>
  <c r="L143" i="42"/>
  <c r="L61" i="25"/>
  <c r="V37" i="28"/>
  <c r="L74" i="21"/>
  <c r="L156" i="40"/>
  <c r="V54" i="42"/>
  <c r="V41" i="28"/>
  <c r="V161" i="21"/>
  <c r="V81" i="28"/>
  <c r="L144" i="28"/>
  <c r="L8" i="28"/>
  <c r="L117" i="26"/>
  <c r="V29" i="26"/>
  <c r="L60" i="28"/>
  <c r="V123" i="40"/>
  <c r="L46" i="42"/>
  <c r="V14" i="42"/>
  <c r="V118" i="28"/>
  <c r="L18" i="28"/>
  <c r="V26" i="40"/>
  <c r="V96" i="23"/>
  <c r="L142" i="28"/>
  <c r="L128" i="21"/>
  <c r="L177" i="41"/>
  <c r="V122" i="28"/>
  <c r="L112" i="26"/>
  <c r="V98" i="42"/>
  <c r="L151" i="28"/>
  <c r="V57" i="42"/>
  <c r="L175" i="40"/>
  <c r="L84" i="41"/>
  <c r="V52" i="19"/>
  <c r="L131" i="21"/>
  <c r="L157" i="40"/>
  <c r="V103" i="23"/>
  <c r="L12" i="19"/>
  <c r="V172" i="26"/>
  <c r="V92" i="42"/>
  <c r="L98" i="26"/>
  <c r="V158" i="42"/>
  <c r="L6" i="40"/>
  <c r="L159" i="40"/>
  <c r="L44" i="42"/>
  <c r="L162" i="40"/>
  <c r="V58" i="24"/>
  <c r="L44" i="41"/>
  <c r="L147" i="42"/>
  <c r="V150" i="23"/>
  <c r="V175" i="41"/>
  <c r="L141" i="28"/>
  <c r="V9" i="19"/>
  <c r="L84" i="40"/>
  <c r="V76" i="40"/>
  <c r="V142" i="28"/>
  <c r="V135" i="23"/>
  <c r="L27" i="42"/>
  <c r="L29" i="41"/>
  <c r="V117" i="28"/>
  <c r="L143" i="41"/>
  <c r="V112" i="21"/>
  <c r="L52" i="42"/>
  <c r="V135" i="42"/>
  <c r="V131" i="26"/>
  <c r="L66" i="40"/>
  <c r="V109" i="40"/>
  <c r="L56" i="21"/>
  <c r="L57" i="21"/>
  <c r="V174" i="40"/>
  <c r="V146" i="42"/>
  <c r="V151" i="28"/>
  <c r="V78" i="21"/>
  <c r="V76" i="41"/>
  <c r="V115" i="42"/>
  <c r="V137" i="26"/>
  <c r="L23" i="41"/>
  <c r="V23" i="23"/>
  <c r="L77" i="41"/>
  <c r="V99" i="42"/>
  <c r="L138" i="21"/>
  <c r="V102" i="42"/>
  <c r="L19" i="41"/>
  <c r="V135" i="26"/>
  <c r="L125" i="26"/>
  <c r="L124" i="42"/>
  <c r="L149" i="28"/>
  <c r="V161" i="26"/>
  <c r="L90" i="40"/>
  <c r="L2" i="42"/>
  <c r="L11" i="40"/>
  <c r="V2" i="42"/>
  <c r="V101" i="26"/>
  <c r="V168" i="23"/>
  <c r="V47" i="23"/>
  <c r="V45" i="23"/>
  <c r="L58" i="40"/>
  <c r="V55" i="26"/>
  <c r="V50" i="28"/>
  <c r="V45" i="42"/>
  <c r="L122" i="40"/>
  <c r="V154" i="26"/>
  <c r="L63" i="28"/>
  <c r="V125" i="23"/>
  <c r="V80" i="42"/>
  <c r="V153" i="26"/>
  <c r="L107" i="40"/>
  <c r="V126" i="40"/>
  <c r="V177" i="42"/>
  <c r="L66" i="42"/>
  <c r="L49" i="28"/>
  <c r="V113" i="42"/>
  <c r="V100" i="40"/>
  <c r="V84" i="40"/>
  <c r="L20" i="28"/>
  <c r="V41" i="42"/>
  <c r="L177" i="26"/>
  <c r="V144" i="23"/>
  <c r="V141" i="28"/>
  <c r="L86" i="28"/>
  <c r="L76" i="42"/>
  <c r="V84" i="26"/>
  <c r="V52" i="40"/>
  <c r="L107" i="42"/>
  <c r="L125" i="21"/>
  <c r="V109" i="28"/>
  <c r="L158" i="41"/>
  <c r="V84" i="21"/>
  <c r="V98" i="28"/>
  <c r="L60" i="41"/>
  <c r="V80" i="41"/>
  <c r="V98" i="21"/>
  <c r="V131" i="40"/>
  <c r="L147" i="28"/>
  <c r="L133" i="40"/>
  <c r="V141" i="23"/>
  <c r="V23" i="28"/>
  <c r="V92" i="40"/>
  <c r="V97" i="28"/>
  <c r="V128" i="42"/>
  <c r="L51" i="42"/>
  <c r="V158" i="21"/>
  <c r="L78" i="21"/>
  <c r="V104" i="21"/>
  <c r="L53" i="26"/>
  <c r="V86" i="21"/>
  <c r="L51" i="41"/>
  <c r="V136" i="23"/>
  <c r="V125" i="21"/>
  <c r="L92" i="28"/>
  <c r="L102" i="26"/>
  <c r="L115" i="40"/>
  <c r="V176" i="21"/>
  <c r="L157" i="26"/>
  <c r="L143" i="26"/>
  <c r="V12" i="40"/>
  <c r="L10" i="40"/>
  <c r="L93" i="21"/>
  <c r="V51" i="25"/>
  <c r="L107" i="28"/>
  <c r="L140" i="42"/>
  <c r="V12" i="28"/>
  <c r="V117" i="21"/>
  <c r="V32" i="19"/>
  <c r="L23" i="40"/>
  <c r="V141" i="42"/>
  <c r="L95" i="41"/>
  <c r="V114" i="26"/>
  <c r="L146" i="26"/>
  <c r="L32" i="28"/>
  <c r="V111" i="40"/>
  <c r="V149" i="23"/>
  <c r="V135" i="40"/>
  <c r="V68" i="28"/>
  <c r="V2" i="26"/>
  <c r="V79" i="42"/>
  <c r="V154" i="21"/>
  <c r="V91" i="40"/>
  <c r="V53" i="26"/>
  <c r="L145" i="21"/>
  <c r="L10" i="41"/>
  <c r="L47" i="19"/>
  <c r="V43" i="40"/>
  <c r="V21" i="41"/>
  <c r="V42" i="19"/>
  <c r="V116" i="41"/>
  <c r="V154" i="23"/>
  <c r="V14" i="26"/>
  <c r="V173" i="26"/>
  <c r="V109" i="42"/>
  <c r="V51" i="42"/>
  <c r="L153" i="41"/>
  <c r="L44" i="19"/>
  <c r="V113" i="26"/>
  <c r="V18" i="42"/>
  <c r="V18" i="23"/>
  <c r="L27" i="28"/>
  <c r="V71" i="23"/>
  <c r="V114" i="42"/>
  <c r="V77" i="28"/>
  <c r="V98" i="26"/>
  <c r="V14" i="41"/>
  <c r="L112" i="42"/>
  <c r="V152" i="26"/>
  <c r="V150" i="42"/>
  <c r="L107" i="21"/>
  <c r="V42" i="41"/>
  <c r="V64" i="21"/>
  <c r="V111" i="26"/>
  <c r="L140" i="40"/>
  <c r="L111" i="40"/>
  <c r="V164" i="25"/>
  <c r="L75" i="40"/>
  <c r="V94" i="42"/>
  <c r="L89" i="42"/>
  <c r="V138" i="41"/>
  <c r="V69" i="42"/>
  <c r="V20" i="42"/>
  <c r="V8" i="19"/>
  <c r="L172" i="40"/>
  <c r="L147" i="21"/>
  <c r="L113" i="26"/>
  <c r="V9" i="40"/>
  <c r="V43" i="42"/>
  <c r="V35" i="42"/>
  <c r="L22" i="42"/>
  <c r="V119" i="41"/>
  <c r="V91" i="23"/>
  <c r="L28" i="42"/>
  <c r="V16" i="42"/>
  <c r="L14" i="42"/>
  <c r="L22" i="40"/>
  <c r="L161" i="42"/>
  <c r="V113" i="41"/>
  <c r="L126" i="21"/>
  <c r="L44" i="28"/>
  <c r="L152" i="26"/>
  <c r="L98" i="41"/>
  <c r="V113" i="23"/>
  <c r="V160" i="42"/>
  <c r="V89" i="26"/>
  <c r="L32" i="19"/>
  <c r="V3" i="42"/>
  <c r="L144" i="42"/>
  <c r="L86" i="41"/>
  <c r="V2" i="41"/>
  <c r="L24" i="28"/>
  <c r="L55" i="26"/>
  <c r="L123" i="41"/>
  <c r="L131" i="40"/>
  <c r="V166" i="40"/>
  <c r="V151" i="26"/>
  <c r="V66" i="42"/>
  <c r="V177" i="23"/>
  <c r="V82" i="26"/>
  <c r="L80" i="28"/>
  <c r="L103" i="42"/>
  <c r="V132" i="42"/>
  <c r="V99" i="26"/>
  <c r="L79" i="28"/>
  <c r="V20" i="41"/>
  <c r="L82" i="28"/>
  <c r="L154" i="42"/>
  <c r="V69" i="26"/>
  <c r="V132" i="40"/>
  <c r="L57" i="26"/>
  <c r="L124" i="28"/>
  <c r="L129" i="28"/>
  <c r="V108" i="40"/>
  <c r="V19" i="26"/>
  <c r="L169" i="40"/>
  <c r="L80" i="41"/>
  <c r="V33" i="19"/>
  <c r="V18" i="28"/>
  <c r="L94" i="41"/>
  <c r="V121" i="21"/>
  <c r="V96" i="42"/>
  <c r="V147" i="41"/>
  <c r="L102" i="21"/>
  <c r="V57" i="23"/>
  <c r="V156" i="28"/>
  <c r="V161" i="41"/>
  <c r="L67" i="40"/>
  <c r="L60" i="42"/>
  <c r="L96" i="28"/>
  <c r="L11" i="28"/>
  <c r="L36" i="40"/>
  <c r="V149" i="41"/>
  <c r="V150" i="41"/>
  <c r="L28" i="19"/>
  <c r="V30" i="28"/>
  <c r="L108" i="21"/>
  <c r="L93" i="28"/>
  <c r="V173" i="23"/>
  <c r="V163" i="23"/>
  <c r="V172" i="28"/>
  <c r="V54" i="23"/>
  <c r="V174" i="42"/>
  <c r="L39" i="40"/>
  <c r="V115" i="28"/>
  <c r="L56" i="28"/>
  <c r="L162" i="28"/>
  <c r="V18" i="41"/>
  <c r="V47" i="40"/>
  <c r="L151" i="40"/>
  <c r="V68" i="26"/>
  <c r="V21" i="19"/>
  <c r="V125" i="28"/>
  <c r="V8" i="26"/>
  <c r="V176" i="41"/>
  <c r="V102" i="40"/>
  <c r="V24" i="19"/>
  <c r="V48" i="23"/>
  <c r="L105" i="40"/>
  <c r="L37" i="41"/>
  <c r="L25" i="42"/>
  <c r="V99" i="28"/>
  <c r="V175" i="21"/>
  <c r="L72" i="42"/>
  <c r="L64" i="40"/>
  <c r="V52" i="42"/>
  <c r="L8" i="41"/>
  <c r="V138" i="28"/>
  <c r="V118" i="40"/>
  <c r="V140" i="40"/>
  <c r="L74" i="26"/>
  <c r="V78" i="28"/>
  <c r="V154" i="42"/>
  <c r="V12" i="26"/>
  <c r="L94" i="40"/>
  <c r="L153" i="26"/>
  <c r="L100" i="21"/>
  <c r="C76" i="21" l="1"/>
  <c r="H76" i="21"/>
  <c r="J76" i="21"/>
  <c r="G76" i="21"/>
  <c r="D76" i="21"/>
  <c r="F76" i="21"/>
  <c r="E76" i="21"/>
  <c r="I76" i="21"/>
  <c r="K76" i="21"/>
  <c r="D161" i="21"/>
  <c r="E161" i="21"/>
  <c r="F161" i="21"/>
  <c r="H161" i="21"/>
  <c r="G161" i="21"/>
  <c r="I161" i="21"/>
  <c r="C161" i="21"/>
  <c r="K161" i="21"/>
  <c r="J161" i="21"/>
  <c r="C145" i="21"/>
  <c r="K145" i="21"/>
  <c r="D145" i="21"/>
  <c r="E145" i="21"/>
  <c r="F145" i="21"/>
  <c r="J145" i="21"/>
  <c r="G145" i="21"/>
  <c r="I145" i="21"/>
  <c r="H145" i="21"/>
  <c r="I83" i="21"/>
  <c r="F83" i="21"/>
  <c r="J83" i="21"/>
  <c r="H83" i="21"/>
  <c r="C83" i="21"/>
  <c r="D83" i="21"/>
  <c r="K83" i="21"/>
  <c r="E83" i="21"/>
  <c r="G83" i="21"/>
  <c r="H155" i="21"/>
  <c r="E155" i="21"/>
  <c r="J155" i="21"/>
  <c r="F155" i="21"/>
  <c r="I155" i="21"/>
  <c r="C155" i="21"/>
  <c r="K155" i="21"/>
  <c r="D155" i="21"/>
  <c r="G155" i="21"/>
  <c r="G167" i="21"/>
  <c r="I167" i="21"/>
  <c r="J167" i="21"/>
  <c r="C167" i="21"/>
  <c r="D167" i="21"/>
  <c r="E167" i="21"/>
  <c r="F167" i="21"/>
  <c r="H167" i="21"/>
  <c r="K167" i="21"/>
  <c r="H127" i="21"/>
  <c r="C127" i="21"/>
  <c r="D127" i="21"/>
  <c r="I127" i="21"/>
  <c r="F127" i="21"/>
  <c r="E127" i="21"/>
  <c r="K127" i="21"/>
  <c r="J127" i="21"/>
  <c r="G127" i="21"/>
  <c r="H104" i="21"/>
  <c r="K104" i="21"/>
  <c r="C104" i="21"/>
  <c r="D104" i="21"/>
  <c r="F104" i="21"/>
  <c r="E104" i="21"/>
  <c r="J104" i="21"/>
  <c r="G104" i="21"/>
  <c r="I104" i="21"/>
  <c r="J93" i="21"/>
  <c r="C93" i="21"/>
  <c r="K93" i="21"/>
  <c r="E93" i="21"/>
  <c r="G93" i="21"/>
  <c r="H93" i="21"/>
  <c r="I93" i="21"/>
  <c r="F93" i="21"/>
  <c r="D93" i="21"/>
  <c r="D82" i="21"/>
  <c r="E82" i="21"/>
  <c r="F82" i="21"/>
  <c r="H82" i="21"/>
  <c r="G82" i="21"/>
  <c r="C82" i="21"/>
  <c r="K82" i="21"/>
  <c r="I82" i="21"/>
  <c r="J82" i="21"/>
  <c r="H60" i="21"/>
  <c r="G60" i="21"/>
  <c r="I60" i="21"/>
  <c r="K60" i="21"/>
  <c r="D60" i="21"/>
  <c r="J60" i="21"/>
  <c r="E60" i="21"/>
  <c r="F60" i="21"/>
  <c r="C60" i="21"/>
  <c r="D79" i="21"/>
  <c r="F79" i="21"/>
  <c r="J79" i="21"/>
  <c r="G79" i="21"/>
  <c r="H79" i="21"/>
  <c r="C79" i="21"/>
  <c r="I79" i="21"/>
  <c r="E79" i="21"/>
  <c r="K79" i="21"/>
  <c r="J122" i="21"/>
  <c r="E122" i="21"/>
  <c r="C122" i="21"/>
  <c r="F122" i="21"/>
  <c r="K122" i="21"/>
  <c r="D122" i="21"/>
  <c r="H122" i="21"/>
  <c r="I122" i="21"/>
  <c r="G122" i="21"/>
  <c r="D119" i="21"/>
  <c r="E119" i="21"/>
  <c r="H119" i="21"/>
  <c r="J119" i="21"/>
  <c r="G119" i="21"/>
  <c r="F119" i="21"/>
  <c r="C119" i="21"/>
  <c r="I119" i="21"/>
  <c r="K119" i="21"/>
  <c r="K115" i="21"/>
  <c r="D115" i="21"/>
  <c r="G115" i="21"/>
  <c r="H115" i="21"/>
  <c r="I115" i="21"/>
  <c r="E115" i="21"/>
  <c r="J115" i="21"/>
  <c r="C115" i="21"/>
  <c r="F115" i="21"/>
  <c r="C141" i="21"/>
  <c r="H141" i="21"/>
  <c r="K141" i="21"/>
  <c r="D141" i="21"/>
  <c r="G141" i="21"/>
  <c r="J141" i="21"/>
  <c r="F141" i="21"/>
  <c r="I141" i="21"/>
  <c r="E141" i="21"/>
  <c r="E90" i="21"/>
  <c r="H90" i="21"/>
  <c r="J90" i="21"/>
  <c r="G90" i="21"/>
  <c r="K90" i="21"/>
  <c r="F90" i="21"/>
  <c r="I90" i="21"/>
  <c r="C90" i="21"/>
  <c r="D90" i="21"/>
  <c r="C55" i="21"/>
  <c r="E55" i="21"/>
  <c r="H55" i="21"/>
  <c r="F55" i="21"/>
  <c r="I55" i="21"/>
  <c r="J55" i="21"/>
  <c r="G55" i="21"/>
  <c r="K55" i="21"/>
  <c r="D55" i="21"/>
  <c r="I77" i="21"/>
  <c r="H77" i="21"/>
  <c r="C77" i="21"/>
  <c r="K77" i="21"/>
  <c r="D77" i="21"/>
  <c r="F77" i="21"/>
  <c r="E77" i="21"/>
  <c r="G77" i="21"/>
  <c r="J77" i="21"/>
  <c r="F61" i="21"/>
  <c r="J61" i="21"/>
  <c r="I61" i="21"/>
  <c r="H61" i="21"/>
  <c r="C61" i="21"/>
  <c r="D61" i="21"/>
  <c r="E61" i="21"/>
  <c r="G61" i="21"/>
  <c r="K61" i="21"/>
  <c r="I97" i="21"/>
  <c r="J97" i="21"/>
  <c r="C97" i="21"/>
  <c r="H97" i="21"/>
  <c r="D97" i="21"/>
  <c r="K97" i="21"/>
  <c r="E97" i="21"/>
  <c r="F97" i="21"/>
  <c r="G97" i="21"/>
  <c r="J100" i="21"/>
  <c r="C100" i="21"/>
  <c r="K100" i="21"/>
  <c r="D100" i="21"/>
  <c r="E100" i="21"/>
  <c r="I100" i="21"/>
  <c r="F100" i="21"/>
  <c r="G100" i="21"/>
  <c r="H100" i="21"/>
  <c r="G53" i="21"/>
  <c r="F53" i="21"/>
  <c r="H53" i="21"/>
  <c r="I53" i="21"/>
  <c r="J53" i="21"/>
  <c r="K53" i="21"/>
  <c r="C53" i="21"/>
  <c r="D53" i="21"/>
  <c r="E53" i="21"/>
  <c r="K149" i="21"/>
  <c r="D149" i="21"/>
  <c r="G149" i="21"/>
  <c r="E149" i="21"/>
  <c r="H149" i="21"/>
  <c r="C149" i="21"/>
  <c r="F149" i="21"/>
  <c r="I149" i="21"/>
  <c r="J149" i="21"/>
  <c r="G114" i="21"/>
  <c r="K114" i="21"/>
  <c r="E114" i="21"/>
  <c r="I114" i="21"/>
  <c r="J114" i="21"/>
  <c r="H114" i="21"/>
  <c r="C114" i="21"/>
  <c r="D114" i="21"/>
  <c r="F114" i="21"/>
  <c r="H154" i="21"/>
  <c r="K154" i="21"/>
  <c r="I154" i="21"/>
  <c r="C154" i="21"/>
  <c r="F154" i="21"/>
  <c r="D154" i="21"/>
  <c r="J154" i="21"/>
  <c r="E154" i="21"/>
  <c r="G154" i="21"/>
  <c r="I75" i="21"/>
  <c r="D75" i="21"/>
  <c r="H75" i="21"/>
  <c r="C75" i="21"/>
  <c r="J75" i="21"/>
  <c r="E75" i="21"/>
  <c r="G75" i="21"/>
  <c r="K75" i="21"/>
  <c r="F75" i="21"/>
  <c r="K70" i="21"/>
  <c r="F70" i="21"/>
  <c r="G70" i="21"/>
  <c r="J70" i="21"/>
  <c r="H70" i="21"/>
  <c r="D70" i="21"/>
  <c r="I70" i="21"/>
  <c r="C70" i="21"/>
  <c r="E70" i="21"/>
  <c r="I85" i="21"/>
  <c r="J85" i="21"/>
  <c r="C85" i="21"/>
  <c r="K85" i="21"/>
  <c r="D85" i="21"/>
  <c r="G85" i="21"/>
  <c r="H85" i="21"/>
  <c r="E85" i="21"/>
  <c r="F85" i="21"/>
  <c r="K126" i="21"/>
  <c r="D126" i="21"/>
  <c r="G126" i="21"/>
  <c r="H126" i="21"/>
  <c r="J126" i="21"/>
  <c r="I126" i="21"/>
  <c r="C126" i="21"/>
  <c r="E126" i="21"/>
  <c r="F126" i="21"/>
  <c r="I78" i="21"/>
  <c r="F78" i="21"/>
  <c r="C78" i="21"/>
  <c r="K78" i="21"/>
  <c r="G78" i="21"/>
  <c r="H78" i="21"/>
  <c r="J78" i="21"/>
  <c r="E78" i="21"/>
  <c r="D78" i="21"/>
  <c r="K72" i="21"/>
  <c r="H72" i="21"/>
  <c r="I72" i="21"/>
  <c r="J72" i="21"/>
  <c r="E72" i="21"/>
  <c r="F72" i="21"/>
  <c r="D72" i="21"/>
  <c r="G72" i="21"/>
  <c r="C72" i="21"/>
  <c r="E98" i="21"/>
  <c r="F98" i="21"/>
  <c r="H98" i="21"/>
  <c r="G98" i="21"/>
  <c r="C98" i="21"/>
  <c r="J98" i="21"/>
  <c r="K98" i="21"/>
  <c r="D98" i="21"/>
  <c r="I98" i="21"/>
  <c r="E146" i="21"/>
  <c r="H146" i="21"/>
  <c r="D146" i="21"/>
  <c r="I146" i="21"/>
  <c r="G146" i="21"/>
  <c r="K146" i="21"/>
  <c r="F146" i="21"/>
  <c r="J146" i="21"/>
  <c r="C146" i="21"/>
  <c r="F81" i="21"/>
  <c r="G81" i="21"/>
  <c r="I81" i="21"/>
  <c r="H81" i="21"/>
  <c r="J81" i="21"/>
  <c r="C81" i="21"/>
  <c r="D81" i="21"/>
  <c r="K81" i="21"/>
  <c r="E81" i="21"/>
  <c r="F143" i="21"/>
  <c r="I143" i="21"/>
  <c r="C143" i="21"/>
  <c r="J143" i="21"/>
  <c r="E143" i="21"/>
  <c r="G143" i="21"/>
  <c r="D143" i="21"/>
  <c r="H143" i="21"/>
  <c r="K143" i="21"/>
  <c r="I175" i="21"/>
  <c r="J175" i="21"/>
  <c r="C175" i="21"/>
  <c r="K175" i="21"/>
  <c r="F175" i="21"/>
  <c r="E175" i="21"/>
  <c r="H175" i="21"/>
  <c r="G175" i="21"/>
  <c r="D175" i="21"/>
  <c r="D109" i="21"/>
  <c r="C109" i="21"/>
  <c r="E109" i="21"/>
  <c r="F109" i="21"/>
  <c r="I109" i="21"/>
  <c r="H109" i="21"/>
  <c r="J109" i="21"/>
  <c r="K109" i="21"/>
  <c r="G109" i="21"/>
  <c r="I152" i="21"/>
  <c r="C152" i="21"/>
  <c r="E152" i="21"/>
  <c r="F152" i="21"/>
  <c r="J152" i="21"/>
  <c r="D152" i="21"/>
  <c r="G152" i="21"/>
  <c r="K152" i="21"/>
  <c r="H152" i="21"/>
  <c r="H118" i="21"/>
  <c r="F118" i="21"/>
  <c r="J118" i="21"/>
  <c r="K118" i="21"/>
  <c r="E118" i="21"/>
  <c r="D118" i="21"/>
  <c r="I118" i="21"/>
  <c r="G118" i="21"/>
  <c r="C118" i="21"/>
  <c r="K131" i="21"/>
  <c r="C131" i="21"/>
  <c r="D131" i="21"/>
  <c r="G131" i="21"/>
  <c r="F131" i="21"/>
  <c r="J131" i="21"/>
  <c r="H131" i="21"/>
  <c r="E131" i="21"/>
  <c r="I131" i="21"/>
  <c r="J136" i="21"/>
  <c r="I136" i="21"/>
  <c r="D136" i="21"/>
  <c r="C136" i="21"/>
  <c r="F136" i="21"/>
  <c r="G136" i="21"/>
  <c r="K136" i="21"/>
  <c r="H136" i="21"/>
  <c r="E136" i="21"/>
  <c r="K63" i="21"/>
  <c r="D63" i="21"/>
  <c r="F63" i="21"/>
  <c r="G63" i="21"/>
  <c r="H63" i="21"/>
  <c r="J63" i="21"/>
  <c r="I63" i="21"/>
  <c r="C63" i="21"/>
  <c r="E63" i="21"/>
  <c r="K158" i="21"/>
  <c r="J158" i="21"/>
  <c r="D158" i="21"/>
  <c r="F158" i="21"/>
  <c r="E158" i="21"/>
  <c r="G158" i="21"/>
  <c r="C158" i="21"/>
  <c r="I158" i="21"/>
  <c r="H158" i="21"/>
  <c r="G89" i="21"/>
  <c r="I89" i="21"/>
  <c r="J89" i="21"/>
  <c r="C89" i="21"/>
  <c r="K89" i="21"/>
  <c r="D89" i="21"/>
  <c r="H89" i="21"/>
  <c r="E89" i="21"/>
  <c r="F89" i="21"/>
  <c r="G140" i="21"/>
  <c r="K140" i="21"/>
  <c r="D140" i="21"/>
  <c r="C140" i="21"/>
  <c r="E140" i="21"/>
  <c r="F140" i="21"/>
  <c r="H140" i="21"/>
  <c r="I140" i="21"/>
  <c r="J140" i="21"/>
  <c r="C68" i="21"/>
  <c r="G68" i="21"/>
  <c r="K68" i="21"/>
  <c r="J68" i="21"/>
  <c r="I68" i="21"/>
  <c r="E68" i="21"/>
  <c r="D68" i="21"/>
  <c r="F68" i="21"/>
  <c r="H68" i="21"/>
  <c r="C105" i="21"/>
  <c r="J105" i="21"/>
  <c r="K105" i="21"/>
  <c r="D105" i="21"/>
  <c r="H105" i="21"/>
  <c r="E105" i="21"/>
  <c r="F105" i="21"/>
  <c r="G105" i="21"/>
  <c r="I105" i="21"/>
  <c r="G132" i="21"/>
  <c r="I132" i="21"/>
  <c r="J132" i="21"/>
  <c r="D132" i="21"/>
  <c r="K132" i="21"/>
  <c r="H132" i="21"/>
  <c r="E132" i="21"/>
  <c r="C132" i="21"/>
  <c r="F132" i="21"/>
  <c r="G124" i="21"/>
  <c r="H124" i="21"/>
  <c r="K124" i="21"/>
  <c r="D124" i="21"/>
  <c r="J124" i="21"/>
  <c r="I124" i="21"/>
  <c r="C124" i="21"/>
  <c r="F124" i="21"/>
  <c r="E124" i="21"/>
  <c r="F95" i="21"/>
  <c r="E95" i="21"/>
  <c r="H95" i="21"/>
  <c r="I95" i="21"/>
  <c r="C95" i="21"/>
  <c r="J95" i="21"/>
  <c r="K95" i="21"/>
  <c r="G95" i="21"/>
  <c r="D95" i="21"/>
  <c r="C94" i="21"/>
  <c r="G94" i="21"/>
  <c r="K94" i="21"/>
  <c r="H94" i="21"/>
  <c r="I94" i="21"/>
  <c r="D94" i="21"/>
  <c r="J94" i="21"/>
  <c r="F94" i="21"/>
  <c r="E94" i="21"/>
  <c r="H137" i="21"/>
  <c r="C137" i="21"/>
  <c r="K137" i="21"/>
  <c r="F137" i="21"/>
  <c r="J137" i="21"/>
  <c r="I137" i="21"/>
  <c r="D137" i="21"/>
  <c r="G137" i="21"/>
  <c r="E137" i="21"/>
  <c r="G84" i="21"/>
  <c r="I84" i="21"/>
  <c r="H84" i="21"/>
  <c r="J84" i="21"/>
  <c r="C84" i="21"/>
  <c r="D84" i="21"/>
  <c r="K84" i="21"/>
  <c r="F84" i="21"/>
  <c r="E84" i="21"/>
  <c r="I123" i="21"/>
  <c r="E123" i="21"/>
  <c r="D123" i="21"/>
  <c r="F123" i="21"/>
  <c r="J123" i="21"/>
  <c r="H123" i="21"/>
  <c r="C123" i="21"/>
  <c r="K123" i="21"/>
  <c r="G123" i="21"/>
  <c r="C62" i="21"/>
  <c r="D62" i="21"/>
  <c r="I62" i="21"/>
  <c r="H62" i="21"/>
  <c r="G62" i="21"/>
  <c r="J62" i="21"/>
  <c r="K62" i="21"/>
  <c r="F62" i="21"/>
  <c r="E62" i="21"/>
  <c r="C66" i="21"/>
  <c r="I66" i="21"/>
  <c r="K66" i="21"/>
  <c r="D66" i="21"/>
  <c r="E66" i="21"/>
  <c r="F66" i="21"/>
  <c r="G66" i="21"/>
  <c r="H66" i="21"/>
  <c r="J66" i="21"/>
  <c r="J99" i="21"/>
  <c r="I99" i="21"/>
  <c r="C99" i="21"/>
  <c r="K99" i="21"/>
  <c r="D99" i="21"/>
  <c r="G99" i="21"/>
  <c r="E99" i="21"/>
  <c r="H99" i="21"/>
  <c r="F99" i="21"/>
  <c r="D142" i="21"/>
  <c r="G142" i="21"/>
  <c r="H142" i="21"/>
  <c r="J142" i="21"/>
  <c r="I142" i="21"/>
  <c r="K142" i="21"/>
  <c r="F142" i="21"/>
  <c r="C142" i="21"/>
  <c r="E142" i="21"/>
  <c r="D156" i="21"/>
  <c r="J156" i="21"/>
  <c r="H156" i="21"/>
  <c r="F156" i="21"/>
  <c r="C156" i="21"/>
  <c r="G156" i="21"/>
  <c r="E156" i="21"/>
  <c r="I156" i="21"/>
  <c r="K156" i="21"/>
  <c r="H111" i="21"/>
  <c r="E111" i="21"/>
  <c r="K111" i="21"/>
  <c r="C111" i="21"/>
  <c r="F111" i="21"/>
  <c r="J111" i="21"/>
  <c r="G111" i="21"/>
  <c r="D111" i="21"/>
  <c r="I111" i="21"/>
  <c r="E163" i="21"/>
  <c r="K163" i="21"/>
  <c r="I163" i="21"/>
  <c r="C163" i="21"/>
  <c r="D163" i="21"/>
  <c r="G163" i="21"/>
  <c r="F163" i="21"/>
  <c r="H163" i="21"/>
  <c r="J163" i="21"/>
  <c r="G174" i="21"/>
  <c r="F174" i="21"/>
  <c r="I174" i="21"/>
  <c r="J174" i="21"/>
  <c r="C174" i="21"/>
  <c r="D174" i="21"/>
  <c r="K174" i="21"/>
  <c r="E174" i="21"/>
  <c r="H174" i="21"/>
  <c r="H144" i="21"/>
  <c r="F144" i="21"/>
  <c r="D144" i="21"/>
  <c r="G144" i="21"/>
  <c r="J144" i="21"/>
  <c r="C144" i="21"/>
  <c r="I144" i="21"/>
  <c r="E144" i="21"/>
  <c r="K144" i="21"/>
  <c r="I176" i="21"/>
  <c r="C176" i="21"/>
  <c r="D176" i="21"/>
  <c r="E176" i="21"/>
  <c r="K176" i="21"/>
  <c r="G176" i="21"/>
  <c r="F176" i="21"/>
  <c r="H176" i="21"/>
  <c r="J176" i="21"/>
  <c r="E71" i="21"/>
  <c r="H71" i="21"/>
  <c r="G71" i="21"/>
  <c r="D71" i="21"/>
  <c r="I71" i="21"/>
  <c r="C71" i="21"/>
  <c r="F71" i="21"/>
  <c r="K71" i="21"/>
  <c r="J71" i="21"/>
  <c r="J173" i="21"/>
  <c r="I173" i="21"/>
  <c r="C173" i="21"/>
  <c r="D173" i="21"/>
  <c r="E173" i="21"/>
  <c r="G173" i="21"/>
  <c r="H173" i="21"/>
  <c r="K173" i="21"/>
  <c r="F173" i="21"/>
  <c r="E166" i="21"/>
  <c r="I166" i="21"/>
  <c r="J166" i="21"/>
  <c r="H166" i="21"/>
  <c r="K166" i="21"/>
  <c r="G166" i="21"/>
  <c r="C166" i="21"/>
  <c r="F166" i="21"/>
  <c r="D166" i="21"/>
  <c r="D117" i="21"/>
  <c r="F117" i="21"/>
  <c r="G117" i="21"/>
  <c r="H117" i="21"/>
  <c r="J117" i="21"/>
  <c r="K117" i="21"/>
  <c r="E117" i="21"/>
  <c r="C117" i="21"/>
  <c r="I117" i="21"/>
  <c r="C171" i="21"/>
  <c r="K171" i="21"/>
  <c r="D171" i="21"/>
  <c r="E171" i="21"/>
  <c r="G171" i="21"/>
  <c r="I171" i="21"/>
  <c r="H171" i="21"/>
  <c r="J171" i="21"/>
  <c r="F171" i="21"/>
  <c r="I160" i="21"/>
  <c r="K160" i="21"/>
  <c r="C160" i="21"/>
  <c r="E160" i="21"/>
  <c r="H160" i="21"/>
  <c r="G160" i="21"/>
  <c r="J160" i="21"/>
  <c r="D160" i="21"/>
  <c r="F160" i="21"/>
  <c r="G129" i="21"/>
  <c r="J129" i="21"/>
  <c r="H129" i="21"/>
  <c r="C129" i="21"/>
  <c r="K129" i="21"/>
  <c r="E129" i="21"/>
  <c r="F129" i="21"/>
  <c r="D129" i="21"/>
  <c r="I129" i="21"/>
  <c r="F69" i="21"/>
  <c r="I69" i="21"/>
  <c r="H69" i="21"/>
  <c r="C69" i="21"/>
  <c r="K69" i="21"/>
  <c r="E69" i="21"/>
  <c r="D69" i="21"/>
  <c r="G69" i="21"/>
  <c r="J69" i="21"/>
  <c r="D87" i="21"/>
  <c r="G87" i="21"/>
  <c r="H87" i="21"/>
  <c r="I87" i="21"/>
  <c r="K87" i="21"/>
  <c r="C87" i="21"/>
  <c r="E87" i="21"/>
  <c r="J87" i="21"/>
  <c r="F87" i="21"/>
  <c r="K102" i="21"/>
  <c r="H102" i="21"/>
  <c r="I102" i="21"/>
  <c r="J102" i="21"/>
  <c r="E102" i="21"/>
  <c r="C102" i="21"/>
  <c r="G102" i="21"/>
  <c r="D102" i="21"/>
  <c r="F102" i="21"/>
  <c r="C108" i="21"/>
  <c r="K108" i="21"/>
  <c r="D108" i="21"/>
  <c r="F108" i="21"/>
  <c r="E108" i="21"/>
  <c r="J108" i="21"/>
  <c r="G108" i="21"/>
  <c r="H108" i="21"/>
  <c r="I108" i="21"/>
  <c r="E58" i="21"/>
  <c r="D58" i="21"/>
  <c r="K58" i="21"/>
  <c r="G58" i="21"/>
  <c r="J58" i="21"/>
  <c r="F58" i="21"/>
  <c r="H58" i="21"/>
  <c r="I58" i="21"/>
  <c r="C58" i="21"/>
  <c r="F59" i="21"/>
  <c r="G59" i="21"/>
  <c r="I59" i="21"/>
  <c r="H59" i="21"/>
  <c r="C59" i="21"/>
  <c r="J59" i="21"/>
  <c r="K59" i="21"/>
  <c r="E59" i="21"/>
  <c r="D59" i="21"/>
  <c r="I121" i="21"/>
  <c r="D121" i="21"/>
  <c r="J121" i="21"/>
  <c r="E121" i="21"/>
  <c r="G121" i="21"/>
  <c r="H121" i="21"/>
  <c r="K121" i="21"/>
  <c r="C121" i="21"/>
  <c r="F121" i="21"/>
  <c r="G96" i="21"/>
  <c r="C96" i="21"/>
  <c r="J96" i="21"/>
  <c r="I96" i="21"/>
  <c r="E96" i="21"/>
  <c r="D96" i="21"/>
  <c r="H96" i="21"/>
  <c r="K96" i="21"/>
  <c r="F96" i="21"/>
  <c r="H113" i="21"/>
  <c r="I113" i="21"/>
  <c r="D113" i="21"/>
  <c r="J113" i="21"/>
  <c r="E113" i="21"/>
  <c r="F113" i="21"/>
  <c r="K113" i="21"/>
  <c r="G113" i="21"/>
  <c r="C113" i="21"/>
  <c r="H164" i="21"/>
  <c r="E164" i="21"/>
  <c r="G164" i="21"/>
  <c r="I164" i="21"/>
  <c r="J164" i="21"/>
  <c r="D164" i="21"/>
  <c r="F164" i="21"/>
  <c r="K164" i="21"/>
  <c r="C164" i="21"/>
  <c r="C101" i="21"/>
  <c r="K101" i="21"/>
  <c r="E101" i="21"/>
  <c r="F101" i="21"/>
  <c r="H101" i="21"/>
  <c r="G101" i="21"/>
  <c r="D101" i="21"/>
  <c r="I101" i="21"/>
  <c r="J101" i="21"/>
  <c r="J54" i="21"/>
  <c r="K54" i="21"/>
  <c r="F54" i="21"/>
  <c r="I54" i="21"/>
  <c r="G54" i="21"/>
  <c r="C54" i="21"/>
  <c r="H54" i="21"/>
  <c r="D54" i="21"/>
  <c r="E54" i="21"/>
  <c r="I133" i="21"/>
  <c r="C133" i="21"/>
  <c r="J133" i="21"/>
  <c r="K133" i="21"/>
  <c r="D133" i="21"/>
  <c r="E133" i="21"/>
  <c r="G133" i="21"/>
  <c r="F133" i="21"/>
  <c r="H133" i="21"/>
  <c r="F168" i="21"/>
  <c r="J168" i="21"/>
  <c r="C168" i="21"/>
  <c r="D168" i="21"/>
  <c r="G168" i="21"/>
  <c r="E168" i="21"/>
  <c r="H168" i="21"/>
  <c r="I168" i="21"/>
  <c r="K168" i="21"/>
  <c r="F151" i="21"/>
  <c r="J151" i="21"/>
  <c r="E151" i="21"/>
  <c r="H151" i="21"/>
  <c r="C151" i="21"/>
  <c r="K151" i="21"/>
  <c r="I151" i="21"/>
  <c r="D151" i="21"/>
  <c r="G151" i="21"/>
  <c r="G110" i="21"/>
  <c r="D110" i="21"/>
  <c r="I110" i="21"/>
  <c r="C110" i="21"/>
  <c r="F110" i="21"/>
  <c r="K110" i="21"/>
  <c r="H110" i="21"/>
  <c r="E110" i="21"/>
  <c r="J110" i="21"/>
  <c r="E80" i="21"/>
  <c r="K80" i="21"/>
  <c r="G80" i="21"/>
  <c r="H80" i="21"/>
  <c r="J80" i="21"/>
  <c r="C80" i="21"/>
  <c r="I80" i="21"/>
  <c r="D80" i="21"/>
  <c r="F80" i="21"/>
  <c r="G150" i="21"/>
  <c r="I150" i="21"/>
  <c r="J150" i="21"/>
  <c r="D150" i="21"/>
  <c r="C150" i="21"/>
  <c r="F150" i="21"/>
  <c r="K150" i="21"/>
  <c r="E150" i="21"/>
  <c r="H150" i="21"/>
  <c r="G103" i="21"/>
  <c r="I103" i="21"/>
  <c r="C103" i="21"/>
  <c r="D103" i="21"/>
  <c r="E103" i="21"/>
  <c r="F103" i="21"/>
  <c r="H103" i="21"/>
  <c r="K103" i="21"/>
  <c r="J103" i="21"/>
  <c r="G148" i="21"/>
  <c r="D148" i="21"/>
  <c r="I148" i="21"/>
  <c r="E148" i="21"/>
  <c r="H148" i="21"/>
  <c r="K148" i="21"/>
  <c r="C148" i="21"/>
  <c r="F148" i="21"/>
  <c r="J148" i="21"/>
  <c r="F128" i="21"/>
  <c r="H128" i="21"/>
  <c r="J128" i="21"/>
  <c r="I128" i="21"/>
  <c r="D128" i="21"/>
  <c r="C128" i="21"/>
  <c r="K128" i="21"/>
  <c r="E128" i="21"/>
  <c r="G128" i="21"/>
  <c r="C107" i="21"/>
  <c r="K107" i="21"/>
  <c r="D107" i="21"/>
  <c r="E107" i="21"/>
  <c r="I107" i="21"/>
  <c r="J107" i="21"/>
  <c r="G107" i="21"/>
  <c r="F107" i="21"/>
  <c r="H107" i="21"/>
  <c r="G73" i="21"/>
  <c r="H73" i="21"/>
  <c r="I73" i="21"/>
  <c r="C73" i="21"/>
  <c r="K73" i="21"/>
  <c r="D73" i="21"/>
  <c r="J73" i="21"/>
  <c r="F73" i="21"/>
  <c r="E73" i="21"/>
  <c r="J177" i="21"/>
  <c r="K177" i="21"/>
  <c r="D177" i="21"/>
  <c r="C177" i="21"/>
  <c r="F177" i="21"/>
  <c r="G177" i="21"/>
  <c r="E177" i="21"/>
  <c r="H177" i="21"/>
  <c r="I177" i="21"/>
  <c r="K153" i="21"/>
  <c r="D153" i="21"/>
  <c r="E153" i="21"/>
  <c r="F153" i="21"/>
  <c r="I153" i="21"/>
  <c r="G153" i="21"/>
  <c r="J153" i="21"/>
  <c r="H153" i="21"/>
  <c r="C153" i="21"/>
  <c r="F165" i="21"/>
  <c r="H165" i="21"/>
  <c r="I165" i="21"/>
  <c r="J165" i="21"/>
  <c r="C165" i="21"/>
  <c r="E165" i="21"/>
  <c r="K165" i="21"/>
  <c r="G165" i="21"/>
  <c r="D165" i="21"/>
  <c r="F134" i="21"/>
  <c r="I134" i="21"/>
  <c r="D134" i="21"/>
  <c r="E134" i="21"/>
  <c r="C134" i="21"/>
  <c r="K134" i="21"/>
  <c r="H134" i="21"/>
  <c r="G134" i="21"/>
  <c r="J134" i="21"/>
  <c r="F138" i="21"/>
  <c r="I138" i="21"/>
  <c r="G138" i="21"/>
  <c r="J138" i="21"/>
  <c r="K138" i="21"/>
  <c r="C138" i="21"/>
  <c r="D138" i="21"/>
  <c r="E138" i="21"/>
  <c r="H138" i="21"/>
  <c r="I159" i="21"/>
  <c r="F159" i="21"/>
  <c r="G159" i="21"/>
  <c r="J159" i="21"/>
  <c r="K159" i="21"/>
  <c r="C159" i="21"/>
  <c r="E159" i="21"/>
  <c r="H159" i="21"/>
  <c r="D159" i="21"/>
  <c r="G67" i="21"/>
  <c r="I67" i="21"/>
  <c r="H67" i="21"/>
  <c r="J67" i="21"/>
  <c r="K67" i="21"/>
  <c r="C67" i="21"/>
  <c r="E67" i="21"/>
  <c r="F67" i="21"/>
  <c r="D67" i="21"/>
  <c r="C56" i="21"/>
  <c r="G56" i="21"/>
  <c r="F56" i="21"/>
  <c r="K56" i="21"/>
  <c r="H56" i="21"/>
  <c r="J56" i="21"/>
  <c r="I56" i="21"/>
  <c r="D56" i="21"/>
  <c r="E56" i="21"/>
  <c r="E86" i="21"/>
  <c r="C86" i="21"/>
  <c r="G86" i="21"/>
  <c r="K86" i="21"/>
  <c r="H86" i="21"/>
  <c r="J86" i="21"/>
  <c r="D86" i="21"/>
  <c r="I86" i="21"/>
  <c r="F86" i="21"/>
  <c r="K106" i="21"/>
  <c r="E106" i="21"/>
  <c r="F106" i="21"/>
  <c r="H106" i="21"/>
  <c r="G106" i="21"/>
  <c r="C106" i="21"/>
  <c r="I106" i="21"/>
  <c r="D106" i="21"/>
  <c r="J106" i="21"/>
  <c r="J112" i="21"/>
  <c r="K112" i="21"/>
  <c r="C112" i="21"/>
  <c r="E112" i="21"/>
  <c r="D112" i="21"/>
  <c r="G112" i="21"/>
  <c r="F112" i="21"/>
  <c r="I112" i="21"/>
  <c r="H112" i="21"/>
  <c r="I92" i="21"/>
  <c r="G92" i="21"/>
  <c r="J92" i="21"/>
  <c r="C92" i="21"/>
  <c r="K92" i="21"/>
  <c r="F92" i="21"/>
  <c r="E92" i="21"/>
  <c r="H92" i="21"/>
  <c r="D92" i="21"/>
  <c r="H91" i="21"/>
  <c r="J91" i="21"/>
  <c r="I91" i="21"/>
  <c r="C91" i="21"/>
  <c r="K91" i="21"/>
  <c r="E91" i="21"/>
  <c r="D91" i="21"/>
  <c r="G91" i="21"/>
  <c r="F91" i="21"/>
  <c r="E65" i="21"/>
  <c r="J65" i="21"/>
  <c r="G65" i="21"/>
  <c r="H65" i="21"/>
  <c r="I65" i="21"/>
  <c r="C65" i="21"/>
  <c r="K65" i="21"/>
  <c r="D65" i="21"/>
  <c r="F65" i="21"/>
  <c r="E74" i="21"/>
  <c r="D74" i="21"/>
  <c r="C74" i="21"/>
  <c r="F74" i="21"/>
  <c r="G74" i="21"/>
  <c r="H74" i="21"/>
  <c r="J74" i="21"/>
  <c r="I74" i="21"/>
  <c r="K74" i="21"/>
  <c r="F162" i="21"/>
  <c r="K162" i="21"/>
  <c r="D162" i="21"/>
  <c r="C162" i="21"/>
  <c r="H162" i="21"/>
  <c r="J162" i="21"/>
  <c r="E162" i="21"/>
  <c r="G162" i="21"/>
  <c r="I162" i="21"/>
  <c r="G157" i="21"/>
  <c r="D157" i="21"/>
  <c r="F157" i="21"/>
  <c r="E157" i="21"/>
  <c r="I157" i="21"/>
  <c r="H157" i="21"/>
  <c r="J157" i="21"/>
  <c r="C157" i="21"/>
  <c r="K157" i="21"/>
  <c r="K147" i="21"/>
  <c r="C147" i="21"/>
  <c r="E147" i="21"/>
  <c r="D147" i="21"/>
  <c r="F147" i="21"/>
  <c r="G147" i="21"/>
  <c r="I147" i="21"/>
  <c r="H147" i="21"/>
  <c r="J147" i="21"/>
  <c r="K64" i="21"/>
  <c r="F64" i="21"/>
  <c r="G64" i="21"/>
  <c r="H64" i="21"/>
  <c r="I64" i="21"/>
  <c r="D64" i="21"/>
  <c r="J64" i="21"/>
  <c r="E64" i="21"/>
  <c r="C64" i="21"/>
  <c r="I120" i="21"/>
  <c r="C120" i="21"/>
  <c r="E120" i="21"/>
  <c r="H120" i="21"/>
  <c r="F120" i="21"/>
  <c r="G120" i="21"/>
  <c r="D120" i="21"/>
  <c r="J120" i="21"/>
  <c r="K120" i="21"/>
  <c r="F88" i="21"/>
  <c r="H88" i="21"/>
  <c r="J88" i="21"/>
  <c r="I88" i="21"/>
  <c r="C88" i="21"/>
  <c r="E88" i="21"/>
  <c r="G88" i="21"/>
  <c r="D88" i="21"/>
  <c r="K88" i="21"/>
  <c r="E170" i="21"/>
  <c r="D170" i="21"/>
  <c r="G170" i="21"/>
  <c r="H170" i="21"/>
  <c r="C170" i="21"/>
  <c r="J170" i="21"/>
  <c r="K170" i="21"/>
  <c r="F170" i="21"/>
  <c r="I170" i="21"/>
  <c r="G139" i="21"/>
  <c r="H139" i="21"/>
  <c r="J139" i="21"/>
  <c r="E139" i="21"/>
  <c r="K139" i="21"/>
  <c r="I139" i="21"/>
  <c r="F139" i="21"/>
  <c r="C139" i="21"/>
  <c r="D139" i="21"/>
  <c r="I169" i="21"/>
  <c r="K169" i="21"/>
  <c r="C169" i="21"/>
  <c r="D169" i="21"/>
  <c r="J169" i="21"/>
  <c r="E169" i="21"/>
  <c r="F169" i="21"/>
  <c r="G169" i="21"/>
  <c r="H169" i="21"/>
  <c r="D172" i="21"/>
  <c r="J172" i="21"/>
  <c r="K172" i="21"/>
  <c r="E172" i="21"/>
  <c r="G172" i="21"/>
  <c r="I172" i="21"/>
  <c r="C172" i="21"/>
  <c r="F172" i="21"/>
  <c r="H172" i="21"/>
  <c r="F57" i="21"/>
  <c r="E57" i="21"/>
  <c r="J57" i="21"/>
  <c r="G57" i="21"/>
  <c r="H57" i="21"/>
  <c r="I57" i="21"/>
  <c r="C57" i="21"/>
  <c r="K57" i="21"/>
  <c r="D57" i="21"/>
  <c r="H130" i="21"/>
  <c r="K130" i="21"/>
  <c r="C130" i="21"/>
  <c r="F130" i="21"/>
  <c r="D130" i="21"/>
  <c r="J130" i="21"/>
  <c r="G130" i="21"/>
  <c r="I130" i="21"/>
  <c r="E130" i="21"/>
  <c r="F135" i="21"/>
  <c r="H135" i="21"/>
  <c r="I135" i="21"/>
  <c r="K135" i="21"/>
  <c r="J135" i="21"/>
  <c r="C135" i="21"/>
  <c r="E135" i="21"/>
  <c r="G135" i="21"/>
  <c r="D135" i="21"/>
  <c r="K116" i="21"/>
  <c r="D116" i="21"/>
  <c r="C116" i="21"/>
  <c r="E116" i="21"/>
  <c r="I116" i="21"/>
  <c r="G116" i="21"/>
  <c r="J116" i="21"/>
  <c r="H116" i="21"/>
  <c r="F116" i="21"/>
  <c r="H125" i="21"/>
  <c r="I125" i="21"/>
  <c r="C125" i="21"/>
  <c r="J125" i="21"/>
  <c r="K125" i="21"/>
  <c r="G125" i="21"/>
  <c r="D125" i="21"/>
  <c r="E125" i="21"/>
  <c r="F125" i="21"/>
  <c r="D47" i="19"/>
  <c r="F47" i="19"/>
  <c r="G47" i="19"/>
  <c r="J47" i="19"/>
  <c r="I47" i="19"/>
  <c r="C47" i="19"/>
  <c r="K47" i="19"/>
  <c r="E47" i="19"/>
  <c r="H47" i="19"/>
  <c r="K52" i="19"/>
  <c r="C52" i="19"/>
  <c r="G52" i="19"/>
  <c r="E52" i="19"/>
  <c r="J52" i="19"/>
  <c r="I52" i="19"/>
  <c r="D52" i="19"/>
  <c r="F52" i="19"/>
  <c r="H52" i="19"/>
  <c r="F14" i="19"/>
  <c r="K14" i="19"/>
  <c r="G14" i="19"/>
  <c r="I14" i="19"/>
  <c r="H14" i="19"/>
  <c r="C14" i="19"/>
  <c r="J14" i="19"/>
  <c r="D14" i="19"/>
  <c r="E14" i="19"/>
  <c r="D50" i="19"/>
  <c r="G50" i="19"/>
  <c r="F50" i="19"/>
  <c r="H50" i="19"/>
  <c r="J50" i="19"/>
  <c r="C50" i="19"/>
  <c r="E50" i="19"/>
  <c r="I50" i="19"/>
  <c r="K50" i="19"/>
  <c r="D28" i="19"/>
  <c r="F28" i="19"/>
  <c r="G28" i="19"/>
  <c r="H28" i="19"/>
  <c r="C28" i="19"/>
  <c r="I28" i="19"/>
  <c r="E28" i="19"/>
  <c r="J28" i="19"/>
  <c r="K28" i="19"/>
  <c r="I29" i="19"/>
  <c r="H29" i="19"/>
  <c r="C29" i="19"/>
  <c r="K29" i="19"/>
  <c r="E29" i="19"/>
  <c r="F29" i="19"/>
  <c r="G29" i="19"/>
  <c r="D29" i="19"/>
  <c r="J29" i="19"/>
  <c r="E33" i="19"/>
  <c r="D33" i="19"/>
  <c r="G33" i="19"/>
  <c r="I33" i="19"/>
  <c r="J33" i="19"/>
  <c r="C33" i="19"/>
  <c r="K33" i="19"/>
  <c r="F33" i="19"/>
  <c r="H33" i="19"/>
  <c r="G35" i="19"/>
  <c r="H35" i="19"/>
  <c r="I35" i="19"/>
  <c r="D35" i="19"/>
  <c r="J35" i="19"/>
  <c r="C35" i="19"/>
  <c r="F35" i="19"/>
  <c r="K35" i="19"/>
  <c r="E35" i="19"/>
  <c r="K26" i="19"/>
  <c r="E26" i="19"/>
  <c r="C26" i="19"/>
  <c r="D26" i="19"/>
  <c r="G26" i="19"/>
  <c r="F26" i="19"/>
  <c r="H26" i="19"/>
  <c r="I26" i="19"/>
  <c r="J26" i="19"/>
  <c r="D13" i="19"/>
  <c r="H13" i="19"/>
  <c r="I13" i="19"/>
  <c r="J13" i="19"/>
  <c r="C13" i="19"/>
  <c r="K13" i="19"/>
  <c r="E13" i="19"/>
  <c r="F13" i="19"/>
  <c r="G13" i="19"/>
  <c r="J20" i="19"/>
  <c r="C20" i="19"/>
  <c r="D20" i="19"/>
  <c r="F20" i="19"/>
  <c r="G20" i="19"/>
  <c r="H20" i="19"/>
  <c r="E20" i="19"/>
  <c r="I20" i="19"/>
  <c r="K20" i="19"/>
  <c r="I49" i="19"/>
  <c r="C49" i="19"/>
  <c r="K49" i="19"/>
  <c r="F49" i="19"/>
  <c r="J49" i="19"/>
  <c r="D49" i="19"/>
  <c r="E49" i="19"/>
  <c r="H49" i="19"/>
  <c r="G49" i="19"/>
  <c r="E39" i="19"/>
  <c r="F39" i="19"/>
  <c r="H39" i="19"/>
  <c r="G39" i="19"/>
  <c r="J39" i="19"/>
  <c r="I39" i="19"/>
  <c r="C39" i="19"/>
  <c r="K39" i="19"/>
  <c r="D39" i="19"/>
  <c r="J18" i="19"/>
  <c r="C18" i="19"/>
  <c r="E18" i="19"/>
  <c r="G18" i="19"/>
  <c r="D18" i="19"/>
  <c r="K18" i="19"/>
  <c r="F18" i="19"/>
  <c r="H18" i="19"/>
  <c r="I18" i="19"/>
  <c r="D51" i="19"/>
  <c r="H51" i="19"/>
  <c r="J51" i="19"/>
  <c r="C51" i="19"/>
  <c r="F51" i="19"/>
  <c r="K51" i="19"/>
  <c r="E51" i="19"/>
  <c r="G51" i="19"/>
  <c r="I51" i="19"/>
  <c r="G30" i="19"/>
  <c r="K30" i="19"/>
  <c r="H30" i="19"/>
  <c r="I30" i="19"/>
  <c r="J30" i="19"/>
  <c r="D30" i="19"/>
  <c r="E30" i="19"/>
  <c r="F30" i="19"/>
  <c r="C30" i="19"/>
  <c r="F16" i="19"/>
  <c r="G16" i="19"/>
  <c r="H16" i="19"/>
  <c r="J16" i="19"/>
  <c r="C16" i="19"/>
  <c r="K16" i="19"/>
  <c r="D16" i="19"/>
  <c r="E16" i="19"/>
  <c r="I16" i="19"/>
  <c r="C11" i="19"/>
  <c r="J11" i="19"/>
  <c r="K11" i="19"/>
  <c r="E11" i="19"/>
  <c r="G11" i="19"/>
  <c r="H11" i="19"/>
  <c r="I11" i="19"/>
  <c r="D11" i="19"/>
  <c r="F11" i="19"/>
  <c r="H46" i="19"/>
  <c r="K46" i="19"/>
  <c r="J46" i="19"/>
  <c r="D46" i="19"/>
  <c r="F46" i="19"/>
  <c r="E46" i="19"/>
  <c r="G46" i="19"/>
  <c r="I46" i="19"/>
  <c r="C46" i="19"/>
  <c r="E27" i="19"/>
  <c r="G27" i="19"/>
  <c r="H27" i="19"/>
  <c r="I27" i="19"/>
  <c r="F27" i="19"/>
  <c r="J27" i="19"/>
  <c r="C27" i="19"/>
  <c r="D27" i="19"/>
  <c r="K27" i="19"/>
  <c r="I8" i="19"/>
  <c r="F8" i="19"/>
  <c r="E8" i="19"/>
  <c r="H8" i="19"/>
  <c r="J8" i="19"/>
  <c r="C8" i="19"/>
  <c r="K8" i="19"/>
  <c r="D8" i="19"/>
  <c r="G8" i="19"/>
  <c r="G41" i="19"/>
  <c r="I41" i="19"/>
  <c r="J41" i="19"/>
  <c r="C41" i="19"/>
  <c r="K41" i="19"/>
  <c r="D41" i="19"/>
  <c r="H41" i="19"/>
  <c r="F41" i="19"/>
  <c r="E41" i="19"/>
  <c r="J3" i="19"/>
  <c r="C3" i="19"/>
  <c r="F3" i="19"/>
  <c r="K3" i="19"/>
  <c r="E3" i="19"/>
  <c r="G3" i="19"/>
  <c r="H3" i="19"/>
  <c r="I3" i="19"/>
  <c r="D3" i="19"/>
  <c r="E4" i="19"/>
  <c r="K4" i="19"/>
  <c r="J4" i="19"/>
  <c r="I4" i="19"/>
  <c r="D4" i="19"/>
  <c r="F4" i="19"/>
  <c r="G4" i="19"/>
  <c r="H4" i="19"/>
  <c r="C4" i="19"/>
  <c r="C48" i="19"/>
  <c r="E48" i="19"/>
  <c r="G48" i="19"/>
  <c r="K48" i="19"/>
  <c r="F48" i="19"/>
  <c r="I48" i="19"/>
  <c r="H48" i="19"/>
  <c r="J48" i="19"/>
  <c r="D48" i="19"/>
  <c r="H24" i="19"/>
  <c r="J24" i="19"/>
  <c r="C24" i="19"/>
  <c r="K24" i="19"/>
  <c r="D24" i="19"/>
  <c r="G24" i="19"/>
  <c r="E24" i="19"/>
  <c r="F24" i="19"/>
  <c r="I24" i="19"/>
  <c r="E6" i="19"/>
  <c r="F6" i="19"/>
  <c r="C6" i="19"/>
  <c r="G6" i="19"/>
  <c r="I6" i="19"/>
  <c r="H6" i="19"/>
  <c r="K6" i="19"/>
  <c r="J6" i="19"/>
  <c r="D6" i="19"/>
  <c r="E12" i="19"/>
  <c r="J12" i="19"/>
  <c r="K12" i="19"/>
  <c r="D12" i="19"/>
  <c r="F12" i="19"/>
  <c r="G12" i="19"/>
  <c r="H12" i="19"/>
  <c r="I12" i="19"/>
  <c r="C12" i="19"/>
  <c r="I10" i="19"/>
  <c r="J10" i="19"/>
  <c r="E10" i="19"/>
  <c r="K10" i="19"/>
  <c r="C10" i="19"/>
  <c r="D10" i="19"/>
  <c r="G10" i="19"/>
  <c r="F10" i="19"/>
  <c r="H10" i="19"/>
  <c r="G5" i="19"/>
  <c r="H5" i="19"/>
  <c r="D5" i="19"/>
  <c r="I5" i="19"/>
  <c r="J5" i="19"/>
  <c r="C5" i="19"/>
  <c r="K5" i="19"/>
  <c r="E5" i="19"/>
  <c r="F5" i="19"/>
  <c r="F17" i="19"/>
  <c r="H17" i="19"/>
  <c r="E17" i="19"/>
  <c r="D17" i="19"/>
  <c r="G17" i="19"/>
  <c r="I17" i="19"/>
  <c r="J17" i="19"/>
  <c r="C17" i="19"/>
  <c r="K17" i="19"/>
  <c r="D21" i="19"/>
  <c r="I21" i="19"/>
  <c r="J21" i="19"/>
  <c r="C21" i="19"/>
  <c r="K21" i="19"/>
  <c r="E21" i="19"/>
  <c r="F21" i="19"/>
  <c r="G21" i="19"/>
  <c r="H21" i="19"/>
  <c r="K42" i="19"/>
  <c r="D42" i="19"/>
  <c r="G42" i="19"/>
  <c r="F42" i="19"/>
  <c r="H42" i="19"/>
  <c r="I42" i="19"/>
  <c r="J42" i="19"/>
  <c r="C42" i="19"/>
  <c r="E42" i="19"/>
  <c r="K9" i="19"/>
  <c r="D9" i="19"/>
  <c r="H9" i="19"/>
  <c r="E9" i="19"/>
  <c r="F9" i="19"/>
  <c r="G9" i="19"/>
  <c r="I9" i="19"/>
  <c r="J9" i="19"/>
  <c r="C9" i="19"/>
  <c r="C40" i="19"/>
  <c r="K40" i="19"/>
  <c r="D40" i="19"/>
  <c r="G40" i="19"/>
  <c r="E40" i="19"/>
  <c r="F40" i="19"/>
  <c r="I40" i="19"/>
  <c r="H40" i="19"/>
  <c r="J40" i="19"/>
  <c r="F36" i="19"/>
  <c r="G36" i="19"/>
  <c r="H36" i="19"/>
  <c r="E36" i="19"/>
  <c r="K36" i="19"/>
  <c r="I36" i="19"/>
  <c r="J36" i="19"/>
  <c r="C36" i="19"/>
  <c r="D36" i="19"/>
  <c r="G34" i="19"/>
  <c r="K34" i="19"/>
  <c r="D34" i="19"/>
  <c r="E34" i="19"/>
  <c r="F34" i="19"/>
  <c r="H34" i="19"/>
  <c r="I34" i="19"/>
  <c r="J34" i="19"/>
  <c r="C34" i="19"/>
  <c r="C37" i="19"/>
  <c r="K37" i="19"/>
  <c r="E37" i="19"/>
  <c r="F37" i="19"/>
  <c r="G37" i="19"/>
  <c r="D37" i="19"/>
  <c r="H37" i="19"/>
  <c r="I37" i="19"/>
  <c r="J37" i="19"/>
  <c r="C22" i="19"/>
  <c r="I22" i="19"/>
  <c r="K22" i="19"/>
  <c r="H22" i="19"/>
  <c r="G22" i="19"/>
  <c r="J22" i="19"/>
  <c r="D22" i="19"/>
  <c r="E22" i="19"/>
  <c r="F22" i="19"/>
  <c r="I7" i="19"/>
  <c r="C7" i="19"/>
  <c r="K7" i="19"/>
  <c r="D7" i="19"/>
  <c r="E7" i="19"/>
  <c r="J7" i="19"/>
  <c r="F7" i="19"/>
  <c r="G7" i="19"/>
  <c r="H7" i="19"/>
  <c r="G38" i="19"/>
  <c r="H38" i="19"/>
  <c r="K38" i="19"/>
  <c r="J38" i="19"/>
  <c r="D38" i="19"/>
  <c r="E38" i="19"/>
  <c r="F38" i="19"/>
  <c r="I38" i="19"/>
  <c r="C38" i="19"/>
  <c r="J32" i="19"/>
  <c r="C32" i="19"/>
  <c r="K32" i="19"/>
  <c r="D32" i="19"/>
  <c r="E32" i="19"/>
  <c r="G32" i="19"/>
  <c r="F32" i="19"/>
  <c r="I32" i="19"/>
  <c r="H32" i="19"/>
  <c r="G44" i="19"/>
  <c r="H44" i="19"/>
  <c r="C44" i="19"/>
  <c r="E44" i="19"/>
  <c r="I44" i="19"/>
  <c r="J44" i="19"/>
  <c r="K44" i="19"/>
  <c r="D44" i="19"/>
  <c r="F44" i="19"/>
  <c r="C15" i="19"/>
  <c r="K15" i="19"/>
  <c r="D15" i="19"/>
  <c r="E15" i="19"/>
  <c r="H15" i="19"/>
  <c r="J15" i="19"/>
  <c r="G15" i="19"/>
  <c r="F15" i="19"/>
  <c r="I15" i="19"/>
  <c r="H43" i="19"/>
  <c r="I43" i="19"/>
  <c r="F43" i="19"/>
  <c r="D43" i="19"/>
  <c r="C43" i="19"/>
  <c r="J43" i="19"/>
  <c r="K43" i="19"/>
  <c r="E43" i="19"/>
  <c r="G43" i="19"/>
  <c r="K45" i="19"/>
  <c r="E45" i="19"/>
  <c r="F45" i="19"/>
  <c r="G45" i="19"/>
  <c r="J45" i="19"/>
  <c r="D45" i="19"/>
  <c r="I45" i="19"/>
  <c r="H45" i="19"/>
  <c r="C45" i="19"/>
  <c r="K19" i="19"/>
  <c r="E19" i="19"/>
  <c r="G19" i="19"/>
  <c r="H19" i="19"/>
  <c r="I19" i="19"/>
  <c r="J19" i="19"/>
  <c r="D19" i="19"/>
  <c r="C19" i="19"/>
  <c r="F19" i="19"/>
  <c r="F25" i="19"/>
  <c r="E25" i="19"/>
  <c r="H25" i="19"/>
  <c r="G25" i="19"/>
  <c r="I25" i="19"/>
  <c r="J25" i="19"/>
  <c r="C25" i="19"/>
  <c r="K25" i="19"/>
  <c r="D25" i="19"/>
  <c r="D31" i="19"/>
  <c r="E31" i="19"/>
  <c r="H31" i="19"/>
  <c r="F31" i="19"/>
  <c r="G31" i="19"/>
  <c r="J31" i="19"/>
  <c r="I31" i="19"/>
  <c r="C31" i="19"/>
  <c r="K31" i="19"/>
  <c r="K23" i="19"/>
  <c r="D23" i="19"/>
  <c r="E23" i="19"/>
  <c r="F23" i="19"/>
  <c r="J23" i="19"/>
  <c r="G23" i="19"/>
  <c r="H23" i="19"/>
  <c r="I23" i="19"/>
  <c r="C23" i="19"/>
  <c r="D2" i="19"/>
  <c r="E2" i="19"/>
  <c r="F2" i="19"/>
  <c r="G2" i="19"/>
  <c r="H2" i="19"/>
  <c r="I2" i="19"/>
  <c r="K2" i="19"/>
  <c r="J2" i="19"/>
  <c r="AJ56" i="24"/>
  <c r="AI69" i="24"/>
  <c r="AA150" i="24"/>
  <c r="X173" i="24"/>
  <c r="AC135" i="24"/>
  <c r="AF97" i="24"/>
  <c r="AI150" i="24"/>
  <c r="AA103" i="24"/>
  <c r="AG121" i="24"/>
  <c r="X133" i="24"/>
  <c r="AC103" i="24"/>
  <c r="AE97" i="24"/>
  <c r="AC50" i="24"/>
  <c r="Y166" i="24"/>
  <c r="AN133" i="24"/>
  <c r="AI39" i="24"/>
  <c r="AJ53" i="24"/>
  <c r="AD124" i="24"/>
  <c r="AD172" i="24"/>
  <c r="AN109" i="24"/>
  <c r="AO124" i="24"/>
  <c r="X29" i="24"/>
  <c r="X39" i="24"/>
  <c r="AN95" i="24"/>
  <c r="AH106" i="24"/>
  <c r="AH95" i="24"/>
  <c r="AF49" i="24"/>
  <c r="AB124" i="24"/>
  <c r="AJ95" i="24"/>
  <c r="AE106" i="24"/>
  <c r="AG39" i="24"/>
  <c r="AL124" i="24"/>
  <c r="AE39" i="24"/>
  <c r="AJ106" i="24"/>
  <c r="AO106" i="24"/>
  <c r="Z95" i="24"/>
  <c r="AC95" i="24"/>
  <c r="AI133" i="24"/>
  <c r="AH76" i="24"/>
  <c r="AA53" i="24"/>
  <c r="Y76" i="24"/>
  <c r="AL95" i="24"/>
  <c r="AM133" i="24"/>
  <c r="Z53" i="24"/>
  <c r="AM95" i="24"/>
  <c r="AO167" i="24"/>
  <c r="AM32" i="24"/>
  <c r="AB53" i="24"/>
  <c r="AH155" i="24"/>
  <c r="AD155" i="24"/>
  <c r="AK103" i="24"/>
  <c r="AM92" i="24"/>
  <c r="AC150" i="24"/>
  <c r="AL155" i="24"/>
  <c r="AB58" i="23"/>
  <c r="W103" i="24"/>
  <c r="AI135" i="24"/>
  <c r="W150" i="24"/>
  <c r="AF12" i="24"/>
  <c r="Z150" i="24"/>
  <c r="AI121" i="24"/>
  <c r="AN90" i="24"/>
  <c r="W173" i="24"/>
  <c r="X72" i="24"/>
  <c r="AG69" i="24"/>
  <c r="AN135" i="24"/>
  <c r="AK12" i="24"/>
  <c r="AN173" i="24"/>
  <c r="AK90" i="24"/>
  <c r="AH12" i="24"/>
  <c r="AM69" i="24"/>
  <c r="AG50" i="24"/>
  <c r="Y173" i="24"/>
  <c r="AI83" i="24"/>
  <c r="AH58" i="23"/>
  <c r="AM135" i="24"/>
  <c r="W58" i="23"/>
  <c r="AF50" i="24"/>
  <c r="AC97" i="24"/>
  <c r="AM121" i="24"/>
  <c r="AB150" i="24"/>
  <c r="AH103" i="24"/>
  <c r="AO51" i="24"/>
  <c r="AB69" i="24"/>
  <c r="AH51" i="24"/>
  <c r="AN97" i="24"/>
  <c r="AN121" i="24"/>
  <c r="AN92" i="24"/>
  <c r="AD12" i="24"/>
  <c r="AI58" i="23"/>
  <c r="X12" i="24"/>
  <c r="AL69" i="24"/>
  <c r="AJ50" i="24"/>
  <c r="X51" i="24"/>
  <c r="AF121" i="24"/>
  <c r="W97" i="24"/>
  <c r="AE72" i="24"/>
  <c r="AI54" i="24"/>
  <c r="Y51" i="24"/>
  <c r="X50" i="24"/>
  <c r="Y150" i="24"/>
  <c r="W72" i="24"/>
  <c r="AI155" i="24"/>
  <c r="AJ51" i="24"/>
  <c r="W69" i="24"/>
  <c r="AH83" i="24"/>
  <c r="AL83" i="24"/>
  <c r="AL51" i="24"/>
  <c r="AB97" i="24"/>
  <c r="AJ155" i="24"/>
  <c r="AN72" i="24"/>
  <c r="AK155" i="24"/>
  <c r="AN54" i="24"/>
  <c r="AK58" i="23"/>
  <c r="AJ58" i="23"/>
  <c r="AN103" i="24"/>
  <c r="Z135" i="24"/>
  <c r="AE54" i="24"/>
  <c r="Z51" i="24"/>
  <c r="AK50" i="24"/>
  <c r="AG150" i="24"/>
  <c r="AM97" i="24"/>
  <c r="W155" i="24"/>
  <c r="AF72" i="24"/>
  <c r="Z155" i="24"/>
  <c r="AK51" i="24"/>
  <c r="AO97" i="24"/>
  <c r="AB155" i="24"/>
  <c r="AA69" i="24"/>
  <c r="AB50" i="24"/>
  <c r="AE150" i="24"/>
  <c r="AO121" i="24"/>
  <c r="AA58" i="23"/>
  <c r="AA12" i="24"/>
  <c r="AB121" i="24"/>
  <c r="AE58" i="23"/>
  <c r="Z173" i="24"/>
  <c r="AB92" i="24"/>
  <c r="Z103" i="24"/>
  <c r="AL135" i="24"/>
  <c r="AO103" i="24"/>
  <c r="AB90" i="24"/>
  <c r="AO155" i="24"/>
  <c r="AJ173" i="24"/>
  <c r="AE51" i="24"/>
  <c r="AA135" i="24"/>
  <c r="AM58" i="23"/>
  <c r="AF103" i="24"/>
  <c r="AF54" i="24"/>
  <c r="AK92" i="24"/>
  <c r="AN58" i="23"/>
  <c r="AC12" i="24"/>
  <c r="AL90" i="24"/>
  <c r="X92" i="24"/>
  <c r="AA51" i="24"/>
  <c r="AB135" i="24"/>
  <c r="AJ103" i="24"/>
  <c r="Y135" i="24"/>
  <c r="AE92" i="24"/>
  <c r="AO58" i="23"/>
  <c r="Y155" i="24"/>
  <c r="Z90" i="24"/>
  <c r="AO50" i="24"/>
  <c r="AI103" i="24"/>
  <c r="AE103" i="24"/>
  <c r="AE12" i="24"/>
  <c r="AD173" i="24"/>
  <c r="AD135" i="24"/>
  <c r="AK150" i="24"/>
  <c r="W54" i="24"/>
  <c r="AE69" i="24"/>
  <c r="AN155" i="24"/>
  <c r="Y69" i="24"/>
  <c r="AK173" i="24"/>
  <c r="AC72" i="24"/>
  <c r="AG58" i="23"/>
  <c r="AD69" i="24"/>
  <c r="AL54" i="24"/>
  <c r="X69" i="24"/>
  <c r="AI51" i="24"/>
  <c r="AH50" i="24"/>
  <c r="AG54" i="24"/>
  <c r="X155" i="24"/>
  <c r="AB51" i="24"/>
  <c r="AG173" i="24"/>
  <c r="AG92" i="24"/>
  <c r="AK72" i="24"/>
  <c r="AL58" i="23"/>
  <c r="AL12" i="24"/>
  <c r="AC92" i="24"/>
  <c r="AM90" i="24"/>
  <c r="AC83" i="24"/>
  <c r="AB103" i="24"/>
  <c r="AE135" i="24"/>
  <c r="AL92" i="24"/>
  <c r="Y121" i="24"/>
  <c r="AH173" i="24"/>
  <c r="AD90" i="24"/>
  <c r="AF58" i="23"/>
  <c r="AO90" i="24"/>
  <c r="AD50" i="24"/>
  <c r="W90" i="24"/>
  <c r="AN150" i="24"/>
  <c r="AG103" i="24"/>
  <c r="Y12" i="24"/>
  <c r="AB173" i="24"/>
  <c r="AH135" i="24"/>
  <c r="AD51" i="24"/>
  <c r="AH97" i="24"/>
  <c r="AH72" i="24"/>
  <c r="AA54" i="24"/>
  <c r="AC155" i="24"/>
  <c r="AM51" i="24"/>
  <c r="AC121" i="24"/>
  <c r="W92" i="24"/>
  <c r="AJ12" i="24"/>
  <c r="AJ150" i="24"/>
  <c r="AH54" i="24"/>
  <c r="Z69" i="24"/>
  <c r="AL121" i="24"/>
  <c r="AB54" i="24"/>
  <c r="Z54" i="24"/>
  <c r="AL103" i="24"/>
  <c r="AJ69" i="24"/>
  <c r="W50" i="24"/>
  <c r="AC54" i="24"/>
  <c r="AE155" i="24"/>
  <c r="AN51" i="24"/>
  <c r="AH150" i="24"/>
  <c r="AJ54" i="24"/>
  <c r="AF173" i="24"/>
  <c r="Y92" i="24"/>
  <c r="Z72" i="24"/>
  <c r="AI12" i="24"/>
  <c r="Z92" i="24"/>
  <c r="AI90" i="24"/>
  <c r="W83" i="24"/>
  <c r="AF51" i="24"/>
  <c r="AH90" i="24"/>
  <c r="W135" i="24"/>
  <c r="AC173" i="24"/>
  <c r="AJ90" i="24"/>
  <c r="AD58" i="23"/>
  <c r="AG135" i="24"/>
  <c r="X90" i="24"/>
  <c r="AI97" i="24"/>
  <c r="AB12" i="24"/>
  <c r="AI173" i="24"/>
  <c r="Z97" i="24"/>
  <c r="AH121" i="24"/>
  <c r="AK54" i="24"/>
  <c r="AD54" i="24"/>
  <c r="AD103" i="24"/>
  <c r="AF69" i="24"/>
  <c r="Z50" i="24"/>
  <c r="AA97" i="24"/>
  <c r="AO54" i="24"/>
  <c r="AC51" i="24"/>
  <c r="AM50" i="24"/>
  <c r="AL150" i="24"/>
  <c r="Z58" i="23"/>
  <c r="AL173" i="24"/>
  <c r="AH92" i="24"/>
  <c r="AE173" i="24"/>
  <c r="AO12" i="24"/>
  <c r="X150" i="24"/>
  <c r="AE90" i="24"/>
  <c r="AB83" i="24"/>
  <c r="AF90" i="24"/>
  <c r="AF135" i="24"/>
  <c r="AF92" i="24"/>
  <c r="AC69" i="24"/>
  <c r="AA90" i="24"/>
  <c r="AJ135" i="24"/>
  <c r="AK135" i="24"/>
  <c r="AJ72" i="24"/>
  <c r="AN12" i="24"/>
  <c r="AO92" i="24"/>
  <c r="AM103" i="24"/>
  <c r="AD97" i="24"/>
  <c r="AK97" i="24"/>
  <c r="AJ97" i="24"/>
  <c r="AA50" i="24"/>
  <c r="AD121" i="24"/>
  <c r="AM155" i="24"/>
  <c r="AG155" i="24"/>
  <c r="X103" i="24"/>
  <c r="AO69" i="24"/>
  <c r="Y50" i="24"/>
  <c r="AG97" i="24"/>
  <c r="X54" i="24"/>
  <c r="AH69" i="24"/>
  <c r="W51" i="24"/>
  <c r="AE50" i="24"/>
  <c r="AM150" i="24"/>
  <c r="Y58" i="23"/>
  <c r="AM12" i="24"/>
  <c r="Y54" i="24"/>
  <c r="AM173" i="24"/>
  <c r="Z12" i="24"/>
  <c r="AF150" i="24"/>
  <c r="AG90" i="24"/>
  <c r="AL70" i="24"/>
  <c r="AO150" i="24"/>
  <c r="Y90" i="24"/>
  <c r="AO83" i="24"/>
  <c r="AA155" i="24"/>
  <c r="Y72" i="24"/>
  <c r="AA92" i="24"/>
  <c r="AO135" i="24"/>
  <c r="AG12" i="24"/>
  <c r="AD92" i="24"/>
  <c r="Z83" i="24"/>
  <c r="X58" i="23"/>
  <c r="AL97" i="24"/>
  <c r="Y97" i="24"/>
  <c r="AI106" i="24"/>
  <c r="Z61" i="24"/>
  <c r="AK95" i="24"/>
  <c r="AO95" i="24"/>
  <c r="AE133" i="24"/>
  <c r="Y95" i="24"/>
  <c r="AA133" i="24"/>
  <c r="Z106" i="24"/>
  <c r="AO39" i="24"/>
  <c r="AO53" i="24"/>
  <c r="Z39" i="24"/>
  <c r="AO76" i="24"/>
  <c r="AO112" i="24"/>
  <c r="AL109" i="24"/>
  <c r="AF76" i="24"/>
  <c r="AE53" i="24"/>
  <c r="Y124" i="24"/>
  <c r="AD39" i="24"/>
  <c r="AC39" i="24"/>
  <c r="AN106" i="24"/>
  <c r="AG112" i="24"/>
  <c r="AL39" i="24"/>
  <c r="AB95" i="24"/>
  <c r="AA95" i="24"/>
  <c r="AJ133" i="24"/>
  <c r="AG167" i="24"/>
  <c r="W95" i="24"/>
  <c r="AL133" i="24"/>
  <c r="AM167" i="24"/>
  <c r="X106" i="24"/>
  <c r="X172" i="24"/>
  <c r="Y39" i="24"/>
  <c r="AI124" i="24"/>
  <c r="AE27" i="24"/>
  <c r="AB76" i="24"/>
  <c r="AN39" i="24"/>
  <c r="X53" i="24"/>
  <c r="AK124" i="24"/>
  <c r="AL32" i="24"/>
  <c r="Y133" i="24"/>
  <c r="AL112" i="24"/>
  <c r="AL106" i="24"/>
  <c r="AE124" i="24"/>
  <c r="AF39" i="24"/>
  <c r="Z124" i="24"/>
  <c r="AA167" i="24"/>
  <c r="AB106" i="24"/>
  <c r="AB39" i="24"/>
  <c r="AI95" i="24"/>
  <c r="AF133" i="24"/>
  <c r="AJ32" i="24"/>
  <c r="AL167" i="24"/>
  <c r="X95" i="24"/>
  <c r="W167" i="24"/>
  <c r="AG106" i="24"/>
  <c r="AD61" i="24"/>
  <c r="AF112" i="24"/>
  <c r="X124" i="24"/>
  <c r="AC76" i="24"/>
  <c r="AM39" i="24"/>
  <c r="AM53" i="24"/>
  <c r="AB109" i="24"/>
  <c r="AA124" i="24"/>
  <c r="AA27" i="24"/>
  <c r="AO49" i="24"/>
  <c r="X76" i="24"/>
  <c r="AK29" i="24"/>
  <c r="X32" i="24"/>
  <c r="AE95" i="24"/>
  <c r="AD95" i="24"/>
  <c r="AA106" i="24"/>
  <c r="AF106" i="24"/>
  <c r="AL53" i="24"/>
  <c r="AJ124" i="24"/>
  <c r="AI167" i="24"/>
  <c r="AF53" i="24"/>
  <c r="AE134" i="24"/>
  <c r="AE166" i="24"/>
  <c r="AD133" i="24"/>
  <c r="Z133" i="24"/>
  <c r="AK167" i="24"/>
  <c r="AA39" i="24"/>
  <c r="AB133" i="24"/>
  <c r="AK32" i="24"/>
  <c r="AJ167" i="24"/>
  <c r="AF95" i="24"/>
  <c r="AL166" i="24"/>
  <c r="AB167" i="24"/>
  <c r="AK61" i="24"/>
  <c r="AD112" i="24"/>
  <c r="AG124" i="24"/>
  <c r="AA76" i="24"/>
  <c r="AD53" i="24"/>
  <c r="AF124" i="24"/>
  <c r="AC32" i="24"/>
  <c r="AN76" i="24"/>
  <c r="AJ89" i="24"/>
  <c r="AD29" i="24"/>
  <c r="AL76" i="24"/>
  <c r="AH39" i="24"/>
  <c r="AD106" i="24"/>
  <c r="AC106" i="24"/>
  <c r="AG133" i="24"/>
  <c r="AH53" i="24"/>
  <c r="AN124" i="24"/>
  <c r="AN32" i="24"/>
  <c r="AN167" i="24"/>
  <c r="AO133" i="24"/>
  <c r="AH167" i="24"/>
  <c r="W172" i="24"/>
  <c r="W39" i="24"/>
  <c r="Y32" i="24"/>
  <c r="AF167" i="24"/>
  <c r="X166" i="24"/>
  <c r="Y167" i="24"/>
  <c r="AN53" i="24"/>
  <c r="AF109" i="24"/>
  <c r="AH124" i="24"/>
  <c r="Y53" i="24"/>
  <c r="AC124" i="24"/>
  <c r="AD32" i="24"/>
  <c r="AE29" i="24"/>
  <c r="AJ39" i="24"/>
  <c r="AC133" i="24"/>
  <c r="Y106" i="24"/>
  <c r="AJ76" i="24"/>
  <c r="AI53" i="24"/>
  <c r="W106" i="24"/>
  <c r="AM124" i="24"/>
  <c r="AC53" i="24"/>
  <c r="W133" i="24"/>
  <c r="AH32" i="24"/>
  <c r="Z167" i="24"/>
  <c r="AH133" i="24"/>
  <c r="AD167" i="24"/>
  <c r="AK53" i="24"/>
  <c r="AO61" i="24"/>
  <c r="Y112" i="24"/>
  <c r="AM76" i="24"/>
  <c r="AF134" i="24"/>
  <c r="AM106" i="24"/>
  <c r="AM49" i="24"/>
  <c r="AG53" i="24"/>
  <c r="AK27" i="24"/>
  <c r="AE138" i="24"/>
  <c r="AL138" i="24"/>
  <c r="AJ138" i="24"/>
  <c r="AE68" i="24"/>
  <c r="X138" i="24"/>
  <c r="AM71" i="24"/>
  <c r="AB138" i="24"/>
  <c r="AH67" i="24"/>
  <c r="W176" i="24"/>
  <c r="AN176" i="24"/>
  <c r="AH176" i="24"/>
  <c r="AI176" i="24"/>
  <c r="AI71" i="24"/>
  <c r="Z176" i="24"/>
  <c r="AB176" i="24"/>
  <c r="AL176" i="24"/>
  <c r="Y176" i="24"/>
  <c r="AB71" i="24"/>
  <c r="AD71" i="24"/>
  <c r="AG68" i="24"/>
  <c r="AA138" i="24"/>
  <c r="AA176" i="24"/>
  <c r="AD138" i="24"/>
  <c r="AA71" i="24"/>
  <c r="AO68" i="24"/>
  <c r="Z68" i="24"/>
  <c r="AB6" i="24"/>
  <c r="W138" i="24"/>
  <c r="AK176" i="24"/>
  <c r="AO138" i="24"/>
  <c r="AN138" i="24"/>
  <c r="AC68" i="24"/>
  <c r="AE176" i="24"/>
  <c r="AI138" i="24"/>
  <c r="AO176" i="24"/>
  <c r="AF138" i="24"/>
  <c r="AG138" i="24"/>
  <c r="AK68" i="24"/>
  <c r="AJ68" i="24"/>
  <c r="AD176" i="24"/>
  <c r="AL165" i="24"/>
  <c r="AI165" i="24"/>
  <c r="AC65" i="24"/>
  <c r="AI100" i="24"/>
  <c r="AA84" i="24"/>
  <c r="Z84" i="24"/>
  <c r="AB164" i="24"/>
  <c r="AN129" i="24"/>
  <c r="X125" i="24"/>
  <c r="AO100" i="24"/>
  <c r="AF84" i="24"/>
  <c r="AH100" i="24"/>
  <c r="Y84" i="24"/>
  <c r="AO129" i="24"/>
  <c r="AL84" i="24"/>
  <c r="AD129" i="24"/>
  <c r="AN52" i="24"/>
  <c r="W52" i="24"/>
  <c r="AA68" i="24"/>
  <c r="AH71" i="24"/>
  <c r="W165" i="24"/>
  <c r="AE165" i="24"/>
  <c r="AD6" i="24"/>
  <c r="AL68" i="24"/>
  <c r="AC52" i="24"/>
  <c r="AC176" i="24"/>
  <c r="AH52" i="24"/>
  <c r="AM138" i="24"/>
  <c r="Z138" i="24"/>
  <c r="AJ71" i="24"/>
  <c r="AK165" i="24"/>
  <c r="AK138" i="24"/>
  <c r="AM176" i="24"/>
  <c r="AH138" i="24"/>
  <c r="AO71" i="24"/>
  <c r="AH68" i="24"/>
  <c r="AJ176" i="24"/>
  <c r="AI68" i="24"/>
  <c r="AG165" i="24"/>
  <c r="Z67" i="24"/>
  <c r="Y138" i="24"/>
  <c r="AG176" i="24"/>
  <c r="AG71" i="24"/>
  <c r="X176" i="24"/>
  <c r="AB68" i="24"/>
  <c r="AJ87" i="24"/>
  <c r="W87" i="24"/>
  <c r="AM87" i="24"/>
  <c r="AF87" i="24"/>
  <c r="AB87" i="24"/>
  <c r="AJ84" i="24"/>
  <c r="Y100" i="24"/>
  <c r="AO156" i="24"/>
  <c r="AE100" i="24"/>
  <c r="AL136" i="24"/>
  <c r="AG60" i="24"/>
  <c r="AM84" i="24"/>
  <c r="X84" i="24"/>
  <c r="Z168" i="24"/>
  <c r="AH84" i="24"/>
  <c r="AG84" i="24"/>
  <c r="AC87" i="24"/>
  <c r="AG156" i="24"/>
  <c r="AJ35" i="24"/>
  <c r="AG34" i="24"/>
  <c r="AL100" i="24"/>
  <c r="AH129" i="24"/>
  <c r="AD136" i="24"/>
  <c r="AK100" i="24"/>
  <c r="Z87" i="24"/>
  <c r="AK156" i="24"/>
  <c r="AJ94" i="24"/>
  <c r="AI94" i="24"/>
  <c r="AE84" i="24"/>
  <c r="AO87" i="24"/>
  <c r="AB84" i="24"/>
  <c r="AH87" i="24"/>
  <c r="AD84" i="24"/>
  <c r="Y87" i="24"/>
  <c r="AO84" i="24"/>
  <c r="AG87" i="24"/>
  <c r="AK104" i="24"/>
  <c r="W100" i="24"/>
  <c r="AN87" i="24"/>
  <c r="AE87" i="24"/>
  <c r="AL11" i="24"/>
  <c r="X87" i="24"/>
  <c r="AC84" i="24"/>
  <c r="AI87" i="24"/>
  <c r="AL60" i="24"/>
  <c r="AK87" i="24"/>
  <c r="AJ100" i="24"/>
  <c r="Y3" i="24"/>
  <c r="AN125" i="24"/>
  <c r="AA87" i="24"/>
  <c r="AD87" i="24"/>
  <c r="X71" i="24"/>
  <c r="AF36" i="24"/>
  <c r="AF32" i="24"/>
  <c r="AJ92" i="24"/>
  <c r="AH29" i="24"/>
  <c r="AL50" i="24"/>
  <c r="AN69" i="24"/>
  <c r="AA173" i="24"/>
  <c r="AE32" i="24"/>
  <c r="Z32" i="24"/>
  <c r="Y134" i="24"/>
  <c r="W60" i="24"/>
  <c r="AH156" i="24"/>
  <c r="Z86" i="24"/>
  <c r="AI60" i="24"/>
  <c r="Y156" i="24"/>
  <c r="Z60" i="24"/>
  <c r="AO86" i="24"/>
  <c r="AL94" i="24"/>
  <c r="W156" i="24"/>
  <c r="Z104" i="24"/>
  <c r="AB104" i="24"/>
  <c r="AM156" i="24"/>
  <c r="AE94" i="24"/>
  <c r="AC156" i="24"/>
  <c r="AN60" i="24"/>
  <c r="AK25" i="24"/>
  <c r="X104" i="24"/>
  <c r="AF94" i="24"/>
  <c r="AK94" i="24"/>
  <c r="AL86" i="24"/>
  <c r="X60" i="24"/>
  <c r="AB156" i="24"/>
  <c r="AH94" i="24"/>
  <c r="AJ104" i="24"/>
  <c r="AE156" i="24"/>
  <c r="AF104" i="24"/>
  <c r="AA86" i="24"/>
  <c r="Y94" i="24"/>
  <c r="AM86" i="24"/>
  <c r="AH60" i="24"/>
  <c r="AH86" i="24"/>
  <c r="AN94" i="24"/>
  <c r="AA104" i="24"/>
  <c r="AC104" i="24"/>
  <c r="AH104" i="24"/>
  <c r="W86" i="24"/>
  <c r="AC94" i="24"/>
  <c r="AO94" i="24"/>
  <c r="Y86" i="24"/>
  <c r="AI156" i="24"/>
  <c r="AK86" i="24"/>
  <c r="AN86" i="24"/>
  <c r="AN104" i="24"/>
  <c r="AD94" i="24"/>
  <c r="Y104" i="24"/>
  <c r="X86" i="24"/>
  <c r="AL156" i="24"/>
  <c r="AB86" i="24"/>
  <c r="AI86" i="24"/>
  <c r="AG94" i="24"/>
  <c r="AA94" i="24"/>
  <c r="AE86" i="24"/>
  <c r="AN156" i="24"/>
  <c r="Y60" i="24"/>
  <c r="AC86" i="24"/>
  <c r="AD104" i="24"/>
  <c r="AM94" i="24"/>
  <c r="AE104" i="24"/>
  <c r="AD60" i="24"/>
  <c r="AJ86" i="24"/>
  <c r="AF86" i="24"/>
  <c r="W94" i="24"/>
  <c r="X156" i="24"/>
  <c r="Z156" i="24"/>
  <c r="AE60" i="24"/>
  <c r="AF156" i="24"/>
  <c r="AJ20" i="24"/>
  <c r="AB94" i="24"/>
  <c r="AO104" i="24"/>
  <c r="X94" i="24"/>
  <c r="AJ60" i="24"/>
  <c r="AD86" i="24"/>
  <c r="AH163" i="24"/>
  <c r="AO159" i="24"/>
  <c r="AI159" i="24"/>
  <c r="AA74" i="24"/>
  <c r="Y37" i="24"/>
  <c r="X117" i="24"/>
  <c r="Y44" i="24"/>
  <c r="W80" i="24"/>
  <c r="AG4" i="24"/>
  <c r="AL37" i="24"/>
  <c r="AJ163" i="24"/>
  <c r="AA41" i="24"/>
  <c r="AL80" i="24"/>
  <c r="AL71" i="24"/>
  <c r="AB30" i="24"/>
  <c r="Z71" i="24"/>
  <c r="AF9" i="24"/>
  <c r="AJ144" i="24"/>
  <c r="AH37" i="24"/>
  <c r="W30" i="24"/>
  <c r="AK9" i="24"/>
  <c r="Z44" i="24"/>
  <c r="AB154" i="24"/>
  <c r="Y71" i="24"/>
  <c r="X68" i="24"/>
  <c r="AJ37" i="24"/>
  <c r="AD68" i="24"/>
  <c r="AB41" i="24"/>
  <c r="AF71" i="24"/>
  <c r="AD163" i="24"/>
  <c r="AO36" i="24"/>
  <c r="X9" i="24"/>
  <c r="AE71" i="24"/>
  <c r="AM68" i="24"/>
  <c r="AF68" i="24"/>
  <c r="AK71" i="24"/>
  <c r="W71" i="24"/>
  <c r="W68" i="24"/>
  <c r="Y68" i="24"/>
  <c r="AN117" i="24"/>
  <c r="AC71" i="24"/>
  <c r="AG131" i="24"/>
  <c r="Z76" i="24"/>
  <c r="AD107" i="24"/>
  <c r="Z29" i="24"/>
  <c r="AO29" i="24"/>
  <c r="AK76" i="24"/>
  <c r="AC167" i="24"/>
  <c r="AF107" i="24"/>
  <c r="AK136" i="24"/>
  <c r="AA32" i="24"/>
  <c r="AF154" i="24"/>
  <c r="AB18" i="24"/>
  <c r="AD76" i="24"/>
  <c r="AI89" i="24"/>
  <c r="AA29" i="24"/>
  <c r="AD20" i="24"/>
  <c r="W32" i="24"/>
  <c r="AF34" i="24"/>
  <c r="AD154" i="24"/>
  <c r="AI76" i="24"/>
  <c r="AI32" i="24"/>
  <c r="AC29" i="24"/>
  <c r="AA89" i="24"/>
  <c r="AB32" i="24"/>
  <c r="AM154" i="24"/>
  <c r="AE154" i="24"/>
  <c r="AE167" i="24"/>
  <c r="Y154" i="24"/>
  <c r="AG154" i="24"/>
  <c r="AA60" i="24"/>
  <c r="AB60" i="24"/>
  <c r="W104" i="24"/>
  <c r="AC60" i="24"/>
  <c r="AM104" i="24"/>
  <c r="AL104" i="24"/>
  <c r="AK60" i="24"/>
  <c r="AD156" i="24"/>
  <c r="AM60" i="24"/>
  <c r="AO60" i="24"/>
  <c r="AJ156" i="24"/>
  <c r="AI104" i="24"/>
  <c r="AA151" i="24"/>
  <c r="AE131" i="24"/>
  <c r="AF47" i="24"/>
  <c r="AD19" i="24"/>
  <c r="AE34" i="24"/>
  <c r="AJ11" i="24"/>
  <c r="AJ136" i="24"/>
  <c r="AI136" i="24"/>
  <c r="AA107" i="24"/>
  <c r="AI20" i="24"/>
  <c r="AC20" i="24"/>
  <c r="AE47" i="24"/>
  <c r="AF13" i="24"/>
  <c r="AN136" i="24"/>
  <c r="AI34" i="24"/>
  <c r="AH19" i="24"/>
  <c r="AM34" i="24"/>
  <c r="AF11" i="24"/>
  <c r="AO136" i="24"/>
  <c r="AE118" i="24"/>
  <c r="AI107" i="24"/>
  <c r="AO20" i="24"/>
  <c r="AA34" i="24"/>
  <c r="Z107" i="24"/>
  <c r="AF18" i="24"/>
  <c r="Y141" i="24"/>
  <c r="AG11" i="24"/>
  <c r="AC107" i="24"/>
  <c r="Y34" i="24"/>
  <c r="W19" i="24"/>
  <c r="AO34" i="24"/>
  <c r="AI108" i="24"/>
  <c r="AA11" i="24"/>
  <c r="Y136" i="24"/>
  <c r="Y107" i="24"/>
  <c r="AH11" i="24"/>
  <c r="W107" i="24"/>
  <c r="AI11" i="24"/>
  <c r="AI131" i="24"/>
  <c r="AK11" i="24"/>
  <c r="W18" i="24"/>
  <c r="Y20" i="24"/>
  <c r="AN20" i="24"/>
  <c r="AJ34" i="24"/>
  <c r="AN107" i="24"/>
  <c r="AL34" i="24"/>
  <c r="X34" i="24"/>
  <c r="AN34" i="24"/>
  <c r="AF118" i="24"/>
  <c r="AH136" i="24"/>
  <c r="AL107" i="24"/>
  <c r="AO11" i="24"/>
  <c r="AB136" i="24"/>
  <c r="AM11" i="24"/>
  <c r="AE18" i="24"/>
  <c r="AH20" i="24"/>
  <c r="AN47" i="24"/>
  <c r="AE11" i="24"/>
  <c r="AN19" i="24"/>
  <c r="AC34" i="24"/>
  <c r="Z34" i="24"/>
  <c r="AB157" i="24"/>
  <c r="AK141" i="24"/>
  <c r="AE107" i="24"/>
  <c r="AO141" i="24"/>
  <c r="W11" i="24"/>
  <c r="AM136" i="24"/>
  <c r="AC18" i="24"/>
  <c r="X20" i="24"/>
  <c r="Z151" i="24"/>
  <c r="AB34" i="24"/>
  <c r="AJ107" i="24"/>
  <c r="Z136" i="24"/>
  <c r="AI151" i="24"/>
  <c r="AM107" i="24"/>
  <c r="AB11" i="24"/>
  <c r="AA136" i="24"/>
  <c r="AM18" i="24"/>
  <c r="Y18" i="24"/>
  <c r="AB20" i="24"/>
  <c r="W34" i="24"/>
  <c r="AD18" i="24"/>
  <c r="X136" i="24"/>
  <c r="AE20" i="24"/>
  <c r="AH157" i="24"/>
  <c r="AM47" i="24"/>
  <c r="AD34" i="24"/>
  <c r="AG107" i="24"/>
  <c r="AG20" i="24"/>
  <c r="W20" i="24"/>
  <c r="AK34" i="24"/>
  <c r="AN9" i="24"/>
  <c r="AB9" i="24"/>
  <c r="AL159" i="24"/>
  <c r="AH9" i="24"/>
  <c r="AJ41" i="24"/>
  <c r="AH77" i="24"/>
  <c r="AK159" i="24"/>
  <c r="W117" i="24"/>
  <c r="AH117" i="24"/>
  <c r="AM161" i="24"/>
  <c r="AB80" i="24"/>
  <c r="AE80" i="24"/>
  <c r="AF41" i="24"/>
  <c r="AA159" i="24"/>
  <c r="AO116" i="24"/>
  <c r="AG163" i="24"/>
  <c r="AJ9" i="24"/>
  <c r="AG9" i="24"/>
  <c r="AB159" i="24"/>
  <c r="Z9" i="24"/>
  <c r="AM41" i="24"/>
  <c r="AG44" i="24"/>
  <c r="AJ117" i="24"/>
  <c r="AL117" i="24"/>
  <c r="AK163" i="24"/>
  <c r="AG117" i="24"/>
  <c r="AM44" i="24"/>
  <c r="X80" i="24"/>
  <c r="AI30" i="24"/>
  <c r="AF159" i="24"/>
  <c r="AI41" i="24"/>
  <c r="AM159" i="24"/>
  <c r="AI117" i="24"/>
  <c r="AA163" i="24"/>
  <c r="Z163" i="24"/>
  <c r="AD9" i="24"/>
  <c r="AO9" i="24"/>
  <c r="AD159" i="24"/>
  <c r="Y9" i="24"/>
  <c r="AL41" i="24"/>
  <c r="AI44" i="24"/>
  <c r="AI77" i="24"/>
  <c r="AG37" i="24"/>
  <c r="AA117" i="24"/>
  <c r="Z117" i="24"/>
  <c r="AN44" i="24"/>
  <c r="AD80" i="24"/>
  <c r="Z30" i="24"/>
  <c r="Y159" i="24"/>
  <c r="AO30" i="24"/>
  <c r="X41" i="24"/>
  <c r="X159" i="24"/>
  <c r="AM117" i="24"/>
  <c r="Z80" i="24"/>
  <c r="AD117" i="24"/>
  <c r="AL9" i="24"/>
  <c r="AO163" i="24"/>
  <c r="Y119" i="24"/>
  <c r="AE37" i="24"/>
  <c r="AN163" i="24"/>
  <c r="AC119" i="24"/>
  <c r="AN37" i="24"/>
  <c r="AK41" i="24"/>
  <c r="AF44" i="24"/>
  <c r="AB44" i="24"/>
  <c r="AB5" i="24"/>
  <c r="AA5" i="24"/>
  <c r="AK117" i="24"/>
  <c r="AM163" i="24"/>
  <c r="AM9" i="24"/>
  <c r="AE41" i="24"/>
  <c r="AC159" i="24"/>
  <c r="AE30" i="24"/>
  <c r="AE44" i="24"/>
  <c r="Z159" i="24"/>
  <c r="AC5" i="24"/>
  <c r="AB117" i="24"/>
  <c r="AI80" i="24"/>
  <c r="AK37" i="24"/>
  <c r="W41" i="24"/>
  <c r="Z41" i="24"/>
  <c r="AK30" i="24"/>
  <c r="AG119" i="24"/>
  <c r="AI163" i="24"/>
  <c r="AF37" i="24"/>
  <c r="AB163" i="24"/>
  <c r="AB37" i="24"/>
  <c r="AH30" i="24"/>
  <c r="AH44" i="24"/>
  <c r="AD30" i="24"/>
  <c r="AL44" i="24"/>
  <c r="AF163" i="24"/>
  <c r="Y117" i="24"/>
  <c r="W163" i="24"/>
  <c r="Y41" i="24"/>
  <c r="AN41" i="24"/>
  <c r="AO5" i="24"/>
  <c r="AJ30" i="24"/>
  <c r="AC80" i="24"/>
  <c r="AD44" i="24"/>
  <c r="AG159" i="24"/>
  <c r="AE159" i="24"/>
  <c r="AC117" i="24"/>
  <c r="AI37" i="24"/>
  <c r="AO41" i="24"/>
  <c r="AG30" i="24"/>
  <c r="Y163" i="24"/>
  <c r="AN74" i="24"/>
  <c r="AM57" i="24"/>
  <c r="W37" i="24"/>
  <c r="X163" i="24"/>
  <c r="AC74" i="24"/>
  <c r="AA37" i="24"/>
  <c r="AA36" i="24"/>
  <c r="AN30" i="24"/>
  <c r="AM30" i="24"/>
  <c r="AC44" i="24"/>
  <c r="X37" i="24"/>
  <c r="AF117" i="24"/>
  <c r="AC9" i="24"/>
  <c r="AO37" i="24"/>
  <c r="AC41" i="24"/>
  <c r="AA30" i="24"/>
  <c r="AJ80" i="24"/>
  <c r="W44" i="24"/>
  <c r="W159" i="24"/>
  <c r="AN159" i="24"/>
  <c r="Y30" i="24"/>
  <c r="AD37" i="24"/>
  <c r="AD41" i="24"/>
  <c r="AC30" i="24"/>
  <c r="AE163" i="24"/>
  <c r="AA9" i="24"/>
  <c r="Z37" i="24"/>
  <c r="AC163" i="24"/>
  <c r="AI9" i="24"/>
  <c r="AC37" i="24"/>
  <c r="AL30" i="24"/>
  <c r="AF30" i="24"/>
  <c r="W9" i="24"/>
  <c r="AA44" i="24"/>
  <c r="AE117" i="24"/>
  <c r="AJ44" i="24"/>
  <c r="AG41" i="24"/>
  <c r="AO44" i="24"/>
  <c r="AH159" i="24"/>
  <c r="X44" i="24"/>
  <c r="AM144" i="24"/>
  <c r="AM129" i="24"/>
  <c r="AF38" i="24"/>
  <c r="Z144" i="24"/>
  <c r="AG129" i="24"/>
  <c r="AM38" i="24"/>
  <c r="AH165" i="24"/>
  <c r="AA154" i="24"/>
  <c r="AC85" i="24"/>
  <c r="Y52" i="24"/>
  <c r="AO168" i="24"/>
  <c r="Y129" i="24"/>
  <c r="X158" i="24"/>
  <c r="AL123" i="24"/>
  <c r="AK154" i="24"/>
  <c r="AK129" i="24"/>
  <c r="AI93" i="24"/>
  <c r="AI122" i="24"/>
  <c r="Z24" i="24"/>
  <c r="AO43" i="24"/>
  <c r="AI154" i="24"/>
  <c r="AE149" i="24"/>
  <c r="AF52" i="24"/>
  <c r="AE168" i="24"/>
  <c r="AM122" i="24"/>
  <c r="AI22" i="24"/>
  <c r="AJ129" i="24"/>
  <c r="AJ154" i="24"/>
  <c r="AK56" i="24"/>
  <c r="Z38" i="24"/>
  <c r="AO122" i="24"/>
  <c r="AD38" i="24"/>
  <c r="W4" i="24"/>
  <c r="Y38" i="24"/>
  <c r="X165" i="24"/>
  <c r="X122" i="24"/>
  <c r="AE38" i="24"/>
  <c r="Y148" i="24"/>
  <c r="X129" i="24"/>
  <c r="AK38" i="24"/>
  <c r="Z165" i="24"/>
  <c r="AN38" i="24"/>
  <c r="AC165" i="24"/>
  <c r="AM170" i="24"/>
  <c r="AJ43" i="24"/>
  <c r="AI43" i="24"/>
  <c r="Y85" i="24"/>
  <c r="AA52" i="24"/>
  <c r="AA144" i="24"/>
  <c r="AD144" i="24"/>
  <c r="AI38" i="24"/>
  <c r="AF129" i="24"/>
  <c r="Y115" i="24"/>
  <c r="X154" i="24"/>
  <c r="W154" i="24"/>
  <c r="AA129" i="24"/>
  <c r="AI115" i="24"/>
  <c r="Z115" i="24"/>
  <c r="AD24" i="24"/>
  <c r="AB115" i="24"/>
  <c r="AB165" i="24"/>
  <c r="AB129" i="24"/>
  <c r="AB38" i="24"/>
  <c r="AD165" i="24"/>
  <c r="AC144" i="24"/>
  <c r="X38" i="24"/>
  <c r="AI144" i="24"/>
  <c r="Z129" i="24"/>
  <c r="AA38" i="24"/>
  <c r="AD115" i="24"/>
  <c r="AG38" i="24"/>
  <c r="AA101" i="24"/>
  <c r="AM22" i="24"/>
  <c r="AL154" i="24"/>
  <c r="AL85" i="24"/>
  <c r="AO52" i="24"/>
  <c r="AL144" i="24"/>
  <c r="AH24" i="24"/>
  <c r="AD22" i="24"/>
  <c r="AJ158" i="24"/>
  <c r="AI149" i="24"/>
  <c r="AC154" i="24"/>
  <c r="AH154" i="24"/>
  <c r="AM164" i="24"/>
  <c r="W129" i="24"/>
  <c r="AF165" i="24"/>
  <c r="AF140" i="24"/>
  <c r="AF144" i="24"/>
  <c r="Z154" i="24"/>
  <c r="AB85" i="24"/>
  <c r="AB52" i="24"/>
  <c r="AN144" i="24"/>
  <c r="AC129" i="24"/>
  <c r="AH38" i="24"/>
  <c r="AK144" i="24"/>
  <c r="AB56" i="24"/>
  <c r="AN122" i="24"/>
  <c r="AJ38" i="24"/>
  <c r="AC125" i="24"/>
  <c r="X144" i="24"/>
  <c r="AB148" i="24"/>
  <c r="AO93" i="24"/>
  <c r="AH144" i="24"/>
  <c r="AI129" i="24"/>
  <c r="AO154" i="24"/>
  <c r="AD52" i="24"/>
  <c r="AL129" i="24"/>
  <c r="AN149" i="24"/>
  <c r="AG170" i="24"/>
  <c r="Y36" i="24"/>
  <c r="AK67" i="24"/>
  <c r="AJ67" i="24"/>
  <c r="AG57" i="24"/>
  <c r="AD4" i="24"/>
  <c r="AI36" i="24"/>
  <c r="W67" i="24"/>
  <c r="AB4" i="24"/>
  <c r="Z36" i="24"/>
  <c r="AI170" i="24"/>
  <c r="AL67" i="24"/>
  <c r="AL149" i="24"/>
  <c r="W5" i="24"/>
  <c r="AL6" i="24"/>
  <c r="AM67" i="24"/>
  <c r="X22" i="24"/>
  <c r="AA161" i="24"/>
  <c r="W158" i="24"/>
  <c r="AJ149" i="24"/>
  <c r="AJ114" i="24"/>
  <c r="Z170" i="24"/>
  <c r="AC6" i="24"/>
  <c r="AD36" i="24"/>
  <c r="AI67" i="24"/>
  <c r="AB158" i="24"/>
  <c r="AF57" i="24"/>
  <c r="Z4" i="24"/>
  <c r="AC36" i="24"/>
  <c r="AA67" i="24"/>
  <c r="AA4" i="24"/>
  <c r="AB170" i="24"/>
  <c r="AC67" i="24"/>
  <c r="W149" i="24"/>
  <c r="AM5" i="24"/>
  <c r="Y158" i="24"/>
  <c r="AE6" i="24"/>
  <c r="AL158" i="24"/>
  <c r="AE161" i="24"/>
  <c r="AA158" i="24"/>
  <c r="AH161" i="24"/>
  <c r="W6" i="24"/>
  <c r="X149" i="24"/>
  <c r="AE5" i="24"/>
  <c r="AH158" i="24"/>
  <c r="AJ170" i="24"/>
  <c r="AM36" i="24"/>
  <c r="AA170" i="24"/>
  <c r="W22" i="24"/>
  <c r="W170" i="24"/>
  <c r="X67" i="24"/>
  <c r="Y4" i="24"/>
  <c r="AH170" i="24"/>
  <c r="Y22" i="24"/>
  <c r="AE67" i="24"/>
  <c r="AE158" i="24"/>
  <c r="AH4" i="24"/>
  <c r="AJ4" i="24"/>
  <c r="AH22" i="24"/>
  <c r="AF161" i="24"/>
  <c r="AM6" i="24"/>
  <c r="AA149" i="24"/>
  <c r="AM4" i="24"/>
  <c r="W161" i="24"/>
  <c r="Z6" i="24"/>
  <c r="AF149" i="24"/>
  <c r="AC149" i="24"/>
  <c r="AD158" i="24"/>
  <c r="AB67" i="24"/>
  <c r="Y170" i="24"/>
  <c r="AB149" i="24"/>
  <c r="AG5" i="24"/>
  <c r="AF170" i="24"/>
  <c r="AF22" i="24"/>
  <c r="AC158" i="24"/>
  <c r="AN170" i="24"/>
  <c r="AN4" i="24"/>
  <c r="AE170" i="24"/>
  <c r="AK22" i="24"/>
  <c r="AG116" i="24"/>
  <c r="AF4" i="24"/>
  <c r="W36" i="24"/>
  <c r="AO22" i="24"/>
  <c r="AD67" i="24"/>
  <c r="AK161" i="24"/>
  <c r="AI6" i="24"/>
  <c r="Z161" i="24"/>
  <c r="X6" i="24"/>
  <c r="Y149" i="24"/>
  <c r="AH149" i="24"/>
  <c r="AN158" i="24"/>
  <c r="Y6" i="24"/>
  <c r="AN6" i="24"/>
  <c r="Z149" i="24"/>
  <c r="AN5" i="24"/>
  <c r="AK170" i="24"/>
  <c r="AO6" i="24"/>
  <c r="X36" i="24"/>
  <c r="AI4" i="24"/>
  <c r="X170" i="24"/>
  <c r="AG22" i="24"/>
  <c r="AG67" i="24"/>
  <c r="AN116" i="24"/>
  <c r="AN36" i="24"/>
  <c r="AA22" i="24"/>
  <c r="AF6" i="24"/>
  <c r="Z5" i="24"/>
  <c r="Y161" i="24"/>
  <c r="AJ6" i="24"/>
  <c r="AK149" i="24"/>
  <c r="AC4" i="24"/>
  <c r="AE22" i="24"/>
  <c r="AD149" i="24"/>
  <c r="AK6" i="24"/>
  <c r="Z158" i="24"/>
  <c r="AB22" i="24"/>
  <c r="AH6" i="24"/>
  <c r="AK158" i="24"/>
  <c r="X5" i="24"/>
  <c r="AI158" i="24"/>
  <c r="AC170" i="24"/>
  <c r="Y114" i="24"/>
  <c r="AM158" i="24"/>
  <c r="AK57" i="24"/>
  <c r="AK4" i="24"/>
  <c r="AO4" i="24"/>
  <c r="AF67" i="24"/>
  <c r="AE4" i="24"/>
  <c r="AK36" i="24"/>
  <c r="AC22" i="24"/>
  <c r="AN67" i="24"/>
  <c r="AB36" i="24"/>
  <c r="AO67" i="24"/>
  <c r="AL170" i="24"/>
  <c r="AL22" i="24"/>
  <c r="AL4" i="24"/>
  <c r="AJ5" i="24"/>
  <c r="X161" i="24"/>
  <c r="AG6" i="24"/>
  <c r="AG149" i="24"/>
  <c r="AB161" i="24"/>
  <c r="AN22" i="24"/>
  <c r="AM149" i="24"/>
  <c r="AO158" i="24"/>
  <c r="AJ22" i="24"/>
  <c r="AF158" i="24"/>
  <c r="AD170" i="24"/>
  <c r="E94" i="26"/>
  <c r="K94" i="26"/>
  <c r="J94" i="26"/>
  <c r="G94" i="26"/>
  <c r="C94" i="26"/>
  <c r="I94" i="26"/>
  <c r="D94" i="26"/>
  <c r="F94" i="26"/>
  <c r="H94" i="26"/>
  <c r="AP175" i="28"/>
  <c r="M76" i="21"/>
  <c r="N76" i="21"/>
  <c r="R76" i="21"/>
  <c r="S76" i="21"/>
  <c r="O76" i="21"/>
  <c r="P76" i="21"/>
  <c r="U76" i="21"/>
  <c r="T76" i="21"/>
  <c r="Q76" i="21"/>
  <c r="K35" i="41"/>
  <c r="G35" i="41"/>
  <c r="F35" i="41"/>
  <c r="E35" i="41"/>
  <c r="H35" i="41"/>
  <c r="C35" i="41"/>
  <c r="I35" i="41"/>
  <c r="D35" i="41"/>
  <c r="J35" i="41"/>
  <c r="AP164" i="41"/>
  <c r="AJ164" i="41" s="1"/>
  <c r="N95" i="41"/>
  <c r="O95" i="41"/>
  <c r="P95" i="41"/>
  <c r="R95" i="41"/>
  <c r="S95" i="41"/>
  <c r="T95" i="41"/>
  <c r="U95" i="41"/>
  <c r="M95" i="41"/>
  <c r="Q95" i="41"/>
  <c r="C63" i="23"/>
  <c r="G63" i="23"/>
  <c r="J63" i="23"/>
  <c r="F63" i="23"/>
  <c r="E63" i="23"/>
  <c r="D63" i="23"/>
  <c r="K63" i="23"/>
  <c r="H63" i="23"/>
  <c r="I63" i="23"/>
  <c r="P56" i="42"/>
  <c r="U56" i="42"/>
  <c r="T56" i="42"/>
  <c r="M56" i="42"/>
  <c r="N56" i="42"/>
  <c r="O56" i="42"/>
  <c r="S56" i="42"/>
  <c r="R56" i="42"/>
  <c r="Q56" i="42"/>
  <c r="AP86" i="21"/>
  <c r="Y86" i="21" s="1"/>
  <c r="G13" i="26"/>
  <c r="F13" i="26"/>
  <c r="D13" i="26"/>
  <c r="C13" i="26"/>
  <c r="H13" i="26"/>
  <c r="E13" i="26"/>
  <c r="K13" i="26"/>
  <c r="J13" i="26"/>
  <c r="I13" i="26"/>
  <c r="F84" i="28"/>
  <c r="E84" i="28"/>
  <c r="K84" i="28"/>
  <c r="I84" i="28"/>
  <c r="J84" i="28"/>
  <c r="D84" i="28"/>
  <c r="G84" i="28"/>
  <c r="C84" i="28"/>
  <c r="H84" i="28"/>
  <c r="AP164" i="28"/>
  <c r="AD164" i="28" s="1"/>
  <c r="P161" i="21"/>
  <c r="U161" i="21"/>
  <c r="O161" i="21"/>
  <c r="T161" i="21"/>
  <c r="R161" i="21"/>
  <c r="Q161" i="21"/>
  <c r="M161" i="21"/>
  <c r="N161" i="21"/>
  <c r="S161" i="21"/>
  <c r="AP109" i="42"/>
  <c r="AP79" i="23"/>
  <c r="T76" i="28"/>
  <c r="P76" i="28"/>
  <c r="O76" i="28"/>
  <c r="N76" i="28"/>
  <c r="S76" i="28"/>
  <c r="U76" i="28"/>
  <c r="R76" i="28"/>
  <c r="Q76" i="28"/>
  <c r="M76" i="28"/>
  <c r="U56" i="28"/>
  <c r="M56" i="28"/>
  <c r="T56" i="28"/>
  <c r="Q56" i="28"/>
  <c r="R56" i="28"/>
  <c r="N56" i="28"/>
  <c r="O56" i="28"/>
  <c r="P56" i="28"/>
  <c r="S56" i="28"/>
  <c r="J159" i="25"/>
  <c r="G159" i="25"/>
  <c r="C159" i="25"/>
  <c r="E159" i="25"/>
  <c r="D159" i="25"/>
  <c r="H159" i="25"/>
  <c r="I159" i="25"/>
  <c r="F159" i="25"/>
  <c r="K159" i="25"/>
  <c r="T162" i="28"/>
  <c r="P162" i="28"/>
  <c r="O162" i="28"/>
  <c r="Q162" i="28"/>
  <c r="S162" i="28"/>
  <c r="N162" i="28"/>
  <c r="R162" i="28"/>
  <c r="M162" i="28"/>
  <c r="U162" i="28"/>
  <c r="AP156" i="23"/>
  <c r="AP26" i="19"/>
  <c r="AD26" i="19" s="1"/>
  <c r="AP36" i="19"/>
  <c r="AP104" i="21"/>
  <c r="R47" i="19"/>
  <c r="P47" i="19"/>
  <c r="S47" i="19"/>
  <c r="Q47" i="19"/>
  <c r="M47" i="19"/>
  <c r="O47" i="19"/>
  <c r="U47" i="19"/>
  <c r="T47" i="19"/>
  <c r="N47" i="19"/>
  <c r="D78" i="28"/>
  <c r="J78" i="28"/>
  <c r="I78" i="28"/>
  <c r="F78" i="28"/>
  <c r="C78" i="28"/>
  <c r="G78" i="28"/>
  <c r="E78" i="28"/>
  <c r="H78" i="28"/>
  <c r="K78" i="28"/>
  <c r="AP33" i="28"/>
  <c r="AD33" i="28" s="1"/>
  <c r="O78" i="25"/>
  <c r="Q78" i="25"/>
  <c r="T78" i="25"/>
  <c r="N78" i="25"/>
  <c r="S78" i="25"/>
  <c r="P78" i="25"/>
  <c r="M78" i="25"/>
  <c r="R78" i="25"/>
  <c r="U78" i="25"/>
  <c r="AP42" i="19"/>
  <c r="J51" i="25"/>
  <c r="K51" i="25"/>
  <c r="E51" i="25"/>
  <c r="I51" i="25"/>
  <c r="F51" i="25"/>
  <c r="D51" i="25"/>
  <c r="G51" i="25"/>
  <c r="C51" i="25"/>
  <c r="H51" i="25"/>
  <c r="K167" i="40"/>
  <c r="C167" i="40"/>
  <c r="I167" i="40"/>
  <c r="J167" i="40"/>
  <c r="G167" i="40"/>
  <c r="H167" i="40"/>
  <c r="D167" i="40"/>
  <c r="F167" i="40"/>
  <c r="E167" i="40"/>
  <c r="S12" i="28"/>
  <c r="N12" i="28"/>
  <c r="M12" i="28"/>
  <c r="R12" i="28"/>
  <c r="O12" i="28"/>
  <c r="Q12" i="28"/>
  <c r="P12" i="28"/>
  <c r="U12" i="28"/>
  <c r="T12" i="28"/>
  <c r="Q83" i="23"/>
  <c r="S83" i="23"/>
  <c r="N83" i="23"/>
  <c r="R83" i="23"/>
  <c r="M83" i="23"/>
  <c r="U83" i="23"/>
  <c r="P83" i="23"/>
  <c r="O83" i="23"/>
  <c r="T83" i="23"/>
  <c r="J31" i="26"/>
  <c r="G31" i="26"/>
  <c r="C31" i="26"/>
  <c r="D31" i="26"/>
  <c r="E31" i="26"/>
  <c r="F31" i="26"/>
  <c r="K31" i="26"/>
  <c r="I31" i="26"/>
  <c r="H31" i="26"/>
  <c r="G122" i="26"/>
  <c r="C122" i="26"/>
  <c r="F122" i="26"/>
  <c r="E122" i="26"/>
  <c r="H122" i="26"/>
  <c r="D122" i="26"/>
  <c r="I122" i="26"/>
  <c r="K122" i="26"/>
  <c r="J122" i="26"/>
  <c r="C6" i="41"/>
  <c r="H6" i="41"/>
  <c r="G6" i="41"/>
  <c r="D6" i="41"/>
  <c r="J6" i="41"/>
  <c r="I6" i="41"/>
  <c r="K6" i="41"/>
  <c r="E6" i="41"/>
  <c r="F6" i="41"/>
  <c r="AP78" i="21"/>
  <c r="Y78" i="21" s="1"/>
  <c r="U52" i="19"/>
  <c r="T52" i="19"/>
  <c r="M52" i="19"/>
  <c r="Q52" i="19"/>
  <c r="N52" i="19"/>
  <c r="O52" i="19"/>
  <c r="P52" i="19"/>
  <c r="S52" i="19"/>
  <c r="R52" i="19"/>
  <c r="I72" i="28"/>
  <c r="K72" i="28"/>
  <c r="C72" i="28"/>
  <c r="G72" i="28"/>
  <c r="F72" i="28"/>
  <c r="E72" i="28"/>
  <c r="H72" i="28"/>
  <c r="D72" i="28"/>
  <c r="J72" i="28"/>
  <c r="AP151" i="21"/>
  <c r="Z151" i="21" s="1"/>
  <c r="AP70" i="23"/>
  <c r="AI70" i="23" s="1"/>
  <c r="AP48" i="28"/>
  <c r="AN48" i="28" s="1"/>
  <c r="N145" i="21"/>
  <c r="S145" i="21"/>
  <c r="U145" i="21"/>
  <c r="T145" i="21"/>
  <c r="O145" i="21"/>
  <c r="Q145" i="21"/>
  <c r="R145" i="21"/>
  <c r="M145" i="21"/>
  <c r="P145" i="21"/>
  <c r="U125" i="28"/>
  <c r="N125" i="28"/>
  <c r="R125" i="28"/>
  <c r="S125" i="28"/>
  <c r="T125" i="28"/>
  <c r="P125" i="28"/>
  <c r="O125" i="28"/>
  <c r="Q125" i="28"/>
  <c r="M125" i="28"/>
  <c r="D151" i="28"/>
  <c r="J151" i="28"/>
  <c r="E151" i="28"/>
  <c r="F151" i="28"/>
  <c r="G151" i="28"/>
  <c r="K151" i="28"/>
  <c r="C151" i="28"/>
  <c r="I151" i="28"/>
  <c r="H151" i="28"/>
  <c r="AP140" i="21"/>
  <c r="AH140" i="21" s="1"/>
  <c r="O11" i="28"/>
  <c r="N11" i="28"/>
  <c r="T11" i="28"/>
  <c r="M11" i="28"/>
  <c r="U11" i="28"/>
  <c r="P11" i="28"/>
  <c r="Q11" i="28"/>
  <c r="R11" i="28"/>
  <c r="S11" i="28"/>
  <c r="E102" i="23"/>
  <c r="I102" i="23"/>
  <c r="D102" i="23"/>
  <c r="K102" i="23"/>
  <c r="H102" i="23"/>
  <c r="G102" i="23"/>
  <c r="F102" i="23"/>
  <c r="C102" i="23"/>
  <c r="J102" i="23"/>
  <c r="AP20" i="28"/>
  <c r="AG20" i="28" s="1"/>
  <c r="AP143" i="41"/>
  <c r="AK143" i="41" s="1"/>
  <c r="C143" i="40"/>
  <c r="K143" i="40"/>
  <c r="E143" i="40"/>
  <c r="H143" i="40"/>
  <c r="D143" i="40"/>
  <c r="G143" i="40"/>
  <c r="F143" i="40"/>
  <c r="J143" i="40"/>
  <c r="I143" i="40"/>
  <c r="AP105" i="28"/>
  <c r="AP5" i="28"/>
  <c r="I11" i="23"/>
  <c r="H11" i="23"/>
  <c r="G11" i="23"/>
  <c r="F11" i="23"/>
  <c r="C11" i="23"/>
  <c r="K11" i="23"/>
  <c r="J11" i="23"/>
  <c r="E11" i="23"/>
  <c r="D11" i="23"/>
  <c r="AP65" i="21"/>
  <c r="AH65" i="21" s="1"/>
  <c r="AP2" i="28"/>
  <c r="Z2" i="28" s="1"/>
  <c r="T14" i="19"/>
  <c r="U14" i="19"/>
  <c r="O14" i="19"/>
  <c r="S14" i="19"/>
  <c r="M14" i="19"/>
  <c r="R14" i="19"/>
  <c r="Q14" i="19"/>
  <c r="P14" i="19"/>
  <c r="N14" i="19"/>
  <c r="AP31" i="41"/>
  <c r="AM31" i="41" s="1"/>
  <c r="T83" i="21"/>
  <c r="O83" i="21"/>
  <c r="N83" i="21"/>
  <c r="P83" i="21"/>
  <c r="M83" i="21"/>
  <c r="R83" i="21"/>
  <c r="S83" i="21"/>
  <c r="Q83" i="21"/>
  <c r="U83" i="21"/>
  <c r="D74" i="26"/>
  <c r="F74" i="26"/>
  <c r="K74" i="26"/>
  <c r="G74" i="26"/>
  <c r="E74" i="26"/>
  <c r="J74" i="26"/>
  <c r="C74" i="26"/>
  <c r="I74" i="26"/>
  <c r="H74" i="26"/>
  <c r="U148" i="42"/>
  <c r="N148" i="42"/>
  <c r="S148" i="42"/>
  <c r="R148" i="42"/>
  <c r="Q148" i="42"/>
  <c r="M148" i="42"/>
  <c r="O148" i="42"/>
  <c r="P148" i="42"/>
  <c r="T148" i="42"/>
  <c r="T177" i="28"/>
  <c r="P177" i="28"/>
  <c r="S177" i="28"/>
  <c r="O177" i="28"/>
  <c r="N177" i="28"/>
  <c r="Q177" i="28"/>
  <c r="U177" i="28"/>
  <c r="R177" i="28"/>
  <c r="M177" i="28"/>
  <c r="AP138" i="23"/>
  <c r="X138" i="23" s="1"/>
  <c r="AP112" i="23"/>
  <c r="AM112" i="23" s="1"/>
  <c r="AP89" i="28"/>
  <c r="AI89" i="28" s="1"/>
  <c r="H155" i="42"/>
  <c r="G155" i="42"/>
  <c r="K155" i="42"/>
  <c r="I155" i="42"/>
  <c r="J155" i="42"/>
  <c r="C155" i="42"/>
  <c r="D155" i="42"/>
  <c r="E155" i="42"/>
  <c r="F155" i="42"/>
  <c r="C165" i="26"/>
  <c r="H165" i="26"/>
  <c r="D165" i="26"/>
  <c r="G165" i="26"/>
  <c r="J165" i="26"/>
  <c r="F165" i="26"/>
  <c r="E165" i="26"/>
  <c r="K165" i="26"/>
  <c r="I165" i="26"/>
  <c r="AP149" i="41"/>
  <c r="E131" i="42"/>
  <c r="D131" i="42"/>
  <c r="I131" i="42"/>
  <c r="K131" i="42"/>
  <c r="J131" i="42"/>
  <c r="F131" i="42"/>
  <c r="C131" i="42"/>
  <c r="G131" i="42"/>
  <c r="H131" i="42"/>
  <c r="C80" i="40"/>
  <c r="I80" i="40"/>
  <c r="K80" i="40"/>
  <c r="H80" i="40"/>
  <c r="F80" i="40"/>
  <c r="J80" i="40"/>
  <c r="D80" i="40"/>
  <c r="E80" i="40"/>
  <c r="G80" i="40"/>
  <c r="T50" i="28"/>
  <c r="S50" i="28"/>
  <c r="P50" i="28"/>
  <c r="O50" i="28"/>
  <c r="R50" i="28"/>
  <c r="U50" i="28"/>
  <c r="Q50" i="28"/>
  <c r="N50" i="28"/>
  <c r="M50" i="28"/>
  <c r="R155" i="21"/>
  <c r="N155" i="21"/>
  <c r="S155" i="21"/>
  <c r="O155" i="21"/>
  <c r="U155" i="21"/>
  <c r="P155" i="21"/>
  <c r="T155" i="21"/>
  <c r="Q155" i="21"/>
  <c r="M155" i="21"/>
  <c r="AP138" i="21"/>
  <c r="AD138" i="21" s="1"/>
  <c r="U175" i="41"/>
  <c r="Q175" i="41"/>
  <c r="R175" i="41"/>
  <c r="N175" i="41"/>
  <c r="O175" i="41"/>
  <c r="T175" i="41"/>
  <c r="P175" i="41"/>
  <c r="S175" i="41"/>
  <c r="M175" i="41"/>
  <c r="G109" i="26"/>
  <c r="C109" i="26"/>
  <c r="I109" i="26"/>
  <c r="D109" i="26"/>
  <c r="J109" i="26"/>
  <c r="F109" i="26"/>
  <c r="H109" i="26"/>
  <c r="E109" i="26"/>
  <c r="K109" i="26"/>
  <c r="T115" i="28"/>
  <c r="M115" i="28"/>
  <c r="R115" i="28"/>
  <c r="S115" i="28"/>
  <c r="Q115" i="28"/>
  <c r="U115" i="28"/>
  <c r="O115" i="28"/>
  <c r="P115" i="28"/>
  <c r="N115" i="28"/>
  <c r="C82" i="23"/>
  <c r="G82" i="23"/>
  <c r="J82" i="23"/>
  <c r="I82" i="23"/>
  <c r="D82" i="23"/>
  <c r="E82" i="23"/>
  <c r="K82" i="23"/>
  <c r="F82" i="23"/>
  <c r="H82" i="23"/>
  <c r="K63" i="40"/>
  <c r="F63" i="40"/>
  <c r="J63" i="40"/>
  <c r="E63" i="40"/>
  <c r="G63" i="40"/>
  <c r="I63" i="40"/>
  <c r="H63" i="40"/>
  <c r="C63" i="40"/>
  <c r="D63" i="40"/>
  <c r="O153" i="28"/>
  <c r="N153" i="28"/>
  <c r="T153" i="28"/>
  <c r="P153" i="28"/>
  <c r="Q153" i="28"/>
  <c r="R153" i="28"/>
  <c r="S153" i="28"/>
  <c r="U153" i="28"/>
  <c r="M153" i="28"/>
  <c r="J77" i="23"/>
  <c r="C77" i="23"/>
  <c r="G77" i="23"/>
  <c r="I77" i="23"/>
  <c r="K77" i="23"/>
  <c r="E77" i="23"/>
  <c r="H77" i="23"/>
  <c r="D77" i="23"/>
  <c r="F77" i="23"/>
  <c r="J87" i="42"/>
  <c r="I87" i="42"/>
  <c r="K87" i="42"/>
  <c r="C87" i="42"/>
  <c r="H87" i="42"/>
  <c r="D87" i="42"/>
  <c r="G87" i="42"/>
  <c r="F87" i="42"/>
  <c r="E87" i="42"/>
  <c r="AP87" i="23"/>
  <c r="X87" i="23" s="1"/>
  <c r="C108" i="41"/>
  <c r="D108" i="41"/>
  <c r="H108" i="41"/>
  <c r="G108" i="41"/>
  <c r="K108" i="41"/>
  <c r="F108" i="41"/>
  <c r="J108" i="41"/>
  <c r="I108" i="41"/>
  <c r="E108" i="41"/>
  <c r="AP172" i="28"/>
  <c r="Y172" i="28" s="1"/>
  <c r="Q71" i="26"/>
  <c r="N71" i="26"/>
  <c r="U71" i="26"/>
  <c r="R71" i="26"/>
  <c r="O71" i="26"/>
  <c r="S71" i="26"/>
  <c r="T71" i="26"/>
  <c r="P71" i="26"/>
  <c r="M71" i="26"/>
  <c r="O106" i="28"/>
  <c r="S106" i="28"/>
  <c r="P106" i="28"/>
  <c r="N106" i="28"/>
  <c r="U106" i="28"/>
  <c r="Q106" i="28"/>
  <c r="R106" i="28"/>
  <c r="T106" i="28"/>
  <c r="M106" i="28"/>
  <c r="AP160" i="21"/>
  <c r="AH160" i="21" s="1"/>
  <c r="AP98" i="21"/>
  <c r="D11" i="26"/>
  <c r="I11" i="26"/>
  <c r="F11" i="26"/>
  <c r="E11" i="26"/>
  <c r="H11" i="26"/>
  <c r="G11" i="26"/>
  <c r="J11" i="26"/>
  <c r="K11" i="26"/>
  <c r="C11" i="26"/>
  <c r="AP59" i="28"/>
  <c r="AM59" i="28" s="1"/>
  <c r="I50" i="23"/>
  <c r="H50" i="23"/>
  <c r="K50" i="23"/>
  <c r="F50" i="23"/>
  <c r="J50" i="23"/>
  <c r="G50" i="23"/>
  <c r="E50" i="23"/>
  <c r="D50" i="23"/>
  <c r="C50" i="23"/>
  <c r="AP75" i="26"/>
  <c r="AC75" i="26" s="1"/>
  <c r="T80" i="28"/>
  <c r="U80" i="28"/>
  <c r="S80" i="28"/>
  <c r="P80" i="28"/>
  <c r="O80" i="28"/>
  <c r="M80" i="28"/>
  <c r="Q80" i="28"/>
  <c r="N80" i="28"/>
  <c r="R80" i="28"/>
  <c r="AP139" i="21"/>
  <c r="AJ139" i="21" s="1"/>
  <c r="AP11" i="23"/>
  <c r="AL11" i="23" s="1"/>
  <c r="AP120" i="21"/>
  <c r="U167" i="21"/>
  <c r="T167" i="21"/>
  <c r="R167" i="21"/>
  <c r="S167" i="21"/>
  <c r="N167" i="21"/>
  <c r="P167" i="21"/>
  <c r="O167" i="21"/>
  <c r="M167" i="21"/>
  <c r="Q167" i="21"/>
  <c r="AP40" i="28"/>
  <c r="AP126" i="42"/>
  <c r="N128" i="28"/>
  <c r="M128" i="28"/>
  <c r="S128" i="28"/>
  <c r="R128" i="28"/>
  <c r="U128" i="28"/>
  <c r="Q128" i="28"/>
  <c r="O128" i="28"/>
  <c r="P128" i="28"/>
  <c r="T128" i="28"/>
  <c r="D132" i="40"/>
  <c r="J132" i="40"/>
  <c r="K132" i="40"/>
  <c r="I132" i="40"/>
  <c r="F132" i="40"/>
  <c r="G132" i="40"/>
  <c r="C132" i="40"/>
  <c r="H132" i="40"/>
  <c r="E132" i="40"/>
  <c r="S80" i="25"/>
  <c r="R80" i="25"/>
  <c r="N80" i="25"/>
  <c r="O80" i="25"/>
  <c r="T80" i="25"/>
  <c r="P80" i="25"/>
  <c r="Q80" i="25"/>
  <c r="U80" i="25"/>
  <c r="M80" i="25"/>
  <c r="AP81" i="21"/>
  <c r="AM81" i="21" s="1"/>
  <c r="E7" i="26"/>
  <c r="I7" i="26"/>
  <c r="F7" i="26"/>
  <c r="K7" i="26"/>
  <c r="H7" i="26"/>
  <c r="J7" i="26"/>
  <c r="G7" i="26"/>
  <c r="C7" i="26"/>
  <c r="D7" i="26"/>
  <c r="AP22" i="40"/>
  <c r="AD22" i="40" s="1"/>
  <c r="N27" i="28"/>
  <c r="M27" i="28"/>
  <c r="U27" i="28"/>
  <c r="O27" i="28"/>
  <c r="P27" i="28"/>
  <c r="S27" i="28"/>
  <c r="Q27" i="28"/>
  <c r="R27" i="28"/>
  <c r="T27" i="28"/>
  <c r="AP98" i="28"/>
  <c r="J20" i="40"/>
  <c r="D20" i="40"/>
  <c r="I20" i="40"/>
  <c r="F20" i="40"/>
  <c r="K20" i="40"/>
  <c r="G20" i="40"/>
  <c r="C20" i="40"/>
  <c r="E20" i="40"/>
  <c r="H20" i="40"/>
  <c r="H129" i="28"/>
  <c r="I129" i="28"/>
  <c r="K129" i="28"/>
  <c r="E129" i="28"/>
  <c r="G129" i="28"/>
  <c r="J129" i="28"/>
  <c r="D129" i="28"/>
  <c r="C129" i="28"/>
  <c r="F129" i="28"/>
  <c r="AP96" i="23"/>
  <c r="AP154" i="21"/>
  <c r="AG154" i="21" s="1"/>
  <c r="P127" i="21"/>
  <c r="U127" i="21"/>
  <c r="T127" i="21"/>
  <c r="M127" i="21"/>
  <c r="S127" i="21"/>
  <c r="O127" i="21"/>
  <c r="N127" i="21"/>
  <c r="Q127" i="21"/>
  <c r="R127" i="21"/>
  <c r="AP49" i="23"/>
  <c r="AN49" i="23" s="1"/>
  <c r="C89" i="42"/>
  <c r="F89" i="42"/>
  <c r="H89" i="42"/>
  <c r="G89" i="42"/>
  <c r="J89" i="42"/>
  <c r="K89" i="42"/>
  <c r="E89" i="42"/>
  <c r="I89" i="42"/>
  <c r="D89" i="42"/>
  <c r="P104" i="21"/>
  <c r="T104" i="21"/>
  <c r="R104" i="21"/>
  <c r="N104" i="21"/>
  <c r="U104" i="21"/>
  <c r="S104" i="21"/>
  <c r="O104" i="21"/>
  <c r="Q104" i="21"/>
  <c r="M104" i="21"/>
  <c r="E69" i="28"/>
  <c r="G69" i="28"/>
  <c r="J69" i="28"/>
  <c r="C69" i="28"/>
  <c r="I69" i="28"/>
  <c r="H69" i="28"/>
  <c r="D69" i="28"/>
  <c r="K69" i="28"/>
  <c r="F69" i="28"/>
  <c r="AP52" i="27"/>
  <c r="AH52" i="27" s="1"/>
  <c r="AP129" i="26"/>
  <c r="AG129" i="26" s="1"/>
  <c r="P134" i="42"/>
  <c r="Q134" i="42"/>
  <c r="M134" i="42"/>
  <c r="S134" i="42"/>
  <c r="N134" i="42"/>
  <c r="U134" i="42"/>
  <c r="O134" i="42"/>
  <c r="R134" i="42"/>
  <c r="T134" i="42"/>
  <c r="P93" i="21"/>
  <c r="S93" i="21"/>
  <c r="Q93" i="21"/>
  <c r="T93" i="21"/>
  <c r="U93" i="21"/>
  <c r="O93" i="21"/>
  <c r="M93" i="21"/>
  <c r="N93" i="21"/>
  <c r="R93" i="21"/>
  <c r="AP152" i="21"/>
  <c r="C42" i="41"/>
  <c r="E42" i="41"/>
  <c r="D42" i="41"/>
  <c r="I42" i="41"/>
  <c r="H42" i="41"/>
  <c r="F42" i="41"/>
  <c r="J42" i="41"/>
  <c r="G42" i="41"/>
  <c r="K42" i="41"/>
  <c r="AP175" i="41"/>
  <c r="E61" i="40"/>
  <c r="F61" i="40"/>
  <c r="I61" i="40"/>
  <c r="K61" i="40"/>
  <c r="C61" i="40"/>
  <c r="J61" i="40"/>
  <c r="H61" i="40"/>
  <c r="G61" i="40"/>
  <c r="D61" i="40"/>
  <c r="AP115" i="23"/>
  <c r="G10" i="40"/>
  <c r="F10" i="40"/>
  <c r="H10" i="40"/>
  <c r="I10" i="40"/>
  <c r="E10" i="40"/>
  <c r="K10" i="40"/>
  <c r="C10" i="40"/>
  <c r="J10" i="40"/>
  <c r="D10" i="40"/>
  <c r="AP176" i="28"/>
  <c r="F11" i="41"/>
  <c r="G11" i="41"/>
  <c r="H11" i="41"/>
  <c r="D11" i="41"/>
  <c r="I11" i="41"/>
  <c r="K11" i="41"/>
  <c r="E11" i="41"/>
  <c r="J11" i="41"/>
  <c r="C11" i="41"/>
  <c r="S81" i="26"/>
  <c r="P81" i="26"/>
  <c r="U81" i="26"/>
  <c r="N81" i="26"/>
  <c r="M81" i="26"/>
  <c r="Q81" i="26"/>
  <c r="T81" i="26"/>
  <c r="O81" i="26"/>
  <c r="R81" i="26"/>
  <c r="Q82" i="21"/>
  <c r="M82" i="21"/>
  <c r="P82" i="21"/>
  <c r="T82" i="21"/>
  <c r="R82" i="21"/>
  <c r="N82" i="21"/>
  <c r="U82" i="21"/>
  <c r="S82" i="21"/>
  <c r="O82" i="21"/>
  <c r="AP135" i="23"/>
  <c r="W135" i="23" s="1"/>
  <c r="O60" i="21"/>
  <c r="N60" i="21"/>
  <c r="P60" i="21"/>
  <c r="S60" i="21"/>
  <c r="U60" i="21"/>
  <c r="M60" i="21"/>
  <c r="R60" i="21"/>
  <c r="T60" i="21"/>
  <c r="Q60" i="21"/>
  <c r="P144" i="28"/>
  <c r="M144" i="28"/>
  <c r="Q144" i="28"/>
  <c r="N144" i="28"/>
  <c r="U144" i="28"/>
  <c r="T144" i="28"/>
  <c r="O144" i="28"/>
  <c r="R144" i="28"/>
  <c r="S144" i="28"/>
  <c r="AP168" i="26"/>
  <c r="Z168" i="26" s="1"/>
  <c r="AP119" i="42"/>
  <c r="AP169" i="28"/>
  <c r="AF169" i="28" s="1"/>
  <c r="T50" i="23"/>
  <c r="M50" i="23"/>
  <c r="U50" i="23"/>
  <c r="R50" i="23"/>
  <c r="N50" i="23"/>
  <c r="S50" i="23"/>
  <c r="O50" i="23"/>
  <c r="P50" i="23"/>
  <c r="Q50" i="23"/>
  <c r="J144" i="42"/>
  <c r="H144" i="42"/>
  <c r="C144" i="42"/>
  <c r="E144" i="42"/>
  <c r="G144" i="42"/>
  <c r="I144" i="42"/>
  <c r="D144" i="42"/>
  <c r="F144" i="42"/>
  <c r="K144" i="42"/>
  <c r="AP58" i="21"/>
  <c r="Y58" i="21" s="1"/>
  <c r="Q50" i="19"/>
  <c r="R50" i="19"/>
  <c r="M50" i="19"/>
  <c r="N50" i="19"/>
  <c r="P50" i="19"/>
  <c r="U50" i="19"/>
  <c r="S50" i="19"/>
  <c r="T50" i="19"/>
  <c r="O50" i="19"/>
  <c r="D86" i="28"/>
  <c r="F86" i="28"/>
  <c r="J86" i="28"/>
  <c r="I86" i="28"/>
  <c r="G86" i="28"/>
  <c r="C86" i="28"/>
  <c r="H86" i="28"/>
  <c r="E86" i="28"/>
  <c r="K86" i="28"/>
  <c r="Q160" i="23"/>
  <c r="S160" i="23"/>
  <c r="N160" i="23"/>
  <c r="U160" i="23"/>
  <c r="M160" i="23"/>
  <c r="O160" i="23"/>
  <c r="P160" i="23"/>
  <c r="T160" i="23"/>
  <c r="R160" i="23"/>
  <c r="AP74" i="23"/>
  <c r="AO74" i="23" s="1"/>
  <c r="M23" i="28"/>
  <c r="O23" i="28"/>
  <c r="U23" i="28"/>
  <c r="P23" i="28"/>
  <c r="N23" i="28"/>
  <c r="S23" i="28"/>
  <c r="R23" i="28"/>
  <c r="Q23" i="28"/>
  <c r="T23" i="28"/>
  <c r="C115" i="40"/>
  <c r="D115" i="40"/>
  <c r="F115" i="40"/>
  <c r="I115" i="40"/>
  <c r="K115" i="40"/>
  <c r="E115" i="40"/>
  <c r="H115" i="40"/>
  <c r="G115" i="40"/>
  <c r="J115" i="40"/>
  <c r="N79" i="21"/>
  <c r="O79" i="21"/>
  <c r="S79" i="21"/>
  <c r="R79" i="21"/>
  <c r="T79" i="21"/>
  <c r="M79" i="21"/>
  <c r="Q79" i="21"/>
  <c r="P79" i="21"/>
  <c r="U79" i="21"/>
  <c r="C93" i="41"/>
  <c r="G93" i="41"/>
  <c r="E93" i="41"/>
  <c r="F93" i="41"/>
  <c r="J93" i="41"/>
  <c r="I93" i="41"/>
  <c r="H93" i="41"/>
  <c r="K93" i="41"/>
  <c r="D93" i="41"/>
  <c r="AP24" i="19"/>
  <c r="W24" i="19" s="1"/>
  <c r="J9" i="41"/>
  <c r="G9" i="41"/>
  <c r="K9" i="41"/>
  <c r="H9" i="41"/>
  <c r="C9" i="41"/>
  <c r="D9" i="41"/>
  <c r="I9" i="41"/>
  <c r="F9" i="41"/>
  <c r="E9" i="41"/>
  <c r="E46" i="41"/>
  <c r="F46" i="41"/>
  <c r="K46" i="41"/>
  <c r="C46" i="41"/>
  <c r="I46" i="41"/>
  <c r="J46" i="41"/>
  <c r="G46" i="41"/>
  <c r="H46" i="41"/>
  <c r="D46" i="41"/>
  <c r="I143" i="41"/>
  <c r="C143" i="41"/>
  <c r="E143" i="41"/>
  <c r="D143" i="41"/>
  <c r="G143" i="41"/>
  <c r="K143" i="41"/>
  <c r="H143" i="41"/>
  <c r="F143" i="41"/>
  <c r="J143" i="41"/>
  <c r="N114" i="23"/>
  <c r="Q114" i="23"/>
  <c r="P114" i="23"/>
  <c r="O114" i="23"/>
  <c r="T114" i="23"/>
  <c r="U114" i="23"/>
  <c r="R114" i="23"/>
  <c r="S114" i="23"/>
  <c r="M114" i="23"/>
  <c r="C15" i="26"/>
  <c r="K15" i="26"/>
  <c r="E15" i="26"/>
  <c r="J15" i="26"/>
  <c r="D15" i="26"/>
  <c r="I15" i="26"/>
  <c r="H15" i="26"/>
  <c r="F15" i="26"/>
  <c r="G15" i="26"/>
  <c r="T91" i="28"/>
  <c r="O91" i="28"/>
  <c r="M91" i="28"/>
  <c r="S91" i="28"/>
  <c r="N91" i="28"/>
  <c r="Q91" i="28"/>
  <c r="U91" i="28"/>
  <c r="P91" i="28"/>
  <c r="R91" i="28"/>
  <c r="O122" i="21"/>
  <c r="S122" i="21"/>
  <c r="T122" i="21"/>
  <c r="M122" i="21"/>
  <c r="Q122" i="21"/>
  <c r="P122" i="21"/>
  <c r="N122" i="21"/>
  <c r="R122" i="21"/>
  <c r="U122" i="21"/>
  <c r="C100" i="41"/>
  <c r="E100" i="41"/>
  <c r="H100" i="41"/>
  <c r="J100" i="41"/>
  <c r="D100" i="41"/>
  <c r="K100" i="41"/>
  <c r="F100" i="41"/>
  <c r="I100" i="41"/>
  <c r="G100" i="41"/>
  <c r="I27" i="26"/>
  <c r="H27" i="26"/>
  <c r="D27" i="26"/>
  <c r="J27" i="26"/>
  <c r="G27" i="26"/>
  <c r="C27" i="26"/>
  <c r="K27" i="26"/>
  <c r="E27" i="26"/>
  <c r="F27" i="26"/>
  <c r="D107" i="23"/>
  <c r="I107" i="23"/>
  <c r="C107" i="23"/>
  <c r="E107" i="23"/>
  <c r="F107" i="23"/>
  <c r="G107" i="23"/>
  <c r="K107" i="23"/>
  <c r="H107" i="23"/>
  <c r="J107" i="23"/>
  <c r="AP49" i="28"/>
  <c r="AG49" i="28" s="1"/>
  <c r="AP30" i="23"/>
  <c r="AC30" i="23" s="1"/>
  <c r="AP69" i="26"/>
  <c r="Z69" i="26" s="1"/>
  <c r="S113" i="41"/>
  <c r="R113" i="41"/>
  <c r="T113" i="41"/>
  <c r="P113" i="41"/>
  <c r="U113" i="41"/>
  <c r="Q113" i="41"/>
  <c r="N113" i="41"/>
  <c r="M113" i="41"/>
  <c r="O113" i="41"/>
  <c r="C20" i="23"/>
  <c r="D20" i="23"/>
  <c r="K20" i="23"/>
  <c r="J20" i="23"/>
  <c r="G20" i="23"/>
  <c r="H20" i="23"/>
  <c r="F20" i="23"/>
  <c r="I20" i="23"/>
  <c r="E20" i="23"/>
  <c r="AP12" i="40"/>
  <c r="AJ12" i="40" s="1"/>
  <c r="Q119" i="21"/>
  <c r="O119" i="21"/>
  <c r="U119" i="21"/>
  <c r="M119" i="21"/>
  <c r="T119" i="21"/>
  <c r="S119" i="21"/>
  <c r="P119" i="21"/>
  <c r="R119" i="21"/>
  <c r="N119" i="21"/>
  <c r="J175" i="28"/>
  <c r="G175" i="28"/>
  <c r="I175" i="28"/>
  <c r="H175" i="28"/>
  <c r="C175" i="28"/>
  <c r="D175" i="28"/>
  <c r="K175" i="28"/>
  <c r="E175" i="28"/>
  <c r="F175" i="28"/>
  <c r="AP31" i="19"/>
  <c r="AK31" i="19" s="1"/>
  <c r="N151" i="28"/>
  <c r="S151" i="28"/>
  <c r="P151" i="28"/>
  <c r="U151" i="28"/>
  <c r="O151" i="28"/>
  <c r="T151" i="28"/>
  <c r="M151" i="28"/>
  <c r="Q151" i="28"/>
  <c r="R151" i="28"/>
  <c r="AP9" i="23"/>
  <c r="AD9" i="23" s="1"/>
  <c r="U14" i="28"/>
  <c r="M14" i="28"/>
  <c r="T14" i="28"/>
  <c r="R14" i="28"/>
  <c r="Q14" i="28"/>
  <c r="N14" i="28"/>
  <c r="S14" i="28"/>
  <c r="P14" i="28"/>
  <c r="O14" i="28"/>
  <c r="AP118" i="42"/>
  <c r="AB118" i="42" s="1"/>
  <c r="AP107" i="26"/>
  <c r="AM107" i="26" s="1"/>
  <c r="R45" i="26"/>
  <c r="Q45" i="26"/>
  <c r="N45" i="26"/>
  <c r="U45" i="26"/>
  <c r="T45" i="26"/>
  <c r="M45" i="26"/>
  <c r="P45" i="26"/>
  <c r="O45" i="26"/>
  <c r="S45" i="26"/>
  <c r="AP161" i="21"/>
  <c r="AE161" i="21" s="1"/>
  <c r="H56" i="41"/>
  <c r="G56" i="41"/>
  <c r="D56" i="41"/>
  <c r="J56" i="41"/>
  <c r="E56" i="41"/>
  <c r="K56" i="41"/>
  <c r="I56" i="41"/>
  <c r="F56" i="41"/>
  <c r="C56" i="41"/>
  <c r="J32" i="28"/>
  <c r="F32" i="28"/>
  <c r="C32" i="28"/>
  <c r="G32" i="28"/>
  <c r="D32" i="28"/>
  <c r="E32" i="28"/>
  <c r="I32" i="28"/>
  <c r="H32" i="28"/>
  <c r="K32" i="28"/>
  <c r="E118" i="40"/>
  <c r="H118" i="40"/>
  <c r="C118" i="40"/>
  <c r="F118" i="40"/>
  <c r="K118" i="40"/>
  <c r="J118" i="40"/>
  <c r="I118" i="40"/>
  <c r="G118" i="40"/>
  <c r="D118" i="40"/>
  <c r="J17" i="23"/>
  <c r="K17" i="23"/>
  <c r="D17" i="23"/>
  <c r="F17" i="23"/>
  <c r="G17" i="23"/>
  <c r="E17" i="23"/>
  <c r="I17" i="23"/>
  <c r="H17" i="23"/>
  <c r="C17" i="23"/>
  <c r="S16" i="28"/>
  <c r="Q16" i="28"/>
  <c r="N16" i="28"/>
  <c r="T16" i="28"/>
  <c r="O16" i="28"/>
  <c r="U16" i="28"/>
  <c r="M16" i="28"/>
  <c r="R16" i="28"/>
  <c r="P16" i="28"/>
  <c r="G70" i="26"/>
  <c r="J70" i="26"/>
  <c r="D70" i="26"/>
  <c r="H70" i="26"/>
  <c r="K70" i="26"/>
  <c r="C70" i="26"/>
  <c r="I70" i="26"/>
  <c r="F70" i="26"/>
  <c r="E70" i="26"/>
  <c r="M2" i="19"/>
  <c r="R2" i="19"/>
  <c r="O2" i="19"/>
  <c r="Q2" i="19"/>
  <c r="U2" i="19"/>
  <c r="P2" i="19"/>
  <c r="S2" i="19"/>
  <c r="T2" i="19"/>
  <c r="N2" i="19"/>
  <c r="AP70" i="42"/>
  <c r="AP129" i="23"/>
  <c r="AM129" i="23" s="1"/>
  <c r="M142" i="28"/>
  <c r="R142" i="28"/>
  <c r="T142" i="28"/>
  <c r="Q142" i="28"/>
  <c r="O142" i="28"/>
  <c r="N142" i="28"/>
  <c r="U142" i="28"/>
  <c r="P142" i="28"/>
  <c r="S142" i="28"/>
  <c r="F162" i="40"/>
  <c r="H162" i="40"/>
  <c r="D162" i="40"/>
  <c r="C162" i="40"/>
  <c r="I162" i="40"/>
  <c r="J162" i="40"/>
  <c r="G162" i="40"/>
  <c r="K162" i="40"/>
  <c r="E162" i="40"/>
  <c r="AP127" i="42"/>
  <c r="AH127" i="42" s="1"/>
  <c r="AP140" i="40"/>
  <c r="M115" i="21"/>
  <c r="O115" i="21"/>
  <c r="N115" i="21"/>
  <c r="R115" i="21"/>
  <c r="P115" i="21"/>
  <c r="S115" i="21"/>
  <c r="Q115" i="21"/>
  <c r="U115" i="21"/>
  <c r="T115" i="21"/>
  <c r="AP19" i="28"/>
  <c r="AP18" i="28"/>
  <c r="AD18" i="28" s="1"/>
  <c r="J34" i="40"/>
  <c r="H34" i="40"/>
  <c r="I34" i="40"/>
  <c r="G34" i="40"/>
  <c r="F34" i="40"/>
  <c r="D34" i="40"/>
  <c r="C34" i="40"/>
  <c r="E34" i="40"/>
  <c r="K34" i="40"/>
  <c r="AP23" i="28"/>
  <c r="AL23" i="28" s="1"/>
  <c r="AP172" i="26"/>
  <c r="E123" i="28"/>
  <c r="F123" i="28"/>
  <c r="G123" i="28"/>
  <c r="K123" i="28"/>
  <c r="C123" i="28"/>
  <c r="H123" i="28"/>
  <c r="I123" i="28"/>
  <c r="J123" i="28"/>
  <c r="D123" i="28"/>
  <c r="M148" i="23"/>
  <c r="R148" i="23"/>
  <c r="P148" i="23"/>
  <c r="O148" i="23"/>
  <c r="T148" i="23"/>
  <c r="N148" i="23"/>
  <c r="Q148" i="23"/>
  <c r="S148" i="23"/>
  <c r="U148" i="23"/>
  <c r="G60" i="41"/>
  <c r="H60" i="41"/>
  <c r="E60" i="41"/>
  <c r="D60" i="41"/>
  <c r="K60" i="41"/>
  <c r="I60" i="41"/>
  <c r="J60" i="41"/>
  <c r="F60" i="41"/>
  <c r="C60" i="41"/>
  <c r="H24" i="40"/>
  <c r="E24" i="40"/>
  <c r="D24" i="40"/>
  <c r="K24" i="40"/>
  <c r="I24" i="40"/>
  <c r="C24" i="40"/>
  <c r="J24" i="40"/>
  <c r="F24" i="40"/>
  <c r="G24" i="40"/>
  <c r="I41" i="41"/>
  <c r="K41" i="41"/>
  <c r="E41" i="41"/>
  <c r="F41" i="41"/>
  <c r="D41" i="41"/>
  <c r="J41" i="41"/>
  <c r="G41" i="41"/>
  <c r="C41" i="41"/>
  <c r="H41" i="41"/>
  <c r="AP50" i="23"/>
  <c r="AK50" i="23" s="1"/>
  <c r="N141" i="21"/>
  <c r="U141" i="21"/>
  <c r="R141" i="21"/>
  <c r="O141" i="21"/>
  <c r="S141" i="21"/>
  <c r="Q141" i="21"/>
  <c r="M141" i="21"/>
  <c r="P141" i="21"/>
  <c r="T141" i="21"/>
  <c r="I138" i="42"/>
  <c r="F138" i="42"/>
  <c r="K138" i="42"/>
  <c r="J138" i="42"/>
  <c r="H138" i="42"/>
  <c r="D138" i="42"/>
  <c r="G138" i="42"/>
  <c r="C138" i="42"/>
  <c r="E138" i="42"/>
  <c r="T133" i="40"/>
  <c r="M133" i="40"/>
  <c r="N133" i="40"/>
  <c r="R133" i="40"/>
  <c r="S133" i="40"/>
  <c r="P133" i="40"/>
  <c r="Q133" i="40"/>
  <c r="U133" i="40"/>
  <c r="O133" i="40"/>
  <c r="AP155" i="28"/>
  <c r="AM155" i="28" s="1"/>
  <c r="AP77" i="28"/>
  <c r="AK77" i="28" s="1"/>
  <c r="G173" i="42"/>
  <c r="K173" i="42"/>
  <c r="H173" i="42"/>
  <c r="E173" i="42"/>
  <c r="D173" i="42"/>
  <c r="C173" i="42"/>
  <c r="F173" i="42"/>
  <c r="I173" i="42"/>
  <c r="J173" i="42"/>
  <c r="AP33" i="19"/>
  <c r="AE33" i="19" s="1"/>
  <c r="J162" i="41"/>
  <c r="D162" i="41"/>
  <c r="K162" i="41"/>
  <c r="C162" i="41"/>
  <c r="H162" i="41"/>
  <c r="G162" i="41"/>
  <c r="E162" i="41"/>
  <c r="F162" i="41"/>
  <c r="I162" i="41"/>
  <c r="K23" i="28"/>
  <c r="D23" i="28"/>
  <c r="F23" i="28"/>
  <c r="I23" i="28"/>
  <c r="C23" i="28"/>
  <c r="J23" i="28"/>
  <c r="G23" i="28"/>
  <c r="E23" i="28"/>
  <c r="H23" i="28"/>
  <c r="S67" i="28"/>
  <c r="T67" i="28"/>
  <c r="R67" i="28"/>
  <c r="M67" i="28"/>
  <c r="N67" i="28"/>
  <c r="P67" i="28"/>
  <c r="U67" i="28"/>
  <c r="O67" i="28"/>
  <c r="Q67" i="28"/>
  <c r="H96" i="26"/>
  <c r="J96" i="26"/>
  <c r="D96" i="26"/>
  <c r="I96" i="26"/>
  <c r="E96" i="26"/>
  <c r="K96" i="26"/>
  <c r="C96" i="26"/>
  <c r="F96" i="26"/>
  <c r="G96" i="26"/>
  <c r="J92" i="42"/>
  <c r="F92" i="42"/>
  <c r="G92" i="42"/>
  <c r="H92" i="42"/>
  <c r="K92" i="42"/>
  <c r="D92" i="42"/>
  <c r="I92" i="42"/>
  <c r="E92" i="42"/>
  <c r="C92" i="42"/>
  <c r="AP156" i="41"/>
  <c r="R35" i="26"/>
  <c r="U35" i="26"/>
  <c r="Q35" i="26"/>
  <c r="M35" i="26"/>
  <c r="N35" i="26"/>
  <c r="P35" i="26"/>
  <c r="T35" i="26"/>
  <c r="O35" i="26"/>
  <c r="S35" i="26"/>
  <c r="AP162" i="21"/>
  <c r="Z162" i="21" s="1"/>
  <c r="J177" i="23"/>
  <c r="K177" i="23"/>
  <c r="G177" i="23"/>
  <c r="C177" i="23"/>
  <c r="I177" i="23"/>
  <c r="D177" i="23"/>
  <c r="E177" i="23"/>
  <c r="H177" i="23"/>
  <c r="F177" i="23"/>
  <c r="J100" i="40"/>
  <c r="G100" i="40"/>
  <c r="K100" i="40"/>
  <c r="I100" i="40"/>
  <c r="C100" i="40"/>
  <c r="E100" i="40"/>
  <c r="D100" i="40"/>
  <c r="H100" i="40"/>
  <c r="F100" i="40"/>
  <c r="AP149" i="23"/>
  <c r="AJ149" i="23" s="1"/>
  <c r="D93" i="40"/>
  <c r="H93" i="40"/>
  <c r="F93" i="40"/>
  <c r="E93" i="40"/>
  <c r="K93" i="40"/>
  <c r="C93" i="40"/>
  <c r="G93" i="40"/>
  <c r="I93" i="40"/>
  <c r="J93" i="40"/>
  <c r="AP46" i="19"/>
  <c r="AP72" i="28"/>
  <c r="AL72" i="28" s="1"/>
  <c r="AP81" i="40"/>
  <c r="K164" i="23"/>
  <c r="H164" i="23"/>
  <c r="I164" i="23"/>
  <c r="G164" i="23"/>
  <c r="J164" i="23"/>
  <c r="C164" i="23"/>
  <c r="F164" i="23"/>
  <c r="D164" i="23"/>
  <c r="E164" i="23"/>
  <c r="U88" i="26"/>
  <c r="Q88" i="26"/>
  <c r="T88" i="26"/>
  <c r="S88" i="26"/>
  <c r="M88" i="26"/>
  <c r="P88" i="26"/>
  <c r="R88" i="26"/>
  <c r="N88" i="26"/>
  <c r="O88" i="26"/>
  <c r="K30" i="40"/>
  <c r="I30" i="40"/>
  <c r="F30" i="40"/>
  <c r="C30" i="40"/>
  <c r="J30" i="40"/>
  <c r="G30" i="40"/>
  <c r="H30" i="40"/>
  <c r="D30" i="40"/>
  <c r="E30" i="40"/>
  <c r="C115" i="41"/>
  <c r="E115" i="41"/>
  <c r="K115" i="41"/>
  <c r="G115" i="41"/>
  <c r="J115" i="41"/>
  <c r="I115" i="41"/>
  <c r="H115" i="41"/>
  <c r="D115" i="41"/>
  <c r="F115" i="41"/>
  <c r="AP92" i="23"/>
  <c r="AP34" i="19"/>
  <c r="AN34" i="19" s="1"/>
  <c r="J143" i="26"/>
  <c r="E143" i="26"/>
  <c r="G143" i="26"/>
  <c r="F143" i="26"/>
  <c r="C143" i="26"/>
  <c r="H143" i="26"/>
  <c r="D143" i="26"/>
  <c r="I143" i="26"/>
  <c r="K143" i="26"/>
  <c r="AP67" i="23"/>
  <c r="E165" i="42"/>
  <c r="D165" i="42"/>
  <c r="H165" i="42"/>
  <c r="F165" i="42"/>
  <c r="G165" i="42"/>
  <c r="C165" i="42"/>
  <c r="I165" i="42"/>
  <c r="K165" i="42"/>
  <c r="J165" i="42"/>
  <c r="T147" i="23"/>
  <c r="U147" i="23"/>
  <c r="Q147" i="23"/>
  <c r="P147" i="23"/>
  <c r="S147" i="23"/>
  <c r="R147" i="23"/>
  <c r="O147" i="23"/>
  <c r="N147" i="23"/>
  <c r="M147" i="23"/>
  <c r="R103" i="23"/>
  <c r="T103" i="23"/>
  <c r="Q103" i="23"/>
  <c r="S103" i="23"/>
  <c r="M103" i="23"/>
  <c r="U103" i="23"/>
  <c r="O103" i="23"/>
  <c r="P103" i="23"/>
  <c r="N103" i="23"/>
  <c r="AP168" i="42"/>
  <c r="AO168" i="42" s="1"/>
  <c r="R47" i="28"/>
  <c r="Q47" i="28"/>
  <c r="U47" i="28"/>
  <c r="P47" i="28"/>
  <c r="O47" i="28"/>
  <c r="T47" i="28"/>
  <c r="M47" i="28"/>
  <c r="S47" i="28"/>
  <c r="N47" i="28"/>
  <c r="AP25" i="42"/>
  <c r="I44" i="41"/>
  <c r="K44" i="41"/>
  <c r="E44" i="41"/>
  <c r="F44" i="41"/>
  <c r="D44" i="41"/>
  <c r="H44" i="41"/>
  <c r="G44" i="41"/>
  <c r="C44" i="41"/>
  <c r="J44" i="41"/>
  <c r="AP86" i="42"/>
  <c r="J47" i="26"/>
  <c r="G47" i="26"/>
  <c r="C47" i="26"/>
  <c r="H47" i="26"/>
  <c r="D47" i="26"/>
  <c r="I47" i="26"/>
  <c r="E47" i="26"/>
  <c r="K47" i="26"/>
  <c r="F47" i="26"/>
  <c r="K160" i="23"/>
  <c r="I160" i="23"/>
  <c r="E160" i="23"/>
  <c r="G160" i="23"/>
  <c r="C160" i="23"/>
  <c r="F160" i="23"/>
  <c r="D160" i="23"/>
  <c r="J160" i="23"/>
  <c r="H160" i="23"/>
  <c r="AP127" i="26"/>
  <c r="R28" i="19"/>
  <c r="U28" i="19"/>
  <c r="S28" i="19"/>
  <c r="O28" i="19"/>
  <c r="N28" i="19"/>
  <c r="Q28" i="19"/>
  <c r="P28" i="19"/>
  <c r="M28" i="19"/>
  <c r="T28" i="19"/>
  <c r="N147" i="41"/>
  <c r="S147" i="41"/>
  <c r="T147" i="41"/>
  <c r="P147" i="41"/>
  <c r="R147" i="41"/>
  <c r="M147" i="41"/>
  <c r="O147" i="41"/>
  <c r="Q147" i="41"/>
  <c r="U147" i="41"/>
  <c r="U64" i="25"/>
  <c r="P64" i="25"/>
  <c r="R64" i="25"/>
  <c r="Q64" i="25"/>
  <c r="S64" i="25"/>
  <c r="M64" i="25"/>
  <c r="O64" i="25"/>
  <c r="N64" i="25"/>
  <c r="T64" i="25"/>
  <c r="U101" i="42"/>
  <c r="O101" i="42"/>
  <c r="R101" i="42"/>
  <c r="T101" i="42"/>
  <c r="S101" i="42"/>
  <c r="P101" i="42"/>
  <c r="N101" i="42"/>
  <c r="Q101" i="42"/>
  <c r="M101" i="42"/>
  <c r="AP96" i="42"/>
  <c r="AJ96" i="42" s="1"/>
  <c r="G136" i="40"/>
  <c r="E136" i="40"/>
  <c r="K136" i="40"/>
  <c r="J136" i="40"/>
  <c r="C136" i="40"/>
  <c r="H136" i="40"/>
  <c r="F136" i="40"/>
  <c r="I136" i="40"/>
  <c r="D136" i="40"/>
  <c r="F126" i="42"/>
  <c r="D126" i="42"/>
  <c r="K126" i="42"/>
  <c r="J126" i="42"/>
  <c r="C126" i="42"/>
  <c r="G126" i="42"/>
  <c r="H126" i="42"/>
  <c r="I126" i="42"/>
  <c r="E126" i="42"/>
  <c r="Q29" i="19"/>
  <c r="N29" i="19"/>
  <c r="M29" i="19"/>
  <c r="P29" i="19"/>
  <c r="R29" i="19"/>
  <c r="S29" i="19"/>
  <c r="U29" i="19"/>
  <c r="T29" i="19"/>
  <c r="O29" i="19"/>
  <c r="AP66" i="21"/>
  <c r="AO66" i="21" s="1"/>
  <c r="C92" i="41"/>
  <c r="D92" i="41"/>
  <c r="F92" i="41"/>
  <c r="H92" i="41"/>
  <c r="J92" i="41"/>
  <c r="I92" i="41"/>
  <c r="K92" i="41"/>
  <c r="E92" i="41"/>
  <c r="G92" i="41"/>
  <c r="AP49" i="19"/>
  <c r="I172" i="26"/>
  <c r="C172" i="26"/>
  <c r="H172" i="26"/>
  <c r="E172" i="26"/>
  <c r="F172" i="26"/>
  <c r="K172" i="26"/>
  <c r="D172" i="26"/>
  <c r="G172" i="26"/>
  <c r="J172" i="26"/>
  <c r="C148" i="41"/>
  <c r="K148" i="41"/>
  <c r="D148" i="41"/>
  <c r="E148" i="41"/>
  <c r="I148" i="41"/>
  <c r="H148" i="41"/>
  <c r="F148" i="41"/>
  <c r="G148" i="41"/>
  <c r="J148" i="41"/>
  <c r="M107" i="28"/>
  <c r="O107" i="28"/>
  <c r="U107" i="28"/>
  <c r="T107" i="28"/>
  <c r="Q107" i="28"/>
  <c r="S107" i="28"/>
  <c r="P107" i="28"/>
  <c r="N107" i="28"/>
  <c r="R107" i="28"/>
  <c r="U83" i="28"/>
  <c r="T83" i="28"/>
  <c r="N83" i="28"/>
  <c r="M83" i="28"/>
  <c r="R83" i="28"/>
  <c r="S83" i="28"/>
  <c r="O83" i="28"/>
  <c r="P83" i="28"/>
  <c r="Q83" i="28"/>
  <c r="D90" i="23"/>
  <c r="G90" i="23"/>
  <c r="H90" i="23"/>
  <c r="K90" i="23"/>
  <c r="F90" i="23"/>
  <c r="E90" i="23"/>
  <c r="J90" i="23"/>
  <c r="I90" i="23"/>
  <c r="C90" i="23"/>
  <c r="P23" i="23"/>
  <c r="M23" i="23"/>
  <c r="U23" i="23"/>
  <c r="N23" i="23"/>
  <c r="O23" i="23"/>
  <c r="T23" i="23"/>
  <c r="Q23" i="23"/>
  <c r="S23" i="23"/>
  <c r="R23" i="23"/>
  <c r="R97" i="26"/>
  <c r="T97" i="26"/>
  <c r="N97" i="26"/>
  <c r="Q97" i="26"/>
  <c r="U97" i="26"/>
  <c r="S97" i="26"/>
  <c r="M97" i="26"/>
  <c r="P97" i="26"/>
  <c r="O97" i="26"/>
  <c r="S30" i="40"/>
  <c r="R30" i="40"/>
  <c r="T30" i="40"/>
  <c r="Q30" i="40"/>
  <c r="O30" i="40"/>
  <c r="U30" i="40"/>
  <c r="P30" i="40"/>
  <c r="M30" i="40"/>
  <c r="N30" i="40"/>
  <c r="F46" i="28"/>
  <c r="J46" i="28"/>
  <c r="C46" i="28"/>
  <c r="G46" i="28"/>
  <c r="D46" i="28"/>
  <c r="H46" i="28"/>
  <c r="I46" i="28"/>
  <c r="E46" i="28"/>
  <c r="K46" i="28"/>
  <c r="Q96" i="26"/>
  <c r="P96" i="26"/>
  <c r="N96" i="26"/>
  <c r="R96" i="26"/>
  <c r="S96" i="26"/>
  <c r="O96" i="26"/>
  <c r="M96" i="26"/>
  <c r="U96" i="26"/>
  <c r="T96" i="26"/>
  <c r="Q139" i="41"/>
  <c r="S139" i="41"/>
  <c r="U139" i="41"/>
  <c r="N139" i="41"/>
  <c r="O139" i="41"/>
  <c r="M139" i="41"/>
  <c r="R139" i="41"/>
  <c r="T139" i="41"/>
  <c r="P139" i="41"/>
  <c r="Q90" i="21"/>
  <c r="R90" i="21"/>
  <c r="P90" i="21"/>
  <c r="U90" i="21"/>
  <c r="S90" i="21"/>
  <c r="N90" i="21"/>
  <c r="O90" i="21"/>
  <c r="M90" i="21"/>
  <c r="T90" i="21"/>
  <c r="J62" i="40"/>
  <c r="G62" i="40"/>
  <c r="C62" i="40"/>
  <c r="K62" i="40"/>
  <c r="D62" i="40"/>
  <c r="E62" i="40"/>
  <c r="F62" i="40"/>
  <c r="H62" i="40"/>
  <c r="I62" i="40"/>
  <c r="AP116" i="26"/>
  <c r="AN116" i="26" s="1"/>
  <c r="S154" i="26"/>
  <c r="M154" i="26"/>
  <c r="O154" i="26"/>
  <c r="T154" i="26"/>
  <c r="N154" i="26"/>
  <c r="Q154" i="26"/>
  <c r="R154" i="26"/>
  <c r="U154" i="26"/>
  <c r="P154" i="26"/>
  <c r="T168" i="23"/>
  <c r="M168" i="23"/>
  <c r="S168" i="23"/>
  <c r="O168" i="23"/>
  <c r="N168" i="23"/>
  <c r="R168" i="23"/>
  <c r="P168" i="23"/>
  <c r="U168" i="23"/>
  <c r="Q168" i="23"/>
  <c r="AP102" i="41"/>
  <c r="AP122" i="28"/>
  <c r="I133" i="42"/>
  <c r="E133" i="42"/>
  <c r="H133" i="42"/>
  <c r="F133" i="42"/>
  <c r="C133" i="42"/>
  <c r="J133" i="42"/>
  <c r="G133" i="42"/>
  <c r="D133" i="42"/>
  <c r="K133" i="42"/>
  <c r="G58" i="26"/>
  <c r="E58" i="26"/>
  <c r="K58" i="26"/>
  <c r="I58" i="26"/>
  <c r="D58" i="26"/>
  <c r="H58" i="26"/>
  <c r="F58" i="26"/>
  <c r="J58" i="26"/>
  <c r="C58" i="26"/>
  <c r="F110" i="42"/>
  <c r="J110" i="42"/>
  <c r="H110" i="42"/>
  <c r="C110" i="42"/>
  <c r="E110" i="42"/>
  <c r="G110" i="42"/>
  <c r="K110" i="42"/>
  <c r="D110" i="42"/>
  <c r="I110" i="42"/>
  <c r="AP85" i="40"/>
  <c r="AP103" i="21"/>
  <c r="AP125" i="21"/>
  <c r="AO125" i="21" s="1"/>
  <c r="G177" i="40"/>
  <c r="J177" i="40"/>
  <c r="C177" i="40"/>
  <c r="I177" i="40"/>
  <c r="K177" i="40"/>
  <c r="D177" i="40"/>
  <c r="F177" i="40"/>
  <c r="H177" i="40"/>
  <c r="E177" i="40"/>
  <c r="G127" i="23"/>
  <c r="J127" i="23"/>
  <c r="E127" i="23"/>
  <c r="D127" i="23"/>
  <c r="F127" i="23"/>
  <c r="I127" i="23"/>
  <c r="C127" i="23"/>
  <c r="H127" i="23"/>
  <c r="K127" i="23"/>
  <c r="T55" i="21"/>
  <c r="Q55" i="21"/>
  <c r="U55" i="21"/>
  <c r="M55" i="21"/>
  <c r="S55" i="21"/>
  <c r="P55" i="21"/>
  <c r="R55" i="21"/>
  <c r="N55" i="21"/>
  <c r="O55" i="21"/>
  <c r="I119" i="40"/>
  <c r="J119" i="40"/>
  <c r="K119" i="40"/>
  <c r="F119" i="40"/>
  <c r="H119" i="40"/>
  <c r="C119" i="40"/>
  <c r="G119" i="40"/>
  <c r="E119" i="40"/>
  <c r="D119" i="40"/>
  <c r="J79" i="28"/>
  <c r="E79" i="28"/>
  <c r="F79" i="28"/>
  <c r="C79" i="28"/>
  <c r="G79" i="28"/>
  <c r="I79" i="28"/>
  <c r="H79" i="28"/>
  <c r="K79" i="28"/>
  <c r="D79" i="28"/>
  <c r="E81" i="41"/>
  <c r="F81" i="41"/>
  <c r="D81" i="41"/>
  <c r="H81" i="41"/>
  <c r="I81" i="41"/>
  <c r="J81" i="41"/>
  <c r="K81" i="41"/>
  <c r="C81" i="41"/>
  <c r="G81" i="41"/>
  <c r="C107" i="40"/>
  <c r="E107" i="40"/>
  <c r="H107" i="40"/>
  <c r="K107" i="40"/>
  <c r="G107" i="40"/>
  <c r="D107" i="40"/>
  <c r="F107" i="40"/>
  <c r="I107" i="40"/>
  <c r="J107" i="40"/>
  <c r="G5" i="28"/>
  <c r="K5" i="28"/>
  <c r="D5" i="28"/>
  <c r="E5" i="28"/>
  <c r="J5" i="28"/>
  <c r="C5" i="28"/>
  <c r="H5" i="28"/>
  <c r="F5" i="28"/>
  <c r="I5" i="28"/>
  <c r="U131" i="23"/>
  <c r="T131" i="23"/>
  <c r="O131" i="23"/>
  <c r="P131" i="23"/>
  <c r="S131" i="23"/>
  <c r="R131" i="23"/>
  <c r="N131" i="23"/>
  <c r="Q131" i="23"/>
  <c r="M131" i="23"/>
  <c r="AP46" i="40"/>
  <c r="AJ46" i="40" s="1"/>
  <c r="M63" i="26"/>
  <c r="R63" i="26"/>
  <c r="U63" i="26"/>
  <c r="S63" i="26"/>
  <c r="T63" i="26"/>
  <c r="O63" i="26"/>
  <c r="N63" i="26"/>
  <c r="P63" i="26"/>
  <c r="Q63" i="26"/>
  <c r="D138" i="40"/>
  <c r="I138" i="40"/>
  <c r="E138" i="40"/>
  <c r="G138" i="40"/>
  <c r="H138" i="40"/>
  <c r="F138" i="40"/>
  <c r="K138" i="40"/>
  <c r="J138" i="40"/>
  <c r="C138" i="40"/>
  <c r="G58" i="40"/>
  <c r="C58" i="40"/>
  <c r="F58" i="40"/>
  <c r="E58" i="40"/>
  <c r="K58" i="40"/>
  <c r="H58" i="40"/>
  <c r="D58" i="40"/>
  <c r="I58" i="40"/>
  <c r="J58" i="40"/>
  <c r="AP127" i="21"/>
  <c r="AN127" i="21" s="1"/>
  <c r="G110" i="40"/>
  <c r="K110" i="40"/>
  <c r="F110" i="40"/>
  <c r="E110" i="40"/>
  <c r="C110" i="40"/>
  <c r="H110" i="40"/>
  <c r="D110" i="40"/>
  <c r="I110" i="40"/>
  <c r="J110" i="40"/>
  <c r="R43" i="28"/>
  <c r="S43" i="28"/>
  <c r="N43" i="28"/>
  <c r="Q43" i="28"/>
  <c r="P43" i="28"/>
  <c r="T43" i="28"/>
  <c r="U43" i="28"/>
  <c r="M43" i="28"/>
  <c r="O43" i="28"/>
  <c r="N93" i="26"/>
  <c r="S93" i="26"/>
  <c r="M93" i="26"/>
  <c r="R93" i="26"/>
  <c r="Q93" i="26"/>
  <c r="U93" i="26"/>
  <c r="O93" i="26"/>
  <c r="T93" i="26"/>
  <c r="P93" i="26"/>
  <c r="J171" i="25"/>
  <c r="C171" i="25"/>
  <c r="G171" i="25"/>
  <c r="E171" i="25"/>
  <c r="I171" i="25"/>
  <c r="D171" i="25"/>
  <c r="H171" i="25"/>
  <c r="F171" i="25"/>
  <c r="K171" i="25"/>
  <c r="AP137" i="21"/>
  <c r="AH137" i="21" s="1"/>
  <c r="S8" i="28"/>
  <c r="O8" i="28"/>
  <c r="T8" i="28"/>
  <c r="U8" i="28"/>
  <c r="M8" i="28"/>
  <c r="N8" i="28"/>
  <c r="R8" i="28"/>
  <c r="Q8" i="28"/>
  <c r="P8" i="28"/>
  <c r="I140" i="40"/>
  <c r="D140" i="40"/>
  <c r="K140" i="40"/>
  <c r="E140" i="40"/>
  <c r="F140" i="40"/>
  <c r="C140" i="40"/>
  <c r="J140" i="40"/>
  <c r="G140" i="40"/>
  <c r="H140" i="40"/>
  <c r="AP44" i="19"/>
  <c r="AJ44" i="19" s="1"/>
  <c r="AP10" i="19"/>
  <c r="AF10" i="19" s="1"/>
  <c r="R77" i="21"/>
  <c r="O77" i="21"/>
  <c r="S77" i="21"/>
  <c r="Q77" i="21"/>
  <c r="M77" i="21"/>
  <c r="P77" i="21"/>
  <c r="T77" i="21"/>
  <c r="N77" i="21"/>
  <c r="U77" i="21"/>
  <c r="F168" i="41"/>
  <c r="D168" i="41"/>
  <c r="G168" i="41"/>
  <c r="H168" i="41"/>
  <c r="C168" i="41"/>
  <c r="J168" i="41"/>
  <c r="I168" i="41"/>
  <c r="K168" i="41"/>
  <c r="E168" i="41"/>
  <c r="U61" i="28"/>
  <c r="O61" i="28"/>
  <c r="T61" i="28"/>
  <c r="R61" i="28"/>
  <c r="M61" i="28"/>
  <c r="S61" i="28"/>
  <c r="Q61" i="28"/>
  <c r="P61" i="28"/>
  <c r="N61" i="28"/>
  <c r="AP136" i="26"/>
  <c r="T61" i="21"/>
  <c r="P61" i="21"/>
  <c r="U61" i="21"/>
  <c r="S61" i="21"/>
  <c r="Q61" i="21"/>
  <c r="N61" i="21"/>
  <c r="R61" i="21"/>
  <c r="O61" i="21"/>
  <c r="M61" i="21"/>
  <c r="AP37" i="23"/>
  <c r="AD37" i="23" s="1"/>
  <c r="F130" i="26"/>
  <c r="G130" i="26"/>
  <c r="I130" i="26"/>
  <c r="C130" i="26"/>
  <c r="E130" i="26"/>
  <c r="J130" i="26"/>
  <c r="H130" i="26"/>
  <c r="K130" i="26"/>
  <c r="D130" i="26"/>
  <c r="R146" i="26"/>
  <c r="N146" i="26"/>
  <c r="M146" i="26"/>
  <c r="P146" i="26"/>
  <c r="U146" i="26"/>
  <c r="T146" i="26"/>
  <c r="O146" i="26"/>
  <c r="S146" i="26"/>
  <c r="Q146" i="26"/>
  <c r="M67" i="41"/>
  <c r="U67" i="41"/>
  <c r="R67" i="41"/>
  <c r="S67" i="41"/>
  <c r="Q67" i="41"/>
  <c r="N67" i="41"/>
  <c r="P67" i="41"/>
  <c r="T67" i="41"/>
  <c r="O67" i="41"/>
  <c r="D105" i="41"/>
  <c r="H105" i="41"/>
  <c r="E105" i="41"/>
  <c r="K105" i="41"/>
  <c r="C105" i="41"/>
  <c r="I105" i="41"/>
  <c r="F105" i="41"/>
  <c r="G105" i="41"/>
  <c r="J105" i="41"/>
  <c r="H39" i="23"/>
  <c r="D39" i="23"/>
  <c r="I39" i="23"/>
  <c r="G39" i="23"/>
  <c r="K39" i="23"/>
  <c r="E39" i="23"/>
  <c r="C39" i="23"/>
  <c r="F39" i="23"/>
  <c r="J39" i="23"/>
  <c r="D54" i="40"/>
  <c r="E54" i="40"/>
  <c r="H54" i="40"/>
  <c r="I54" i="40"/>
  <c r="K54" i="40"/>
  <c r="J54" i="40"/>
  <c r="F54" i="40"/>
  <c r="G54" i="40"/>
  <c r="C54" i="40"/>
  <c r="AP83" i="23"/>
  <c r="AN83" i="23" s="1"/>
  <c r="I152" i="41"/>
  <c r="K152" i="41"/>
  <c r="C152" i="41"/>
  <c r="H152" i="41"/>
  <c r="G152" i="41"/>
  <c r="D152" i="41"/>
  <c r="F152" i="41"/>
  <c r="E152" i="41"/>
  <c r="J152" i="41"/>
  <c r="K61" i="25"/>
  <c r="E61" i="25"/>
  <c r="J61" i="25"/>
  <c r="I61" i="25"/>
  <c r="H61" i="25"/>
  <c r="D61" i="25"/>
  <c r="C61" i="25"/>
  <c r="F61" i="25"/>
  <c r="G61" i="25"/>
  <c r="R97" i="21"/>
  <c r="N97" i="21"/>
  <c r="P97" i="21"/>
  <c r="S97" i="21"/>
  <c r="O97" i="21"/>
  <c r="U97" i="21"/>
  <c r="T97" i="21"/>
  <c r="Q97" i="21"/>
  <c r="M97" i="21"/>
  <c r="G128" i="40"/>
  <c r="I128" i="40"/>
  <c r="F128" i="40"/>
  <c r="C128" i="40"/>
  <c r="E128" i="40"/>
  <c r="H128" i="40"/>
  <c r="D128" i="40"/>
  <c r="K128" i="40"/>
  <c r="J128" i="40"/>
  <c r="T133" i="23"/>
  <c r="U133" i="23"/>
  <c r="Q133" i="23"/>
  <c r="O133" i="23"/>
  <c r="S133" i="23"/>
  <c r="P133" i="23"/>
  <c r="M133" i="23"/>
  <c r="R133" i="23"/>
  <c r="N133" i="23"/>
  <c r="AP14" i="40"/>
  <c r="E36" i="28"/>
  <c r="J36" i="28"/>
  <c r="K36" i="28"/>
  <c r="C36" i="28"/>
  <c r="F36" i="28"/>
  <c r="G36" i="28"/>
  <c r="H36" i="28"/>
  <c r="D36" i="28"/>
  <c r="I36" i="28"/>
  <c r="T77" i="28"/>
  <c r="N77" i="28"/>
  <c r="R77" i="28"/>
  <c r="M77" i="28"/>
  <c r="U77" i="28"/>
  <c r="O77" i="28"/>
  <c r="P77" i="28"/>
  <c r="S77" i="28"/>
  <c r="Q77" i="28"/>
  <c r="I162" i="23"/>
  <c r="H162" i="23"/>
  <c r="K162" i="23"/>
  <c r="F162" i="23"/>
  <c r="E162" i="23"/>
  <c r="J162" i="23"/>
  <c r="C162" i="23"/>
  <c r="G162" i="23"/>
  <c r="D162" i="23"/>
  <c r="T34" i="41"/>
  <c r="S34" i="41"/>
  <c r="M34" i="41"/>
  <c r="P34" i="41"/>
  <c r="N34" i="41"/>
  <c r="R34" i="41"/>
  <c r="O34" i="41"/>
  <c r="U34" i="41"/>
  <c r="Q34" i="41"/>
  <c r="AP39" i="28"/>
  <c r="AP110" i="23"/>
  <c r="AJ110" i="23" s="1"/>
  <c r="F76" i="42"/>
  <c r="G76" i="42"/>
  <c r="H76" i="42"/>
  <c r="K76" i="42"/>
  <c r="I76" i="42"/>
  <c r="J76" i="42"/>
  <c r="E76" i="42"/>
  <c r="D76" i="42"/>
  <c r="C76" i="42"/>
  <c r="I131" i="28"/>
  <c r="H131" i="28"/>
  <c r="F131" i="28"/>
  <c r="K131" i="28"/>
  <c r="E131" i="28"/>
  <c r="G131" i="28"/>
  <c r="C131" i="28"/>
  <c r="J131" i="28"/>
  <c r="D131" i="28"/>
  <c r="S100" i="21"/>
  <c r="P100" i="21"/>
  <c r="O100" i="21"/>
  <c r="Q100" i="21"/>
  <c r="U100" i="21"/>
  <c r="T100" i="21"/>
  <c r="M100" i="21"/>
  <c r="R100" i="21"/>
  <c r="N100" i="21"/>
  <c r="AP175" i="21"/>
  <c r="AJ175" i="21" s="1"/>
  <c r="AP87" i="21"/>
  <c r="R39" i="28"/>
  <c r="S39" i="28"/>
  <c r="Q39" i="28"/>
  <c r="O39" i="28"/>
  <c r="P39" i="28"/>
  <c r="T39" i="28"/>
  <c r="M39" i="28"/>
  <c r="N39" i="28"/>
  <c r="U39" i="28"/>
  <c r="AP45" i="23"/>
  <c r="AD45" i="23" s="1"/>
  <c r="AP91" i="21"/>
  <c r="AF91" i="21" s="1"/>
  <c r="AP78" i="28"/>
  <c r="AF78" i="28" s="1"/>
  <c r="AP172" i="23"/>
  <c r="AH172" i="23" s="1"/>
  <c r="H87" i="28"/>
  <c r="D87" i="28"/>
  <c r="I87" i="28"/>
  <c r="K87" i="28"/>
  <c r="F87" i="28"/>
  <c r="J87" i="28"/>
  <c r="E87" i="28"/>
  <c r="G87" i="28"/>
  <c r="C87" i="28"/>
  <c r="R45" i="28"/>
  <c r="S45" i="28"/>
  <c r="P45" i="28"/>
  <c r="Q45" i="28"/>
  <c r="U45" i="28"/>
  <c r="O45" i="28"/>
  <c r="M45" i="28"/>
  <c r="T45" i="28"/>
  <c r="N45" i="28"/>
  <c r="Q68" i="41"/>
  <c r="U68" i="41"/>
  <c r="O68" i="41"/>
  <c r="P68" i="41"/>
  <c r="M68" i="41"/>
  <c r="R68" i="41"/>
  <c r="S68" i="41"/>
  <c r="T68" i="41"/>
  <c r="N68" i="41"/>
  <c r="AP97" i="42"/>
  <c r="AP69" i="23"/>
  <c r="AG69" i="23" s="1"/>
  <c r="H69" i="40"/>
  <c r="D69" i="40"/>
  <c r="G69" i="40"/>
  <c r="E69" i="40"/>
  <c r="K69" i="40"/>
  <c r="F69" i="40"/>
  <c r="I69" i="40"/>
  <c r="J69" i="40"/>
  <c r="C69" i="40"/>
  <c r="O129" i="42"/>
  <c r="T129" i="42"/>
  <c r="P129" i="42"/>
  <c r="R129" i="42"/>
  <c r="Q129" i="42"/>
  <c r="M129" i="42"/>
  <c r="U129" i="42"/>
  <c r="N129" i="42"/>
  <c r="S129" i="42"/>
  <c r="AP71" i="42"/>
  <c r="AO71" i="42" s="1"/>
  <c r="T44" i="40"/>
  <c r="U44" i="40"/>
  <c r="N44" i="40"/>
  <c r="Q44" i="40"/>
  <c r="O44" i="40"/>
  <c r="P44" i="40"/>
  <c r="S44" i="40"/>
  <c r="M44" i="40"/>
  <c r="R44" i="40"/>
  <c r="R33" i="19"/>
  <c r="N33" i="19"/>
  <c r="O33" i="19"/>
  <c r="S33" i="19"/>
  <c r="M33" i="19"/>
  <c r="T33" i="19"/>
  <c r="Q33" i="19"/>
  <c r="P33" i="19"/>
  <c r="U33" i="19"/>
  <c r="I125" i="28"/>
  <c r="E125" i="28"/>
  <c r="H125" i="28"/>
  <c r="F125" i="28"/>
  <c r="D125" i="28"/>
  <c r="J125" i="28"/>
  <c r="C125" i="28"/>
  <c r="K125" i="28"/>
  <c r="G125" i="28"/>
  <c r="K163" i="26"/>
  <c r="H163" i="26"/>
  <c r="E163" i="26"/>
  <c r="J163" i="26"/>
  <c r="D163" i="26"/>
  <c r="G163" i="26"/>
  <c r="C163" i="26"/>
  <c r="I163" i="26"/>
  <c r="F163" i="26"/>
  <c r="N145" i="28"/>
  <c r="P145" i="28"/>
  <c r="O145" i="28"/>
  <c r="R145" i="28"/>
  <c r="T145" i="28"/>
  <c r="M145" i="28"/>
  <c r="U145" i="28"/>
  <c r="S145" i="28"/>
  <c r="Q145" i="28"/>
  <c r="AP163" i="21"/>
  <c r="Z163" i="21" s="1"/>
  <c r="R148" i="28"/>
  <c r="M148" i="28"/>
  <c r="O148" i="28"/>
  <c r="Q148" i="28"/>
  <c r="U148" i="28"/>
  <c r="N148" i="28"/>
  <c r="S148" i="28"/>
  <c r="P148" i="28"/>
  <c r="T148" i="28"/>
  <c r="T35" i="19"/>
  <c r="U35" i="19"/>
  <c r="O35" i="19"/>
  <c r="S35" i="19"/>
  <c r="M35" i="19"/>
  <c r="N35" i="19"/>
  <c r="Q35" i="19"/>
  <c r="P35" i="19"/>
  <c r="R35" i="19"/>
  <c r="AP116" i="21"/>
  <c r="AH116" i="21" s="1"/>
  <c r="AP123" i="21"/>
  <c r="AD123" i="21" s="1"/>
  <c r="AP134" i="21"/>
  <c r="M26" i="19"/>
  <c r="R26" i="19"/>
  <c r="N26" i="19"/>
  <c r="P26" i="19"/>
  <c r="Q26" i="19"/>
  <c r="S26" i="19"/>
  <c r="O26" i="19"/>
  <c r="U26" i="19"/>
  <c r="T26" i="19"/>
  <c r="O137" i="28"/>
  <c r="T137" i="28"/>
  <c r="M137" i="28"/>
  <c r="S137" i="28"/>
  <c r="Q137" i="28"/>
  <c r="U137" i="28"/>
  <c r="N137" i="28"/>
  <c r="P137" i="28"/>
  <c r="R137" i="28"/>
  <c r="D149" i="28"/>
  <c r="H149" i="28"/>
  <c r="I149" i="28"/>
  <c r="K149" i="28"/>
  <c r="E149" i="28"/>
  <c r="C149" i="28"/>
  <c r="F149" i="28"/>
  <c r="G149" i="28"/>
  <c r="J149" i="28"/>
  <c r="H98" i="28"/>
  <c r="C98" i="28"/>
  <c r="D98" i="28"/>
  <c r="E98" i="28"/>
  <c r="F98" i="28"/>
  <c r="K98" i="28"/>
  <c r="J98" i="28"/>
  <c r="G98" i="28"/>
  <c r="I98" i="28"/>
  <c r="Q86" i="28"/>
  <c r="S86" i="28"/>
  <c r="O86" i="28"/>
  <c r="T86" i="28"/>
  <c r="U86" i="28"/>
  <c r="M86" i="28"/>
  <c r="P86" i="28"/>
  <c r="N86" i="28"/>
  <c r="R86" i="28"/>
  <c r="AP166" i="28"/>
  <c r="Y166" i="28" s="1"/>
  <c r="K29" i="23"/>
  <c r="E29" i="23"/>
  <c r="G29" i="23"/>
  <c r="H29" i="23"/>
  <c r="C29" i="23"/>
  <c r="D29" i="23"/>
  <c r="I29" i="23"/>
  <c r="F29" i="23"/>
  <c r="J29" i="23"/>
  <c r="C2" i="19"/>
  <c r="C163" i="41"/>
  <c r="I163" i="41"/>
  <c r="G163" i="41"/>
  <c r="F163" i="41"/>
  <c r="D163" i="41"/>
  <c r="K163" i="41"/>
  <c r="H163" i="41"/>
  <c r="J163" i="41"/>
  <c r="E163" i="41"/>
  <c r="C53" i="42"/>
  <c r="D53" i="42"/>
  <c r="I53" i="42"/>
  <c r="H53" i="42"/>
  <c r="G53" i="42"/>
  <c r="E53" i="42"/>
  <c r="F53" i="42"/>
  <c r="J53" i="42"/>
  <c r="K53" i="42"/>
  <c r="AP136" i="40"/>
  <c r="AN136" i="40" s="1"/>
  <c r="P73" i="42"/>
  <c r="S73" i="42"/>
  <c r="O73" i="42"/>
  <c r="M73" i="42"/>
  <c r="T73" i="42"/>
  <c r="N73" i="42"/>
  <c r="R73" i="42"/>
  <c r="Q73" i="42"/>
  <c r="U73" i="42"/>
  <c r="F59" i="28"/>
  <c r="J59" i="28"/>
  <c r="E59" i="28"/>
  <c r="K59" i="28"/>
  <c r="C59" i="28"/>
  <c r="H59" i="28"/>
  <c r="D59" i="28"/>
  <c r="I59" i="28"/>
  <c r="G59" i="28"/>
  <c r="H4" i="23"/>
  <c r="G4" i="23"/>
  <c r="F4" i="23"/>
  <c r="J4" i="23"/>
  <c r="K4" i="23"/>
  <c r="D4" i="23"/>
  <c r="E4" i="23"/>
  <c r="C4" i="23"/>
  <c r="I4" i="23"/>
  <c r="P53" i="21"/>
  <c r="O53" i="21"/>
  <c r="U53" i="21"/>
  <c r="S53" i="21"/>
  <c r="M53" i="21"/>
  <c r="T53" i="21"/>
  <c r="N53" i="21"/>
  <c r="Q53" i="21"/>
  <c r="R53" i="21"/>
  <c r="AP155" i="23"/>
  <c r="AH155" i="23" s="1"/>
  <c r="C139" i="42"/>
  <c r="K139" i="42"/>
  <c r="H139" i="42"/>
  <c r="G139" i="42"/>
  <c r="D139" i="42"/>
  <c r="E139" i="42"/>
  <c r="F139" i="42"/>
  <c r="I139" i="42"/>
  <c r="J139" i="42"/>
  <c r="AP152" i="26"/>
  <c r="AP116" i="42"/>
  <c r="AE116" i="42" s="1"/>
  <c r="AP14" i="26"/>
  <c r="AP60" i="41"/>
  <c r="C78" i="41"/>
  <c r="H78" i="41"/>
  <c r="D78" i="41"/>
  <c r="G78" i="41"/>
  <c r="K78" i="41"/>
  <c r="E78" i="41"/>
  <c r="J78" i="41"/>
  <c r="I78" i="41"/>
  <c r="F78" i="41"/>
  <c r="M176" i="40"/>
  <c r="S176" i="40"/>
  <c r="P176" i="40"/>
  <c r="R176" i="40"/>
  <c r="O176" i="40"/>
  <c r="T176" i="40"/>
  <c r="N176" i="40"/>
  <c r="Q176" i="40"/>
  <c r="U176" i="40"/>
  <c r="P79" i="42"/>
  <c r="R79" i="42"/>
  <c r="S79" i="42"/>
  <c r="O79" i="42"/>
  <c r="U79" i="42"/>
  <c r="Q79" i="42"/>
  <c r="M79" i="42"/>
  <c r="T79" i="42"/>
  <c r="N79" i="42"/>
  <c r="G41" i="23"/>
  <c r="J41" i="23"/>
  <c r="H41" i="23"/>
  <c r="C41" i="23"/>
  <c r="I41" i="23"/>
  <c r="K41" i="23"/>
  <c r="F41" i="23"/>
  <c r="D41" i="23"/>
  <c r="E41" i="23"/>
  <c r="G104" i="25"/>
  <c r="F104" i="25"/>
  <c r="E104" i="25"/>
  <c r="C104" i="25"/>
  <c r="D104" i="25"/>
  <c r="I104" i="25"/>
  <c r="H104" i="25"/>
  <c r="K104" i="25"/>
  <c r="J104" i="25"/>
  <c r="G85" i="40"/>
  <c r="C85" i="40"/>
  <c r="K85" i="40"/>
  <c r="I85" i="40"/>
  <c r="D85" i="40"/>
  <c r="H85" i="40"/>
  <c r="E85" i="40"/>
  <c r="J85" i="40"/>
  <c r="F85" i="40"/>
  <c r="AP75" i="21"/>
  <c r="E8" i="23"/>
  <c r="J8" i="23"/>
  <c r="C8" i="23"/>
  <c r="I8" i="23"/>
  <c r="G8" i="23"/>
  <c r="F8" i="23"/>
  <c r="H8" i="23"/>
  <c r="D8" i="23"/>
  <c r="K8" i="23"/>
  <c r="C9" i="23"/>
  <c r="I9" i="23"/>
  <c r="D9" i="23"/>
  <c r="J9" i="23"/>
  <c r="F9" i="23"/>
  <c r="K9" i="23"/>
  <c r="E9" i="23"/>
  <c r="G9" i="23"/>
  <c r="H9" i="23"/>
  <c r="H37" i="23"/>
  <c r="I37" i="23"/>
  <c r="D37" i="23"/>
  <c r="J37" i="23"/>
  <c r="K37" i="23"/>
  <c r="F37" i="23"/>
  <c r="C37" i="23"/>
  <c r="E37" i="23"/>
  <c r="G37" i="23"/>
  <c r="F59" i="41"/>
  <c r="C59" i="41"/>
  <c r="D59" i="41"/>
  <c r="K59" i="41"/>
  <c r="J59" i="41"/>
  <c r="G59" i="41"/>
  <c r="H59" i="41"/>
  <c r="E59" i="41"/>
  <c r="I59" i="41"/>
  <c r="I39" i="26"/>
  <c r="D39" i="26"/>
  <c r="J39" i="26"/>
  <c r="E39" i="26"/>
  <c r="H39" i="26"/>
  <c r="F39" i="26"/>
  <c r="K39" i="26"/>
  <c r="C39" i="26"/>
  <c r="G39" i="26"/>
  <c r="AP83" i="25"/>
  <c r="AP133" i="40"/>
  <c r="AI133" i="40" s="1"/>
  <c r="AP22" i="42"/>
  <c r="K101" i="26"/>
  <c r="H101" i="26"/>
  <c r="G101" i="26"/>
  <c r="C101" i="26"/>
  <c r="D101" i="26"/>
  <c r="E101" i="26"/>
  <c r="I101" i="26"/>
  <c r="F101" i="26"/>
  <c r="J101" i="26"/>
  <c r="AP86" i="23"/>
  <c r="AP132" i="23"/>
  <c r="AP130" i="41"/>
  <c r="AG130" i="41" s="1"/>
  <c r="AP76" i="28"/>
  <c r="AP89" i="26"/>
  <c r="Y89" i="26" s="1"/>
  <c r="M37" i="41"/>
  <c r="P37" i="41"/>
  <c r="S37" i="41"/>
  <c r="U37" i="41"/>
  <c r="O37" i="41"/>
  <c r="N37" i="41"/>
  <c r="Q37" i="41"/>
  <c r="T37" i="41"/>
  <c r="R37" i="41"/>
  <c r="R144" i="23"/>
  <c r="N144" i="23"/>
  <c r="Q144" i="23"/>
  <c r="M144" i="23"/>
  <c r="O144" i="23"/>
  <c r="P144" i="23"/>
  <c r="U144" i="23"/>
  <c r="T144" i="23"/>
  <c r="S144" i="23"/>
  <c r="AP33" i="26"/>
  <c r="P72" i="40"/>
  <c r="T72" i="40"/>
  <c r="Q72" i="40"/>
  <c r="N72" i="40"/>
  <c r="R72" i="40"/>
  <c r="S72" i="40"/>
  <c r="O72" i="40"/>
  <c r="M72" i="40"/>
  <c r="U72" i="40"/>
  <c r="N13" i="19"/>
  <c r="P13" i="19"/>
  <c r="U13" i="19"/>
  <c r="O13" i="19"/>
  <c r="T13" i="19"/>
  <c r="R13" i="19"/>
  <c r="S13" i="19"/>
  <c r="Q13" i="19"/>
  <c r="M13" i="19"/>
  <c r="N28" i="42"/>
  <c r="R28" i="42"/>
  <c r="S28" i="42"/>
  <c r="T28" i="42"/>
  <c r="U28" i="42"/>
  <c r="O28" i="42"/>
  <c r="P28" i="42"/>
  <c r="Q28" i="42"/>
  <c r="M28" i="42"/>
  <c r="AP53" i="41"/>
  <c r="AC53" i="41" s="1"/>
  <c r="R57" i="26"/>
  <c r="N57" i="26"/>
  <c r="Q57" i="26"/>
  <c r="U57" i="26"/>
  <c r="M57" i="26"/>
  <c r="S57" i="26"/>
  <c r="P57" i="26"/>
  <c r="T57" i="26"/>
  <c r="O57" i="26"/>
  <c r="AP23" i="41"/>
  <c r="AP117" i="21"/>
  <c r="AK117" i="21" s="1"/>
  <c r="J72" i="26"/>
  <c r="F72" i="26"/>
  <c r="K72" i="26"/>
  <c r="E72" i="26"/>
  <c r="H72" i="26"/>
  <c r="I72" i="26"/>
  <c r="D72" i="26"/>
  <c r="G72" i="26"/>
  <c r="C72" i="26"/>
  <c r="N149" i="21"/>
  <c r="S149" i="21"/>
  <c r="T149" i="21"/>
  <c r="Q149" i="21"/>
  <c r="O149" i="21"/>
  <c r="R149" i="21"/>
  <c r="P149" i="21"/>
  <c r="M149" i="21"/>
  <c r="U149" i="21"/>
  <c r="AP54" i="23"/>
  <c r="AC54" i="23" s="1"/>
  <c r="AP3" i="42"/>
  <c r="W3" i="42" s="1"/>
  <c r="C109" i="41"/>
  <c r="D109" i="41"/>
  <c r="J109" i="41"/>
  <c r="I109" i="41"/>
  <c r="E109" i="41"/>
  <c r="H109" i="41"/>
  <c r="F109" i="41"/>
  <c r="G109" i="41"/>
  <c r="K109" i="41"/>
  <c r="D5" i="42"/>
  <c r="K5" i="42"/>
  <c r="C5" i="42"/>
  <c r="G5" i="42"/>
  <c r="F5" i="42"/>
  <c r="I5" i="42"/>
  <c r="J5" i="42"/>
  <c r="E5" i="42"/>
  <c r="H5" i="42"/>
  <c r="Q24" i="40"/>
  <c r="R24" i="40"/>
  <c r="N24" i="40"/>
  <c r="T24" i="40"/>
  <c r="S24" i="40"/>
  <c r="U24" i="40"/>
  <c r="P24" i="40"/>
  <c r="M24" i="40"/>
  <c r="O24" i="40"/>
  <c r="AP28" i="42"/>
  <c r="AP164" i="40"/>
  <c r="AJ164" i="40" s="1"/>
  <c r="AP16" i="28"/>
  <c r="AF16" i="28" s="1"/>
  <c r="H111" i="41"/>
  <c r="E111" i="41"/>
  <c r="D111" i="41"/>
  <c r="K111" i="41"/>
  <c r="C111" i="41"/>
  <c r="F111" i="41"/>
  <c r="J111" i="41"/>
  <c r="G111" i="41"/>
  <c r="I111" i="41"/>
  <c r="AP50" i="19"/>
  <c r="AL50" i="19" s="1"/>
  <c r="N81" i="41"/>
  <c r="R81" i="41"/>
  <c r="S81" i="41"/>
  <c r="Q81" i="41"/>
  <c r="O81" i="41"/>
  <c r="M81" i="41"/>
  <c r="U81" i="41"/>
  <c r="P81" i="41"/>
  <c r="T81" i="41"/>
  <c r="F99" i="28"/>
  <c r="E99" i="28"/>
  <c r="K99" i="28"/>
  <c r="G99" i="28"/>
  <c r="H99" i="28"/>
  <c r="J99" i="28"/>
  <c r="I99" i="28"/>
  <c r="C99" i="28"/>
  <c r="D99" i="28"/>
  <c r="I89" i="40"/>
  <c r="D89" i="40"/>
  <c r="H89" i="40"/>
  <c r="F89" i="40"/>
  <c r="J89" i="40"/>
  <c r="E89" i="40"/>
  <c r="G89" i="40"/>
  <c r="C89" i="40"/>
  <c r="K89" i="40"/>
  <c r="N114" i="21"/>
  <c r="S114" i="21"/>
  <c r="O114" i="21"/>
  <c r="M114" i="21"/>
  <c r="Q114" i="21"/>
  <c r="U114" i="21"/>
  <c r="T114" i="21"/>
  <c r="R114" i="21"/>
  <c r="P114" i="21"/>
  <c r="F71" i="41"/>
  <c r="E71" i="41"/>
  <c r="C71" i="41"/>
  <c r="I71" i="41"/>
  <c r="G71" i="41"/>
  <c r="K71" i="41"/>
  <c r="J71" i="41"/>
  <c r="H71" i="41"/>
  <c r="D71" i="41"/>
  <c r="G153" i="40"/>
  <c r="C153" i="40"/>
  <c r="E153" i="40"/>
  <c r="I153" i="40"/>
  <c r="H153" i="40"/>
  <c r="D153" i="40"/>
  <c r="K153" i="40"/>
  <c r="F153" i="40"/>
  <c r="J153" i="40"/>
  <c r="AP65" i="42"/>
  <c r="Y65" i="42" s="1"/>
  <c r="S154" i="21"/>
  <c r="R154" i="21"/>
  <c r="N154" i="21"/>
  <c r="U154" i="21"/>
  <c r="O154" i="21"/>
  <c r="Q154" i="21"/>
  <c r="P154" i="21"/>
  <c r="M154" i="21"/>
  <c r="T154" i="21"/>
  <c r="AP45" i="19"/>
  <c r="AH45" i="19" s="1"/>
  <c r="C29" i="42"/>
  <c r="J29" i="42"/>
  <c r="F29" i="42"/>
  <c r="H29" i="42"/>
  <c r="E29" i="42"/>
  <c r="K29" i="42"/>
  <c r="G29" i="42"/>
  <c r="D29" i="42"/>
  <c r="I29" i="42"/>
  <c r="AP92" i="28"/>
  <c r="Y92" i="28" s="1"/>
  <c r="F27" i="40"/>
  <c r="E27" i="40"/>
  <c r="K27" i="40"/>
  <c r="D27" i="40"/>
  <c r="J27" i="40"/>
  <c r="H27" i="40"/>
  <c r="G27" i="40"/>
  <c r="C27" i="40"/>
  <c r="I27" i="40"/>
  <c r="N84" i="40"/>
  <c r="T84" i="40"/>
  <c r="O84" i="40"/>
  <c r="M84" i="40"/>
  <c r="R84" i="40"/>
  <c r="U84" i="40"/>
  <c r="P84" i="40"/>
  <c r="Q84" i="40"/>
  <c r="S84" i="40"/>
  <c r="AP22" i="26"/>
  <c r="AP80" i="41"/>
  <c r="AP110" i="41"/>
  <c r="M75" i="21"/>
  <c r="R75" i="21"/>
  <c r="T75" i="21"/>
  <c r="U75" i="21"/>
  <c r="S75" i="21"/>
  <c r="N75" i="21"/>
  <c r="O75" i="21"/>
  <c r="Q75" i="21"/>
  <c r="P75" i="21"/>
  <c r="AP9" i="19"/>
  <c r="AN9" i="19" s="1"/>
  <c r="K146" i="41"/>
  <c r="J146" i="41"/>
  <c r="G146" i="41"/>
  <c r="I146" i="41"/>
  <c r="D146" i="41"/>
  <c r="C146" i="41"/>
  <c r="H146" i="41"/>
  <c r="E146" i="41"/>
  <c r="F146" i="41"/>
  <c r="P101" i="41"/>
  <c r="N101" i="41"/>
  <c r="Q101" i="41"/>
  <c r="U101" i="41"/>
  <c r="O101" i="41"/>
  <c r="M101" i="41"/>
  <c r="R101" i="41"/>
  <c r="T101" i="41"/>
  <c r="S101" i="41"/>
  <c r="N20" i="19"/>
  <c r="P20" i="19"/>
  <c r="O20" i="19"/>
  <c r="T20" i="19"/>
  <c r="M20" i="19"/>
  <c r="Q20" i="19"/>
  <c r="R20" i="19"/>
  <c r="S20" i="19"/>
  <c r="U20" i="19"/>
  <c r="E90" i="26"/>
  <c r="G90" i="26"/>
  <c r="K90" i="26"/>
  <c r="D90" i="26"/>
  <c r="C90" i="26"/>
  <c r="H90" i="26"/>
  <c r="F90" i="26"/>
  <c r="J90" i="26"/>
  <c r="I90" i="26"/>
  <c r="N71" i="28"/>
  <c r="U71" i="28"/>
  <c r="O71" i="28"/>
  <c r="R71" i="28"/>
  <c r="T71" i="28"/>
  <c r="M71" i="28"/>
  <c r="P71" i="28"/>
  <c r="Q71" i="28"/>
  <c r="S71" i="28"/>
  <c r="AP141" i="23"/>
  <c r="E121" i="40"/>
  <c r="G121" i="40"/>
  <c r="I121" i="40"/>
  <c r="K121" i="40"/>
  <c r="C121" i="40"/>
  <c r="D121" i="40"/>
  <c r="J121" i="40"/>
  <c r="F121" i="40"/>
  <c r="H121" i="40"/>
  <c r="M135" i="28"/>
  <c r="S135" i="28"/>
  <c r="N135" i="28"/>
  <c r="P135" i="28"/>
  <c r="Q135" i="28"/>
  <c r="U135" i="28"/>
  <c r="O135" i="28"/>
  <c r="R135" i="28"/>
  <c r="T135" i="28"/>
  <c r="Q173" i="41"/>
  <c r="M173" i="41"/>
  <c r="T173" i="41"/>
  <c r="P173" i="41"/>
  <c r="U173" i="41"/>
  <c r="R173" i="41"/>
  <c r="O173" i="41"/>
  <c r="N173" i="41"/>
  <c r="S173" i="41"/>
  <c r="AP136" i="23"/>
  <c r="S64" i="42"/>
  <c r="U64" i="42"/>
  <c r="T64" i="42"/>
  <c r="M64" i="42"/>
  <c r="Q64" i="42"/>
  <c r="R64" i="42"/>
  <c r="O64" i="42"/>
  <c r="P64" i="42"/>
  <c r="N64" i="42"/>
  <c r="AP24" i="40"/>
  <c r="Q20" i="40"/>
  <c r="R20" i="40"/>
  <c r="S20" i="40"/>
  <c r="O20" i="40"/>
  <c r="P20" i="40"/>
  <c r="U20" i="40"/>
  <c r="T20" i="40"/>
  <c r="M20" i="40"/>
  <c r="N20" i="40"/>
  <c r="F9" i="40"/>
  <c r="K9" i="40"/>
  <c r="E9" i="40"/>
  <c r="I9" i="40"/>
  <c r="H9" i="40"/>
  <c r="J9" i="40"/>
  <c r="G9" i="40"/>
  <c r="D9" i="40"/>
  <c r="C9" i="40"/>
  <c r="M153" i="26"/>
  <c r="N153" i="26"/>
  <c r="Q153" i="26"/>
  <c r="P153" i="26"/>
  <c r="T153" i="26"/>
  <c r="R153" i="26"/>
  <c r="U153" i="26"/>
  <c r="S153" i="26"/>
  <c r="O153" i="26"/>
  <c r="AP120" i="28"/>
  <c r="Y120" i="28" s="1"/>
  <c r="F77" i="26"/>
  <c r="I77" i="26"/>
  <c r="J77" i="26"/>
  <c r="G77" i="26"/>
  <c r="D77" i="26"/>
  <c r="E77" i="26"/>
  <c r="C77" i="26"/>
  <c r="H77" i="26"/>
  <c r="K77" i="26"/>
  <c r="AP128" i="21"/>
  <c r="AA128" i="21" s="1"/>
  <c r="K130" i="28"/>
  <c r="I130" i="28"/>
  <c r="F130" i="28"/>
  <c r="G130" i="28"/>
  <c r="H130" i="28"/>
  <c r="J130" i="28"/>
  <c r="E130" i="28"/>
  <c r="C130" i="28"/>
  <c r="D130" i="28"/>
  <c r="AP3" i="28"/>
  <c r="AC3" i="28" s="1"/>
  <c r="AP11" i="19"/>
  <c r="AJ11" i="19" s="1"/>
  <c r="S70" i="21"/>
  <c r="O70" i="21"/>
  <c r="N70" i="21"/>
  <c r="R70" i="21"/>
  <c r="P70" i="21"/>
  <c r="U70" i="21"/>
  <c r="T70" i="21"/>
  <c r="Q70" i="21"/>
  <c r="M70" i="21"/>
  <c r="E147" i="23"/>
  <c r="F147" i="23"/>
  <c r="D147" i="23"/>
  <c r="K147" i="23"/>
  <c r="H147" i="23"/>
  <c r="C147" i="23"/>
  <c r="G147" i="23"/>
  <c r="I147" i="23"/>
  <c r="J147" i="23"/>
  <c r="T143" i="28"/>
  <c r="M143" i="28"/>
  <c r="Q143" i="28"/>
  <c r="P143" i="28"/>
  <c r="O143" i="28"/>
  <c r="S143" i="28"/>
  <c r="U143" i="28"/>
  <c r="R143" i="28"/>
  <c r="N143" i="28"/>
  <c r="J20" i="28"/>
  <c r="F20" i="28"/>
  <c r="K20" i="28"/>
  <c r="G20" i="28"/>
  <c r="C20" i="28"/>
  <c r="H20" i="28"/>
  <c r="D20" i="28"/>
  <c r="I20" i="28"/>
  <c r="E20" i="28"/>
  <c r="C66" i="26"/>
  <c r="E66" i="26"/>
  <c r="H66" i="26"/>
  <c r="D66" i="26"/>
  <c r="I66" i="26"/>
  <c r="G66" i="26"/>
  <c r="F66" i="26"/>
  <c r="J66" i="26"/>
  <c r="K66" i="26"/>
  <c r="AP91" i="28"/>
  <c r="AG91" i="28" s="1"/>
  <c r="E103" i="40"/>
  <c r="F103" i="40"/>
  <c r="G103" i="40"/>
  <c r="K103" i="40"/>
  <c r="C103" i="40"/>
  <c r="J103" i="40"/>
  <c r="I103" i="40"/>
  <c r="H103" i="40"/>
  <c r="D103" i="40"/>
  <c r="N147" i="28"/>
  <c r="P147" i="28"/>
  <c r="U147" i="28"/>
  <c r="O147" i="28"/>
  <c r="R147" i="28"/>
  <c r="T147" i="28"/>
  <c r="S147" i="28"/>
  <c r="M147" i="28"/>
  <c r="Q147" i="28"/>
  <c r="G99" i="26"/>
  <c r="J99" i="26"/>
  <c r="E99" i="26"/>
  <c r="F99" i="26"/>
  <c r="D99" i="26"/>
  <c r="C99" i="26"/>
  <c r="I99" i="26"/>
  <c r="K99" i="26"/>
  <c r="H99" i="26"/>
  <c r="I86" i="41"/>
  <c r="G86" i="41"/>
  <c r="K86" i="41"/>
  <c r="H86" i="41"/>
  <c r="J86" i="41"/>
  <c r="F86" i="41"/>
  <c r="E86" i="41"/>
  <c r="D86" i="41"/>
  <c r="C86" i="41"/>
  <c r="AP129" i="40"/>
  <c r="Q78" i="28"/>
  <c r="N78" i="28"/>
  <c r="P78" i="28"/>
  <c r="O78" i="28"/>
  <c r="S78" i="28"/>
  <c r="R78" i="28"/>
  <c r="U78" i="28"/>
  <c r="T78" i="28"/>
  <c r="M78" i="28"/>
  <c r="S77" i="23"/>
  <c r="T77" i="23"/>
  <c r="P77" i="23"/>
  <c r="U77" i="23"/>
  <c r="N77" i="23"/>
  <c r="R77" i="23"/>
  <c r="Q77" i="23"/>
  <c r="M77" i="23"/>
  <c r="O77" i="23"/>
  <c r="F155" i="28"/>
  <c r="I155" i="28"/>
  <c r="E155" i="28"/>
  <c r="C155" i="28"/>
  <c r="J155" i="28"/>
  <c r="G155" i="28"/>
  <c r="H155" i="28"/>
  <c r="D155" i="28"/>
  <c r="K155" i="28"/>
  <c r="AP79" i="41"/>
  <c r="U154" i="23"/>
  <c r="P154" i="23"/>
  <c r="S154" i="23"/>
  <c r="N154" i="23"/>
  <c r="O154" i="23"/>
  <c r="M154" i="23"/>
  <c r="T154" i="23"/>
  <c r="R154" i="23"/>
  <c r="Q154" i="23"/>
  <c r="N158" i="40"/>
  <c r="M158" i="40"/>
  <c r="R158" i="40"/>
  <c r="P158" i="40"/>
  <c r="Q158" i="40"/>
  <c r="T158" i="40"/>
  <c r="U158" i="40"/>
  <c r="S158" i="40"/>
  <c r="O158" i="40"/>
  <c r="K138" i="23"/>
  <c r="I138" i="23"/>
  <c r="D138" i="23"/>
  <c r="H138" i="23"/>
  <c r="F138" i="23"/>
  <c r="G138" i="23"/>
  <c r="C138" i="23"/>
  <c r="J138" i="23"/>
  <c r="E138" i="23"/>
  <c r="AP70" i="21"/>
  <c r="AK70" i="21" s="1"/>
  <c r="J172" i="41"/>
  <c r="E172" i="41"/>
  <c r="C172" i="41"/>
  <c r="K172" i="41"/>
  <c r="I172" i="41"/>
  <c r="H172" i="41"/>
  <c r="G172" i="41"/>
  <c r="D172" i="41"/>
  <c r="F172" i="41"/>
  <c r="O3" i="28"/>
  <c r="R3" i="28"/>
  <c r="N3" i="28"/>
  <c r="T3" i="28"/>
  <c r="M3" i="28"/>
  <c r="U3" i="28"/>
  <c r="Q3" i="28"/>
  <c r="P3" i="28"/>
  <c r="S3" i="28"/>
  <c r="O103" i="28"/>
  <c r="R103" i="28"/>
  <c r="M103" i="28"/>
  <c r="N103" i="28"/>
  <c r="S103" i="28"/>
  <c r="Q103" i="28"/>
  <c r="P103" i="28"/>
  <c r="U103" i="28"/>
  <c r="T103" i="28"/>
  <c r="G120" i="26"/>
  <c r="J120" i="26"/>
  <c r="C120" i="26"/>
  <c r="I120" i="26"/>
  <c r="H120" i="26"/>
  <c r="K120" i="26"/>
  <c r="E120" i="26"/>
  <c r="F120" i="26"/>
  <c r="D120" i="26"/>
  <c r="Q152" i="28"/>
  <c r="U152" i="28"/>
  <c r="S152" i="28"/>
  <c r="O152" i="28"/>
  <c r="M152" i="28"/>
  <c r="T152" i="28"/>
  <c r="P152" i="28"/>
  <c r="R152" i="28"/>
  <c r="N152" i="28"/>
  <c r="AP4" i="19"/>
  <c r="AC4" i="19" s="1"/>
  <c r="S29" i="28"/>
  <c r="R29" i="28"/>
  <c r="N29" i="28"/>
  <c r="O29" i="28"/>
  <c r="P29" i="28"/>
  <c r="M29" i="28"/>
  <c r="Q29" i="28"/>
  <c r="T29" i="28"/>
  <c r="U29" i="28"/>
  <c r="H159" i="28"/>
  <c r="E159" i="28"/>
  <c r="J159" i="28"/>
  <c r="F159" i="28"/>
  <c r="G159" i="28"/>
  <c r="D159" i="28"/>
  <c r="C159" i="28"/>
  <c r="K159" i="28"/>
  <c r="I159" i="28"/>
  <c r="Q85" i="21"/>
  <c r="P85" i="21"/>
  <c r="R85" i="21"/>
  <c r="M85" i="21"/>
  <c r="U85" i="21"/>
  <c r="N85" i="21"/>
  <c r="S85" i="21"/>
  <c r="T85" i="21"/>
  <c r="O85" i="21"/>
  <c r="G55" i="40"/>
  <c r="J55" i="40"/>
  <c r="D55" i="40"/>
  <c r="K55" i="40"/>
  <c r="C55" i="40"/>
  <c r="E55" i="40"/>
  <c r="H55" i="40"/>
  <c r="I55" i="40"/>
  <c r="F55" i="40"/>
  <c r="F156" i="40"/>
  <c r="K156" i="40"/>
  <c r="J156" i="40"/>
  <c r="H156" i="40"/>
  <c r="I156" i="40"/>
  <c r="G156" i="40"/>
  <c r="C156" i="40"/>
  <c r="D156" i="40"/>
  <c r="E156" i="40"/>
  <c r="AP173" i="28"/>
  <c r="AJ173" i="28" s="1"/>
  <c r="AP125" i="28"/>
  <c r="AH125" i="28" s="1"/>
  <c r="AP157" i="28"/>
  <c r="AG157" i="28" s="1"/>
  <c r="F49" i="23"/>
  <c r="C49" i="23"/>
  <c r="H49" i="23"/>
  <c r="E49" i="23"/>
  <c r="D49" i="23"/>
  <c r="I49" i="23"/>
  <c r="K49" i="23"/>
  <c r="G49" i="23"/>
  <c r="J49" i="23"/>
  <c r="D70" i="42"/>
  <c r="G70" i="42"/>
  <c r="I70" i="42"/>
  <c r="F70" i="42"/>
  <c r="E70" i="42"/>
  <c r="J70" i="42"/>
  <c r="K70" i="42"/>
  <c r="C70" i="42"/>
  <c r="H70" i="42"/>
  <c r="I6" i="26"/>
  <c r="D6" i="26"/>
  <c r="E6" i="26"/>
  <c r="H6" i="26"/>
  <c r="F6" i="26"/>
  <c r="J6" i="26"/>
  <c r="K6" i="26"/>
  <c r="G6" i="26"/>
  <c r="C6" i="26"/>
  <c r="AP33" i="42"/>
  <c r="AP86" i="40"/>
  <c r="AP7" i="28"/>
  <c r="X7" i="28" s="1"/>
  <c r="J167" i="28"/>
  <c r="K167" i="28"/>
  <c r="E167" i="28"/>
  <c r="H167" i="28"/>
  <c r="G167" i="28"/>
  <c r="F167" i="28"/>
  <c r="D167" i="28"/>
  <c r="C167" i="28"/>
  <c r="I167" i="28"/>
  <c r="AP124" i="26"/>
  <c r="W124" i="26" s="1"/>
  <c r="Q51" i="28"/>
  <c r="R51" i="28"/>
  <c r="M51" i="28"/>
  <c r="S51" i="28"/>
  <c r="P51" i="28"/>
  <c r="N51" i="28"/>
  <c r="T51" i="28"/>
  <c r="U51" i="28"/>
  <c r="O51" i="28"/>
  <c r="AP7" i="23"/>
  <c r="X7" i="23" s="1"/>
  <c r="D2" i="40"/>
  <c r="H2" i="40"/>
  <c r="C2" i="40"/>
  <c r="J2" i="40"/>
  <c r="G2" i="40"/>
  <c r="E2" i="40"/>
  <c r="K2" i="40"/>
  <c r="I2" i="40"/>
  <c r="F2" i="40"/>
  <c r="AP75" i="41"/>
  <c r="AP34" i="26"/>
  <c r="AC34" i="26" s="1"/>
  <c r="S55" i="23"/>
  <c r="R55" i="23"/>
  <c r="M55" i="23"/>
  <c r="N55" i="23"/>
  <c r="U55" i="23"/>
  <c r="O55" i="23"/>
  <c r="Q55" i="23"/>
  <c r="P55" i="23"/>
  <c r="T55" i="23"/>
  <c r="AP14" i="41"/>
  <c r="AK14" i="41" s="1"/>
  <c r="AP100" i="40"/>
  <c r="AP51" i="25"/>
  <c r="AE51" i="25" s="1"/>
  <c r="AP144" i="41"/>
  <c r="AP98" i="26"/>
  <c r="S68" i="28"/>
  <c r="O68" i="28"/>
  <c r="T68" i="28"/>
  <c r="M68" i="28"/>
  <c r="R68" i="28"/>
  <c r="P68" i="28"/>
  <c r="U68" i="28"/>
  <c r="N68" i="28"/>
  <c r="Q68" i="28"/>
  <c r="AP89" i="21"/>
  <c r="AL89" i="21" s="1"/>
  <c r="O41" i="26"/>
  <c r="R41" i="26"/>
  <c r="P41" i="26"/>
  <c r="S41" i="26"/>
  <c r="U41" i="26"/>
  <c r="N41" i="26"/>
  <c r="Q41" i="26"/>
  <c r="M41" i="26"/>
  <c r="T41" i="26"/>
  <c r="F171" i="41"/>
  <c r="E171" i="41"/>
  <c r="H171" i="41"/>
  <c r="K171" i="41"/>
  <c r="G171" i="41"/>
  <c r="I171" i="41"/>
  <c r="D171" i="41"/>
  <c r="C171" i="41"/>
  <c r="J171" i="41"/>
  <c r="G153" i="28"/>
  <c r="C153" i="28"/>
  <c r="D153" i="28"/>
  <c r="H153" i="28"/>
  <c r="I153" i="28"/>
  <c r="J153" i="28"/>
  <c r="F153" i="28"/>
  <c r="E153" i="28"/>
  <c r="K153" i="28"/>
  <c r="U49" i="19"/>
  <c r="S49" i="19"/>
  <c r="R49" i="19"/>
  <c r="P49" i="19"/>
  <c r="N49" i="19"/>
  <c r="O49" i="19"/>
  <c r="M49" i="19"/>
  <c r="T49" i="19"/>
  <c r="Q49" i="19"/>
  <c r="E135" i="23"/>
  <c r="C135" i="23"/>
  <c r="G135" i="23"/>
  <c r="F135" i="23"/>
  <c r="J135" i="23"/>
  <c r="K135" i="23"/>
  <c r="D135" i="23"/>
  <c r="H135" i="23"/>
  <c r="I135" i="23"/>
  <c r="K21" i="40"/>
  <c r="D21" i="40"/>
  <c r="E21" i="40"/>
  <c r="F21" i="40"/>
  <c r="C21" i="40"/>
  <c r="G21" i="40"/>
  <c r="I21" i="40"/>
  <c r="J21" i="40"/>
  <c r="H21" i="40"/>
  <c r="AP88" i="26"/>
  <c r="AP135" i="40"/>
  <c r="S122" i="28"/>
  <c r="O122" i="28"/>
  <c r="Q122" i="28"/>
  <c r="P122" i="28"/>
  <c r="T122" i="28"/>
  <c r="M122" i="28"/>
  <c r="R122" i="28"/>
  <c r="U122" i="28"/>
  <c r="N122" i="28"/>
  <c r="D46" i="40"/>
  <c r="E46" i="40"/>
  <c r="I46" i="40"/>
  <c r="K46" i="40"/>
  <c r="H46" i="40"/>
  <c r="G46" i="40"/>
  <c r="F46" i="40"/>
  <c r="J46" i="40"/>
  <c r="C46" i="40"/>
  <c r="AP162" i="23"/>
  <c r="AB162" i="23" s="1"/>
  <c r="F54" i="28"/>
  <c r="C54" i="28"/>
  <c r="H54" i="28"/>
  <c r="G54" i="28"/>
  <c r="J54" i="28"/>
  <c r="E54" i="28"/>
  <c r="D54" i="28"/>
  <c r="I54" i="28"/>
  <c r="K54" i="28"/>
  <c r="AP147" i="41"/>
  <c r="AP41" i="26"/>
  <c r="AM41" i="26" s="1"/>
  <c r="S82" i="42"/>
  <c r="M82" i="42"/>
  <c r="N82" i="42"/>
  <c r="U82" i="42"/>
  <c r="Q82" i="42"/>
  <c r="T82" i="42"/>
  <c r="O82" i="42"/>
  <c r="R82" i="42"/>
  <c r="P82" i="42"/>
  <c r="J89" i="26"/>
  <c r="E89" i="26"/>
  <c r="G89" i="26"/>
  <c r="K89" i="26"/>
  <c r="D89" i="26"/>
  <c r="I89" i="26"/>
  <c r="H89" i="26"/>
  <c r="C89" i="26"/>
  <c r="F89" i="26"/>
  <c r="T126" i="21"/>
  <c r="P126" i="21"/>
  <c r="N126" i="21"/>
  <c r="Q126" i="21"/>
  <c r="U126" i="21"/>
  <c r="O126" i="21"/>
  <c r="M126" i="21"/>
  <c r="R126" i="21"/>
  <c r="S126" i="21"/>
  <c r="AP56" i="23"/>
  <c r="AI56" i="23" s="1"/>
  <c r="C12" i="41"/>
  <c r="D12" i="41"/>
  <c r="H12" i="41"/>
  <c r="I12" i="41"/>
  <c r="K12" i="41"/>
  <c r="E12" i="41"/>
  <c r="F12" i="41"/>
  <c r="J12" i="41"/>
  <c r="G12" i="41"/>
  <c r="P53" i="26"/>
  <c r="T53" i="26"/>
  <c r="O53" i="26"/>
  <c r="N53" i="26"/>
  <c r="M53" i="26"/>
  <c r="R53" i="26"/>
  <c r="Q53" i="26"/>
  <c r="S53" i="26"/>
  <c r="U53" i="26"/>
  <c r="AP48" i="23"/>
  <c r="AI48" i="23" s="1"/>
  <c r="M118" i="28"/>
  <c r="N118" i="28"/>
  <c r="T118" i="28"/>
  <c r="U118" i="28"/>
  <c r="Q118" i="28"/>
  <c r="S118" i="28"/>
  <c r="P118" i="28"/>
  <c r="R118" i="28"/>
  <c r="O118" i="28"/>
  <c r="T78" i="21"/>
  <c r="R78" i="21"/>
  <c r="N78" i="21"/>
  <c r="P78" i="21"/>
  <c r="Q78" i="21"/>
  <c r="O78" i="21"/>
  <c r="S78" i="21"/>
  <c r="U78" i="21"/>
  <c r="M78" i="21"/>
  <c r="C28" i="28"/>
  <c r="D28" i="28"/>
  <c r="H28" i="28"/>
  <c r="E28" i="28"/>
  <c r="K28" i="28"/>
  <c r="J28" i="28"/>
  <c r="F28" i="28"/>
  <c r="I28" i="28"/>
  <c r="G28" i="28"/>
  <c r="I174" i="26"/>
  <c r="J174" i="26"/>
  <c r="C174" i="26"/>
  <c r="D174" i="26"/>
  <c r="K174" i="26"/>
  <c r="E174" i="26"/>
  <c r="F174" i="26"/>
  <c r="H174" i="26"/>
  <c r="G174" i="26"/>
  <c r="M154" i="28"/>
  <c r="Q154" i="28"/>
  <c r="R154" i="28"/>
  <c r="O154" i="28"/>
  <c r="T154" i="28"/>
  <c r="N154" i="28"/>
  <c r="P154" i="28"/>
  <c r="U154" i="28"/>
  <c r="S154" i="28"/>
  <c r="K130" i="40"/>
  <c r="G130" i="40"/>
  <c r="C130" i="40"/>
  <c r="E130" i="40"/>
  <c r="H130" i="40"/>
  <c r="F130" i="40"/>
  <c r="D130" i="40"/>
  <c r="I130" i="40"/>
  <c r="J130" i="40"/>
  <c r="AP58" i="41"/>
  <c r="U137" i="40"/>
  <c r="O137" i="40"/>
  <c r="S137" i="40"/>
  <c r="T137" i="40"/>
  <c r="R137" i="40"/>
  <c r="P137" i="40"/>
  <c r="N137" i="40"/>
  <c r="M137" i="40"/>
  <c r="Q137" i="40"/>
  <c r="H24" i="42"/>
  <c r="G24" i="42"/>
  <c r="E24" i="42"/>
  <c r="I24" i="42"/>
  <c r="D24" i="42"/>
  <c r="C24" i="42"/>
  <c r="K24" i="42"/>
  <c r="J24" i="42"/>
  <c r="F24" i="42"/>
  <c r="M97" i="41"/>
  <c r="N97" i="41"/>
  <c r="T97" i="41"/>
  <c r="U97" i="41"/>
  <c r="O97" i="41"/>
  <c r="Q97" i="41"/>
  <c r="P97" i="41"/>
  <c r="S97" i="41"/>
  <c r="R97" i="41"/>
  <c r="N173" i="23"/>
  <c r="O173" i="23"/>
  <c r="P173" i="23"/>
  <c r="S173" i="23"/>
  <c r="R173" i="23"/>
  <c r="Q173" i="23"/>
  <c r="T173" i="23"/>
  <c r="U173" i="23"/>
  <c r="M173" i="23"/>
  <c r="C129" i="26"/>
  <c r="I129" i="26"/>
  <c r="F129" i="26"/>
  <c r="H129" i="26"/>
  <c r="K129" i="26"/>
  <c r="D129" i="26"/>
  <c r="E129" i="26"/>
  <c r="G129" i="26"/>
  <c r="J129" i="26"/>
  <c r="AP55" i="42"/>
  <c r="AP56" i="26"/>
  <c r="AO56" i="26" s="1"/>
  <c r="AP110" i="40"/>
  <c r="AP122" i="21"/>
  <c r="AJ122" i="21" s="1"/>
  <c r="C138" i="26"/>
  <c r="G138" i="26"/>
  <c r="E138" i="26"/>
  <c r="H138" i="26"/>
  <c r="D138" i="26"/>
  <c r="J138" i="26"/>
  <c r="K138" i="26"/>
  <c r="F138" i="26"/>
  <c r="I138" i="26"/>
  <c r="O72" i="21"/>
  <c r="S72" i="21"/>
  <c r="M72" i="21"/>
  <c r="T72" i="21"/>
  <c r="U72" i="21"/>
  <c r="P72" i="21"/>
  <c r="R72" i="21"/>
  <c r="N72" i="21"/>
  <c r="Q72" i="21"/>
  <c r="R98" i="21"/>
  <c r="S98" i="21"/>
  <c r="O98" i="21"/>
  <c r="P98" i="21"/>
  <c r="M98" i="21"/>
  <c r="Q98" i="21"/>
  <c r="U98" i="21"/>
  <c r="T98" i="21"/>
  <c r="N98" i="21"/>
  <c r="M39" i="19"/>
  <c r="P39" i="19"/>
  <c r="R39" i="19"/>
  <c r="U39" i="19"/>
  <c r="S39" i="19"/>
  <c r="O39" i="19"/>
  <c r="N39" i="19"/>
  <c r="Q39" i="19"/>
  <c r="T39" i="19"/>
  <c r="AP84" i="26"/>
  <c r="AG84" i="26" s="1"/>
  <c r="AP129" i="21"/>
  <c r="AE129" i="21" s="1"/>
  <c r="AP166" i="21"/>
  <c r="AO166" i="21" s="1"/>
  <c r="AP88" i="28"/>
  <c r="AA88" i="28" s="1"/>
  <c r="AP84" i="21"/>
  <c r="AM84" i="21" s="1"/>
  <c r="AP64" i="21"/>
  <c r="AP32" i="23"/>
  <c r="AJ32" i="23" s="1"/>
  <c r="D104" i="23"/>
  <c r="K104" i="23"/>
  <c r="E104" i="23"/>
  <c r="H104" i="23"/>
  <c r="G104" i="23"/>
  <c r="I104" i="23"/>
  <c r="F104" i="23"/>
  <c r="J104" i="23"/>
  <c r="C104" i="23"/>
  <c r="AP149" i="21"/>
  <c r="AP143" i="23"/>
  <c r="AF143" i="23" s="1"/>
  <c r="E118" i="23"/>
  <c r="C118" i="23"/>
  <c r="K118" i="23"/>
  <c r="J118" i="23"/>
  <c r="F118" i="23"/>
  <c r="I118" i="23"/>
  <c r="G118" i="23"/>
  <c r="D118" i="23"/>
  <c r="H118" i="23"/>
  <c r="R154" i="42"/>
  <c r="Q154" i="42"/>
  <c r="U154" i="42"/>
  <c r="M154" i="42"/>
  <c r="O154" i="42"/>
  <c r="N154" i="42"/>
  <c r="S154" i="42"/>
  <c r="T154" i="42"/>
  <c r="P154" i="42"/>
  <c r="P105" i="28"/>
  <c r="Q105" i="28"/>
  <c r="U105" i="28"/>
  <c r="O105" i="28"/>
  <c r="M105" i="28"/>
  <c r="N105" i="28"/>
  <c r="R105" i="28"/>
  <c r="S105" i="28"/>
  <c r="T105" i="28"/>
  <c r="U91" i="41"/>
  <c r="Q91" i="41"/>
  <c r="N91" i="41"/>
  <c r="S91" i="41"/>
  <c r="O91" i="41"/>
  <c r="T91" i="41"/>
  <c r="M91" i="41"/>
  <c r="R91" i="41"/>
  <c r="P91" i="41"/>
  <c r="O155" i="26"/>
  <c r="Q155" i="26"/>
  <c r="R155" i="26"/>
  <c r="N155" i="26"/>
  <c r="S155" i="26"/>
  <c r="T155" i="26"/>
  <c r="P155" i="26"/>
  <c r="M155" i="26"/>
  <c r="U155" i="26"/>
  <c r="U18" i="19"/>
  <c r="N18" i="19"/>
  <c r="R18" i="19"/>
  <c r="S18" i="19"/>
  <c r="T18" i="19"/>
  <c r="M18" i="19"/>
  <c r="Q18" i="19"/>
  <c r="P18" i="19"/>
  <c r="O18" i="19"/>
  <c r="C30" i="26"/>
  <c r="G30" i="26"/>
  <c r="K30" i="26"/>
  <c r="E30" i="26"/>
  <c r="H30" i="26"/>
  <c r="D30" i="26"/>
  <c r="F30" i="26"/>
  <c r="J30" i="26"/>
  <c r="I30" i="26"/>
  <c r="AP13" i="23"/>
  <c r="C31" i="41"/>
  <c r="D31" i="41"/>
  <c r="G31" i="41"/>
  <c r="H31" i="41"/>
  <c r="I31" i="41"/>
  <c r="J31" i="41"/>
  <c r="K31" i="41"/>
  <c r="E31" i="41"/>
  <c r="F31" i="41"/>
  <c r="T146" i="21"/>
  <c r="U146" i="21"/>
  <c r="O146" i="21"/>
  <c r="S146" i="21"/>
  <c r="M146" i="21"/>
  <c r="N146" i="21"/>
  <c r="Q146" i="21"/>
  <c r="P146" i="21"/>
  <c r="R146" i="21"/>
  <c r="O15" i="28"/>
  <c r="T15" i="28"/>
  <c r="U15" i="28"/>
  <c r="P15" i="28"/>
  <c r="R15" i="28"/>
  <c r="N15" i="28"/>
  <c r="Q15" i="28"/>
  <c r="M15" i="28"/>
  <c r="S15" i="28"/>
  <c r="T92" i="40"/>
  <c r="N92" i="40"/>
  <c r="U92" i="40"/>
  <c r="S92" i="40"/>
  <c r="P92" i="40"/>
  <c r="O92" i="40"/>
  <c r="M92" i="40"/>
  <c r="Q92" i="40"/>
  <c r="R92" i="40"/>
  <c r="S107" i="23"/>
  <c r="R107" i="23"/>
  <c r="O107" i="23"/>
  <c r="T107" i="23"/>
  <c r="M107" i="23"/>
  <c r="N107" i="23"/>
  <c r="U107" i="23"/>
  <c r="Q107" i="23"/>
  <c r="P107" i="23"/>
  <c r="T81" i="21"/>
  <c r="M81" i="21"/>
  <c r="U81" i="21"/>
  <c r="N81" i="21"/>
  <c r="R81" i="21"/>
  <c r="Q81" i="21"/>
  <c r="O81" i="21"/>
  <c r="S81" i="21"/>
  <c r="P81" i="21"/>
  <c r="AP60" i="21"/>
  <c r="AP21" i="19"/>
  <c r="AJ21" i="19" s="1"/>
  <c r="G171" i="23"/>
  <c r="K171" i="23"/>
  <c r="E171" i="23"/>
  <c r="C171" i="23"/>
  <c r="F171" i="23"/>
  <c r="D171" i="23"/>
  <c r="H171" i="23"/>
  <c r="I171" i="23"/>
  <c r="J171" i="23"/>
  <c r="Q143" i="21"/>
  <c r="T143" i="21"/>
  <c r="P143" i="21"/>
  <c r="U143" i="21"/>
  <c r="S143" i="21"/>
  <c r="N143" i="21"/>
  <c r="O143" i="21"/>
  <c r="R143" i="21"/>
  <c r="M143" i="21"/>
  <c r="AP57" i="23"/>
  <c r="AB57" i="23" s="1"/>
  <c r="S51" i="19"/>
  <c r="O51" i="19"/>
  <c r="P51" i="19"/>
  <c r="M51" i="19"/>
  <c r="R51" i="19"/>
  <c r="Q51" i="19"/>
  <c r="U51" i="19"/>
  <c r="T51" i="19"/>
  <c r="N51" i="19"/>
  <c r="T175" i="21"/>
  <c r="P175" i="21"/>
  <c r="N175" i="21"/>
  <c r="U175" i="21"/>
  <c r="S175" i="21"/>
  <c r="O175" i="21"/>
  <c r="R175" i="21"/>
  <c r="M175" i="21"/>
  <c r="Q175" i="21"/>
  <c r="AP17" i="19"/>
  <c r="AH17" i="19" s="1"/>
  <c r="AP14" i="23"/>
  <c r="K54" i="23"/>
  <c r="D54" i="23"/>
  <c r="C54" i="23"/>
  <c r="F54" i="23"/>
  <c r="G54" i="23"/>
  <c r="E54" i="23"/>
  <c r="H54" i="23"/>
  <c r="I54" i="23"/>
  <c r="J54" i="23"/>
  <c r="AP35" i="19"/>
  <c r="AD35" i="19" s="1"/>
  <c r="AP128" i="23"/>
  <c r="AD128" i="23" s="1"/>
  <c r="D166" i="23"/>
  <c r="H166" i="23"/>
  <c r="F166" i="23"/>
  <c r="K166" i="23"/>
  <c r="C166" i="23"/>
  <c r="G166" i="23"/>
  <c r="E166" i="23"/>
  <c r="I166" i="23"/>
  <c r="J166" i="23"/>
  <c r="C132" i="26"/>
  <c r="I132" i="26"/>
  <c r="J132" i="26"/>
  <c r="E132" i="26"/>
  <c r="G132" i="26"/>
  <c r="F132" i="26"/>
  <c r="H132" i="26"/>
  <c r="K132" i="26"/>
  <c r="D132" i="26"/>
  <c r="G135" i="41"/>
  <c r="H135" i="41"/>
  <c r="I135" i="41"/>
  <c r="E135" i="41"/>
  <c r="K135" i="41"/>
  <c r="C135" i="41"/>
  <c r="F135" i="41"/>
  <c r="D135" i="41"/>
  <c r="J135" i="41"/>
  <c r="AP60" i="28"/>
  <c r="Y60" i="28" s="1"/>
  <c r="U133" i="28"/>
  <c r="O133" i="28"/>
  <c r="M133" i="28"/>
  <c r="R133" i="28"/>
  <c r="S133" i="28"/>
  <c r="P133" i="28"/>
  <c r="N133" i="28"/>
  <c r="T133" i="28"/>
  <c r="Q133" i="28"/>
  <c r="AP72" i="41"/>
  <c r="D62" i="28"/>
  <c r="J62" i="28"/>
  <c r="I62" i="28"/>
  <c r="K62" i="28"/>
  <c r="C62" i="28"/>
  <c r="G62" i="28"/>
  <c r="F62" i="28"/>
  <c r="E62" i="28"/>
  <c r="H62" i="28"/>
  <c r="AP161" i="28"/>
  <c r="K160" i="42"/>
  <c r="E160" i="42"/>
  <c r="C160" i="42"/>
  <c r="G160" i="42"/>
  <c r="H160" i="42"/>
  <c r="J160" i="42"/>
  <c r="F160" i="42"/>
  <c r="D160" i="42"/>
  <c r="I160" i="42"/>
  <c r="Q116" i="40"/>
  <c r="N116" i="40"/>
  <c r="S116" i="40"/>
  <c r="O116" i="40"/>
  <c r="T116" i="40"/>
  <c r="M116" i="40"/>
  <c r="P116" i="40"/>
  <c r="R116" i="40"/>
  <c r="U116" i="40"/>
  <c r="AP160" i="42"/>
  <c r="H51" i="42"/>
  <c r="C51" i="42"/>
  <c r="E51" i="42"/>
  <c r="F51" i="42"/>
  <c r="J51" i="42"/>
  <c r="I51" i="42"/>
  <c r="K51" i="42"/>
  <c r="G51" i="42"/>
  <c r="D51" i="42"/>
  <c r="AP146" i="21"/>
  <c r="AC146" i="21" s="1"/>
  <c r="Q30" i="19"/>
  <c r="R30" i="19"/>
  <c r="P30" i="19"/>
  <c r="M30" i="19"/>
  <c r="N30" i="19"/>
  <c r="S30" i="19"/>
  <c r="U30" i="19"/>
  <c r="T30" i="19"/>
  <c r="O30" i="19"/>
  <c r="H165" i="28"/>
  <c r="J165" i="28"/>
  <c r="I165" i="28"/>
  <c r="D165" i="28"/>
  <c r="F165" i="28"/>
  <c r="E165" i="28"/>
  <c r="K165" i="28"/>
  <c r="G165" i="28"/>
  <c r="C165" i="28"/>
  <c r="AP174" i="21"/>
  <c r="AP104" i="23"/>
  <c r="AE104" i="23" s="1"/>
  <c r="D138" i="41"/>
  <c r="F138" i="41"/>
  <c r="K138" i="41"/>
  <c r="I138" i="41"/>
  <c r="H138" i="41"/>
  <c r="G138" i="41"/>
  <c r="J138" i="41"/>
  <c r="C138" i="41"/>
  <c r="E138" i="41"/>
  <c r="AP40" i="23"/>
  <c r="W40" i="23" s="1"/>
  <c r="Q35" i="28"/>
  <c r="N35" i="28"/>
  <c r="P35" i="28"/>
  <c r="S35" i="28"/>
  <c r="M35" i="28"/>
  <c r="U35" i="28"/>
  <c r="O35" i="28"/>
  <c r="T35" i="28"/>
  <c r="R35" i="28"/>
  <c r="H165" i="41"/>
  <c r="G165" i="41"/>
  <c r="F165" i="41"/>
  <c r="K165" i="41"/>
  <c r="C165" i="41"/>
  <c r="J165" i="41"/>
  <c r="I165" i="41"/>
  <c r="E165" i="41"/>
  <c r="D165" i="41"/>
  <c r="AP154" i="28"/>
  <c r="AO154" i="28" s="1"/>
  <c r="G55" i="23"/>
  <c r="H55" i="23"/>
  <c r="C55" i="23"/>
  <c r="F55" i="23"/>
  <c r="D55" i="23"/>
  <c r="I55" i="23"/>
  <c r="K55" i="23"/>
  <c r="E55" i="23"/>
  <c r="J55" i="23"/>
  <c r="Q99" i="42"/>
  <c r="N99" i="42"/>
  <c r="R99" i="42"/>
  <c r="O99" i="42"/>
  <c r="P99" i="42"/>
  <c r="U99" i="42"/>
  <c r="M99" i="42"/>
  <c r="S99" i="42"/>
  <c r="T99" i="42"/>
  <c r="O150" i="28"/>
  <c r="P150" i="28"/>
  <c r="T150" i="28"/>
  <c r="N150" i="28"/>
  <c r="R150" i="28"/>
  <c r="U150" i="28"/>
  <c r="S150" i="28"/>
  <c r="Q150" i="28"/>
  <c r="M150" i="28"/>
  <c r="AP133" i="23"/>
  <c r="AC133" i="23" s="1"/>
  <c r="K175" i="40"/>
  <c r="J175" i="40"/>
  <c r="D175" i="40"/>
  <c r="F175" i="40"/>
  <c r="C175" i="40"/>
  <c r="H175" i="40"/>
  <c r="G175" i="40"/>
  <c r="I175" i="40"/>
  <c r="E175" i="40"/>
  <c r="G19" i="42"/>
  <c r="K19" i="42"/>
  <c r="D19" i="42"/>
  <c r="H19" i="42"/>
  <c r="F19" i="42"/>
  <c r="E19" i="42"/>
  <c r="J19" i="42"/>
  <c r="C19" i="42"/>
  <c r="I19" i="42"/>
  <c r="P169" i="42"/>
  <c r="R169" i="42"/>
  <c r="Q169" i="42"/>
  <c r="N169" i="42"/>
  <c r="M169" i="42"/>
  <c r="S169" i="42"/>
  <c r="O169" i="42"/>
  <c r="U169" i="42"/>
  <c r="T169" i="42"/>
  <c r="K106" i="41"/>
  <c r="D106" i="41"/>
  <c r="F106" i="41"/>
  <c r="C106" i="41"/>
  <c r="E106" i="41"/>
  <c r="I106" i="41"/>
  <c r="H106" i="41"/>
  <c r="G106" i="41"/>
  <c r="J106" i="41"/>
  <c r="E61" i="23"/>
  <c r="G61" i="23"/>
  <c r="D61" i="23"/>
  <c r="C61" i="23"/>
  <c r="J61" i="23"/>
  <c r="I61" i="23"/>
  <c r="F61" i="23"/>
  <c r="H61" i="23"/>
  <c r="K61" i="23"/>
  <c r="O48" i="42"/>
  <c r="M48" i="42"/>
  <c r="T48" i="42"/>
  <c r="P48" i="42"/>
  <c r="Q48" i="42"/>
  <c r="N48" i="42"/>
  <c r="R48" i="42"/>
  <c r="U48" i="42"/>
  <c r="S48" i="42"/>
  <c r="D137" i="40"/>
  <c r="C137" i="40"/>
  <c r="E137" i="40"/>
  <c r="I137" i="40"/>
  <c r="K137" i="40"/>
  <c r="F137" i="40"/>
  <c r="H137" i="40"/>
  <c r="G137" i="40"/>
  <c r="J137" i="40"/>
  <c r="D153" i="42"/>
  <c r="H153" i="42"/>
  <c r="I153" i="42"/>
  <c r="F153" i="42"/>
  <c r="C153" i="42"/>
  <c r="J153" i="42"/>
  <c r="E153" i="42"/>
  <c r="G153" i="42"/>
  <c r="K153" i="42"/>
  <c r="AP13" i="40"/>
  <c r="H150" i="26"/>
  <c r="D150" i="26"/>
  <c r="I150" i="26"/>
  <c r="G150" i="26"/>
  <c r="F150" i="26"/>
  <c r="J150" i="26"/>
  <c r="K150" i="26"/>
  <c r="E150" i="26"/>
  <c r="C150" i="26"/>
  <c r="H96" i="23"/>
  <c r="C96" i="23"/>
  <c r="J96" i="23"/>
  <c r="E96" i="23"/>
  <c r="I96" i="23"/>
  <c r="F96" i="23"/>
  <c r="D96" i="23"/>
  <c r="K96" i="23"/>
  <c r="G96" i="23"/>
  <c r="AP166" i="40"/>
  <c r="O46" i="23"/>
  <c r="T46" i="23"/>
  <c r="P46" i="23"/>
  <c r="M46" i="23"/>
  <c r="S46" i="23"/>
  <c r="R46" i="23"/>
  <c r="Q46" i="23"/>
  <c r="U46" i="23"/>
  <c r="N46" i="23"/>
  <c r="S175" i="26"/>
  <c r="P175" i="26"/>
  <c r="M175" i="26"/>
  <c r="T175" i="26"/>
  <c r="U175" i="26"/>
  <c r="R175" i="26"/>
  <c r="Q175" i="26"/>
  <c r="N175" i="26"/>
  <c r="O175" i="26"/>
  <c r="AP14" i="42"/>
  <c r="AM14" i="42" s="1"/>
  <c r="R31" i="40"/>
  <c r="S31" i="40"/>
  <c r="U31" i="40"/>
  <c r="M31" i="40"/>
  <c r="N31" i="40"/>
  <c r="O31" i="40"/>
  <c r="P31" i="40"/>
  <c r="T31" i="40"/>
  <c r="Q31" i="40"/>
  <c r="AP43" i="42"/>
  <c r="C118" i="26"/>
  <c r="K118" i="26"/>
  <c r="D118" i="26"/>
  <c r="I118" i="26"/>
  <c r="H118" i="26"/>
  <c r="J118" i="26"/>
  <c r="E118" i="26"/>
  <c r="G118" i="26"/>
  <c r="F118" i="26"/>
  <c r="AP14" i="19"/>
  <c r="W14" i="19" s="1"/>
  <c r="AP63" i="28"/>
  <c r="AP111" i="28"/>
  <c r="T74" i="28"/>
  <c r="R74" i="28"/>
  <c r="Q74" i="28"/>
  <c r="O74" i="28"/>
  <c r="M74" i="28"/>
  <c r="N74" i="28"/>
  <c r="U74" i="28"/>
  <c r="S74" i="28"/>
  <c r="P74" i="28"/>
  <c r="AP145" i="23"/>
  <c r="E16" i="26"/>
  <c r="F16" i="26"/>
  <c r="K16" i="26"/>
  <c r="H16" i="26"/>
  <c r="I16" i="26"/>
  <c r="C16" i="26"/>
  <c r="G16" i="26"/>
  <c r="J16" i="26"/>
  <c r="D16" i="26"/>
  <c r="Q109" i="21"/>
  <c r="M109" i="21"/>
  <c r="O109" i="21"/>
  <c r="P109" i="21"/>
  <c r="T109" i="21"/>
  <c r="N109" i="21"/>
  <c r="U109" i="21"/>
  <c r="R109" i="21"/>
  <c r="S109" i="21"/>
  <c r="F31" i="42"/>
  <c r="E31" i="42"/>
  <c r="J31" i="42"/>
  <c r="K31" i="42"/>
  <c r="C31" i="42"/>
  <c r="D31" i="42"/>
  <c r="H31" i="42"/>
  <c r="G31" i="42"/>
  <c r="I31" i="42"/>
  <c r="M4" i="41"/>
  <c r="O4" i="41"/>
  <c r="P4" i="41"/>
  <c r="Q4" i="41"/>
  <c r="S4" i="41"/>
  <c r="N4" i="41"/>
  <c r="R4" i="41"/>
  <c r="U4" i="41"/>
  <c r="T4" i="41"/>
  <c r="AP172" i="42"/>
  <c r="R174" i="41"/>
  <c r="N174" i="41"/>
  <c r="Q174" i="41"/>
  <c r="P174" i="41"/>
  <c r="O174" i="41"/>
  <c r="S174" i="41"/>
  <c r="M174" i="41"/>
  <c r="U174" i="41"/>
  <c r="T174" i="41"/>
  <c r="AP93" i="28"/>
  <c r="W93" i="28" s="1"/>
  <c r="G15" i="40"/>
  <c r="H15" i="40"/>
  <c r="D15" i="40"/>
  <c r="F15" i="40"/>
  <c r="I15" i="40"/>
  <c r="J15" i="40"/>
  <c r="K15" i="40"/>
  <c r="E15" i="40"/>
  <c r="C15" i="40"/>
  <c r="AP26" i="23"/>
  <c r="AE26" i="23" s="1"/>
  <c r="I10" i="23"/>
  <c r="D10" i="23"/>
  <c r="H10" i="23"/>
  <c r="E10" i="23"/>
  <c r="C10" i="23"/>
  <c r="F10" i="23"/>
  <c r="J10" i="23"/>
  <c r="K10" i="23"/>
  <c r="G10" i="23"/>
  <c r="T152" i="21"/>
  <c r="P152" i="21"/>
  <c r="U152" i="21"/>
  <c r="S152" i="21"/>
  <c r="Q152" i="21"/>
  <c r="R152" i="21"/>
  <c r="N152" i="21"/>
  <c r="O152" i="21"/>
  <c r="M152" i="21"/>
  <c r="AP135" i="28"/>
  <c r="AA135" i="28" s="1"/>
  <c r="G142" i="23"/>
  <c r="D142" i="23"/>
  <c r="I142" i="23"/>
  <c r="F142" i="23"/>
  <c r="C142" i="23"/>
  <c r="K142" i="23"/>
  <c r="E142" i="23"/>
  <c r="H142" i="23"/>
  <c r="J142" i="23"/>
  <c r="P62" i="26"/>
  <c r="U62" i="26"/>
  <c r="N62" i="26"/>
  <c r="O62" i="26"/>
  <c r="Q62" i="26"/>
  <c r="S62" i="26"/>
  <c r="R62" i="26"/>
  <c r="M62" i="26"/>
  <c r="T62" i="26"/>
  <c r="U38" i="42"/>
  <c r="S38" i="42"/>
  <c r="T38" i="42"/>
  <c r="O38" i="42"/>
  <c r="R38" i="42"/>
  <c r="P38" i="42"/>
  <c r="N38" i="42"/>
  <c r="Q38" i="42"/>
  <c r="M38" i="42"/>
  <c r="N26" i="42"/>
  <c r="O26" i="42"/>
  <c r="M26" i="42"/>
  <c r="S26" i="42"/>
  <c r="U26" i="42"/>
  <c r="R26" i="42"/>
  <c r="Q26" i="42"/>
  <c r="P26" i="42"/>
  <c r="T26" i="42"/>
  <c r="D77" i="28"/>
  <c r="J77" i="28"/>
  <c r="E77" i="28"/>
  <c r="G77" i="28"/>
  <c r="H77" i="28"/>
  <c r="C77" i="28"/>
  <c r="F77" i="28"/>
  <c r="K77" i="28"/>
  <c r="I77" i="28"/>
  <c r="C125" i="41"/>
  <c r="K125" i="41"/>
  <c r="J125" i="41"/>
  <c r="H125" i="41"/>
  <c r="E125" i="41"/>
  <c r="F125" i="41"/>
  <c r="I125" i="41"/>
  <c r="D125" i="41"/>
  <c r="G125" i="41"/>
  <c r="AP62" i="41"/>
  <c r="AI62" i="41" s="1"/>
  <c r="Q118" i="21"/>
  <c r="N118" i="21"/>
  <c r="M118" i="21"/>
  <c r="P118" i="21"/>
  <c r="R118" i="21"/>
  <c r="U118" i="21"/>
  <c r="S118" i="21"/>
  <c r="T118" i="21"/>
  <c r="O118" i="21"/>
  <c r="U84" i="28"/>
  <c r="Q84" i="28"/>
  <c r="N84" i="28"/>
  <c r="R84" i="28"/>
  <c r="S84" i="28"/>
  <c r="O84" i="28"/>
  <c r="M84" i="28"/>
  <c r="T84" i="28"/>
  <c r="P84" i="28"/>
  <c r="AP58" i="28"/>
  <c r="AP131" i="21"/>
  <c r="C81" i="26"/>
  <c r="I81" i="26"/>
  <c r="G81" i="26"/>
  <c r="H81" i="26"/>
  <c r="J81" i="26"/>
  <c r="D81" i="26"/>
  <c r="F81" i="26"/>
  <c r="E81" i="26"/>
  <c r="K81" i="26"/>
  <c r="E127" i="41"/>
  <c r="J127" i="41"/>
  <c r="H127" i="41"/>
  <c r="F127" i="41"/>
  <c r="K127" i="41"/>
  <c r="I127" i="41"/>
  <c r="G127" i="41"/>
  <c r="C127" i="41"/>
  <c r="D127" i="41"/>
  <c r="E87" i="40"/>
  <c r="G87" i="40"/>
  <c r="C87" i="40"/>
  <c r="D87" i="40"/>
  <c r="J87" i="40"/>
  <c r="H87" i="40"/>
  <c r="I87" i="40"/>
  <c r="K87" i="40"/>
  <c r="F87" i="40"/>
  <c r="AP118" i="28"/>
  <c r="AL118" i="28" s="1"/>
  <c r="F136" i="42"/>
  <c r="I136" i="42"/>
  <c r="K136" i="42"/>
  <c r="E136" i="42"/>
  <c r="D136" i="42"/>
  <c r="J136" i="42"/>
  <c r="G136" i="42"/>
  <c r="C136" i="42"/>
  <c r="H136" i="42"/>
  <c r="T57" i="23"/>
  <c r="S57" i="23"/>
  <c r="N57" i="23"/>
  <c r="R57" i="23"/>
  <c r="U57" i="23"/>
  <c r="M57" i="23"/>
  <c r="Q57" i="23"/>
  <c r="P57" i="23"/>
  <c r="O57" i="23"/>
  <c r="AP4" i="23"/>
  <c r="AH4" i="23" s="1"/>
  <c r="M152" i="42"/>
  <c r="O152" i="42"/>
  <c r="S152" i="42"/>
  <c r="P152" i="42"/>
  <c r="T152" i="42"/>
  <c r="N152" i="42"/>
  <c r="U152" i="42"/>
  <c r="Q152" i="42"/>
  <c r="R152" i="42"/>
  <c r="AP52" i="19"/>
  <c r="AE52" i="19" s="1"/>
  <c r="T37" i="26"/>
  <c r="R37" i="26"/>
  <c r="S37" i="26"/>
  <c r="N37" i="26"/>
  <c r="U37" i="26"/>
  <c r="M37" i="26"/>
  <c r="O37" i="26"/>
  <c r="Q37" i="26"/>
  <c r="P37" i="26"/>
  <c r="S164" i="23"/>
  <c r="N164" i="23"/>
  <c r="R164" i="23"/>
  <c r="Q164" i="23"/>
  <c r="U164" i="23"/>
  <c r="O164" i="23"/>
  <c r="T164" i="23"/>
  <c r="M164" i="23"/>
  <c r="P164" i="23"/>
  <c r="S130" i="26"/>
  <c r="T130" i="26"/>
  <c r="O130" i="26"/>
  <c r="M130" i="26"/>
  <c r="P130" i="26"/>
  <c r="N130" i="26"/>
  <c r="R130" i="26"/>
  <c r="Q130" i="26"/>
  <c r="U130" i="26"/>
  <c r="S119" i="23"/>
  <c r="T119" i="23"/>
  <c r="N119" i="23"/>
  <c r="M119" i="23"/>
  <c r="U119" i="23"/>
  <c r="O119" i="23"/>
  <c r="Q119" i="23"/>
  <c r="R119" i="23"/>
  <c r="P119" i="23"/>
  <c r="U47" i="41"/>
  <c r="O47" i="41"/>
  <c r="T47" i="41"/>
  <c r="Q47" i="41"/>
  <c r="M47" i="41"/>
  <c r="P47" i="41"/>
  <c r="R47" i="41"/>
  <c r="N47" i="41"/>
  <c r="S47" i="41"/>
  <c r="K159" i="23"/>
  <c r="H159" i="23"/>
  <c r="G159" i="23"/>
  <c r="J159" i="23"/>
  <c r="D159" i="23"/>
  <c r="E159" i="23"/>
  <c r="F159" i="23"/>
  <c r="I159" i="23"/>
  <c r="C159" i="23"/>
  <c r="K129" i="41"/>
  <c r="I129" i="41"/>
  <c r="E129" i="41"/>
  <c r="J129" i="41"/>
  <c r="F129" i="41"/>
  <c r="H129" i="41"/>
  <c r="D129" i="41"/>
  <c r="C129" i="41"/>
  <c r="G129" i="41"/>
  <c r="AP146" i="28"/>
  <c r="W146" i="28" s="1"/>
  <c r="I81" i="23"/>
  <c r="G81" i="23"/>
  <c r="D81" i="23"/>
  <c r="E81" i="23"/>
  <c r="H81" i="23"/>
  <c r="F81" i="23"/>
  <c r="J81" i="23"/>
  <c r="K81" i="23"/>
  <c r="C81" i="23"/>
  <c r="AP104" i="28"/>
  <c r="AH104" i="28" s="1"/>
  <c r="O126" i="41"/>
  <c r="S126" i="41"/>
  <c r="N126" i="41"/>
  <c r="T126" i="41"/>
  <c r="R126" i="41"/>
  <c r="Q126" i="41"/>
  <c r="U126" i="41"/>
  <c r="P126" i="41"/>
  <c r="M126" i="41"/>
  <c r="R57" i="28"/>
  <c r="M57" i="28"/>
  <c r="O57" i="28"/>
  <c r="N57" i="28"/>
  <c r="Q57" i="28"/>
  <c r="P57" i="28"/>
  <c r="S57" i="28"/>
  <c r="U57" i="28"/>
  <c r="T57" i="28"/>
  <c r="AP127" i="23"/>
  <c r="AP132" i="21"/>
  <c r="AA132" i="21" s="1"/>
  <c r="O16" i="19"/>
  <c r="N16" i="19"/>
  <c r="Q16" i="19"/>
  <c r="R16" i="19"/>
  <c r="P16" i="19"/>
  <c r="T16" i="19"/>
  <c r="U16" i="19"/>
  <c r="M16" i="19"/>
  <c r="S16" i="19"/>
  <c r="AP130" i="21"/>
  <c r="AF130" i="21" s="1"/>
  <c r="AP75" i="28"/>
  <c r="G85" i="23"/>
  <c r="F85" i="23"/>
  <c r="J85" i="23"/>
  <c r="E85" i="23"/>
  <c r="H85" i="23"/>
  <c r="I85" i="23"/>
  <c r="K85" i="23"/>
  <c r="D85" i="23"/>
  <c r="C85" i="23"/>
  <c r="E19" i="41"/>
  <c r="J19" i="41"/>
  <c r="G19" i="41"/>
  <c r="F19" i="41"/>
  <c r="C19" i="41"/>
  <c r="I19" i="41"/>
  <c r="H19" i="41"/>
  <c r="K19" i="41"/>
  <c r="D19" i="41"/>
  <c r="AP6" i="23"/>
  <c r="Z6" i="23" s="1"/>
  <c r="E174" i="40"/>
  <c r="K174" i="40"/>
  <c r="D174" i="40"/>
  <c r="J174" i="40"/>
  <c r="I174" i="40"/>
  <c r="H174" i="40"/>
  <c r="G174" i="40"/>
  <c r="C174" i="40"/>
  <c r="F174" i="40"/>
  <c r="H88" i="41"/>
  <c r="D88" i="41"/>
  <c r="G88" i="41"/>
  <c r="C88" i="41"/>
  <c r="I88" i="41"/>
  <c r="J88" i="41"/>
  <c r="F88" i="41"/>
  <c r="E88" i="41"/>
  <c r="K88" i="41"/>
  <c r="Q51" i="40"/>
  <c r="P51" i="40"/>
  <c r="N51" i="40"/>
  <c r="R51" i="40"/>
  <c r="U51" i="40"/>
  <c r="M51" i="40"/>
  <c r="S51" i="40"/>
  <c r="T51" i="40"/>
  <c r="O51" i="40"/>
  <c r="AP161" i="42"/>
  <c r="AP150" i="21"/>
  <c r="AI150" i="21" s="1"/>
  <c r="S60" i="28"/>
  <c r="P60" i="28"/>
  <c r="M60" i="28"/>
  <c r="N60" i="28"/>
  <c r="R60" i="28"/>
  <c r="O60" i="28"/>
  <c r="U60" i="28"/>
  <c r="Q60" i="28"/>
  <c r="T60" i="28"/>
  <c r="AP9" i="28"/>
  <c r="AP8" i="19"/>
  <c r="AC8" i="19" s="1"/>
  <c r="AP82" i="23"/>
  <c r="AN82" i="23" s="1"/>
  <c r="M85" i="28"/>
  <c r="Q85" i="28"/>
  <c r="S85" i="28"/>
  <c r="P85" i="28"/>
  <c r="N85" i="28"/>
  <c r="U85" i="28"/>
  <c r="O85" i="28"/>
  <c r="T85" i="28"/>
  <c r="R85" i="28"/>
  <c r="H169" i="23"/>
  <c r="K169" i="23"/>
  <c r="C169" i="23"/>
  <c r="E169" i="23"/>
  <c r="G169" i="23"/>
  <c r="I169" i="23"/>
  <c r="F169" i="23"/>
  <c r="J169" i="23"/>
  <c r="D169" i="23"/>
  <c r="G59" i="23"/>
  <c r="D59" i="23"/>
  <c r="I59" i="23"/>
  <c r="H59" i="23"/>
  <c r="J59" i="23"/>
  <c r="E59" i="23"/>
  <c r="K59" i="23"/>
  <c r="C59" i="23"/>
  <c r="F59" i="23"/>
  <c r="O105" i="40"/>
  <c r="S105" i="40"/>
  <c r="P105" i="40"/>
  <c r="N105" i="40"/>
  <c r="T105" i="40"/>
  <c r="U105" i="40"/>
  <c r="Q105" i="40"/>
  <c r="R105" i="40"/>
  <c r="M105" i="40"/>
  <c r="AP143" i="26"/>
  <c r="AG143" i="26" s="1"/>
  <c r="G80" i="23"/>
  <c r="K80" i="23"/>
  <c r="H80" i="23"/>
  <c r="F80" i="23"/>
  <c r="C80" i="23"/>
  <c r="D80" i="23"/>
  <c r="I80" i="23"/>
  <c r="J80" i="23"/>
  <c r="E80" i="23"/>
  <c r="AP159" i="21"/>
  <c r="AF159" i="21" s="1"/>
  <c r="AP8" i="23"/>
  <c r="W8" i="23" s="1"/>
  <c r="K115" i="26"/>
  <c r="C115" i="26"/>
  <c r="E115" i="26"/>
  <c r="H115" i="26"/>
  <c r="G115" i="26"/>
  <c r="I115" i="26"/>
  <c r="F115" i="26"/>
  <c r="D115" i="26"/>
  <c r="J115" i="26"/>
  <c r="AP101" i="41"/>
  <c r="Q28" i="28"/>
  <c r="O28" i="28"/>
  <c r="R28" i="28"/>
  <c r="T28" i="28"/>
  <c r="M28" i="28"/>
  <c r="S28" i="28"/>
  <c r="U28" i="28"/>
  <c r="N28" i="28"/>
  <c r="P28" i="28"/>
  <c r="AP39" i="19"/>
  <c r="AF39" i="19" s="1"/>
  <c r="AP30" i="28"/>
  <c r="AH30" i="28" s="1"/>
  <c r="AP41" i="19"/>
  <c r="X41" i="19" s="1"/>
  <c r="AP54" i="28"/>
  <c r="Z54" i="28" s="1"/>
  <c r="AP22" i="19"/>
  <c r="AP62" i="21"/>
  <c r="Z62" i="21" s="1"/>
  <c r="AP153" i="28"/>
  <c r="AB153" i="28" s="1"/>
  <c r="AP80" i="42"/>
  <c r="AG80" i="42" s="1"/>
  <c r="AP43" i="19"/>
  <c r="AD43" i="19" s="1"/>
  <c r="AP159" i="23"/>
  <c r="AN159" i="23" s="1"/>
  <c r="I87" i="41"/>
  <c r="J87" i="41"/>
  <c r="G87" i="41"/>
  <c r="K87" i="41"/>
  <c r="F87" i="41"/>
  <c r="H87" i="41"/>
  <c r="C87" i="41"/>
  <c r="D87" i="41"/>
  <c r="E87" i="41"/>
  <c r="H101" i="28"/>
  <c r="I101" i="28"/>
  <c r="D101" i="28"/>
  <c r="F101" i="28"/>
  <c r="K101" i="28"/>
  <c r="J101" i="28"/>
  <c r="G101" i="28"/>
  <c r="C101" i="28"/>
  <c r="E101" i="28"/>
  <c r="U92" i="41"/>
  <c r="N92" i="41"/>
  <c r="M92" i="41"/>
  <c r="T92" i="41"/>
  <c r="P92" i="41"/>
  <c r="Q92" i="41"/>
  <c r="O92" i="41"/>
  <c r="R92" i="41"/>
  <c r="S92" i="41"/>
  <c r="K173" i="26"/>
  <c r="G173" i="26"/>
  <c r="C173" i="26"/>
  <c r="E173" i="26"/>
  <c r="D173" i="26"/>
  <c r="J173" i="26"/>
  <c r="I173" i="26"/>
  <c r="H173" i="26"/>
  <c r="F173" i="26"/>
  <c r="AP128" i="28"/>
  <c r="AI128" i="28" s="1"/>
  <c r="J12" i="40"/>
  <c r="F12" i="40"/>
  <c r="C12" i="40"/>
  <c r="G12" i="40"/>
  <c r="D12" i="40"/>
  <c r="E12" i="40"/>
  <c r="I12" i="40"/>
  <c r="H12" i="40"/>
  <c r="K12" i="40"/>
  <c r="J7" i="28"/>
  <c r="K7" i="28"/>
  <c r="D7" i="28"/>
  <c r="E7" i="28"/>
  <c r="G7" i="28"/>
  <c r="H7" i="28"/>
  <c r="F7" i="28"/>
  <c r="C7" i="28"/>
  <c r="I7" i="28"/>
  <c r="E51" i="28"/>
  <c r="G51" i="28"/>
  <c r="I51" i="28"/>
  <c r="H51" i="28"/>
  <c r="F51" i="28"/>
  <c r="J51" i="28"/>
  <c r="D51" i="28"/>
  <c r="C51" i="28"/>
  <c r="K51" i="28"/>
  <c r="AP82" i="42"/>
  <c r="I177" i="41"/>
  <c r="G177" i="41"/>
  <c r="C177" i="41"/>
  <c r="J177" i="41"/>
  <c r="E177" i="41"/>
  <c r="H177" i="41"/>
  <c r="D177" i="41"/>
  <c r="F177" i="41"/>
  <c r="K177" i="41"/>
  <c r="K120" i="28"/>
  <c r="D120" i="28"/>
  <c r="J120" i="28"/>
  <c r="F120" i="28"/>
  <c r="G120" i="28"/>
  <c r="I120" i="28"/>
  <c r="C120" i="28"/>
  <c r="H120" i="28"/>
  <c r="E120" i="28"/>
  <c r="O117" i="42"/>
  <c r="S117" i="42"/>
  <c r="M117" i="42"/>
  <c r="U117" i="42"/>
  <c r="R117" i="42"/>
  <c r="P117" i="42"/>
  <c r="Q117" i="42"/>
  <c r="T117" i="42"/>
  <c r="N117" i="42"/>
  <c r="AP56" i="21"/>
  <c r="AM56" i="21" s="1"/>
  <c r="AP142" i="21"/>
  <c r="AD142" i="21" s="1"/>
  <c r="P131" i="21"/>
  <c r="Q131" i="21"/>
  <c r="T131" i="21"/>
  <c r="U131" i="21"/>
  <c r="O131" i="21"/>
  <c r="M131" i="21"/>
  <c r="N131" i="21"/>
  <c r="R131" i="21"/>
  <c r="S131" i="21"/>
  <c r="AP119" i="21"/>
  <c r="AK119" i="21" s="1"/>
  <c r="N136" i="21"/>
  <c r="S136" i="21"/>
  <c r="O136" i="21"/>
  <c r="M136" i="21"/>
  <c r="Q136" i="21"/>
  <c r="P136" i="21"/>
  <c r="T136" i="21"/>
  <c r="R136" i="21"/>
  <c r="U136" i="21"/>
  <c r="J61" i="41"/>
  <c r="G61" i="41"/>
  <c r="D61" i="41"/>
  <c r="C61" i="41"/>
  <c r="H61" i="41"/>
  <c r="E61" i="41"/>
  <c r="K61" i="41"/>
  <c r="I61" i="41"/>
  <c r="F61" i="41"/>
  <c r="E86" i="40"/>
  <c r="J86" i="40"/>
  <c r="G86" i="40"/>
  <c r="I86" i="40"/>
  <c r="D86" i="40"/>
  <c r="C86" i="40"/>
  <c r="F86" i="40"/>
  <c r="K86" i="40"/>
  <c r="H86" i="40"/>
  <c r="AP8" i="28"/>
  <c r="AI8" i="28" s="1"/>
  <c r="G133" i="40"/>
  <c r="F133" i="40"/>
  <c r="D133" i="40"/>
  <c r="C133" i="40"/>
  <c r="E133" i="40"/>
  <c r="K133" i="40"/>
  <c r="I133" i="40"/>
  <c r="H133" i="40"/>
  <c r="J133" i="40"/>
  <c r="AP96" i="21"/>
  <c r="AK96" i="21" s="1"/>
  <c r="M11" i="19"/>
  <c r="U11" i="19"/>
  <c r="T11" i="19"/>
  <c r="O11" i="19"/>
  <c r="S11" i="19"/>
  <c r="N11" i="19"/>
  <c r="Q11" i="19"/>
  <c r="R11" i="19"/>
  <c r="P11" i="19"/>
  <c r="D163" i="23"/>
  <c r="H163" i="23"/>
  <c r="F163" i="23"/>
  <c r="C163" i="23"/>
  <c r="G163" i="23"/>
  <c r="J163" i="23"/>
  <c r="K163" i="23"/>
  <c r="E163" i="23"/>
  <c r="I163" i="23"/>
  <c r="H111" i="26"/>
  <c r="I111" i="26"/>
  <c r="J111" i="26"/>
  <c r="K111" i="26"/>
  <c r="D111" i="26"/>
  <c r="E111" i="26"/>
  <c r="C111" i="26"/>
  <c r="G111" i="26"/>
  <c r="F111" i="26"/>
  <c r="M112" i="41"/>
  <c r="S112" i="41"/>
  <c r="R112" i="41"/>
  <c r="Q112" i="41"/>
  <c r="U112" i="41"/>
  <c r="T112" i="41"/>
  <c r="P112" i="41"/>
  <c r="O112" i="41"/>
  <c r="N112" i="41"/>
  <c r="F171" i="42"/>
  <c r="E171" i="42"/>
  <c r="C171" i="42"/>
  <c r="D171" i="42"/>
  <c r="J171" i="42"/>
  <c r="I171" i="42"/>
  <c r="K171" i="42"/>
  <c r="H171" i="42"/>
  <c r="G171" i="42"/>
  <c r="R87" i="41"/>
  <c r="M87" i="41"/>
  <c r="O87" i="41"/>
  <c r="Q87" i="41"/>
  <c r="T87" i="41"/>
  <c r="S87" i="41"/>
  <c r="N87" i="41"/>
  <c r="U87" i="41"/>
  <c r="P87" i="41"/>
  <c r="AP51" i="28"/>
  <c r="AE51" i="28" s="1"/>
  <c r="E112" i="23"/>
  <c r="G112" i="23"/>
  <c r="K112" i="23"/>
  <c r="C112" i="23"/>
  <c r="D112" i="23"/>
  <c r="F112" i="23"/>
  <c r="J112" i="23"/>
  <c r="H112" i="23"/>
  <c r="I112" i="23"/>
  <c r="H109" i="40"/>
  <c r="K109" i="40"/>
  <c r="F109" i="40"/>
  <c r="G109" i="40"/>
  <c r="J109" i="40"/>
  <c r="C109" i="40"/>
  <c r="D109" i="40"/>
  <c r="I109" i="40"/>
  <c r="E109" i="40"/>
  <c r="AP53" i="21"/>
  <c r="W53" i="21" s="1"/>
  <c r="AP171" i="28"/>
  <c r="J132" i="28"/>
  <c r="F132" i="28"/>
  <c r="D132" i="28"/>
  <c r="K132" i="28"/>
  <c r="E132" i="28"/>
  <c r="C132" i="28"/>
  <c r="G132" i="28"/>
  <c r="I132" i="28"/>
  <c r="H132" i="28"/>
  <c r="G87" i="23"/>
  <c r="H87" i="23"/>
  <c r="E87" i="23"/>
  <c r="F87" i="23"/>
  <c r="C87" i="23"/>
  <c r="D87" i="23"/>
  <c r="J87" i="23"/>
  <c r="K87" i="23"/>
  <c r="I87" i="23"/>
  <c r="AP47" i="40"/>
  <c r="I53" i="40"/>
  <c r="H53" i="40"/>
  <c r="K53" i="40"/>
  <c r="D53" i="40"/>
  <c r="E53" i="40"/>
  <c r="F53" i="40"/>
  <c r="C53" i="40"/>
  <c r="J53" i="40"/>
  <c r="G53" i="40"/>
  <c r="N86" i="26"/>
  <c r="T86" i="26"/>
  <c r="Q86" i="26"/>
  <c r="M86" i="26"/>
  <c r="R86" i="26"/>
  <c r="P86" i="26"/>
  <c r="U86" i="26"/>
  <c r="S86" i="26"/>
  <c r="O86" i="26"/>
  <c r="O35" i="23"/>
  <c r="S35" i="23"/>
  <c r="P35" i="23"/>
  <c r="T35" i="23"/>
  <c r="N35" i="23"/>
  <c r="R35" i="23"/>
  <c r="M35" i="23"/>
  <c r="U35" i="23"/>
  <c r="Q35" i="23"/>
  <c r="R100" i="41"/>
  <c r="N100" i="41"/>
  <c r="T100" i="41"/>
  <c r="U100" i="41"/>
  <c r="S100" i="41"/>
  <c r="O100" i="41"/>
  <c r="P100" i="41"/>
  <c r="M100" i="41"/>
  <c r="Q100" i="41"/>
  <c r="N95" i="42"/>
  <c r="P95" i="42"/>
  <c r="O95" i="42"/>
  <c r="T95" i="42"/>
  <c r="Q95" i="42"/>
  <c r="R95" i="42"/>
  <c r="M95" i="42"/>
  <c r="U95" i="42"/>
  <c r="S95" i="42"/>
  <c r="AP45" i="42"/>
  <c r="P24" i="28"/>
  <c r="R24" i="28"/>
  <c r="U24" i="28"/>
  <c r="O24" i="28"/>
  <c r="M24" i="28"/>
  <c r="S24" i="28"/>
  <c r="T24" i="28"/>
  <c r="N24" i="28"/>
  <c r="Q24" i="28"/>
  <c r="AP30" i="19"/>
  <c r="AP38" i="23"/>
  <c r="AK38" i="23" s="1"/>
  <c r="U63" i="21"/>
  <c r="S63" i="21"/>
  <c r="N63" i="21"/>
  <c r="P63" i="21"/>
  <c r="R63" i="21"/>
  <c r="O63" i="21"/>
  <c r="Q63" i="21"/>
  <c r="T63" i="21"/>
  <c r="M63" i="21"/>
  <c r="S158" i="21"/>
  <c r="P158" i="21"/>
  <c r="O158" i="21"/>
  <c r="Q158" i="21"/>
  <c r="U158" i="21"/>
  <c r="M158" i="21"/>
  <c r="T158" i="21"/>
  <c r="N158" i="21"/>
  <c r="R158" i="21"/>
  <c r="AP73" i="28"/>
  <c r="AC73" i="28" s="1"/>
  <c r="P106" i="23"/>
  <c r="T106" i="23"/>
  <c r="R106" i="23"/>
  <c r="O106" i="23"/>
  <c r="Q106" i="23"/>
  <c r="M106" i="23"/>
  <c r="U106" i="23"/>
  <c r="S106" i="23"/>
  <c r="N106" i="23"/>
  <c r="J167" i="26"/>
  <c r="I167" i="26"/>
  <c r="F167" i="26"/>
  <c r="D167" i="26"/>
  <c r="H167" i="26"/>
  <c r="E167" i="26"/>
  <c r="G167" i="26"/>
  <c r="K167" i="26"/>
  <c r="C167" i="26"/>
  <c r="AP26" i="28"/>
  <c r="AE26" i="28" s="1"/>
  <c r="F93" i="28"/>
  <c r="J93" i="28"/>
  <c r="C93" i="28"/>
  <c r="E93" i="28"/>
  <c r="I93" i="28"/>
  <c r="G93" i="28"/>
  <c r="D93" i="28"/>
  <c r="H93" i="28"/>
  <c r="K93" i="28"/>
  <c r="M167" i="26"/>
  <c r="O167" i="26"/>
  <c r="U167" i="26"/>
  <c r="N167" i="26"/>
  <c r="S167" i="26"/>
  <c r="Q167" i="26"/>
  <c r="P167" i="26"/>
  <c r="T167" i="26"/>
  <c r="R167" i="26"/>
  <c r="M47" i="40"/>
  <c r="P47" i="40"/>
  <c r="S47" i="40"/>
  <c r="U47" i="40"/>
  <c r="N47" i="40"/>
  <c r="T47" i="40"/>
  <c r="O47" i="40"/>
  <c r="Q47" i="40"/>
  <c r="R47" i="40"/>
  <c r="R26" i="41"/>
  <c r="N26" i="41"/>
  <c r="S26" i="41"/>
  <c r="T26" i="41"/>
  <c r="U26" i="41"/>
  <c r="M26" i="41"/>
  <c r="O26" i="41"/>
  <c r="Q26" i="41"/>
  <c r="P26" i="41"/>
  <c r="N46" i="19"/>
  <c r="P46" i="19"/>
  <c r="R46" i="19"/>
  <c r="O46" i="19"/>
  <c r="S46" i="19"/>
  <c r="Q46" i="19"/>
  <c r="M46" i="19"/>
  <c r="U46" i="19"/>
  <c r="T46" i="19"/>
  <c r="F141" i="26"/>
  <c r="H141" i="26"/>
  <c r="E141" i="26"/>
  <c r="I141" i="26"/>
  <c r="K141" i="26"/>
  <c r="C141" i="26"/>
  <c r="J141" i="26"/>
  <c r="D141" i="26"/>
  <c r="G141" i="26"/>
  <c r="D169" i="26"/>
  <c r="J169" i="26"/>
  <c r="K169" i="26"/>
  <c r="C169" i="26"/>
  <c r="H169" i="26"/>
  <c r="G169" i="26"/>
  <c r="I169" i="26"/>
  <c r="E169" i="26"/>
  <c r="F169" i="26"/>
  <c r="M17" i="28"/>
  <c r="S17" i="28"/>
  <c r="O17" i="28"/>
  <c r="R17" i="28"/>
  <c r="P17" i="28"/>
  <c r="U17" i="28"/>
  <c r="T17" i="28"/>
  <c r="Q17" i="28"/>
  <c r="N17" i="28"/>
  <c r="C136" i="23"/>
  <c r="G136" i="23"/>
  <c r="F136" i="23"/>
  <c r="D136" i="23"/>
  <c r="H136" i="23"/>
  <c r="K136" i="23"/>
  <c r="I136" i="23"/>
  <c r="E136" i="23"/>
  <c r="J136" i="23"/>
  <c r="AP39" i="41"/>
  <c r="X39" i="41" s="1"/>
  <c r="AP73" i="26"/>
  <c r="Q177" i="41"/>
  <c r="S177" i="41"/>
  <c r="N177" i="41"/>
  <c r="M177" i="41"/>
  <c r="P177" i="41"/>
  <c r="O177" i="41"/>
  <c r="R177" i="41"/>
  <c r="T177" i="41"/>
  <c r="U177" i="41"/>
  <c r="M38" i="23"/>
  <c r="N38" i="23"/>
  <c r="P38" i="23"/>
  <c r="R38" i="23"/>
  <c r="T38" i="23"/>
  <c r="Q38" i="23"/>
  <c r="U38" i="23"/>
  <c r="O38" i="23"/>
  <c r="S38" i="23"/>
  <c r="T124" i="41"/>
  <c r="S124" i="41"/>
  <c r="N124" i="41"/>
  <c r="O124" i="41"/>
  <c r="R124" i="41"/>
  <c r="P124" i="41"/>
  <c r="Q124" i="41"/>
  <c r="U124" i="41"/>
  <c r="M124" i="41"/>
  <c r="J46" i="25"/>
  <c r="H46" i="25"/>
  <c r="G46" i="25"/>
  <c r="C46" i="25"/>
  <c r="D46" i="25"/>
  <c r="K46" i="25"/>
  <c r="I46" i="25"/>
  <c r="F46" i="25"/>
  <c r="E46" i="25"/>
  <c r="H121" i="28"/>
  <c r="G121" i="28"/>
  <c r="I121" i="28"/>
  <c r="F121" i="28"/>
  <c r="J121" i="28"/>
  <c r="D121" i="28"/>
  <c r="C121" i="28"/>
  <c r="E121" i="28"/>
  <c r="K121" i="28"/>
  <c r="U75" i="28"/>
  <c r="N75" i="28"/>
  <c r="T75" i="28"/>
  <c r="S75" i="28"/>
  <c r="P75" i="28"/>
  <c r="O75" i="28"/>
  <c r="R75" i="28"/>
  <c r="Q75" i="28"/>
  <c r="M75" i="28"/>
  <c r="J21" i="23"/>
  <c r="G21" i="23"/>
  <c r="C21" i="23"/>
  <c r="I21" i="23"/>
  <c r="D21" i="23"/>
  <c r="H21" i="23"/>
  <c r="E21" i="23"/>
  <c r="K21" i="23"/>
  <c r="F21" i="23"/>
  <c r="AP8" i="40"/>
  <c r="AP114" i="23"/>
  <c r="S89" i="21"/>
  <c r="T89" i="21"/>
  <c r="Q89" i="21"/>
  <c r="O89" i="21"/>
  <c r="M89" i="21"/>
  <c r="N89" i="21"/>
  <c r="P89" i="21"/>
  <c r="U89" i="21"/>
  <c r="R89" i="21"/>
  <c r="I123" i="40"/>
  <c r="E123" i="40"/>
  <c r="D123" i="40"/>
  <c r="K123" i="40"/>
  <c r="J123" i="40"/>
  <c r="H123" i="40"/>
  <c r="F123" i="40"/>
  <c r="C123" i="40"/>
  <c r="G123" i="40"/>
  <c r="AP74" i="21"/>
  <c r="AL74" i="21" s="1"/>
  <c r="E124" i="23"/>
  <c r="C124" i="23"/>
  <c r="D124" i="23"/>
  <c r="F124" i="23"/>
  <c r="J124" i="23"/>
  <c r="H124" i="23"/>
  <c r="K124" i="23"/>
  <c r="I124" i="23"/>
  <c r="G124" i="23"/>
  <c r="G167" i="23"/>
  <c r="C167" i="23"/>
  <c r="F167" i="23"/>
  <c r="H167" i="23"/>
  <c r="J167" i="23"/>
  <c r="I167" i="23"/>
  <c r="E167" i="23"/>
  <c r="D167" i="23"/>
  <c r="K167" i="23"/>
  <c r="AP82" i="28"/>
  <c r="AM82" i="28" s="1"/>
  <c r="AP64" i="23"/>
  <c r="C60" i="40"/>
  <c r="E60" i="40"/>
  <c r="K60" i="40"/>
  <c r="H60" i="40"/>
  <c r="D60" i="40"/>
  <c r="I60" i="40"/>
  <c r="J60" i="40"/>
  <c r="F60" i="40"/>
  <c r="G60" i="40"/>
  <c r="U165" i="26"/>
  <c r="P165" i="26"/>
  <c r="S165" i="26"/>
  <c r="O165" i="26"/>
  <c r="R165" i="26"/>
  <c r="Q165" i="26"/>
  <c r="N165" i="26"/>
  <c r="M165" i="26"/>
  <c r="T165" i="26"/>
  <c r="P134" i="28"/>
  <c r="S134" i="28"/>
  <c r="T134" i="28"/>
  <c r="U134" i="28"/>
  <c r="Q134" i="28"/>
  <c r="R134" i="28"/>
  <c r="O134" i="28"/>
  <c r="N134" i="28"/>
  <c r="M134" i="28"/>
  <c r="AP169" i="21"/>
  <c r="M23" i="40"/>
  <c r="U23" i="40"/>
  <c r="S23" i="40"/>
  <c r="O23" i="40"/>
  <c r="T23" i="40"/>
  <c r="R23" i="40"/>
  <c r="Q23" i="40"/>
  <c r="P23" i="40"/>
  <c r="N23" i="40"/>
  <c r="E125" i="26"/>
  <c r="K125" i="26"/>
  <c r="J125" i="26"/>
  <c r="G125" i="26"/>
  <c r="I125" i="26"/>
  <c r="H125" i="26"/>
  <c r="F125" i="26"/>
  <c r="D125" i="26"/>
  <c r="C125" i="26"/>
  <c r="AP93" i="21"/>
  <c r="AC93" i="21" s="1"/>
  <c r="AP28" i="19"/>
  <c r="AA28" i="19" s="1"/>
  <c r="S140" i="21"/>
  <c r="U140" i="21"/>
  <c r="O140" i="21"/>
  <c r="N140" i="21"/>
  <c r="P140" i="21"/>
  <c r="Q140" i="21"/>
  <c r="M140" i="21"/>
  <c r="R140" i="21"/>
  <c r="T140" i="21"/>
  <c r="AP31" i="28"/>
  <c r="AM31" i="28" s="1"/>
  <c r="G26" i="26"/>
  <c r="E26" i="26"/>
  <c r="I26" i="26"/>
  <c r="C26" i="26"/>
  <c r="D26" i="26"/>
  <c r="H26" i="26"/>
  <c r="F26" i="26"/>
  <c r="J26" i="26"/>
  <c r="K26" i="26"/>
  <c r="G121" i="26"/>
  <c r="C121" i="26"/>
  <c r="F121" i="26"/>
  <c r="I121" i="26"/>
  <c r="D121" i="26"/>
  <c r="H121" i="26"/>
  <c r="J121" i="26"/>
  <c r="E121" i="26"/>
  <c r="K121" i="26"/>
  <c r="AP62" i="28"/>
  <c r="Z62" i="28" s="1"/>
  <c r="N53" i="28"/>
  <c r="S53" i="28"/>
  <c r="P53" i="28"/>
  <c r="Q53" i="28"/>
  <c r="U53" i="28"/>
  <c r="T53" i="28"/>
  <c r="M53" i="28"/>
  <c r="R53" i="28"/>
  <c r="O53" i="28"/>
  <c r="AP67" i="21"/>
  <c r="AA67" i="21" s="1"/>
  <c r="AP175" i="23"/>
  <c r="AC175" i="23" s="1"/>
  <c r="N27" i="19"/>
  <c r="M27" i="19"/>
  <c r="P27" i="19"/>
  <c r="R27" i="19"/>
  <c r="T27" i="19"/>
  <c r="U27" i="19"/>
  <c r="O27" i="19"/>
  <c r="S27" i="19"/>
  <c r="Q27" i="19"/>
  <c r="AP90" i="28"/>
  <c r="AP6" i="19"/>
  <c r="AL6" i="19" s="1"/>
  <c r="AP25" i="19"/>
  <c r="Q32" i="28"/>
  <c r="N32" i="28"/>
  <c r="O32" i="28"/>
  <c r="U32" i="28"/>
  <c r="M32" i="28"/>
  <c r="P32" i="28"/>
  <c r="R32" i="28"/>
  <c r="T32" i="28"/>
  <c r="S32" i="28"/>
  <c r="E161" i="28"/>
  <c r="F161" i="28"/>
  <c r="D161" i="28"/>
  <c r="C161" i="28"/>
  <c r="G161" i="28"/>
  <c r="I161" i="28"/>
  <c r="H161" i="28"/>
  <c r="J161" i="28"/>
  <c r="K161" i="28"/>
  <c r="AP174" i="28"/>
  <c r="AI174" i="28" s="1"/>
  <c r="K73" i="26"/>
  <c r="C73" i="26"/>
  <c r="D73" i="26"/>
  <c r="F73" i="26"/>
  <c r="I73" i="26"/>
  <c r="E73" i="26"/>
  <c r="H73" i="26"/>
  <c r="J73" i="26"/>
  <c r="G73" i="26"/>
  <c r="AP36" i="23"/>
  <c r="E79" i="41"/>
  <c r="K79" i="41"/>
  <c r="C79" i="41"/>
  <c r="D79" i="41"/>
  <c r="J79" i="41"/>
  <c r="G79" i="41"/>
  <c r="F79" i="41"/>
  <c r="H79" i="41"/>
  <c r="I79" i="41"/>
  <c r="O93" i="41"/>
  <c r="U93" i="41"/>
  <c r="T93" i="41"/>
  <c r="Q93" i="41"/>
  <c r="R93" i="41"/>
  <c r="M93" i="41"/>
  <c r="N93" i="41"/>
  <c r="S93" i="41"/>
  <c r="P93" i="41"/>
  <c r="U162" i="41"/>
  <c r="P162" i="41"/>
  <c r="S162" i="41"/>
  <c r="N162" i="41"/>
  <c r="M162" i="41"/>
  <c r="O162" i="41"/>
  <c r="R162" i="41"/>
  <c r="T162" i="41"/>
  <c r="Q162" i="41"/>
  <c r="P8" i="19"/>
  <c r="T8" i="19"/>
  <c r="R8" i="19"/>
  <c r="Q8" i="19"/>
  <c r="N8" i="19"/>
  <c r="U8" i="19"/>
  <c r="O8" i="19"/>
  <c r="S8" i="19"/>
  <c r="M8" i="19"/>
  <c r="F13" i="28"/>
  <c r="J13" i="28"/>
  <c r="K13" i="28"/>
  <c r="G13" i="28"/>
  <c r="I13" i="28"/>
  <c r="E13" i="28"/>
  <c r="C13" i="28"/>
  <c r="H13" i="28"/>
  <c r="D13" i="28"/>
  <c r="AP177" i="28"/>
  <c r="AA177" i="28" s="1"/>
  <c r="J87" i="26"/>
  <c r="G87" i="26"/>
  <c r="I87" i="26"/>
  <c r="D87" i="26"/>
  <c r="H87" i="26"/>
  <c r="E87" i="26"/>
  <c r="K87" i="26"/>
  <c r="F87" i="26"/>
  <c r="C87" i="26"/>
  <c r="AP73" i="21"/>
  <c r="AM73" i="21" s="1"/>
  <c r="Q139" i="28"/>
  <c r="N139" i="28"/>
  <c r="S139" i="28"/>
  <c r="P139" i="28"/>
  <c r="U139" i="28"/>
  <c r="M139" i="28"/>
  <c r="O139" i="28"/>
  <c r="T139" i="28"/>
  <c r="R139" i="28"/>
  <c r="I84" i="26"/>
  <c r="G84" i="26"/>
  <c r="C84" i="26"/>
  <c r="E84" i="26"/>
  <c r="J84" i="26"/>
  <c r="F84" i="26"/>
  <c r="H84" i="26"/>
  <c r="D84" i="26"/>
  <c r="K84" i="26"/>
  <c r="F64" i="28"/>
  <c r="H64" i="28"/>
  <c r="J64" i="28"/>
  <c r="K64" i="28"/>
  <c r="G64" i="28"/>
  <c r="D64" i="28"/>
  <c r="I64" i="28"/>
  <c r="C64" i="28"/>
  <c r="E64" i="28"/>
  <c r="N25" i="42"/>
  <c r="O25" i="42"/>
  <c r="M25" i="42"/>
  <c r="R25" i="42"/>
  <c r="Q25" i="42"/>
  <c r="S25" i="42"/>
  <c r="T25" i="42"/>
  <c r="P25" i="42"/>
  <c r="U25" i="42"/>
  <c r="Q68" i="21"/>
  <c r="M68" i="21"/>
  <c r="N68" i="21"/>
  <c r="R68" i="21"/>
  <c r="P68" i="21"/>
  <c r="T68" i="21"/>
  <c r="S68" i="21"/>
  <c r="O68" i="21"/>
  <c r="U68" i="21"/>
  <c r="AP154" i="42"/>
  <c r="H176" i="41"/>
  <c r="K176" i="41"/>
  <c r="J176" i="41"/>
  <c r="C176" i="41"/>
  <c r="I176" i="41"/>
  <c r="G176" i="41"/>
  <c r="D176" i="41"/>
  <c r="E176" i="41"/>
  <c r="F176" i="41"/>
  <c r="Q135" i="41"/>
  <c r="U135" i="41"/>
  <c r="R135" i="41"/>
  <c r="O135" i="41"/>
  <c r="M135" i="41"/>
  <c r="S135" i="41"/>
  <c r="P135" i="41"/>
  <c r="N135" i="41"/>
  <c r="T135" i="41"/>
  <c r="AP99" i="21"/>
  <c r="Z99" i="21" s="1"/>
  <c r="AP14" i="28"/>
  <c r="AF14" i="28" s="1"/>
  <c r="AP131" i="23"/>
  <c r="AP155" i="21"/>
  <c r="AA155" i="21" s="1"/>
  <c r="AP43" i="28"/>
  <c r="AN43" i="28" s="1"/>
  <c r="AP57" i="21"/>
  <c r="AL57" i="21" s="1"/>
  <c r="AP37" i="19"/>
  <c r="AA37" i="19" s="1"/>
  <c r="P41" i="19"/>
  <c r="T41" i="19"/>
  <c r="R41" i="19"/>
  <c r="U41" i="19"/>
  <c r="N41" i="19"/>
  <c r="O41" i="19"/>
  <c r="S41" i="19"/>
  <c r="Q41" i="19"/>
  <c r="M41" i="19"/>
  <c r="R117" i="23"/>
  <c r="O117" i="23"/>
  <c r="U117" i="23"/>
  <c r="N117" i="23"/>
  <c r="S117" i="23"/>
  <c r="M117" i="23"/>
  <c r="Q117" i="23"/>
  <c r="P117" i="23"/>
  <c r="T117" i="23"/>
  <c r="AP158" i="21"/>
  <c r="U105" i="21"/>
  <c r="M105" i="21"/>
  <c r="T105" i="21"/>
  <c r="N105" i="21"/>
  <c r="R105" i="21"/>
  <c r="P105" i="21"/>
  <c r="S105" i="21"/>
  <c r="O105" i="21"/>
  <c r="Q105" i="21"/>
  <c r="AP41" i="28"/>
  <c r="I5" i="41"/>
  <c r="K5" i="41"/>
  <c r="D5" i="41"/>
  <c r="F5" i="41"/>
  <c r="C5" i="41"/>
  <c r="G5" i="41"/>
  <c r="J5" i="41"/>
  <c r="E5" i="41"/>
  <c r="H5" i="41"/>
  <c r="I35" i="26"/>
  <c r="D35" i="26"/>
  <c r="F35" i="26"/>
  <c r="K35" i="26"/>
  <c r="E35" i="26"/>
  <c r="H35" i="26"/>
  <c r="C35" i="26"/>
  <c r="J35" i="26"/>
  <c r="G35" i="26"/>
  <c r="O16" i="26"/>
  <c r="U16" i="26"/>
  <c r="Q16" i="26"/>
  <c r="T16" i="26"/>
  <c r="P16" i="26"/>
  <c r="N16" i="26"/>
  <c r="S16" i="26"/>
  <c r="R16" i="26"/>
  <c r="M16" i="26"/>
  <c r="M15" i="23"/>
  <c r="N15" i="23"/>
  <c r="Q15" i="23"/>
  <c r="P15" i="23"/>
  <c r="S15" i="23"/>
  <c r="T15" i="23"/>
  <c r="O15" i="23"/>
  <c r="U15" i="23"/>
  <c r="R15" i="23"/>
  <c r="D106" i="26"/>
  <c r="K106" i="26"/>
  <c r="I106" i="26"/>
  <c r="C106" i="26"/>
  <c r="J106" i="26"/>
  <c r="F106" i="26"/>
  <c r="G106" i="26"/>
  <c r="H106" i="26"/>
  <c r="E106" i="26"/>
  <c r="E54" i="41"/>
  <c r="H54" i="41"/>
  <c r="D54" i="41"/>
  <c r="J54" i="41"/>
  <c r="F54" i="41"/>
  <c r="K54" i="41"/>
  <c r="G54" i="41"/>
  <c r="C54" i="41"/>
  <c r="I54" i="41"/>
  <c r="K140" i="23"/>
  <c r="C140" i="23"/>
  <c r="D140" i="23"/>
  <c r="I140" i="23"/>
  <c r="F140" i="23"/>
  <c r="H140" i="23"/>
  <c r="E140" i="23"/>
  <c r="J140" i="23"/>
  <c r="G140" i="23"/>
  <c r="T82" i="26"/>
  <c r="P82" i="26"/>
  <c r="O82" i="26"/>
  <c r="U82" i="26"/>
  <c r="S82" i="26"/>
  <c r="Q82" i="26"/>
  <c r="R82" i="26"/>
  <c r="N82" i="26"/>
  <c r="M82" i="26"/>
  <c r="E142" i="42"/>
  <c r="H142" i="42"/>
  <c r="G142" i="42"/>
  <c r="D142" i="42"/>
  <c r="F142" i="42"/>
  <c r="I142" i="42"/>
  <c r="C142" i="42"/>
  <c r="J142" i="42"/>
  <c r="K142" i="42"/>
  <c r="AP116" i="40"/>
  <c r="AP47" i="19"/>
  <c r="AP147" i="23"/>
  <c r="D77" i="42"/>
  <c r="J77" i="42"/>
  <c r="E77" i="42"/>
  <c r="F77" i="42"/>
  <c r="H77" i="42"/>
  <c r="K77" i="42"/>
  <c r="I77" i="42"/>
  <c r="C77" i="42"/>
  <c r="G77" i="42"/>
  <c r="AP100" i="23"/>
  <c r="W100" i="23" s="1"/>
  <c r="I92" i="40"/>
  <c r="F92" i="40"/>
  <c r="K92" i="40"/>
  <c r="E92" i="40"/>
  <c r="C92" i="40"/>
  <c r="G92" i="40"/>
  <c r="H92" i="40"/>
  <c r="D92" i="40"/>
  <c r="J92" i="40"/>
  <c r="AP54" i="21"/>
  <c r="AC54" i="21" s="1"/>
  <c r="J91" i="28"/>
  <c r="E91" i="28"/>
  <c r="C91" i="28"/>
  <c r="H91" i="28"/>
  <c r="I91" i="28"/>
  <c r="D91" i="28"/>
  <c r="G91" i="28"/>
  <c r="K91" i="28"/>
  <c r="F91" i="28"/>
  <c r="O157" i="28"/>
  <c r="T157" i="28"/>
  <c r="R157" i="28"/>
  <c r="M157" i="28"/>
  <c r="Q157" i="28"/>
  <c r="N157" i="28"/>
  <c r="S157" i="28"/>
  <c r="P157" i="28"/>
  <c r="U157" i="28"/>
  <c r="E40" i="40"/>
  <c r="K40" i="40"/>
  <c r="J40" i="40"/>
  <c r="G40" i="40"/>
  <c r="H40" i="40"/>
  <c r="D40" i="40"/>
  <c r="I40" i="40"/>
  <c r="F40" i="40"/>
  <c r="C40" i="40"/>
  <c r="AP38" i="28"/>
  <c r="AJ38" i="28" s="1"/>
  <c r="AP15" i="28"/>
  <c r="AJ15" i="28" s="1"/>
  <c r="H60" i="26"/>
  <c r="K60" i="26"/>
  <c r="F60" i="26"/>
  <c r="J60" i="26"/>
  <c r="E60" i="26"/>
  <c r="I60" i="26"/>
  <c r="D60" i="26"/>
  <c r="G60" i="26"/>
  <c r="C60" i="26"/>
  <c r="AP154" i="23"/>
  <c r="AO154" i="23" s="1"/>
  <c r="D32" i="23"/>
  <c r="H32" i="23"/>
  <c r="E32" i="23"/>
  <c r="K32" i="23"/>
  <c r="J32" i="23"/>
  <c r="I32" i="23"/>
  <c r="F32" i="23"/>
  <c r="G32" i="23"/>
  <c r="C32" i="23"/>
  <c r="R21" i="26"/>
  <c r="Q21" i="26"/>
  <c r="U21" i="26"/>
  <c r="M21" i="26"/>
  <c r="T21" i="26"/>
  <c r="P21" i="26"/>
  <c r="N21" i="26"/>
  <c r="S21" i="26"/>
  <c r="O21" i="26"/>
  <c r="T30" i="26"/>
  <c r="P30" i="26"/>
  <c r="S30" i="26"/>
  <c r="U30" i="26"/>
  <c r="Q30" i="26"/>
  <c r="O30" i="26"/>
  <c r="R30" i="26"/>
  <c r="M30" i="26"/>
  <c r="N30" i="26"/>
  <c r="AP141" i="41"/>
  <c r="E22" i="40"/>
  <c r="F22" i="40"/>
  <c r="I22" i="40"/>
  <c r="K22" i="40"/>
  <c r="J22" i="40"/>
  <c r="G22" i="40"/>
  <c r="C22" i="40"/>
  <c r="D22" i="40"/>
  <c r="H22" i="40"/>
  <c r="R170" i="28"/>
  <c r="S170" i="28"/>
  <c r="T170" i="28"/>
  <c r="M170" i="28"/>
  <c r="P170" i="28"/>
  <c r="N170" i="28"/>
  <c r="U170" i="28"/>
  <c r="O170" i="28"/>
  <c r="Q170" i="28"/>
  <c r="AP52" i="23"/>
  <c r="AN52" i="23" s="1"/>
  <c r="J97" i="28"/>
  <c r="K97" i="28"/>
  <c r="C97" i="28"/>
  <c r="I97" i="28"/>
  <c r="F97" i="28"/>
  <c r="D97" i="28"/>
  <c r="H97" i="28"/>
  <c r="G97" i="28"/>
  <c r="E97" i="28"/>
  <c r="G37" i="26"/>
  <c r="J37" i="26"/>
  <c r="C37" i="26"/>
  <c r="D37" i="26"/>
  <c r="H37" i="26"/>
  <c r="K37" i="26"/>
  <c r="F37" i="26"/>
  <c r="E37" i="26"/>
  <c r="I37" i="26"/>
  <c r="C94" i="28"/>
  <c r="H94" i="28"/>
  <c r="D94" i="28"/>
  <c r="J94" i="28"/>
  <c r="F94" i="28"/>
  <c r="E94" i="28"/>
  <c r="K94" i="28"/>
  <c r="G94" i="28"/>
  <c r="I94" i="28"/>
  <c r="E146" i="28"/>
  <c r="H146" i="28"/>
  <c r="I146" i="28"/>
  <c r="J146" i="28"/>
  <c r="F146" i="28"/>
  <c r="K146" i="28"/>
  <c r="G146" i="28"/>
  <c r="D146" i="28"/>
  <c r="C146" i="28"/>
  <c r="Q123" i="26"/>
  <c r="T123" i="26"/>
  <c r="U123" i="26"/>
  <c r="M123" i="26"/>
  <c r="R123" i="26"/>
  <c r="N123" i="26"/>
  <c r="O123" i="26"/>
  <c r="S123" i="26"/>
  <c r="P123" i="26"/>
  <c r="AP138" i="42"/>
  <c r="AM138" i="42" s="1"/>
  <c r="C159" i="42"/>
  <c r="F159" i="42"/>
  <c r="I159" i="42"/>
  <c r="D159" i="42"/>
  <c r="H159" i="42"/>
  <c r="E159" i="42"/>
  <c r="K159" i="42"/>
  <c r="G159" i="42"/>
  <c r="J159" i="42"/>
  <c r="AP171" i="25"/>
  <c r="AP93" i="42"/>
  <c r="M35" i="41"/>
  <c r="O35" i="41"/>
  <c r="U35" i="41"/>
  <c r="P35" i="41"/>
  <c r="Q35" i="41"/>
  <c r="N35" i="41"/>
  <c r="T35" i="41"/>
  <c r="R35" i="41"/>
  <c r="S35" i="41"/>
  <c r="AP116" i="28"/>
  <c r="AP163" i="28"/>
  <c r="AE163" i="28" s="1"/>
  <c r="AP55" i="21"/>
  <c r="AC55" i="21" s="1"/>
  <c r="U114" i="28"/>
  <c r="T114" i="28"/>
  <c r="Q114" i="28"/>
  <c r="S114" i="28"/>
  <c r="O114" i="28"/>
  <c r="M114" i="28"/>
  <c r="N114" i="28"/>
  <c r="P114" i="28"/>
  <c r="R114" i="28"/>
  <c r="R3" i="19"/>
  <c r="P3" i="19"/>
  <c r="N3" i="19"/>
  <c r="O3" i="19"/>
  <c r="S3" i="19"/>
  <c r="Q3" i="19"/>
  <c r="M3" i="19"/>
  <c r="U3" i="19"/>
  <c r="T3" i="19"/>
  <c r="AP22" i="23"/>
  <c r="AC22" i="23" s="1"/>
  <c r="AP27" i="23"/>
  <c r="AJ27" i="23" s="1"/>
  <c r="AP101" i="21"/>
  <c r="AH101" i="21" s="1"/>
  <c r="U109" i="28"/>
  <c r="R109" i="28"/>
  <c r="M109" i="28"/>
  <c r="S109" i="28"/>
  <c r="Q109" i="28"/>
  <c r="P109" i="28"/>
  <c r="O109" i="28"/>
  <c r="T109" i="28"/>
  <c r="N109" i="28"/>
  <c r="I114" i="28"/>
  <c r="H114" i="28"/>
  <c r="G114" i="28"/>
  <c r="E114" i="28"/>
  <c r="D114" i="28"/>
  <c r="J114" i="28"/>
  <c r="F114" i="28"/>
  <c r="K114" i="28"/>
  <c r="C114" i="28"/>
  <c r="I99" i="42"/>
  <c r="G99" i="42"/>
  <c r="J99" i="42"/>
  <c r="C99" i="42"/>
  <c r="E99" i="42"/>
  <c r="K99" i="42"/>
  <c r="D99" i="42"/>
  <c r="H99" i="42"/>
  <c r="F99" i="42"/>
  <c r="AP9" i="26"/>
  <c r="AP30" i="26"/>
  <c r="U132" i="21"/>
  <c r="M132" i="21"/>
  <c r="T132" i="21"/>
  <c r="R132" i="21"/>
  <c r="N132" i="21"/>
  <c r="P132" i="21"/>
  <c r="S132" i="21"/>
  <c r="O132" i="21"/>
  <c r="Q132" i="21"/>
  <c r="S4" i="19"/>
  <c r="P4" i="19"/>
  <c r="Q4" i="19"/>
  <c r="U4" i="19"/>
  <c r="M4" i="19"/>
  <c r="O4" i="19"/>
  <c r="T4" i="19"/>
  <c r="R4" i="19"/>
  <c r="N4" i="19"/>
  <c r="AP124" i="23"/>
  <c r="K31" i="23"/>
  <c r="J31" i="23"/>
  <c r="H31" i="23"/>
  <c r="I31" i="23"/>
  <c r="G31" i="23"/>
  <c r="E31" i="23"/>
  <c r="C31" i="23"/>
  <c r="D31" i="23"/>
  <c r="F31" i="23"/>
  <c r="AP20" i="23"/>
  <c r="AL20" i="23" s="1"/>
  <c r="K110" i="26"/>
  <c r="I110" i="26"/>
  <c r="D110" i="26"/>
  <c r="G110" i="26"/>
  <c r="F110" i="26"/>
  <c r="C110" i="26"/>
  <c r="J110" i="26"/>
  <c r="E110" i="26"/>
  <c r="H110" i="26"/>
  <c r="S166" i="26"/>
  <c r="R166" i="26"/>
  <c r="T166" i="26"/>
  <c r="O166" i="26"/>
  <c r="P166" i="26"/>
  <c r="M166" i="26"/>
  <c r="U166" i="26"/>
  <c r="Q166" i="26"/>
  <c r="N166" i="26"/>
  <c r="AP159" i="40"/>
  <c r="Q150" i="41"/>
  <c r="M150" i="41"/>
  <c r="T150" i="41"/>
  <c r="P150" i="41"/>
  <c r="N150" i="41"/>
  <c r="U150" i="41"/>
  <c r="R150" i="41"/>
  <c r="S150" i="41"/>
  <c r="O150" i="41"/>
  <c r="AP19" i="42"/>
  <c r="AP80" i="25"/>
  <c r="C10" i="41"/>
  <c r="G10" i="41"/>
  <c r="E10" i="41"/>
  <c r="K10" i="41"/>
  <c r="D10" i="41"/>
  <c r="F10" i="41"/>
  <c r="I10" i="41"/>
  <c r="J10" i="41"/>
  <c r="H10" i="41"/>
  <c r="G29" i="26"/>
  <c r="K29" i="26"/>
  <c r="C29" i="26"/>
  <c r="I29" i="26"/>
  <c r="D29" i="26"/>
  <c r="H29" i="26"/>
  <c r="F29" i="26"/>
  <c r="E29" i="26"/>
  <c r="J29" i="26"/>
  <c r="F21" i="41"/>
  <c r="H21" i="41"/>
  <c r="I21" i="41"/>
  <c r="J21" i="41"/>
  <c r="K21" i="41"/>
  <c r="E21" i="41"/>
  <c r="C21" i="41"/>
  <c r="D21" i="41"/>
  <c r="G21" i="41"/>
  <c r="N85" i="42"/>
  <c r="P85" i="42"/>
  <c r="U85" i="42"/>
  <c r="T85" i="42"/>
  <c r="R85" i="42"/>
  <c r="Q85" i="42"/>
  <c r="O85" i="42"/>
  <c r="S85" i="42"/>
  <c r="M85" i="42"/>
  <c r="AP133" i="28"/>
  <c r="W133" i="28" s="1"/>
  <c r="AP133" i="21"/>
  <c r="AP34" i="23"/>
  <c r="AH34" i="23" s="1"/>
  <c r="J64" i="41"/>
  <c r="K64" i="41"/>
  <c r="F64" i="41"/>
  <c r="G64" i="41"/>
  <c r="H64" i="41"/>
  <c r="E64" i="41"/>
  <c r="I64" i="41"/>
  <c r="D64" i="41"/>
  <c r="C64" i="41"/>
  <c r="E97" i="40"/>
  <c r="H97" i="40"/>
  <c r="D97" i="40"/>
  <c r="J97" i="40"/>
  <c r="K97" i="40"/>
  <c r="F97" i="40"/>
  <c r="G97" i="40"/>
  <c r="C97" i="40"/>
  <c r="I97" i="40"/>
  <c r="AP42" i="28"/>
  <c r="D117" i="40"/>
  <c r="I117" i="40"/>
  <c r="E117" i="40"/>
  <c r="K117" i="40"/>
  <c r="F117" i="40"/>
  <c r="G117" i="40"/>
  <c r="J117" i="40"/>
  <c r="H117" i="40"/>
  <c r="C117" i="40"/>
  <c r="AP103" i="28"/>
  <c r="AP63" i="42"/>
  <c r="R58" i="26"/>
  <c r="N58" i="26"/>
  <c r="P58" i="26"/>
  <c r="Q58" i="26"/>
  <c r="O58" i="26"/>
  <c r="S58" i="26"/>
  <c r="T58" i="26"/>
  <c r="U58" i="26"/>
  <c r="M58" i="26"/>
  <c r="E152" i="28"/>
  <c r="F152" i="28"/>
  <c r="D152" i="28"/>
  <c r="K152" i="28"/>
  <c r="J152" i="28"/>
  <c r="I152" i="28"/>
  <c r="G152" i="28"/>
  <c r="C152" i="28"/>
  <c r="H152" i="28"/>
  <c r="R98" i="28"/>
  <c r="M98" i="28"/>
  <c r="N98" i="28"/>
  <c r="O98" i="28"/>
  <c r="Q98" i="28"/>
  <c r="S98" i="28"/>
  <c r="P98" i="28"/>
  <c r="U98" i="28"/>
  <c r="T98" i="28"/>
  <c r="D70" i="28"/>
  <c r="J70" i="28"/>
  <c r="I70" i="28"/>
  <c r="K70" i="28"/>
  <c r="E70" i="28"/>
  <c r="C70" i="28"/>
  <c r="G70" i="28"/>
  <c r="F70" i="28"/>
  <c r="H70" i="28"/>
  <c r="K19" i="23"/>
  <c r="F19" i="23"/>
  <c r="G19" i="23"/>
  <c r="C19" i="23"/>
  <c r="D19" i="23"/>
  <c r="H19" i="23"/>
  <c r="I19" i="23"/>
  <c r="J19" i="23"/>
  <c r="E19" i="23"/>
  <c r="AP138" i="28"/>
  <c r="AM138" i="28" s="1"/>
  <c r="AP17" i="23"/>
  <c r="AP48" i="26"/>
  <c r="AN48" i="26" s="1"/>
  <c r="AP35" i="28"/>
  <c r="AL35" i="28" s="1"/>
  <c r="K4" i="41"/>
  <c r="C4" i="41"/>
  <c r="G4" i="41"/>
  <c r="H4" i="41"/>
  <c r="D4" i="41"/>
  <c r="F4" i="41"/>
  <c r="E4" i="41"/>
  <c r="J4" i="41"/>
  <c r="I4" i="41"/>
  <c r="AP77" i="26"/>
  <c r="AL77" i="26" s="1"/>
  <c r="E154" i="42"/>
  <c r="I154" i="42"/>
  <c r="H154" i="42"/>
  <c r="C154" i="42"/>
  <c r="K154" i="42"/>
  <c r="F154" i="42"/>
  <c r="J154" i="42"/>
  <c r="G154" i="42"/>
  <c r="D154" i="42"/>
  <c r="Q67" i="25"/>
  <c r="O67" i="25"/>
  <c r="T67" i="25"/>
  <c r="N67" i="25"/>
  <c r="R67" i="25"/>
  <c r="S67" i="25"/>
  <c r="P67" i="25"/>
  <c r="U67" i="25"/>
  <c r="M67" i="25"/>
  <c r="AP165" i="26"/>
  <c r="H157" i="23"/>
  <c r="D157" i="23"/>
  <c r="F157" i="23"/>
  <c r="I157" i="23"/>
  <c r="J157" i="23"/>
  <c r="K157" i="23"/>
  <c r="C157" i="23"/>
  <c r="G157" i="23"/>
  <c r="E157" i="23"/>
  <c r="AP144" i="21"/>
  <c r="N69" i="28"/>
  <c r="R69" i="28"/>
  <c r="M69" i="28"/>
  <c r="T69" i="28"/>
  <c r="O69" i="28"/>
  <c r="U69" i="28"/>
  <c r="Q69" i="28"/>
  <c r="S69" i="28"/>
  <c r="P69" i="28"/>
  <c r="P34" i="28"/>
  <c r="R34" i="28"/>
  <c r="N34" i="28"/>
  <c r="M34" i="28"/>
  <c r="U34" i="28"/>
  <c r="T34" i="28"/>
  <c r="S34" i="28"/>
  <c r="O34" i="28"/>
  <c r="Q34" i="28"/>
  <c r="I169" i="28"/>
  <c r="J169" i="28"/>
  <c r="D169" i="28"/>
  <c r="K169" i="28"/>
  <c r="F169" i="28"/>
  <c r="E169" i="28"/>
  <c r="G169" i="28"/>
  <c r="C169" i="28"/>
  <c r="H169" i="28"/>
  <c r="AP85" i="26"/>
  <c r="E119" i="26"/>
  <c r="K119" i="26"/>
  <c r="J119" i="26"/>
  <c r="I119" i="26"/>
  <c r="G119" i="26"/>
  <c r="D119" i="26"/>
  <c r="F119" i="26"/>
  <c r="C119" i="26"/>
  <c r="H119" i="26"/>
  <c r="R4" i="26"/>
  <c r="M4" i="26"/>
  <c r="U4" i="26"/>
  <c r="O4" i="26"/>
  <c r="T4" i="26"/>
  <c r="P4" i="26"/>
  <c r="Q4" i="26"/>
  <c r="S4" i="26"/>
  <c r="N4" i="26"/>
  <c r="P163" i="26"/>
  <c r="T163" i="26"/>
  <c r="M163" i="26"/>
  <c r="R163" i="26"/>
  <c r="O163" i="26"/>
  <c r="U163" i="26"/>
  <c r="N163" i="26"/>
  <c r="Q163" i="26"/>
  <c r="S163" i="26"/>
  <c r="Q24" i="42"/>
  <c r="O24" i="42"/>
  <c r="R24" i="42"/>
  <c r="T24" i="42"/>
  <c r="U24" i="42"/>
  <c r="S24" i="42"/>
  <c r="P24" i="42"/>
  <c r="M24" i="42"/>
  <c r="N24" i="42"/>
  <c r="AP34" i="42"/>
  <c r="AP112" i="41"/>
  <c r="Z112" i="41" s="1"/>
  <c r="AP108" i="40"/>
  <c r="AP110" i="28"/>
  <c r="AP97" i="28"/>
  <c r="X97" i="28" s="1"/>
  <c r="U5" i="28"/>
  <c r="P5" i="28"/>
  <c r="O5" i="28"/>
  <c r="T5" i="28"/>
  <c r="R5" i="28"/>
  <c r="N5" i="28"/>
  <c r="M5" i="28"/>
  <c r="Q5" i="28"/>
  <c r="S5" i="28"/>
  <c r="AP77" i="21"/>
  <c r="X77" i="21" s="1"/>
  <c r="P63" i="28"/>
  <c r="U63" i="28"/>
  <c r="O63" i="28"/>
  <c r="T63" i="28"/>
  <c r="N63" i="28"/>
  <c r="S63" i="28"/>
  <c r="R63" i="28"/>
  <c r="Q63" i="28"/>
  <c r="M63" i="28"/>
  <c r="K11" i="28"/>
  <c r="G11" i="28"/>
  <c r="F11" i="28"/>
  <c r="J11" i="28"/>
  <c r="D11" i="28"/>
  <c r="C11" i="28"/>
  <c r="I11" i="28"/>
  <c r="E11" i="28"/>
  <c r="H11" i="28"/>
  <c r="N124" i="21"/>
  <c r="P124" i="21"/>
  <c r="U124" i="21"/>
  <c r="S124" i="21"/>
  <c r="T124" i="21"/>
  <c r="Q124" i="21"/>
  <c r="O124" i="21"/>
  <c r="M124" i="21"/>
  <c r="R124" i="21"/>
  <c r="E130" i="41"/>
  <c r="F130" i="41"/>
  <c r="H130" i="41"/>
  <c r="D130" i="41"/>
  <c r="I130" i="41"/>
  <c r="K130" i="41"/>
  <c r="J130" i="41"/>
  <c r="C130" i="41"/>
  <c r="G130" i="41"/>
  <c r="AP142" i="28"/>
  <c r="AO142" i="28" s="1"/>
  <c r="F47" i="23"/>
  <c r="K47" i="23"/>
  <c r="D47" i="23"/>
  <c r="I47" i="23"/>
  <c r="G47" i="23"/>
  <c r="J47" i="23"/>
  <c r="H47" i="23"/>
  <c r="C47" i="23"/>
  <c r="E47" i="23"/>
  <c r="AP27" i="26"/>
  <c r="AP26" i="40"/>
  <c r="AG26" i="40" s="1"/>
  <c r="AP37" i="28"/>
  <c r="H125" i="40"/>
  <c r="D125" i="40"/>
  <c r="F125" i="40"/>
  <c r="G125" i="40"/>
  <c r="E125" i="40"/>
  <c r="K125" i="40"/>
  <c r="C125" i="40"/>
  <c r="J125" i="40"/>
  <c r="I125" i="40"/>
  <c r="AP44" i="28"/>
  <c r="AO44" i="28" s="1"/>
  <c r="AP60" i="23"/>
  <c r="AP150" i="28"/>
  <c r="AD150" i="28" s="1"/>
  <c r="I47" i="40"/>
  <c r="K47" i="40"/>
  <c r="E47" i="40"/>
  <c r="C47" i="40"/>
  <c r="J47" i="40"/>
  <c r="D47" i="40"/>
  <c r="H47" i="40"/>
  <c r="F47" i="40"/>
  <c r="G47" i="40"/>
  <c r="AP44" i="40"/>
  <c r="O79" i="26"/>
  <c r="P79" i="26"/>
  <c r="Q79" i="26"/>
  <c r="R79" i="26"/>
  <c r="U79" i="26"/>
  <c r="M79" i="26"/>
  <c r="S79" i="26"/>
  <c r="N79" i="26"/>
  <c r="T79" i="26"/>
  <c r="P164" i="25"/>
  <c r="N164" i="25"/>
  <c r="R164" i="25"/>
  <c r="Q164" i="25"/>
  <c r="M164" i="25"/>
  <c r="U164" i="25"/>
  <c r="S164" i="25"/>
  <c r="T164" i="25"/>
  <c r="O164" i="25"/>
  <c r="Q93" i="42"/>
  <c r="T93" i="42"/>
  <c r="U93" i="42"/>
  <c r="N93" i="42"/>
  <c r="S93" i="42"/>
  <c r="M93" i="42"/>
  <c r="P93" i="42"/>
  <c r="O93" i="42"/>
  <c r="R93" i="42"/>
  <c r="AP115" i="28"/>
  <c r="AC115" i="28" s="1"/>
  <c r="AP106" i="28"/>
  <c r="F116" i="28"/>
  <c r="C116" i="28"/>
  <c r="H116" i="28"/>
  <c r="D116" i="28"/>
  <c r="I116" i="28"/>
  <c r="J116" i="28"/>
  <c r="K116" i="28"/>
  <c r="E116" i="28"/>
  <c r="G116" i="28"/>
  <c r="C2" i="26"/>
  <c r="F2" i="26"/>
  <c r="G2" i="26"/>
  <c r="E2" i="26"/>
  <c r="I2" i="26"/>
  <c r="D2" i="26"/>
  <c r="H2" i="26"/>
  <c r="K2" i="26"/>
  <c r="J2" i="26"/>
  <c r="S49" i="25"/>
  <c r="N49" i="25"/>
  <c r="Q49" i="25"/>
  <c r="U49" i="25"/>
  <c r="T49" i="25"/>
  <c r="O49" i="25"/>
  <c r="R49" i="25"/>
  <c r="P49" i="25"/>
  <c r="M49" i="25"/>
  <c r="T87" i="42"/>
  <c r="Q87" i="42"/>
  <c r="U87" i="42"/>
  <c r="N87" i="42"/>
  <c r="M87" i="42"/>
  <c r="R87" i="42"/>
  <c r="P87" i="42"/>
  <c r="O87" i="42"/>
  <c r="S87" i="42"/>
  <c r="R43" i="25"/>
  <c r="O43" i="25"/>
  <c r="N43" i="25"/>
  <c r="S43" i="25"/>
  <c r="T43" i="25"/>
  <c r="Q43" i="25"/>
  <c r="P43" i="25"/>
  <c r="U43" i="25"/>
  <c r="M43" i="25"/>
  <c r="AP152" i="28"/>
  <c r="K155" i="26"/>
  <c r="G155" i="26"/>
  <c r="C155" i="26"/>
  <c r="I155" i="26"/>
  <c r="D155" i="26"/>
  <c r="E155" i="26"/>
  <c r="H155" i="26"/>
  <c r="F155" i="26"/>
  <c r="J155" i="26"/>
  <c r="O95" i="21"/>
  <c r="N95" i="21"/>
  <c r="Q95" i="21"/>
  <c r="P95" i="21"/>
  <c r="R95" i="21"/>
  <c r="T95" i="21"/>
  <c r="U95" i="21"/>
  <c r="M95" i="21"/>
  <c r="S95" i="21"/>
  <c r="H79" i="23"/>
  <c r="D79" i="23"/>
  <c r="I79" i="23"/>
  <c r="J79" i="23"/>
  <c r="F79" i="23"/>
  <c r="G79" i="23"/>
  <c r="C79" i="23"/>
  <c r="K79" i="23"/>
  <c r="E79" i="23"/>
  <c r="E161" i="40"/>
  <c r="J161" i="40"/>
  <c r="K161" i="40"/>
  <c r="G161" i="40"/>
  <c r="C161" i="40"/>
  <c r="I161" i="40"/>
  <c r="F161" i="40"/>
  <c r="D161" i="40"/>
  <c r="H161" i="40"/>
  <c r="AP87" i="40"/>
  <c r="I140" i="42"/>
  <c r="E140" i="42"/>
  <c r="D140" i="42"/>
  <c r="G140" i="42"/>
  <c r="J140" i="42"/>
  <c r="K140" i="42"/>
  <c r="H140" i="42"/>
  <c r="C140" i="42"/>
  <c r="F140" i="42"/>
  <c r="D71" i="42"/>
  <c r="J71" i="42"/>
  <c r="C71" i="42"/>
  <c r="K71" i="42"/>
  <c r="G71" i="42"/>
  <c r="F71" i="42"/>
  <c r="E71" i="42"/>
  <c r="H71" i="42"/>
  <c r="I71" i="42"/>
  <c r="I141" i="42"/>
  <c r="F141" i="42"/>
  <c r="E141" i="42"/>
  <c r="H141" i="42"/>
  <c r="D141" i="42"/>
  <c r="K141" i="42"/>
  <c r="J141" i="42"/>
  <c r="C141" i="42"/>
  <c r="G141" i="42"/>
  <c r="P79" i="28"/>
  <c r="S79" i="28"/>
  <c r="N79" i="28"/>
  <c r="U79" i="28"/>
  <c r="O79" i="28"/>
  <c r="T79" i="28"/>
  <c r="R79" i="28"/>
  <c r="M79" i="28"/>
  <c r="Q79" i="28"/>
  <c r="AP172" i="21"/>
  <c r="C95" i="41"/>
  <c r="K95" i="41"/>
  <c r="J95" i="41"/>
  <c r="D95" i="41"/>
  <c r="E95" i="41"/>
  <c r="G95" i="41"/>
  <c r="H95" i="41"/>
  <c r="F95" i="41"/>
  <c r="I95" i="41"/>
  <c r="AP12" i="23"/>
  <c r="AF12" i="23" s="1"/>
  <c r="C63" i="28"/>
  <c r="E63" i="28"/>
  <c r="H63" i="28"/>
  <c r="G63" i="28"/>
  <c r="D63" i="28"/>
  <c r="I63" i="28"/>
  <c r="K63" i="28"/>
  <c r="J63" i="28"/>
  <c r="F63" i="28"/>
  <c r="F114" i="23"/>
  <c r="E114" i="23"/>
  <c r="H114" i="23"/>
  <c r="D114" i="23"/>
  <c r="K114" i="23"/>
  <c r="J114" i="23"/>
  <c r="G114" i="23"/>
  <c r="I114" i="23"/>
  <c r="C114" i="23"/>
  <c r="AP100" i="21"/>
  <c r="AA100" i="21" s="1"/>
  <c r="AP24" i="28"/>
  <c r="Z24" i="28" s="1"/>
  <c r="H67" i="28"/>
  <c r="D67" i="28"/>
  <c r="I67" i="28"/>
  <c r="K67" i="28"/>
  <c r="E67" i="28"/>
  <c r="C67" i="28"/>
  <c r="G67" i="28"/>
  <c r="F67" i="28"/>
  <c r="J67" i="28"/>
  <c r="F78" i="40"/>
  <c r="C78" i="40"/>
  <c r="I78" i="40"/>
  <c r="H78" i="40"/>
  <c r="K78" i="40"/>
  <c r="D78" i="40"/>
  <c r="E78" i="40"/>
  <c r="G78" i="40"/>
  <c r="J78" i="40"/>
  <c r="I42" i="26"/>
  <c r="K42" i="26"/>
  <c r="J42" i="26"/>
  <c r="F42" i="26"/>
  <c r="E42" i="26"/>
  <c r="C42" i="26"/>
  <c r="D42" i="26"/>
  <c r="G42" i="26"/>
  <c r="H42" i="26"/>
  <c r="C121" i="41"/>
  <c r="J121" i="41"/>
  <c r="F121" i="41"/>
  <c r="D121" i="41"/>
  <c r="I121" i="41"/>
  <c r="H121" i="41"/>
  <c r="K121" i="41"/>
  <c r="E121" i="41"/>
  <c r="G121" i="41"/>
  <c r="AP51" i="19"/>
  <c r="AH51" i="19" s="1"/>
  <c r="AP123" i="23"/>
  <c r="M48" i="19"/>
  <c r="S48" i="19"/>
  <c r="O48" i="19"/>
  <c r="N48" i="19"/>
  <c r="Q48" i="19"/>
  <c r="P48" i="19"/>
  <c r="R48" i="19"/>
  <c r="T48" i="19"/>
  <c r="U48" i="19"/>
  <c r="E120" i="41"/>
  <c r="C120" i="41"/>
  <c r="I120" i="41"/>
  <c r="D120" i="41"/>
  <c r="G120" i="41"/>
  <c r="H120" i="41"/>
  <c r="F120" i="41"/>
  <c r="J120" i="41"/>
  <c r="K120" i="41"/>
  <c r="F102" i="40"/>
  <c r="H102" i="40"/>
  <c r="J102" i="40"/>
  <c r="I102" i="40"/>
  <c r="D102" i="40"/>
  <c r="K102" i="40"/>
  <c r="E102" i="40"/>
  <c r="C102" i="40"/>
  <c r="G102" i="40"/>
  <c r="AP20" i="19"/>
  <c r="X20" i="19" s="1"/>
  <c r="O2" i="28"/>
  <c r="U2" i="28"/>
  <c r="Q2" i="28"/>
  <c r="T2" i="28"/>
  <c r="R2" i="28"/>
  <c r="M2" i="28"/>
  <c r="N2" i="28"/>
  <c r="S2" i="28"/>
  <c r="P2" i="28"/>
  <c r="G51" i="40"/>
  <c r="I51" i="40"/>
  <c r="K51" i="40"/>
  <c r="H51" i="40"/>
  <c r="F51" i="40"/>
  <c r="C51" i="40"/>
  <c r="D51" i="40"/>
  <c r="J51" i="40"/>
  <c r="E51" i="40"/>
  <c r="K96" i="41"/>
  <c r="F96" i="41"/>
  <c r="I96" i="41"/>
  <c r="G96" i="41"/>
  <c r="J96" i="41"/>
  <c r="E96" i="41"/>
  <c r="H96" i="41"/>
  <c r="D96" i="41"/>
  <c r="C96" i="41"/>
  <c r="O177" i="40"/>
  <c r="U177" i="40"/>
  <c r="N177" i="40"/>
  <c r="S177" i="40"/>
  <c r="T177" i="40"/>
  <c r="R177" i="40"/>
  <c r="Q177" i="40"/>
  <c r="P177" i="40"/>
  <c r="M177" i="40"/>
  <c r="H84" i="42"/>
  <c r="J84" i="42"/>
  <c r="F84" i="42"/>
  <c r="G84" i="42"/>
  <c r="I84" i="42"/>
  <c r="D84" i="42"/>
  <c r="K84" i="42"/>
  <c r="E84" i="42"/>
  <c r="C84" i="42"/>
  <c r="AP40" i="26"/>
  <c r="J144" i="23"/>
  <c r="G144" i="23"/>
  <c r="K144" i="23"/>
  <c r="I144" i="23"/>
  <c r="C144" i="23"/>
  <c r="F144" i="23"/>
  <c r="D144" i="23"/>
  <c r="H144" i="23"/>
  <c r="E144" i="23"/>
  <c r="N54" i="40"/>
  <c r="O54" i="40"/>
  <c r="S54" i="40"/>
  <c r="T54" i="40"/>
  <c r="M54" i="40"/>
  <c r="U54" i="40"/>
  <c r="P54" i="40"/>
  <c r="R54" i="40"/>
  <c r="Q54" i="40"/>
  <c r="U165" i="42"/>
  <c r="M165" i="42"/>
  <c r="O165" i="42"/>
  <c r="S165" i="42"/>
  <c r="N165" i="42"/>
  <c r="P165" i="42"/>
  <c r="T165" i="42"/>
  <c r="Q165" i="42"/>
  <c r="R165" i="42"/>
  <c r="AP52" i="40"/>
  <c r="AP10" i="23"/>
  <c r="W10" i="23" s="1"/>
  <c r="G25" i="40"/>
  <c r="I25" i="40"/>
  <c r="C25" i="40"/>
  <c r="H25" i="40"/>
  <c r="D25" i="40"/>
  <c r="J25" i="40"/>
  <c r="K25" i="40"/>
  <c r="F25" i="40"/>
  <c r="E25" i="40"/>
  <c r="AP70" i="28"/>
  <c r="AN70" i="28" s="1"/>
  <c r="P175" i="23"/>
  <c r="Q175" i="23"/>
  <c r="M175" i="23"/>
  <c r="U175" i="23"/>
  <c r="S175" i="23"/>
  <c r="T175" i="23"/>
  <c r="N175" i="23"/>
  <c r="O175" i="23"/>
  <c r="R175" i="23"/>
  <c r="P9" i="28"/>
  <c r="U9" i="28"/>
  <c r="R9" i="28"/>
  <c r="T9" i="28"/>
  <c r="M9" i="28"/>
  <c r="O9" i="28"/>
  <c r="S9" i="28"/>
  <c r="N9" i="28"/>
  <c r="Q9" i="28"/>
  <c r="M94" i="21"/>
  <c r="T94" i="21"/>
  <c r="R94" i="21"/>
  <c r="N94" i="21"/>
  <c r="S94" i="21"/>
  <c r="P94" i="21"/>
  <c r="O94" i="21"/>
  <c r="U94" i="21"/>
  <c r="Q94" i="21"/>
  <c r="AP94" i="28"/>
  <c r="AK94" i="28" s="1"/>
  <c r="AP165" i="28"/>
  <c r="X165" i="28" s="1"/>
  <c r="C95" i="26"/>
  <c r="J95" i="26"/>
  <c r="I95" i="26"/>
  <c r="G95" i="26"/>
  <c r="D95" i="26"/>
  <c r="H95" i="26"/>
  <c r="F95" i="26"/>
  <c r="E95" i="26"/>
  <c r="K95" i="26"/>
  <c r="U160" i="26"/>
  <c r="R160" i="26"/>
  <c r="Q160" i="26"/>
  <c r="T160" i="26"/>
  <c r="P160" i="26"/>
  <c r="S160" i="26"/>
  <c r="O160" i="26"/>
  <c r="M160" i="26"/>
  <c r="N160" i="26"/>
  <c r="N93" i="28"/>
  <c r="T93" i="28"/>
  <c r="M93" i="28"/>
  <c r="S93" i="28"/>
  <c r="Q93" i="28"/>
  <c r="U93" i="28"/>
  <c r="P93" i="28"/>
  <c r="R93" i="28"/>
  <c r="O93" i="28"/>
  <c r="E10" i="28"/>
  <c r="K10" i="28"/>
  <c r="C10" i="28"/>
  <c r="G10" i="28"/>
  <c r="H10" i="28"/>
  <c r="I10" i="28"/>
  <c r="D10" i="28"/>
  <c r="F10" i="28"/>
  <c r="J10" i="28"/>
  <c r="I33" i="26"/>
  <c r="D33" i="26"/>
  <c r="H33" i="26"/>
  <c r="F33" i="26"/>
  <c r="J33" i="26"/>
  <c r="E33" i="26"/>
  <c r="G33" i="26"/>
  <c r="K33" i="26"/>
  <c r="C33" i="26"/>
  <c r="D86" i="26"/>
  <c r="C86" i="26"/>
  <c r="I86" i="26"/>
  <c r="E86" i="26"/>
  <c r="H86" i="26"/>
  <c r="F86" i="26"/>
  <c r="G86" i="26"/>
  <c r="J86" i="26"/>
  <c r="K86" i="26"/>
  <c r="D133" i="26"/>
  <c r="G133" i="26"/>
  <c r="F133" i="26"/>
  <c r="K133" i="26"/>
  <c r="I133" i="26"/>
  <c r="E133" i="26"/>
  <c r="C133" i="26"/>
  <c r="H133" i="26"/>
  <c r="J133" i="26"/>
  <c r="F149" i="42"/>
  <c r="G149" i="42"/>
  <c r="C149" i="42"/>
  <c r="I149" i="42"/>
  <c r="H149" i="42"/>
  <c r="E149" i="42"/>
  <c r="J149" i="42"/>
  <c r="D149" i="42"/>
  <c r="K149" i="42"/>
  <c r="AP33" i="40"/>
  <c r="D17" i="42"/>
  <c r="K17" i="42"/>
  <c r="J17" i="42"/>
  <c r="G17" i="42"/>
  <c r="C17" i="42"/>
  <c r="I17" i="42"/>
  <c r="H17" i="42"/>
  <c r="F17" i="42"/>
  <c r="E17" i="42"/>
  <c r="F61" i="42"/>
  <c r="J61" i="42"/>
  <c r="D61" i="42"/>
  <c r="K61" i="42"/>
  <c r="C61" i="42"/>
  <c r="E61" i="42"/>
  <c r="I61" i="42"/>
  <c r="H61" i="42"/>
  <c r="G61" i="42"/>
  <c r="U148" i="41"/>
  <c r="T148" i="41"/>
  <c r="O148" i="41"/>
  <c r="S148" i="41"/>
  <c r="R148" i="41"/>
  <c r="Q148" i="41"/>
  <c r="N148" i="41"/>
  <c r="P148" i="41"/>
  <c r="M148" i="41"/>
  <c r="AP48" i="40"/>
  <c r="P138" i="26"/>
  <c r="R138" i="26"/>
  <c r="N138" i="26"/>
  <c r="Q138" i="26"/>
  <c r="S138" i="26"/>
  <c r="T138" i="26"/>
  <c r="O138" i="26"/>
  <c r="U138" i="26"/>
  <c r="M138" i="26"/>
  <c r="T21" i="42"/>
  <c r="Q21" i="42"/>
  <c r="R21" i="42"/>
  <c r="M21" i="42"/>
  <c r="N21" i="42"/>
  <c r="O21" i="42"/>
  <c r="U21" i="42"/>
  <c r="S21" i="42"/>
  <c r="P21" i="42"/>
  <c r="AP72" i="42"/>
  <c r="P120" i="40"/>
  <c r="S120" i="40"/>
  <c r="O120" i="40"/>
  <c r="N120" i="40"/>
  <c r="R120" i="40"/>
  <c r="Q120" i="40"/>
  <c r="T120" i="40"/>
  <c r="U120" i="40"/>
  <c r="M120" i="40"/>
  <c r="AP133" i="42"/>
  <c r="N85" i="26"/>
  <c r="Q85" i="26"/>
  <c r="O85" i="26"/>
  <c r="U85" i="26"/>
  <c r="S85" i="26"/>
  <c r="M85" i="26"/>
  <c r="P85" i="26"/>
  <c r="T85" i="26"/>
  <c r="R85" i="26"/>
  <c r="E161" i="41"/>
  <c r="I161" i="41"/>
  <c r="D161" i="41"/>
  <c r="C161" i="41"/>
  <c r="F161" i="41"/>
  <c r="J161" i="41"/>
  <c r="H161" i="41"/>
  <c r="G161" i="41"/>
  <c r="K161" i="41"/>
  <c r="C108" i="23"/>
  <c r="G108" i="23"/>
  <c r="K108" i="23"/>
  <c r="I108" i="23"/>
  <c r="F108" i="23"/>
  <c r="H108" i="23"/>
  <c r="E108" i="23"/>
  <c r="D108" i="23"/>
  <c r="J108" i="23"/>
  <c r="C125" i="23"/>
  <c r="G125" i="23"/>
  <c r="E125" i="23"/>
  <c r="D125" i="23"/>
  <c r="H125" i="23"/>
  <c r="F125" i="23"/>
  <c r="I125" i="23"/>
  <c r="J125" i="23"/>
  <c r="K125" i="23"/>
  <c r="U65" i="26"/>
  <c r="M65" i="26"/>
  <c r="T65" i="26"/>
  <c r="R65" i="26"/>
  <c r="P65" i="26"/>
  <c r="S65" i="26"/>
  <c r="N65" i="26"/>
  <c r="O65" i="26"/>
  <c r="Q65" i="26"/>
  <c r="U104" i="28"/>
  <c r="Q104" i="28"/>
  <c r="S104" i="28"/>
  <c r="R104" i="28"/>
  <c r="T104" i="28"/>
  <c r="N104" i="28"/>
  <c r="P104" i="28"/>
  <c r="M104" i="28"/>
  <c r="O104" i="28"/>
  <c r="AP64" i="25"/>
  <c r="AA64" i="25" s="1"/>
  <c r="C159" i="41"/>
  <c r="E159" i="41"/>
  <c r="I159" i="41"/>
  <c r="G159" i="41"/>
  <c r="H159" i="41"/>
  <c r="K159" i="41"/>
  <c r="F159" i="41"/>
  <c r="D159" i="41"/>
  <c r="J159" i="41"/>
  <c r="D55" i="42"/>
  <c r="J55" i="42"/>
  <c r="G55" i="42"/>
  <c r="K55" i="42"/>
  <c r="C55" i="42"/>
  <c r="H55" i="42"/>
  <c r="E55" i="42"/>
  <c r="F55" i="42"/>
  <c r="I55" i="42"/>
  <c r="O25" i="23"/>
  <c r="U25" i="23"/>
  <c r="Q25" i="23"/>
  <c r="M25" i="23"/>
  <c r="N25" i="23"/>
  <c r="R25" i="23"/>
  <c r="T25" i="23"/>
  <c r="P25" i="23"/>
  <c r="S25" i="23"/>
  <c r="AP123" i="40"/>
  <c r="W123" i="40" s="1"/>
  <c r="P50" i="41"/>
  <c r="S50" i="41"/>
  <c r="T50" i="41"/>
  <c r="Q50" i="41"/>
  <c r="O50" i="41"/>
  <c r="N50" i="41"/>
  <c r="M50" i="41"/>
  <c r="U50" i="41"/>
  <c r="R50" i="41"/>
  <c r="E89" i="23"/>
  <c r="H89" i="23"/>
  <c r="C89" i="23"/>
  <c r="K89" i="23"/>
  <c r="J89" i="23"/>
  <c r="D89" i="23"/>
  <c r="F89" i="23"/>
  <c r="I89" i="23"/>
  <c r="G89" i="23"/>
  <c r="G83" i="25"/>
  <c r="C83" i="25"/>
  <c r="E83" i="25"/>
  <c r="D83" i="25"/>
  <c r="J83" i="25"/>
  <c r="H83" i="25"/>
  <c r="K83" i="25"/>
  <c r="I83" i="25"/>
  <c r="F83" i="25"/>
  <c r="C168" i="26"/>
  <c r="K168" i="26"/>
  <c r="J168" i="26"/>
  <c r="G168" i="26"/>
  <c r="I168" i="26"/>
  <c r="F168" i="26"/>
  <c r="D168" i="26"/>
  <c r="E168" i="26"/>
  <c r="H168" i="26"/>
  <c r="AP92" i="21"/>
  <c r="AA92" i="21" s="1"/>
  <c r="AP114" i="21"/>
  <c r="AH114" i="21" s="1"/>
  <c r="O38" i="28"/>
  <c r="M38" i="28"/>
  <c r="R38" i="28"/>
  <c r="T38" i="28"/>
  <c r="P38" i="28"/>
  <c r="Q38" i="28"/>
  <c r="N38" i="28"/>
  <c r="U38" i="28"/>
  <c r="S38" i="28"/>
  <c r="AP67" i="28"/>
  <c r="I82" i="26"/>
  <c r="J82" i="26"/>
  <c r="H82" i="26"/>
  <c r="C82" i="26"/>
  <c r="D82" i="26"/>
  <c r="F82" i="26"/>
  <c r="K82" i="26"/>
  <c r="E82" i="26"/>
  <c r="G82" i="26"/>
  <c r="AP47" i="23"/>
  <c r="M137" i="21"/>
  <c r="R137" i="21"/>
  <c r="N137" i="21"/>
  <c r="P137" i="21"/>
  <c r="Q137" i="21"/>
  <c r="S137" i="21"/>
  <c r="O137" i="21"/>
  <c r="U137" i="21"/>
  <c r="T137" i="21"/>
  <c r="AP119" i="23"/>
  <c r="AL119" i="23" s="1"/>
  <c r="AP141" i="28"/>
  <c r="AH141" i="28" s="1"/>
  <c r="I164" i="42"/>
  <c r="C164" i="42"/>
  <c r="G164" i="42"/>
  <c r="F164" i="42"/>
  <c r="D164" i="42"/>
  <c r="J164" i="42"/>
  <c r="H164" i="42"/>
  <c r="E164" i="42"/>
  <c r="K164" i="42"/>
  <c r="K24" i="23"/>
  <c r="C24" i="23"/>
  <c r="F24" i="23"/>
  <c r="J24" i="23"/>
  <c r="I24" i="23"/>
  <c r="E24" i="23"/>
  <c r="H24" i="23"/>
  <c r="D24" i="23"/>
  <c r="G24" i="23"/>
  <c r="G58" i="41"/>
  <c r="K58" i="41"/>
  <c r="F58" i="41"/>
  <c r="I58" i="41"/>
  <c r="C58" i="41"/>
  <c r="J58" i="41"/>
  <c r="D58" i="41"/>
  <c r="H58" i="41"/>
  <c r="E58" i="41"/>
  <c r="O84" i="21"/>
  <c r="S84" i="21"/>
  <c r="U84" i="21"/>
  <c r="M84" i="21"/>
  <c r="T84" i="21"/>
  <c r="R84" i="21"/>
  <c r="N84" i="21"/>
  <c r="P84" i="21"/>
  <c r="Q84" i="21"/>
  <c r="C155" i="40"/>
  <c r="I155" i="40"/>
  <c r="F155" i="40"/>
  <c r="E155" i="40"/>
  <c r="K155" i="40"/>
  <c r="D155" i="40"/>
  <c r="J155" i="40"/>
  <c r="H155" i="40"/>
  <c r="G155" i="40"/>
  <c r="AP124" i="40"/>
  <c r="AG124" i="40" s="1"/>
  <c r="T28" i="23"/>
  <c r="M28" i="23"/>
  <c r="P28" i="23"/>
  <c r="O28" i="23"/>
  <c r="U28" i="23"/>
  <c r="S28" i="23"/>
  <c r="N28" i="23"/>
  <c r="R28" i="23"/>
  <c r="Q28" i="23"/>
  <c r="AP137" i="41"/>
  <c r="AE137" i="41" s="1"/>
  <c r="F94" i="42"/>
  <c r="D94" i="42"/>
  <c r="J94" i="42"/>
  <c r="K94" i="42"/>
  <c r="C94" i="42"/>
  <c r="H94" i="42"/>
  <c r="I94" i="42"/>
  <c r="G94" i="42"/>
  <c r="E94" i="42"/>
  <c r="U94" i="41"/>
  <c r="Q94" i="41"/>
  <c r="T94" i="41"/>
  <c r="O94" i="41"/>
  <c r="M94" i="41"/>
  <c r="N94" i="41"/>
  <c r="R94" i="41"/>
  <c r="S94" i="41"/>
  <c r="P94" i="41"/>
  <c r="J115" i="42"/>
  <c r="K115" i="42"/>
  <c r="I115" i="42"/>
  <c r="E115" i="42"/>
  <c r="D115" i="42"/>
  <c r="H115" i="42"/>
  <c r="F115" i="42"/>
  <c r="C115" i="42"/>
  <c r="G115" i="42"/>
  <c r="U89" i="40"/>
  <c r="S89" i="40"/>
  <c r="M89" i="40"/>
  <c r="O89" i="40"/>
  <c r="T89" i="40"/>
  <c r="P89" i="40"/>
  <c r="N89" i="40"/>
  <c r="R89" i="40"/>
  <c r="Q89" i="40"/>
  <c r="T130" i="23"/>
  <c r="O130" i="23"/>
  <c r="U130" i="23"/>
  <c r="P130" i="23"/>
  <c r="R130" i="23"/>
  <c r="M130" i="23"/>
  <c r="Q130" i="23"/>
  <c r="S130" i="23"/>
  <c r="N130" i="23"/>
  <c r="O86" i="41"/>
  <c r="T86" i="41"/>
  <c r="Q86" i="41"/>
  <c r="N86" i="41"/>
  <c r="S86" i="41"/>
  <c r="R86" i="41"/>
  <c r="U86" i="41"/>
  <c r="P86" i="41"/>
  <c r="M86" i="41"/>
  <c r="K43" i="28"/>
  <c r="F43" i="28"/>
  <c r="J43" i="28"/>
  <c r="C43" i="28"/>
  <c r="D43" i="28"/>
  <c r="I43" i="28"/>
  <c r="G43" i="28"/>
  <c r="E43" i="28"/>
  <c r="H43" i="28"/>
  <c r="J91" i="41"/>
  <c r="G91" i="41"/>
  <c r="E91" i="41"/>
  <c r="K91" i="41"/>
  <c r="I91" i="41"/>
  <c r="F91" i="41"/>
  <c r="H91" i="41"/>
  <c r="C91" i="41"/>
  <c r="D91" i="41"/>
  <c r="R45" i="23"/>
  <c r="M45" i="23"/>
  <c r="N45" i="23"/>
  <c r="P45" i="23"/>
  <c r="U45" i="23"/>
  <c r="O45" i="23"/>
  <c r="Q45" i="23"/>
  <c r="T45" i="23"/>
  <c r="S45" i="23"/>
  <c r="S123" i="21"/>
  <c r="P123" i="21"/>
  <c r="O123" i="21"/>
  <c r="U123" i="21"/>
  <c r="N123" i="21"/>
  <c r="Q123" i="21"/>
  <c r="M123" i="21"/>
  <c r="R123" i="21"/>
  <c r="T123" i="21"/>
  <c r="AP173" i="21"/>
  <c r="AI173" i="21" s="1"/>
  <c r="AP127" i="28"/>
  <c r="J146" i="40"/>
  <c r="G146" i="40"/>
  <c r="C146" i="40"/>
  <c r="I146" i="40"/>
  <c r="K146" i="40"/>
  <c r="H146" i="40"/>
  <c r="D146" i="40"/>
  <c r="E146" i="40"/>
  <c r="F146" i="40"/>
  <c r="AP114" i="28"/>
  <c r="AI114" i="28" s="1"/>
  <c r="AP126" i="28"/>
  <c r="AP59" i="21"/>
  <c r="AP88" i="23"/>
  <c r="AK88" i="23" s="1"/>
  <c r="D100" i="28"/>
  <c r="E100" i="28"/>
  <c r="J100" i="28"/>
  <c r="K100" i="28"/>
  <c r="I100" i="28"/>
  <c r="C100" i="28"/>
  <c r="H100" i="28"/>
  <c r="G100" i="28"/>
  <c r="F100" i="28"/>
  <c r="R175" i="28"/>
  <c r="M175" i="28"/>
  <c r="Q175" i="28"/>
  <c r="P175" i="28"/>
  <c r="N175" i="28"/>
  <c r="T175" i="28"/>
  <c r="S175" i="28"/>
  <c r="U175" i="28"/>
  <c r="O175" i="28"/>
  <c r="H38" i="40"/>
  <c r="D38" i="40"/>
  <c r="I38" i="40"/>
  <c r="J38" i="40"/>
  <c r="E38" i="40"/>
  <c r="F38" i="40"/>
  <c r="C38" i="40"/>
  <c r="G38" i="40"/>
  <c r="K38" i="40"/>
  <c r="G41" i="40"/>
  <c r="D41" i="40"/>
  <c r="K41" i="40"/>
  <c r="I41" i="40"/>
  <c r="J41" i="40"/>
  <c r="C41" i="40"/>
  <c r="F41" i="40"/>
  <c r="E41" i="40"/>
  <c r="H41" i="40"/>
  <c r="C80" i="41"/>
  <c r="E80" i="41"/>
  <c r="I80" i="41"/>
  <c r="G80" i="41"/>
  <c r="H80" i="41"/>
  <c r="D80" i="41"/>
  <c r="J80" i="41"/>
  <c r="K80" i="41"/>
  <c r="F80" i="41"/>
  <c r="AP29" i="23"/>
  <c r="AA29" i="23" s="1"/>
  <c r="Q62" i="21"/>
  <c r="T62" i="21"/>
  <c r="M62" i="21"/>
  <c r="N62" i="21"/>
  <c r="P62" i="21"/>
  <c r="R62" i="21"/>
  <c r="S62" i="21"/>
  <c r="O62" i="21"/>
  <c r="U62" i="21"/>
  <c r="G142" i="28"/>
  <c r="D142" i="28"/>
  <c r="H142" i="28"/>
  <c r="E142" i="28"/>
  <c r="K142" i="28"/>
  <c r="F142" i="28"/>
  <c r="J142" i="28"/>
  <c r="C142" i="28"/>
  <c r="I142" i="28"/>
  <c r="I19" i="26"/>
  <c r="C19" i="26"/>
  <c r="D19" i="26"/>
  <c r="E19" i="26"/>
  <c r="H19" i="26"/>
  <c r="G19" i="26"/>
  <c r="F19" i="26"/>
  <c r="K19" i="26"/>
  <c r="J19" i="26"/>
  <c r="J80" i="28"/>
  <c r="I80" i="28"/>
  <c r="G80" i="28"/>
  <c r="F80" i="28"/>
  <c r="E80" i="28"/>
  <c r="C80" i="28"/>
  <c r="H80" i="28"/>
  <c r="D80" i="28"/>
  <c r="K80" i="28"/>
  <c r="G148" i="28"/>
  <c r="C148" i="28"/>
  <c r="E148" i="28"/>
  <c r="D148" i="28"/>
  <c r="K148" i="28"/>
  <c r="J148" i="28"/>
  <c r="H148" i="28"/>
  <c r="F148" i="28"/>
  <c r="I148" i="28"/>
  <c r="K101" i="40"/>
  <c r="I101" i="40"/>
  <c r="J101" i="40"/>
  <c r="F101" i="40"/>
  <c r="C101" i="40"/>
  <c r="G101" i="40"/>
  <c r="D101" i="40"/>
  <c r="H101" i="40"/>
  <c r="E101" i="40"/>
  <c r="P150" i="26"/>
  <c r="O150" i="26"/>
  <c r="T150" i="26"/>
  <c r="Q150" i="26"/>
  <c r="S150" i="26"/>
  <c r="U150" i="26"/>
  <c r="M150" i="26"/>
  <c r="N150" i="26"/>
  <c r="R150" i="26"/>
  <c r="D2" i="41"/>
  <c r="G2" i="41"/>
  <c r="F2" i="41"/>
  <c r="E2" i="41"/>
  <c r="J2" i="41"/>
  <c r="H2" i="41"/>
  <c r="I2" i="41"/>
  <c r="C2" i="41"/>
  <c r="K2" i="41"/>
  <c r="F148" i="42"/>
  <c r="K148" i="42"/>
  <c r="J148" i="42"/>
  <c r="C148" i="42"/>
  <c r="D148" i="42"/>
  <c r="H148" i="42"/>
  <c r="E148" i="42"/>
  <c r="I148" i="42"/>
  <c r="G148" i="42"/>
  <c r="M65" i="40"/>
  <c r="T65" i="40"/>
  <c r="O65" i="40"/>
  <c r="N65" i="40"/>
  <c r="Q65" i="40"/>
  <c r="R65" i="40"/>
  <c r="U65" i="40"/>
  <c r="S65" i="40"/>
  <c r="P65" i="40"/>
  <c r="AP92" i="41"/>
  <c r="AP136" i="42"/>
  <c r="Z136" i="42" s="1"/>
  <c r="AP157" i="42"/>
  <c r="D34" i="26"/>
  <c r="H34" i="26"/>
  <c r="C34" i="26"/>
  <c r="F34" i="26"/>
  <c r="E34" i="26"/>
  <c r="G34" i="26"/>
  <c r="K34" i="26"/>
  <c r="J34" i="26"/>
  <c r="I34" i="26"/>
  <c r="AP151" i="28"/>
  <c r="AM151" i="28" s="1"/>
  <c r="O141" i="28"/>
  <c r="U141" i="28"/>
  <c r="T141" i="28"/>
  <c r="P141" i="28"/>
  <c r="R141" i="28"/>
  <c r="M141" i="28"/>
  <c r="Q141" i="28"/>
  <c r="S141" i="28"/>
  <c r="N141" i="28"/>
  <c r="C156" i="28"/>
  <c r="E156" i="28"/>
  <c r="D156" i="28"/>
  <c r="H156" i="28"/>
  <c r="K156" i="28"/>
  <c r="J156" i="28"/>
  <c r="I156" i="28"/>
  <c r="G156" i="28"/>
  <c r="F156" i="28"/>
  <c r="K24" i="26"/>
  <c r="C24" i="26"/>
  <c r="F24" i="26"/>
  <c r="H24" i="26"/>
  <c r="D24" i="26"/>
  <c r="I24" i="26"/>
  <c r="J24" i="26"/>
  <c r="G24" i="26"/>
  <c r="E24" i="26"/>
  <c r="J50" i="40"/>
  <c r="F50" i="40"/>
  <c r="C50" i="40"/>
  <c r="G50" i="40"/>
  <c r="D50" i="40"/>
  <c r="E50" i="40"/>
  <c r="I50" i="40"/>
  <c r="H50" i="40"/>
  <c r="K50" i="40"/>
  <c r="AP102" i="21"/>
  <c r="AI102" i="21" s="1"/>
  <c r="R66" i="21"/>
  <c r="U66" i="21"/>
  <c r="N66" i="21"/>
  <c r="S66" i="21"/>
  <c r="O66" i="21"/>
  <c r="M66" i="21"/>
  <c r="Q66" i="21"/>
  <c r="P66" i="21"/>
  <c r="T66" i="21"/>
  <c r="S24" i="19"/>
  <c r="R24" i="19"/>
  <c r="T24" i="19"/>
  <c r="P24" i="19"/>
  <c r="N24" i="19"/>
  <c r="O24" i="19"/>
  <c r="U24" i="19"/>
  <c r="Q24" i="19"/>
  <c r="M24" i="19"/>
  <c r="AP113" i="23"/>
  <c r="AG113" i="23" s="1"/>
  <c r="AP148" i="23"/>
  <c r="AI148" i="23" s="1"/>
  <c r="F141" i="41"/>
  <c r="H141" i="41"/>
  <c r="D141" i="41"/>
  <c r="G141" i="41"/>
  <c r="K141" i="41"/>
  <c r="C141" i="41"/>
  <c r="E141" i="41"/>
  <c r="I141" i="41"/>
  <c r="J141" i="41"/>
  <c r="U126" i="23"/>
  <c r="Q126" i="23"/>
  <c r="R126" i="23"/>
  <c r="N126" i="23"/>
  <c r="O126" i="23"/>
  <c r="M126" i="23"/>
  <c r="T126" i="23"/>
  <c r="P126" i="23"/>
  <c r="S126" i="23"/>
  <c r="D140" i="41"/>
  <c r="H140" i="41"/>
  <c r="G140" i="41"/>
  <c r="E140" i="41"/>
  <c r="F140" i="41"/>
  <c r="J140" i="41"/>
  <c r="C140" i="41"/>
  <c r="K140" i="41"/>
  <c r="I140" i="41"/>
  <c r="AP162" i="28"/>
  <c r="AL162" i="28" s="1"/>
  <c r="AP72" i="23"/>
  <c r="W72" i="23" s="1"/>
  <c r="AP6" i="28"/>
  <c r="F52" i="40"/>
  <c r="H52" i="40"/>
  <c r="I52" i="40"/>
  <c r="K52" i="40"/>
  <c r="G52" i="40"/>
  <c r="E52" i="40"/>
  <c r="J52" i="40"/>
  <c r="C52" i="40"/>
  <c r="D52" i="40"/>
  <c r="AP59" i="25"/>
  <c r="H176" i="28"/>
  <c r="I176" i="28"/>
  <c r="C176" i="28"/>
  <c r="D176" i="28"/>
  <c r="G176" i="28"/>
  <c r="F176" i="28"/>
  <c r="K176" i="28"/>
  <c r="J176" i="28"/>
  <c r="E176" i="28"/>
  <c r="Q94" i="40"/>
  <c r="O94" i="40"/>
  <c r="U94" i="40"/>
  <c r="P94" i="40"/>
  <c r="R94" i="40"/>
  <c r="M94" i="40"/>
  <c r="N94" i="40"/>
  <c r="S94" i="40"/>
  <c r="T94" i="40"/>
  <c r="F166" i="28"/>
  <c r="I166" i="28"/>
  <c r="E166" i="28"/>
  <c r="D166" i="28"/>
  <c r="C166" i="28"/>
  <c r="H166" i="28"/>
  <c r="K166" i="28"/>
  <c r="J166" i="28"/>
  <c r="G166" i="28"/>
  <c r="AP53" i="40"/>
  <c r="AF53" i="40" s="1"/>
  <c r="N54" i="26"/>
  <c r="R54" i="26"/>
  <c r="Q54" i="26"/>
  <c r="T54" i="26"/>
  <c r="P54" i="26"/>
  <c r="S54" i="26"/>
  <c r="U54" i="26"/>
  <c r="O54" i="26"/>
  <c r="M54" i="26"/>
  <c r="U82" i="40"/>
  <c r="T82" i="40"/>
  <c r="M82" i="40"/>
  <c r="Q82" i="40"/>
  <c r="R82" i="40"/>
  <c r="N82" i="40"/>
  <c r="P82" i="40"/>
  <c r="O82" i="40"/>
  <c r="S82" i="40"/>
  <c r="AP160" i="26"/>
  <c r="AP83" i="42"/>
  <c r="X83" i="42" s="1"/>
  <c r="AP112" i="40"/>
  <c r="R78" i="23"/>
  <c r="Q78" i="23"/>
  <c r="T78" i="23"/>
  <c r="U78" i="23"/>
  <c r="P78" i="23"/>
  <c r="M78" i="23"/>
  <c r="S78" i="23"/>
  <c r="N78" i="23"/>
  <c r="O78" i="23"/>
  <c r="AP104" i="40"/>
  <c r="AB104" i="40" s="1"/>
  <c r="AP50" i="28"/>
  <c r="AK50" i="28" s="1"/>
  <c r="I156" i="25"/>
  <c r="E156" i="25"/>
  <c r="D156" i="25"/>
  <c r="F156" i="25"/>
  <c r="C156" i="25"/>
  <c r="K156" i="25"/>
  <c r="G156" i="25"/>
  <c r="J156" i="25"/>
  <c r="H156" i="25"/>
  <c r="AP132" i="28"/>
  <c r="M99" i="21"/>
  <c r="U99" i="21"/>
  <c r="O99" i="21"/>
  <c r="N99" i="21"/>
  <c r="R99" i="21"/>
  <c r="T99" i="21"/>
  <c r="S99" i="21"/>
  <c r="Q99" i="21"/>
  <c r="P99" i="21"/>
  <c r="E69" i="26"/>
  <c r="G69" i="26"/>
  <c r="K69" i="26"/>
  <c r="C69" i="26"/>
  <c r="I69" i="26"/>
  <c r="D69" i="26"/>
  <c r="H69" i="26"/>
  <c r="F69" i="26"/>
  <c r="J69" i="26"/>
  <c r="U97" i="28"/>
  <c r="T97" i="28"/>
  <c r="R97" i="28"/>
  <c r="O97" i="28"/>
  <c r="Q97" i="28"/>
  <c r="S97" i="28"/>
  <c r="N97" i="28"/>
  <c r="M97" i="28"/>
  <c r="P97" i="28"/>
  <c r="AP117" i="28"/>
  <c r="AF117" i="28" s="1"/>
  <c r="K17" i="28"/>
  <c r="I17" i="28"/>
  <c r="F17" i="28"/>
  <c r="C17" i="28"/>
  <c r="D17" i="28"/>
  <c r="H17" i="28"/>
  <c r="E17" i="28"/>
  <c r="J17" i="28"/>
  <c r="G17" i="28"/>
  <c r="I150" i="23"/>
  <c r="H150" i="23"/>
  <c r="G150" i="23"/>
  <c r="D150" i="23"/>
  <c r="C150" i="23"/>
  <c r="E150" i="23"/>
  <c r="F150" i="23"/>
  <c r="J150" i="23"/>
  <c r="K150" i="23"/>
  <c r="AP63" i="26"/>
  <c r="Q105" i="23"/>
  <c r="O105" i="23"/>
  <c r="P105" i="23"/>
  <c r="R105" i="23"/>
  <c r="U105" i="23"/>
  <c r="N105" i="23"/>
  <c r="M105" i="23"/>
  <c r="S105" i="23"/>
  <c r="T105" i="23"/>
  <c r="O116" i="23"/>
  <c r="P116" i="23"/>
  <c r="N116" i="23"/>
  <c r="T116" i="23"/>
  <c r="R116" i="23"/>
  <c r="M116" i="23"/>
  <c r="Q116" i="23"/>
  <c r="S116" i="23"/>
  <c r="U116" i="23"/>
  <c r="AP169" i="40"/>
  <c r="AP94" i="21"/>
  <c r="AP62" i="23"/>
  <c r="AP7" i="19"/>
  <c r="AM7" i="19" s="1"/>
  <c r="S37" i="28"/>
  <c r="N37" i="28"/>
  <c r="P37" i="28"/>
  <c r="U37" i="28"/>
  <c r="T37" i="28"/>
  <c r="O37" i="28"/>
  <c r="M37" i="28"/>
  <c r="Q37" i="28"/>
  <c r="R37" i="28"/>
  <c r="P158" i="28"/>
  <c r="T158" i="28"/>
  <c r="N158" i="28"/>
  <c r="U158" i="28"/>
  <c r="S158" i="28"/>
  <c r="M158" i="28"/>
  <c r="Q158" i="28"/>
  <c r="O158" i="28"/>
  <c r="R158" i="28"/>
  <c r="AP12" i="28"/>
  <c r="AB12" i="28" s="1"/>
  <c r="H52" i="41"/>
  <c r="D52" i="41"/>
  <c r="I52" i="41"/>
  <c r="E52" i="41"/>
  <c r="C52" i="41"/>
  <c r="K52" i="41"/>
  <c r="J52" i="41"/>
  <c r="F52" i="41"/>
  <c r="G52" i="41"/>
  <c r="AP85" i="23"/>
  <c r="AD85" i="23" s="1"/>
  <c r="AP29" i="19"/>
  <c r="W29" i="19" s="1"/>
  <c r="C145" i="40"/>
  <c r="H145" i="40"/>
  <c r="G145" i="40"/>
  <c r="D145" i="40"/>
  <c r="F145" i="40"/>
  <c r="E145" i="40"/>
  <c r="I145" i="40"/>
  <c r="J145" i="40"/>
  <c r="K145" i="40"/>
  <c r="AP79" i="21"/>
  <c r="E117" i="41"/>
  <c r="D117" i="41"/>
  <c r="F117" i="41"/>
  <c r="G117" i="41"/>
  <c r="J117" i="41"/>
  <c r="C117" i="41"/>
  <c r="H117" i="41"/>
  <c r="K117" i="41"/>
  <c r="I117" i="41"/>
  <c r="G102" i="26"/>
  <c r="H102" i="26"/>
  <c r="C102" i="26"/>
  <c r="J102" i="26"/>
  <c r="D102" i="26"/>
  <c r="F102" i="26"/>
  <c r="I102" i="26"/>
  <c r="K102" i="26"/>
  <c r="E102" i="26"/>
  <c r="J5" i="26"/>
  <c r="I5" i="26"/>
  <c r="K5" i="26"/>
  <c r="E5" i="26"/>
  <c r="G5" i="26"/>
  <c r="C5" i="26"/>
  <c r="D5" i="26"/>
  <c r="F5" i="26"/>
  <c r="H5" i="26"/>
  <c r="F18" i="26"/>
  <c r="G18" i="26"/>
  <c r="E18" i="26"/>
  <c r="H18" i="26"/>
  <c r="C18" i="26"/>
  <c r="J18" i="26"/>
  <c r="D18" i="26"/>
  <c r="I18" i="26"/>
  <c r="K18" i="26"/>
  <c r="F71" i="23"/>
  <c r="H71" i="23"/>
  <c r="D71" i="23"/>
  <c r="E71" i="23"/>
  <c r="I71" i="23"/>
  <c r="G71" i="23"/>
  <c r="J71" i="23"/>
  <c r="K71" i="23"/>
  <c r="C71" i="23"/>
  <c r="C12" i="28"/>
  <c r="K12" i="28"/>
  <c r="I12" i="28"/>
  <c r="G12" i="28"/>
  <c r="J12" i="28"/>
  <c r="H12" i="28"/>
  <c r="D12" i="28"/>
  <c r="E12" i="28"/>
  <c r="F12" i="28"/>
  <c r="AP51" i="23"/>
  <c r="X51" i="23" s="1"/>
  <c r="J92" i="28"/>
  <c r="C92" i="28"/>
  <c r="H92" i="28"/>
  <c r="D92" i="28"/>
  <c r="F92" i="28"/>
  <c r="I92" i="28"/>
  <c r="K92" i="28"/>
  <c r="E92" i="28"/>
  <c r="G92" i="28"/>
  <c r="K7" i="41"/>
  <c r="E7" i="41"/>
  <c r="F7" i="41"/>
  <c r="G7" i="41"/>
  <c r="J7" i="41"/>
  <c r="D7" i="41"/>
  <c r="C7" i="41"/>
  <c r="I7" i="41"/>
  <c r="H7" i="41"/>
  <c r="AP91" i="23"/>
  <c r="W91" i="23" s="1"/>
  <c r="O65" i="28"/>
  <c r="M65" i="28"/>
  <c r="P65" i="28"/>
  <c r="N65" i="28"/>
  <c r="R65" i="28"/>
  <c r="U65" i="28"/>
  <c r="S65" i="28"/>
  <c r="Q65" i="28"/>
  <c r="T65" i="28"/>
  <c r="F55" i="41"/>
  <c r="H55" i="41"/>
  <c r="E55" i="41"/>
  <c r="G55" i="41"/>
  <c r="K55" i="41"/>
  <c r="C55" i="41"/>
  <c r="I55" i="41"/>
  <c r="J55" i="41"/>
  <c r="D55" i="41"/>
  <c r="J83" i="42"/>
  <c r="D83" i="42"/>
  <c r="H83" i="42"/>
  <c r="K83" i="42"/>
  <c r="C83" i="42"/>
  <c r="E83" i="42"/>
  <c r="I83" i="42"/>
  <c r="G83" i="42"/>
  <c r="F83" i="42"/>
  <c r="O113" i="42"/>
  <c r="M113" i="42"/>
  <c r="T113" i="42"/>
  <c r="N113" i="42"/>
  <c r="P113" i="42"/>
  <c r="Q113" i="42"/>
  <c r="U113" i="42"/>
  <c r="R113" i="42"/>
  <c r="S113" i="42"/>
  <c r="S135" i="40"/>
  <c r="O135" i="40"/>
  <c r="M135" i="40"/>
  <c r="T135" i="40"/>
  <c r="N135" i="40"/>
  <c r="P135" i="40"/>
  <c r="R135" i="40"/>
  <c r="U135" i="40"/>
  <c r="Q135" i="40"/>
  <c r="AP27" i="42"/>
  <c r="AA27" i="42" s="1"/>
  <c r="T156" i="42"/>
  <c r="M156" i="42"/>
  <c r="U156" i="42"/>
  <c r="P156" i="42"/>
  <c r="N156" i="42"/>
  <c r="Q156" i="42"/>
  <c r="S156" i="42"/>
  <c r="R156" i="42"/>
  <c r="O156" i="42"/>
  <c r="K24" i="41"/>
  <c r="I24" i="41"/>
  <c r="F24" i="41"/>
  <c r="G24" i="41"/>
  <c r="D24" i="41"/>
  <c r="C24" i="41"/>
  <c r="H24" i="41"/>
  <c r="E24" i="41"/>
  <c r="J24" i="41"/>
  <c r="M100" i="26"/>
  <c r="P100" i="26"/>
  <c r="S100" i="26"/>
  <c r="T100" i="26"/>
  <c r="Q100" i="26"/>
  <c r="N100" i="26"/>
  <c r="U100" i="26"/>
  <c r="O100" i="26"/>
  <c r="R100" i="26"/>
  <c r="AP98" i="42"/>
  <c r="F81" i="42"/>
  <c r="G81" i="42"/>
  <c r="D81" i="42"/>
  <c r="E81" i="42"/>
  <c r="K81" i="42"/>
  <c r="J81" i="42"/>
  <c r="I81" i="42"/>
  <c r="C81" i="42"/>
  <c r="H81" i="42"/>
  <c r="C145" i="41"/>
  <c r="F145" i="41"/>
  <c r="G145" i="41"/>
  <c r="D145" i="41"/>
  <c r="H145" i="41"/>
  <c r="J145" i="41"/>
  <c r="I145" i="41"/>
  <c r="E145" i="41"/>
  <c r="K145" i="41"/>
  <c r="C173" i="28"/>
  <c r="E173" i="28"/>
  <c r="D173" i="28"/>
  <c r="F173" i="28"/>
  <c r="I173" i="28"/>
  <c r="H173" i="28"/>
  <c r="J173" i="28"/>
  <c r="G173" i="28"/>
  <c r="K173" i="28"/>
  <c r="AP54" i="41"/>
  <c r="AI54" i="41" s="1"/>
  <c r="AP135" i="21"/>
  <c r="AB135" i="21" s="1"/>
  <c r="U142" i="21"/>
  <c r="M142" i="21"/>
  <c r="T142" i="21"/>
  <c r="N142" i="21"/>
  <c r="R142" i="21"/>
  <c r="Q142" i="21"/>
  <c r="P142" i="21"/>
  <c r="O142" i="21"/>
  <c r="S142" i="21"/>
  <c r="F99" i="40"/>
  <c r="G99" i="40"/>
  <c r="K99" i="40"/>
  <c r="D99" i="40"/>
  <c r="C99" i="40"/>
  <c r="H99" i="40"/>
  <c r="I99" i="40"/>
  <c r="J99" i="40"/>
  <c r="E99" i="40"/>
  <c r="AP46" i="23"/>
  <c r="AL46" i="23" s="1"/>
  <c r="U46" i="28"/>
  <c r="P46" i="28"/>
  <c r="M46" i="28"/>
  <c r="O46" i="28"/>
  <c r="Q46" i="28"/>
  <c r="T46" i="28"/>
  <c r="R46" i="28"/>
  <c r="N46" i="28"/>
  <c r="S46" i="28"/>
  <c r="E56" i="23"/>
  <c r="G56" i="23"/>
  <c r="C56" i="23"/>
  <c r="H56" i="23"/>
  <c r="D56" i="23"/>
  <c r="J56" i="23"/>
  <c r="I56" i="23"/>
  <c r="F56" i="23"/>
  <c r="K56" i="23"/>
  <c r="E9" i="28"/>
  <c r="I9" i="28"/>
  <c r="D9" i="28"/>
  <c r="J9" i="28"/>
  <c r="K9" i="28"/>
  <c r="F9" i="28"/>
  <c r="G9" i="28"/>
  <c r="H9" i="28"/>
  <c r="C9" i="28"/>
  <c r="S156" i="21"/>
  <c r="U156" i="21"/>
  <c r="O156" i="21"/>
  <c r="T156" i="21"/>
  <c r="P156" i="21"/>
  <c r="N156" i="21"/>
  <c r="Q156" i="21"/>
  <c r="M156" i="21"/>
  <c r="R156" i="21"/>
  <c r="AP108" i="23"/>
  <c r="Z108" i="23" s="1"/>
  <c r="D75" i="28"/>
  <c r="G75" i="28"/>
  <c r="H75" i="28"/>
  <c r="C75" i="28"/>
  <c r="I75" i="28"/>
  <c r="E75" i="28"/>
  <c r="F75" i="28"/>
  <c r="J75" i="28"/>
  <c r="K75" i="28"/>
  <c r="H4" i="28"/>
  <c r="E4" i="28"/>
  <c r="F4" i="28"/>
  <c r="K4" i="28"/>
  <c r="J4" i="28"/>
  <c r="I4" i="28"/>
  <c r="G4" i="28"/>
  <c r="C4" i="28"/>
  <c r="D4" i="28"/>
  <c r="T30" i="28"/>
  <c r="M30" i="28"/>
  <c r="P30" i="28"/>
  <c r="R30" i="28"/>
  <c r="N30" i="28"/>
  <c r="O30" i="28"/>
  <c r="Q30" i="28"/>
  <c r="S30" i="28"/>
  <c r="U30" i="28"/>
  <c r="O111" i="21"/>
  <c r="U111" i="21"/>
  <c r="T111" i="21"/>
  <c r="M111" i="21"/>
  <c r="N111" i="21"/>
  <c r="R111" i="21"/>
  <c r="S111" i="21"/>
  <c r="Q111" i="21"/>
  <c r="P111" i="21"/>
  <c r="H93" i="23"/>
  <c r="I93" i="23"/>
  <c r="D93" i="23"/>
  <c r="J93" i="23"/>
  <c r="E93" i="23"/>
  <c r="K93" i="23"/>
  <c r="G93" i="23"/>
  <c r="F93" i="23"/>
  <c r="C93" i="23"/>
  <c r="T163" i="21"/>
  <c r="N163" i="21"/>
  <c r="P163" i="21"/>
  <c r="U163" i="21"/>
  <c r="R163" i="21"/>
  <c r="M163" i="21"/>
  <c r="Q163" i="21"/>
  <c r="O163" i="21"/>
  <c r="S163" i="21"/>
  <c r="T6" i="19"/>
  <c r="Q6" i="19"/>
  <c r="N6" i="19"/>
  <c r="R6" i="19"/>
  <c r="P6" i="19"/>
  <c r="O6" i="19"/>
  <c r="U6" i="19"/>
  <c r="M6" i="19"/>
  <c r="S6" i="19"/>
  <c r="D90" i="41"/>
  <c r="H90" i="41"/>
  <c r="C90" i="41"/>
  <c r="J90" i="41"/>
  <c r="G90" i="41"/>
  <c r="I90" i="41"/>
  <c r="K90" i="41"/>
  <c r="F90" i="41"/>
  <c r="E90" i="41"/>
  <c r="AP29" i="26"/>
  <c r="F101" i="42"/>
  <c r="C101" i="42"/>
  <c r="D101" i="42"/>
  <c r="E101" i="42"/>
  <c r="G101" i="42"/>
  <c r="H101" i="42"/>
  <c r="J101" i="42"/>
  <c r="I101" i="42"/>
  <c r="K101" i="42"/>
  <c r="I78" i="25"/>
  <c r="D78" i="25"/>
  <c r="H78" i="25"/>
  <c r="G78" i="25"/>
  <c r="F78" i="25"/>
  <c r="K78" i="25"/>
  <c r="C78" i="25"/>
  <c r="E78" i="25"/>
  <c r="J78" i="25"/>
  <c r="I113" i="40"/>
  <c r="F113" i="40"/>
  <c r="H113" i="40"/>
  <c r="K113" i="40"/>
  <c r="J113" i="40"/>
  <c r="E113" i="40"/>
  <c r="G113" i="40"/>
  <c r="D113" i="40"/>
  <c r="C113" i="40"/>
  <c r="AP10" i="26"/>
  <c r="Q36" i="41"/>
  <c r="T36" i="41"/>
  <c r="N36" i="41"/>
  <c r="S36" i="41"/>
  <c r="U36" i="41"/>
  <c r="R36" i="41"/>
  <c r="O36" i="41"/>
  <c r="P36" i="41"/>
  <c r="M36" i="41"/>
  <c r="AP133" i="26"/>
  <c r="AC133" i="26" s="1"/>
  <c r="AP161" i="40"/>
  <c r="Q127" i="42"/>
  <c r="U127" i="42"/>
  <c r="R127" i="42"/>
  <c r="O127" i="42"/>
  <c r="M127" i="42"/>
  <c r="P127" i="42"/>
  <c r="N127" i="42"/>
  <c r="T127" i="42"/>
  <c r="S127" i="42"/>
  <c r="I176" i="23"/>
  <c r="H176" i="23"/>
  <c r="D176" i="23"/>
  <c r="K176" i="23"/>
  <c r="C176" i="23"/>
  <c r="G176" i="23"/>
  <c r="J176" i="23"/>
  <c r="E176" i="23"/>
  <c r="F176" i="23"/>
  <c r="F152" i="40"/>
  <c r="G152" i="40"/>
  <c r="C152" i="40"/>
  <c r="J152" i="40"/>
  <c r="D152" i="40"/>
  <c r="I152" i="40"/>
  <c r="K152" i="40"/>
  <c r="H152" i="40"/>
  <c r="E152" i="40"/>
  <c r="E177" i="26"/>
  <c r="I177" i="26"/>
  <c r="H177" i="26"/>
  <c r="K177" i="26"/>
  <c r="J177" i="26"/>
  <c r="G177" i="26"/>
  <c r="C177" i="26"/>
  <c r="D177" i="26"/>
  <c r="F177" i="26"/>
  <c r="D3" i="23"/>
  <c r="K3" i="23"/>
  <c r="J3" i="23"/>
  <c r="F3" i="23"/>
  <c r="E3" i="23"/>
  <c r="C3" i="23"/>
  <c r="H3" i="23"/>
  <c r="I3" i="23"/>
  <c r="G3" i="23"/>
  <c r="F164" i="25"/>
  <c r="I164" i="25"/>
  <c r="E164" i="25"/>
  <c r="J164" i="25"/>
  <c r="G164" i="25"/>
  <c r="H164" i="25"/>
  <c r="D164" i="25"/>
  <c r="C164" i="25"/>
  <c r="K164" i="25"/>
  <c r="P54" i="28"/>
  <c r="Q54" i="28"/>
  <c r="O54" i="28"/>
  <c r="T54" i="28"/>
  <c r="S54" i="28"/>
  <c r="M54" i="28"/>
  <c r="N54" i="28"/>
  <c r="R54" i="28"/>
  <c r="U54" i="28"/>
  <c r="Q36" i="28"/>
  <c r="S36" i="28"/>
  <c r="R36" i="28"/>
  <c r="T36" i="28"/>
  <c r="O36" i="28"/>
  <c r="M36" i="28"/>
  <c r="P36" i="28"/>
  <c r="N36" i="28"/>
  <c r="U36" i="28"/>
  <c r="N174" i="21"/>
  <c r="P174" i="21"/>
  <c r="Q174" i="21"/>
  <c r="T174" i="21"/>
  <c r="M174" i="21"/>
  <c r="O174" i="21"/>
  <c r="U174" i="21"/>
  <c r="R174" i="21"/>
  <c r="S174" i="21"/>
  <c r="AP68" i="28"/>
  <c r="AB68" i="28" s="1"/>
  <c r="D49" i="25"/>
  <c r="G49" i="25"/>
  <c r="J49" i="25"/>
  <c r="H49" i="25"/>
  <c r="E49" i="25"/>
  <c r="I49" i="25"/>
  <c r="K49" i="25"/>
  <c r="C49" i="25"/>
  <c r="F49" i="25"/>
  <c r="I88" i="40"/>
  <c r="E88" i="40"/>
  <c r="F88" i="40"/>
  <c r="C88" i="40"/>
  <c r="H88" i="40"/>
  <c r="G88" i="40"/>
  <c r="K88" i="40"/>
  <c r="D88" i="40"/>
  <c r="J88" i="40"/>
  <c r="K96" i="28"/>
  <c r="D96" i="28"/>
  <c r="I96" i="28"/>
  <c r="J96" i="28"/>
  <c r="F96" i="28"/>
  <c r="C96" i="28"/>
  <c r="G96" i="28"/>
  <c r="E96" i="28"/>
  <c r="H96" i="28"/>
  <c r="H38" i="23"/>
  <c r="G38" i="23"/>
  <c r="D38" i="23"/>
  <c r="K38" i="23"/>
  <c r="I38" i="23"/>
  <c r="J38" i="23"/>
  <c r="C38" i="23"/>
  <c r="E38" i="23"/>
  <c r="F38" i="23"/>
  <c r="AP152" i="23"/>
  <c r="T25" i="28"/>
  <c r="R25" i="28"/>
  <c r="S25" i="28"/>
  <c r="M25" i="28"/>
  <c r="Q25" i="28"/>
  <c r="N25" i="28"/>
  <c r="P25" i="28"/>
  <c r="U25" i="28"/>
  <c r="O25" i="28"/>
  <c r="I74" i="23"/>
  <c r="J74" i="23"/>
  <c r="H74" i="23"/>
  <c r="G74" i="23"/>
  <c r="C74" i="23"/>
  <c r="E74" i="23"/>
  <c r="K74" i="23"/>
  <c r="F74" i="23"/>
  <c r="D74" i="23"/>
  <c r="N35" i="42"/>
  <c r="T35" i="42"/>
  <c r="Q35" i="42"/>
  <c r="M35" i="42"/>
  <c r="U35" i="42"/>
  <c r="O35" i="42"/>
  <c r="R35" i="42"/>
  <c r="S35" i="42"/>
  <c r="P35" i="42"/>
  <c r="K107" i="42"/>
  <c r="H107" i="42"/>
  <c r="I107" i="42"/>
  <c r="J107" i="42"/>
  <c r="D107" i="42"/>
  <c r="G107" i="42"/>
  <c r="C107" i="42"/>
  <c r="F107" i="42"/>
  <c r="E107" i="42"/>
  <c r="D65" i="23"/>
  <c r="E65" i="23"/>
  <c r="F65" i="23"/>
  <c r="G65" i="23"/>
  <c r="K65" i="23"/>
  <c r="H65" i="23"/>
  <c r="C65" i="23"/>
  <c r="I65" i="23"/>
  <c r="J65" i="23"/>
  <c r="C158" i="40"/>
  <c r="D158" i="40"/>
  <c r="E158" i="40"/>
  <c r="F158" i="40"/>
  <c r="H158" i="40"/>
  <c r="I158" i="40"/>
  <c r="J158" i="40"/>
  <c r="K158" i="40"/>
  <c r="G158" i="40"/>
  <c r="I151" i="23"/>
  <c r="G151" i="23"/>
  <c r="H151" i="23"/>
  <c r="E151" i="23"/>
  <c r="C151" i="23"/>
  <c r="F151" i="23"/>
  <c r="J151" i="23"/>
  <c r="D151" i="23"/>
  <c r="K151" i="23"/>
  <c r="P144" i="41"/>
  <c r="N144" i="41"/>
  <c r="T144" i="41"/>
  <c r="R144" i="41"/>
  <c r="O144" i="41"/>
  <c r="M144" i="41"/>
  <c r="S144" i="41"/>
  <c r="Q144" i="41"/>
  <c r="U144" i="41"/>
  <c r="AP106" i="41"/>
  <c r="AP2" i="41"/>
  <c r="H98" i="42"/>
  <c r="C98" i="42"/>
  <c r="E98" i="42"/>
  <c r="I98" i="42"/>
  <c r="K98" i="42"/>
  <c r="J98" i="42"/>
  <c r="F98" i="42"/>
  <c r="G98" i="42"/>
  <c r="D98" i="42"/>
  <c r="AP148" i="42"/>
  <c r="AP137" i="42"/>
  <c r="AC137" i="42" s="1"/>
  <c r="N135" i="42"/>
  <c r="U135" i="42"/>
  <c r="T135" i="42"/>
  <c r="M135" i="42"/>
  <c r="O135" i="42"/>
  <c r="R135" i="42"/>
  <c r="S135" i="42"/>
  <c r="Q135" i="42"/>
  <c r="P135" i="42"/>
  <c r="AP170" i="28"/>
  <c r="AK170" i="28" s="1"/>
  <c r="S44" i="28"/>
  <c r="M44" i="28"/>
  <c r="P44" i="28"/>
  <c r="O44" i="28"/>
  <c r="U44" i="28"/>
  <c r="N44" i="28"/>
  <c r="R44" i="28"/>
  <c r="Q44" i="28"/>
  <c r="T44" i="28"/>
  <c r="G124" i="40"/>
  <c r="F124" i="40"/>
  <c r="E124" i="40"/>
  <c r="K124" i="40"/>
  <c r="C124" i="40"/>
  <c r="I124" i="40"/>
  <c r="D124" i="40"/>
  <c r="J124" i="40"/>
  <c r="H124" i="40"/>
  <c r="AP106" i="21"/>
  <c r="K91" i="23"/>
  <c r="F91" i="23"/>
  <c r="J91" i="23"/>
  <c r="H91" i="23"/>
  <c r="C91" i="23"/>
  <c r="D91" i="23"/>
  <c r="I91" i="23"/>
  <c r="G91" i="23"/>
  <c r="E91" i="23"/>
  <c r="P144" i="21"/>
  <c r="U144" i="21"/>
  <c r="S144" i="21"/>
  <c r="Q144" i="21"/>
  <c r="R144" i="21"/>
  <c r="N144" i="21"/>
  <c r="O144" i="21"/>
  <c r="M144" i="21"/>
  <c r="T144" i="21"/>
  <c r="AP160" i="28"/>
  <c r="AA160" i="28" s="1"/>
  <c r="E126" i="40"/>
  <c r="J126" i="40"/>
  <c r="H126" i="40"/>
  <c r="I126" i="40"/>
  <c r="F126" i="40"/>
  <c r="K126" i="40"/>
  <c r="D126" i="40"/>
  <c r="G126" i="40"/>
  <c r="C126" i="40"/>
  <c r="O110" i="23"/>
  <c r="P110" i="23"/>
  <c r="U110" i="23"/>
  <c r="T110" i="23"/>
  <c r="N110" i="23"/>
  <c r="M110" i="23"/>
  <c r="R110" i="23"/>
  <c r="Q110" i="23"/>
  <c r="S110" i="23"/>
  <c r="T76" i="26"/>
  <c r="P76" i="26"/>
  <c r="N76" i="26"/>
  <c r="O76" i="26"/>
  <c r="U76" i="26"/>
  <c r="Q76" i="26"/>
  <c r="S76" i="26"/>
  <c r="M76" i="26"/>
  <c r="R76" i="26"/>
  <c r="AP33" i="41"/>
  <c r="AP37" i="26"/>
  <c r="E47" i="41"/>
  <c r="K47" i="41"/>
  <c r="J47" i="41"/>
  <c r="G47" i="41"/>
  <c r="C47" i="41"/>
  <c r="F47" i="41"/>
  <c r="I47" i="41"/>
  <c r="D47" i="41"/>
  <c r="H47" i="41"/>
  <c r="AP136" i="21"/>
  <c r="AA136" i="21" s="1"/>
  <c r="AP12" i="19"/>
  <c r="Y12" i="19" s="1"/>
  <c r="R22" i="28"/>
  <c r="P22" i="28"/>
  <c r="T22" i="28"/>
  <c r="N22" i="28"/>
  <c r="Q22" i="28"/>
  <c r="U22" i="28"/>
  <c r="O22" i="28"/>
  <c r="S22" i="28"/>
  <c r="M22" i="28"/>
  <c r="AP50" i="25"/>
  <c r="AC50" i="25" s="1"/>
  <c r="O176" i="21"/>
  <c r="P176" i="21"/>
  <c r="N176" i="21"/>
  <c r="U176" i="21"/>
  <c r="S176" i="21"/>
  <c r="M176" i="21"/>
  <c r="R176" i="21"/>
  <c r="T176" i="21"/>
  <c r="Q176" i="21"/>
  <c r="M4" i="28"/>
  <c r="U4" i="28"/>
  <c r="Q4" i="28"/>
  <c r="T4" i="28"/>
  <c r="S4" i="28"/>
  <c r="O4" i="28"/>
  <c r="N4" i="28"/>
  <c r="R4" i="28"/>
  <c r="P4" i="28"/>
  <c r="J25" i="41"/>
  <c r="C25" i="41"/>
  <c r="G25" i="41"/>
  <c r="K25" i="41"/>
  <c r="D25" i="41"/>
  <c r="F25" i="41"/>
  <c r="I25" i="41"/>
  <c r="E25" i="41"/>
  <c r="H25" i="41"/>
  <c r="AP32" i="28"/>
  <c r="AN32" i="28" s="1"/>
  <c r="AP157" i="26"/>
  <c r="AJ157" i="26" s="1"/>
  <c r="O169" i="28"/>
  <c r="Q169" i="28"/>
  <c r="T169" i="28"/>
  <c r="S169" i="28"/>
  <c r="P169" i="28"/>
  <c r="U169" i="28"/>
  <c r="R169" i="28"/>
  <c r="N169" i="28"/>
  <c r="M169" i="28"/>
  <c r="AP87" i="28"/>
  <c r="X87" i="28" s="1"/>
  <c r="AP95" i="28"/>
  <c r="AO95" i="28" s="1"/>
  <c r="E57" i="23"/>
  <c r="D57" i="23"/>
  <c r="F57" i="23"/>
  <c r="H57" i="23"/>
  <c r="J57" i="23"/>
  <c r="K57" i="23"/>
  <c r="G57" i="23"/>
  <c r="C57" i="23"/>
  <c r="I57" i="23"/>
  <c r="C3" i="40"/>
  <c r="J3" i="40"/>
  <c r="I3" i="40"/>
  <c r="D3" i="40"/>
  <c r="G3" i="40"/>
  <c r="E3" i="40"/>
  <c r="K3" i="40"/>
  <c r="F3" i="40"/>
  <c r="H3" i="40"/>
  <c r="P156" i="28"/>
  <c r="N156" i="28"/>
  <c r="U156" i="28"/>
  <c r="Q156" i="28"/>
  <c r="R156" i="28"/>
  <c r="M156" i="28"/>
  <c r="S156" i="28"/>
  <c r="T156" i="28"/>
  <c r="O156" i="28"/>
  <c r="P3" i="26"/>
  <c r="M3" i="26"/>
  <c r="N3" i="26"/>
  <c r="S3" i="26"/>
  <c r="O3" i="26"/>
  <c r="R3" i="26"/>
  <c r="U3" i="26"/>
  <c r="Q3" i="26"/>
  <c r="T3" i="26"/>
  <c r="K59" i="40"/>
  <c r="C59" i="40"/>
  <c r="G59" i="40"/>
  <c r="F59" i="40"/>
  <c r="H59" i="40"/>
  <c r="E59" i="40"/>
  <c r="D59" i="40"/>
  <c r="I59" i="40"/>
  <c r="J59" i="40"/>
  <c r="F158" i="28"/>
  <c r="K158" i="28"/>
  <c r="G158" i="28"/>
  <c r="D158" i="28"/>
  <c r="C158" i="28"/>
  <c r="E158" i="28"/>
  <c r="H158" i="28"/>
  <c r="I158" i="28"/>
  <c r="J158" i="28"/>
  <c r="R3" i="40"/>
  <c r="N3" i="40"/>
  <c r="T3" i="40"/>
  <c r="S3" i="40"/>
  <c r="O3" i="40"/>
  <c r="U3" i="40"/>
  <c r="Q3" i="40"/>
  <c r="M3" i="40"/>
  <c r="P3" i="40"/>
  <c r="AP43" i="25"/>
  <c r="AE43" i="25" s="1"/>
  <c r="C130" i="42"/>
  <c r="D130" i="42"/>
  <c r="F130" i="42"/>
  <c r="K130" i="42"/>
  <c r="I130" i="42"/>
  <c r="J130" i="42"/>
  <c r="H130" i="42"/>
  <c r="E130" i="42"/>
  <c r="G130" i="42"/>
  <c r="AP111" i="40"/>
  <c r="R120" i="42"/>
  <c r="T120" i="42"/>
  <c r="Q120" i="42"/>
  <c r="P120" i="42"/>
  <c r="O120" i="42"/>
  <c r="N120" i="42"/>
  <c r="S120" i="42"/>
  <c r="U120" i="42"/>
  <c r="M120" i="42"/>
  <c r="D131" i="23"/>
  <c r="K131" i="23"/>
  <c r="G131" i="23"/>
  <c r="C131" i="23"/>
  <c r="F131" i="23"/>
  <c r="J131" i="23"/>
  <c r="E131" i="23"/>
  <c r="H131" i="23"/>
  <c r="I131" i="23"/>
  <c r="S162" i="26"/>
  <c r="M162" i="26"/>
  <c r="U162" i="26"/>
  <c r="R162" i="26"/>
  <c r="O162" i="26"/>
  <c r="P162" i="26"/>
  <c r="T162" i="26"/>
  <c r="Q162" i="26"/>
  <c r="N162" i="26"/>
  <c r="AP71" i="21"/>
  <c r="X71" i="21" s="1"/>
  <c r="T40" i="28"/>
  <c r="N40" i="28"/>
  <c r="R40" i="28"/>
  <c r="U40" i="28"/>
  <c r="P40" i="28"/>
  <c r="O40" i="28"/>
  <c r="Q40" i="28"/>
  <c r="S40" i="28"/>
  <c r="M40" i="28"/>
  <c r="F5" i="40"/>
  <c r="J5" i="40"/>
  <c r="G5" i="40"/>
  <c r="D5" i="40"/>
  <c r="I5" i="40"/>
  <c r="C5" i="40"/>
  <c r="E5" i="40"/>
  <c r="K5" i="40"/>
  <c r="H5" i="40"/>
  <c r="AP90" i="21"/>
  <c r="O71" i="21"/>
  <c r="Q71" i="21"/>
  <c r="M71" i="21"/>
  <c r="T71" i="21"/>
  <c r="U71" i="21"/>
  <c r="R71" i="21"/>
  <c r="S71" i="21"/>
  <c r="N71" i="21"/>
  <c r="P71" i="21"/>
  <c r="E98" i="23"/>
  <c r="F98" i="23"/>
  <c r="J98" i="23"/>
  <c r="C98" i="23"/>
  <c r="I98" i="23"/>
  <c r="G98" i="23"/>
  <c r="D98" i="23"/>
  <c r="K98" i="23"/>
  <c r="H98" i="23"/>
  <c r="S12" i="19"/>
  <c r="O12" i="19"/>
  <c r="U12" i="19"/>
  <c r="R12" i="19"/>
  <c r="N12" i="19"/>
  <c r="Q12" i="19"/>
  <c r="M12" i="19"/>
  <c r="P12" i="19"/>
  <c r="T12" i="19"/>
  <c r="H30" i="23"/>
  <c r="G30" i="23"/>
  <c r="K30" i="23"/>
  <c r="E30" i="23"/>
  <c r="C30" i="23"/>
  <c r="J30" i="23"/>
  <c r="I30" i="23"/>
  <c r="D30" i="23"/>
  <c r="F30" i="23"/>
  <c r="M26" i="28"/>
  <c r="U26" i="28"/>
  <c r="T26" i="28"/>
  <c r="P26" i="28"/>
  <c r="R26" i="28"/>
  <c r="Q26" i="28"/>
  <c r="N26" i="28"/>
  <c r="O26" i="28"/>
  <c r="S26" i="28"/>
  <c r="U58" i="28"/>
  <c r="Q58" i="28"/>
  <c r="M58" i="28"/>
  <c r="R58" i="28"/>
  <c r="S58" i="28"/>
  <c r="T58" i="28"/>
  <c r="P58" i="28"/>
  <c r="N58" i="28"/>
  <c r="O58" i="28"/>
  <c r="H170" i="26"/>
  <c r="E170" i="26"/>
  <c r="F170" i="26"/>
  <c r="I170" i="26"/>
  <c r="K170" i="26"/>
  <c r="J170" i="26"/>
  <c r="C170" i="26"/>
  <c r="G170" i="26"/>
  <c r="D170" i="26"/>
  <c r="AP173" i="23"/>
  <c r="X173" i="23" s="1"/>
  <c r="E157" i="26"/>
  <c r="C157" i="26"/>
  <c r="I157" i="26"/>
  <c r="F157" i="26"/>
  <c r="D157" i="26"/>
  <c r="H157" i="26"/>
  <c r="K157" i="26"/>
  <c r="G157" i="26"/>
  <c r="J157" i="26"/>
  <c r="K11" i="40"/>
  <c r="F11" i="40"/>
  <c r="C11" i="40"/>
  <c r="I11" i="40"/>
  <c r="H11" i="40"/>
  <c r="J11" i="40"/>
  <c r="E11" i="40"/>
  <c r="G11" i="40"/>
  <c r="D11" i="40"/>
  <c r="M146" i="28"/>
  <c r="R146" i="28"/>
  <c r="P146" i="28"/>
  <c r="U146" i="28"/>
  <c r="S146" i="28"/>
  <c r="Q146" i="28"/>
  <c r="N146" i="28"/>
  <c r="O146" i="28"/>
  <c r="T146" i="28"/>
  <c r="Q119" i="28"/>
  <c r="N119" i="28"/>
  <c r="P119" i="28"/>
  <c r="U119" i="28"/>
  <c r="S119" i="28"/>
  <c r="M119" i="28"/>
  <c r="O119" i="28"/>
  <c r="R119" i="28"/>
  <c r="T119" i="28"/>
  <c r="K14" i="26"/>
  <c r="J14" i="26"/>
  <c r="H14" i="26"/>
  <c r="F14" i="26"/>
  <c r="D14" i="26"/>
  <c r="E14" i="26"/>
  <c r="G14" i="26"/>
  <c r="I14" i="26"/>
  <c r="C14" i="26"/>
  <c r="O168" i="28"/>
  <c r="T168" i="28"/>
  <c r="P168" i="28"/>
  <c r="N168" i="28"/>
  <c r="U168" i="28"/>
  <c r="M168" i="28"/>
  <c r="R168" i="28"/>
  <c r="S168" i="28"/>
  <c r="Q168" i="28"/>
  <c r="G150" i="40"/>
  <c r="K150" i="40"/>
  <c r="C150" i="40"/>
  <c r="E150" i="40"/>
  <c r="D150" i="40"/>
  <c r="I150" i="40"/>
  <c r="H150" i="40"/>
  <c r="J150" i="40"/>
  <c r="F150" i="40"/>
  <c r="I45" i="28"/>
  <c r="J45" i="28"/>
  <c r="H45" i="28"/>
  <c r="D45" i="28"/>
  <c r="E45" i="28"/>
  <c r="F45" i="28"/>
  <c r="K45" i="28"/>
  <c r="C45" i="28"/>
  <c r="G45" i="28"/>
  <c r="P55" i="28"/>
  <c r="T55" i="28"/>
  <c r="N55" i="28"/>
  <c r="S55" i="28"/>
  <c r="M55" i="28"/>
  <c r="Q55" i="28"/>
  <c r="U55" i="28"/>
  <c r="O55" i="28"/>
  <c r="R55" i="28"/>
  <c r="S173" i="21"/>
  <c r="O173" i="21"/>
  <c r="Q173" i="21"/>
  <c r="M173" i="21"/>
  <c r="P173" i="21"/>
  <c r="T173" i="21"/>
  <c r="N173" i="21"/>
  <c r="R173" i="21"/>
  <c r="U173" i="21"/>
  <c r="K92" i="26"/>
  <c r="C92" i="26"/>
  <c r="F92" i="26"/>
  <c r="I92" i="26"/>
  <c r="J92" i="26"/>
  <c r="H92" i="26"/>
  <c r="G92" i="26"/>
  <c r="D92" i="26"/>
  <c r="E92" i="26"/>
  <c r="AP112" i="26"/>
  <c r="AI112" i="26" s="1"/>
  <c r="O40" i="23"/>
  <c r="U40" i="23"/>
  <c r="T40" i="23"/>
  <c r="M40" i="23"/>
  <c r="S40" i="23"/>
  <c r="R40" i="23"/>
  <c r="N40" i="23"/>
  <c r="Q40" i="23"/>
  <c r="P40" i="23"/>
  <c r="E23" i="42"/>
  <c r="G23" i="42"/>
  <c r="D23" i="42"/>
  <c r="I23" i="42"/>
  <c r="K23" i="42"/>
  <c r="H23" i="42"/>
  <c r="C23" i="42"/>
  <c r="F23" i="42"/>
  <c r="J23" i="42"/>
  <c r="U166" i="23"/>
  <c r="P166" i="23"/>
  <c r="M166" i="23"/>
  <c r="Q166" i="23"/>
  <c r="T166" i="23"/>
  <c r="S166" i="23"/>
  <c r="O166" i="23"/>
  <c r="N166" i="23"/>
  <c r="R166" i="23"/>
  <c r="M15" i="26"/>
  <c r="S15" i="26"/>
  <c r="T15" i="26"/>
  <c r="O15" i="26"/>
  <c r="P15" i="26"/>
  <c r="Q15" i="26"/>
  <c r="R15" i="26"/>
  <c r="U15" i="26"/>
  <c r="N15" i="26"/>
  <c r="AP86" i="26"/>
  <c r="R109" i="42"/>
  <c r="U109" i="42"/>
  <c r="O109" i="42"/>
  <c r="P109" i="42"/>
  <c r="T109" i="42"/>
  <c r="S109" i="42"/>
  <c r="N109" i="42"/>
  <c r="Q109" i="42"/>
  <c r="M109" i="42"/>
  <c r="AP81" i="41"/>
  <c r="AP47" i="26"/>
  <c r="AK47" i="26" s="1"/>
  <c r="R166" i="21"/>
  <c r="S166" i="21"/>
  <c r="U166" i="21"/>
  <c r="T166" i="21"/>
  <c r="O166" i="21"/>
  <c r="Q166" i="21"/>
  <c r="N166" i="21"/>
  <c r="M166" i="21"/>
  <c r="P166" i="21"/>
  <c r="P117" i="21"/>
  <c r="U117" i="21"/>
  <c r="O117" i="21"/>
  <c r="M117" i="21"/>
  <c r="S117" i="21"/>
  <c r="T117" i="21"/>
  <c r="N117" i="21"/>
  <c r="Q117" i="21"/>
  <c r="R117" i="21"/>
  <c r="AP121" i="28"/>
  <c r="AD121" i="28" s="1"/>
  <c r="D59" i="25"/>
  <c r="F59" i="25"/>
  <c r="C59" i="25"/>
  <c r="G59" i="25"/>
  <c r="J59" i="25"/>
  <c r="I59" i="25"/>
  <c r="E59" i="25"/>
  <c r="K59" i="25"/>
  <c r="H59" i="25"/>
  <c r="I125" i="42"/>
  <c r="D125" i="42"/>
  <c r="H125" i="42"/>
  <c r="E125" i="42"/>
  <c r="G125" i="42"/>
  <c r="J125" i="42"/>
  <c r="K125" i="42"/>
  <c r="F125" i="42"/>
  <c r="C125" i="42"/>
  <c r="AP66" i="28"/>
  <c r="AD66" i="28" s="1"/>
  <c r="AP31" i="23"/>
  <c r="AE31" i="23" s="1"/>
  <c r="U129" i="28"/>
  <c r="O129" i="28"/>
  <c r="T129" i="28"/>
  <c r="S129" i="28"/>
  <c r="N129" i="28"/>
  <c r="M129" i="28"/>
  <c r="Q129" i="28"/>
  <c r="P129" i="28"/>
  <c r="R129" i="28"/>
  <c r="D68" i="41"/>
  <c r="I68" i="41"/>
  <c r="K68" i="41"/>
  <c r="C68" i="41"/>
  <c r="E68" i="41"/>
  <c r="F68" i="41"/>
  <c r="J68" i="41"/>
  <c r="G68" i="41"/>
  <c r="H68" i="41"/>
  <c r="F73" i="41"/>
  <c r="D73" i="41"/>
  <c r="J73" i="41"/>
  <c r="C73" i="41"/>
  <c r="G73" i="41"/>
  <c r="H73" i="41"/>
  <c r="K73" i="41"/>
  <c r="E73" i="41"/>
  <c r="I73" i="41"/>
  <c r="AP139" i="28"/>
  <c r="AC139" i="28" s="1"/>
  <c r="AP81" i="28"/>
  <c r="AA81" i="28" s="1"/>
  <c r="K57" i="40"/>
  <c r="J57" i="40"/>
  <c r="D57" i="40"/>
  <c r="E57" i="40"/>
  <c r="G57" i="40"/>
  <c r="C57" i="40"/>
  <c r="H57" i="40"/>
  <c r="I57" i="40"/>
  <c r="F57" i="40"/>
  <c r="G110" i="23"/>
  <c r="F110" i="23"/>
  <c r="C110" i="23"/>
  <c r="I110" i="23"/>
  <c r="E110" i="23"/>
  <c r="D110" i="23"/>
  <c r="K110" i="23"/>
  <c r="H110" i="23"/>
  <c r="J110" i="23"/>
  <c r="U102" i="26"/>
  <c r="M102" i="26"/>
  <c r="T102" i="26"/>
  <c r="N102" i="26"/>
  <c r="P102" i="26"/>
  <c r="O102" i="26"/>
  <c r="R102" i="26"/>
  <c r="S102" i="26"/>
  <c r="Q102" i="26"/>
  <c r="AP117" i="26"/>
  <c r="K75" i="41"/>
  <c r="C75" i="41"/>
  <c r="J75" i="41"/>
  <c r="I75" i="41"/>
  <c r="F75" i="41"/>
  <c r="E75" i="41"/>
  <c r="H75" i="41"/>
  <c r="G75" i="41"/>
  <c r="D75" i="41"/>
  <c r="H169" i="40"/>
  <c r="D169" i="40"/>
  <c r="F169" i="40"/>
  <c r="E169" i="40"/>
  <c r="K169" i="40"/>
  <c r="I169" i="40"/>
  <c r="C169" i="40"/>
  <c r="J169" i="40"/>
  <c r="G169" i="40"/>
  <c r="I23" i="23"/>
  <c r="H23" i="23"/>
  <c r="G23" i="23"/>
  <c r="E23" i="23"/>
  <c r="C23" i="23"/>
  <c r="J23" i="23"/>
  <c r="F23" i="23"/>
  <c r="D23" i="23"/>
  <c r="K23" i="23"/>
  <c r="T159" i="25"/>
  <c r="R159" i="25"/>
  <c r="P159" i="25"/>
  <c r="U159" i="25"/>
  <c r="O159" i="25"/>
  <c r="Q159" i="25"/>
  <c r="S159" i="25"/>
  <c r="M159" i="25"/>
  <c r="N159" i="25"/>
  <c r="E97" i="26"/>
  <c r="I97" i="26"/>
  <c r="D97" i="26"/>
  <c r="C97" i="26"/>
  <c r="G97" i="26"/>
  <c r="H97" i="26"/>
  <c r="F97" i="26"/>
  <c r="K97" i="26"/>
  <c r="J97" i="26"/>
  <c r="AP62" i="26"/>
  <c r="AA62" i="26" s="1"/>
  <c r="R112" i="42"/>
  <c r="M112" i="42"/>
  <c r="S112" i="42"/>
  <c r="Q112" i="42"/>
  <c r="O112" i="42"/>
  <c r="T112" i="42"/>
  <c r="N112" i="42"/>
  <c r="U112" i="42"/>
  <c r="P112" i="42"/>
  <c r="T43" i="41"/>
  <c r="U43" i="41"/>
  <c r="R43" i="41"/>
  <c r="M43" i="41"/>
  <c r="Q43" i="41"/>
  <c r="S43" i="41"/>
  <c r="N43" i="41"/>
  <c r="P43" i="41"/>
  <c r="O43" i="41"/>
  <c r="AP174" i="41"/>
  <c r="AP65" i="28"/>
  <c r="AF65" i="28" s="1"/>
  <c r="AP99" i="28"/>
  <c r="AO99" i="28" s="1"/>
  <c r="J120" i="23"/>
  <c r="K120" i="23"/>
  <c r="E120" i="23"/>
  <c r="C120" i="23"/>
  <c r="G120" i="23"/>
  <c r="D120" i="23"/>
  <c r="H120" i="23"/>
  <c r="F120" i="23"/>
  <c r="I120" i="23"/>
  <c r="R171" i="21"/>
  <c r="U171" i="21"/>
  <c r="S171" i="21"/>
  <c r="O171" i="21"/>
  <c r="N171" i="21"/>
  <c r="Q171" i="21"/>
  <c r="P171" i="21"/>
  <c r="M171" i="21"/>
  <c r="T171" i="21"/>
  <c r="O10" i="19"/>
  <c r="N10" i="19"/>
  <c r="U10" i="19"/>
  <c r="Q10" i="19"/>
  <c r="R10" i="19"/>
  <c r="M10" i="19"/>
  <c r="S10" i="19"/>
  <c r="P10" i="19"/>
  <c r="T10" i="19"/>
  <c r="F48" i="40"/>
  <c r="H48" i="40"/>
  <c r="I48" i="40"/>
  <c r="J48" i="40"/>
  <c r="D48" i="40"/>
  <c r="K48" i="40"/>
  <c r="G48" i="40"/>
  <c r="C48" i="40"/>
  <c r="E48" i="40"/>
  <c r="AP39" i="23"/>
  <c r="AP159" i="28"/>
  <c r="AC159" i="28" s="1"/>
  <c r="I121" i="23"/>
  <c r="C121" i="23"/>
  <c r="E121" i="23"/>
  <c r="H121" i="23"/>
  <c r="D121" i="23"/>
  <c r="F121" i="23"/>
  <c r="J121" i="23"/>
  <c r="G121" i="23"/>
  <c r="K121" i="23"/>
  <c r="K93" i="42"/>
  <c r="D93" i="42"/>
  <c r="I93" i="42"/>
  <c r="J93" i="42"/>
  <c r="G93" i="42"/>
  <c r="C93" i="42"/>
  <c r="E93" i="42"/>
  <c r="H93" i="42"/>
  <c r="F93" i="42"/>
  <c r="AP42" i="41"/>
  <c r="AP72" i="40"/>
  <c r="M74" i="23"/>
  <c r="R74" i="23"/>
  <c r="U74" i="23"/>
  <c r="Q74" i="23"/>
  <c r="T74" i="23"/>
  <c r="N74" i="23"/>
  <c r="S74" i="23"/>
  <c r="O74" i="23"/>
  <c r="P74" i="23"/>
  <c r="N147" i="26"/>
  <c r="P147" i="26"/>
  <c r="R147" i="26"/>
  <c r="T147" i="26"/>
  <c r="M147" i="26"/>
  <c r="O147" i="26"/>
  <c r="U147" i="26"/>
  <c r="Q147" i="26"/>
  <c r="S147" i="26"/>
  <c r="AP157" i="21"/>
  <c r="AG157" i="21" s="1"/>
  <c r="G151" i="40"/>
  <c r="C151" i="40"/>
  <c r="J151" i="40"/>
  <c r="I151" i="40"/>
  <c r="D151" i="40"/>
  <c r="K151" i="40"/>
  <c r="H151" i="40"/>
  <c r="F151" i="40"/>
  <c r="E151" i="40"/>
  <c r="AP19" i="19"/>
  <c r="AI19" i="19" s="1"/>
  <c r="AP13" i="19"/>
  <c r="AJ13" i="19" s="1"/>
  <c r="N160" i="21"/>
  <c r="O160" i="21"/>
  <c r="S160" i="21"/>
  <c r="M160" i="21"/>
  <c r="R160" i="21"/>
  <c r="U160" i="21"/>
  <c r="T160" i="21"/>
  <c r="Q160" i="21"/>
  <c r="P160" i="21"/>
  <c r="C172" i="23"/>
  <c r="I172" i="23"/>
  <c r="D172" i="23"/>
  <c r="H172" i="23"/>
  <c r="F172" i="23"/>
  <c r="E172" i="23"/>
  <c r="K172" i="23"/>
  <c r="G172" i="23"/>
  <c r="J172" i="23"/>
  <c r="AP27" i="19"/>
  <c r="AF27" i="19" s="1"/>
  <c r="H65" i="28"/>
  <c r="K65" i="28"/>
  <c r="F65" i="28"/>
  <c r="G65" i="28"/>
  <c r="C65" i="28"/>
  <c r="J65" i="28"/>
  <c r="I65" i="28"/>
  <c r="E65" i="28"/>
  <c r="D65" i="28"/>
  <c r="E17" i="40"/>
  <c r="F17" i="40"/>
  <c r="I17" i="40"/>
  <c r="G17" i="40"/>
  <c r="D17" i="40"/>
  <c r="H17" i="40"/>
  <c r="K17" i="40"/>
  <c r="J17" i="40"/>
  <c r="C17" i="40"/>
  <c r="K175" i="23"/>
  <c r="D175" i="23"/>
  <c r="I175" i="23"/>
  <c r="G175" i="23"/>
  <c r="C175" i="23"/>
  <c r="F175" i="23"/>
  <c r="J175" i="23"/>
  <c r="E175" i="23"/>
  <c r="H175" i="23"/>
  <c r="S5" i="19"/>
  <c r="P5" i="19"/>
  <c r="O5" i="19"/>
  <c r="Q5" i="19"/>
  <c r="U5" i="19"/>
  <c r="T5" i="19"/>
  <c r="M5" i="19"/>
  <c r="R5" i="19"/>
  <c r="N5" i="19"/>
  <c r="I40" i="28"/>
  <c r="H40" i="28"/>
  <c r="K40" i="28"/>
  <c r="G40" i="28"/>
  <c r="C40" i="28"/>
  <c r="D40" i="28"/>
  <c r="E40" i="28"/>
  <c r="F40" i="28"/>
  <c r="J40" i="28"/>
  <c r="J14" i="28"/>
  <c r="I14" i="28"/>
  <c r="K14" i="28"/>
  <c r="F14" i="28"/>
  <c r="C14" i="28"/>
  <c r="H14" i="28"/>
  <c r="G14" i="28"/>
  <c r="D14" i="28"/>
  <c r="E14" i="28"/>
  <c r="O151" i="26"/>
  <c r="P151" i="26"/>
  <c r="N151" i="26"/>
  <c r="R151" i="26"/>
  <c r="M151" i="26"/>
  <c r="U151" i="26"/>
  <c r="Q151" i="26"/>
  <c r="S151" i="26"/>
  <c r="T151" i="26"/>
  <c r="S66" i="28"/>
  <c r="T66" i="28"/>
  <c r="R66" i="28"/>
  <c r="P66" i="28"/>
  <c r="N66" i="28"/>
  <c r="O66" i="28"/>
  <c r="M66" i="28"/>
  <c r="Q66" i="28"/>
  <c r="U66" i="28"/>
  <c r="Q41" i="28"/>
  <c r="N41" i="28"/>
  <c r="P41" i="28"/>
  <c r="O41" i="28"/>
  <c r="T41" i="28"/>
  <c r="U41" i="28"/>
  <c r="M41" i="28"/>
  <c r="S41" i="28"/>
  <c r="R41" i="28"/>
  <c r="J100" i="23"/>
  <c r="E100" i="23"/>
  <c r="D100" i="23"/>
  <c r="K100" i="23"/>
  <c r="I100" i="23"/>
  <c r="C100" i="23"/>
  <c r="H100" i="23"/>
  <c r="G100" i="23"/>
  <c r="F100" i="23"/>
  <c r="AP125" i="26"/>
  <c r="AJ125" i="26" s="1"/>
  <c r="AP55" i="23"/>
  <c r="AP163" i="23"/>
  <c r="W163" i="23" s="1"/>
  <c r="G32" i="26"/>
  <c r="C32" i="26"/>
  <c r="F32" i="26"/>
  <c r="J32" i="26"/>
  <c r="K32" i="26"/>
  <c r="E32" i="26"/>
  <c r="I32" i="26"/>
  <c r="D32" i="26"/>
  <c r="H32" i="26"/>
  <c r="U129" i="26"/>
  <c r="S129" i="26"/>
  <c r="M129" i="26"/>
  <c r="O129" i="26"/>
  <c r="Q129" i="26"/>
  <c r="T129" i="26"/>
  <c r="P129" i="26"/>
  <c r="R129" i="26"/>
  <c r="N129" i="26"/>
  <c r="H123" i="23"/>
  <c r="E123" i="23"/>
  <c r="F123" i="23"/>
  <c r="J123" i="23"/>
  <c r="D123" i="23"/>
  <c r="C123" i="23"/>
  <c r="K123" i="23"/>
  <c r="G123" i="23"/>
  <c r="I123" i="23"/>
  <c r="AP123" i="26"/>
  <c r="G153" i="41"/>
  <c r="C153" i="41"/>
  <c r="H153" i="41"/>
  <c r="K153" i="41"/>
  <c r="J153" i="41"/>
  <c r="F153" i="41"/>
  <c r="E153" i="41"/>
  <c r="D153" i="41"/>
  <c r="I153" i="41"/>
  <c r="U173" i="40"/>
  <c r="P173" i="40"/>
  <c r="M173" i="40"/>
  <c r="Q173" i="40"/>
  <c r="N173" i="40"/>
  <c r="T173" i="40"/>
  <c r="O173" i="40"/>
  <c r="R173" i="40"/>
  <c r="S173" i="40"/>
  <c r="M149" i="40"/>
  <c r="N149" i="40"/>
  <c r="Q149" i="40"/>
  <c r="P149" i="40"/>
  <c r="R149" i="40"/>
  <c r="T149" i="40"/>
  <c r="O149" i="40"/>
  <c r="S149" i="40"/>
  <c r="U149" i="40"/>
  <c r="J96" i="42"/>
  <c r="I96" i="42"/>
  <c r="G96" i="42"/>
  <c r="E96" i="42"/>
  <c r="K96" i="42"/>
  <c r="D96" i="42"/>
  <c r="H96" i="42"/>
  <c r="C96" i="42"/>
  <c r="F96" i="42"/>
  <c r="M29" i="23"/>
  <c r="S29" i="23"/>
  <c r="N29" i="23"/>
  <c r="T29" i="23"/>
  <c r="Q29" i="23"/>
  <c r="P29" i="23"/>
  <c r="R29" i="23"/>
  <c r="O29" i="23"/>
  <c r="U29" i="23"/>
  <c r="T141" i="26"/>
  <c r="P141" i="26"/>
  <c r="U141" i="26"/>
  <c r="N141" i="26"/>
  <c r="O141" i="26"/>
  <c r="R141" i="26"/>
  <c r="S141" i="26"/>
  <c r="M141" i="26"/>
  <c r="Q141" i="26"/>
  <c r="I174" i="41"/>
  <c r="E174" i="41"/>
  <c r="D174" i="41"/>
  <c r="H174" i="41"/>
  <c r="F174" i="41"/>
  <c r="G174" i="41"/>
  <c r="J174" i="41"/>
  <c r="K174" i="41"/>
  <c r="C174" i="41"/>
  <c r="P89" i="28"/>
  <c r="T89" i="28"/>
  <c r="Q89" i="28"/>
  <c r="R89" i="28"/>
  <c r="S89" i="28"/>
  <c r="M89" i="28"/>
  <c r="N89" i="28"/>
  <c r="U89" i="28"/>
  <c r="O89" i="28"/>
  <c r="E135" i="40"/>
  <c r="C135" i="40"/>
  <c r="D135" i="40"/>
  <c r="H135" i="40"/>
  <c r="F135" i="40"/>
  <c r="J135" i="40"/>
  <c r="G135" i="40"/>
  <c r="I135" i="40"/>
  <c r="K135" i="40"/>
  <c r="S129" i="21"/>
  <c r="O129" i="21"/>
  <c r="R129" i="21"/>
  <c r="Q129" i="21"/>
  <c r="T129" i="21"/>
  <c r="M129" i="21"/>
  <c r="P129" i="21"/>
  <c r="N129" i="21"/>
  <c r="U129" i="21"/>
  <c r="O17" i="19"/>
  <c r="S17" i="19"/>
  <c r="T17" i="19"/>
  <c r="M17" i="19"/>
  <c r="Q17" i="19"/>
  <c r="P17" i="19"/>
  <c r="N17" i="19"/>
  <c r="R17" i="19"/>
  <c r="U17" i="19"/>
  <c r="AP72" i="21"/>
  <c r="AD72" i="21" s="1"/>
  <c r="AP95" i="21"/>
  <c r="AO95" i="21" s="1"/>
  <c r="P69" i="21"/>
  <c r="M69" i="21"/>
  <c r="U69" i="21"/>
  <c r="S69" i="21"/>
  <c r="R69" i="21"/>
  <c r="T69" i="21"/>
  <c r="N69" i="21"/>
  <c r="Q69" i="21"/>
  <c r="O69" i="21"/>
  <c r="C144" i="26"/>
  <c r="E144" i="26"/>
  <c r="F144" i="26"/>
  <c r="I144" i="26"/>
  <c r="G144" i="26"/>
  <c r="H144" i="26"/>
  <c r="K144" i="26"/>
  <c r="J144" i="26"/>
  <c r="D144" i="26"/>
  <c r="O87" i="21"/>
  <c r="M87" i="21"/>
  <c r="S87" i="21"/>
  <c r="P87" i="21"/>
  <c r="T87" i="21"/>
  <c r="R87" i="21"/>
  <c r="Q87" i="21"/>
  <c r="N87" i="21"/>
  <c r="U87" i="21"/>
  <c r="AP111" i="21"/>
  <c r="AM111" i="21" s="1"/>
  <c r="E29" i="40"/>
  <c r="C29" i="40"/>
  <c r="D29" i="40"/>
  <c r="J29" i="40"/>
  <c r="H29" i="40"/>
  <c r="F29" i="40"/>
  <c r="G29" i="40"/>
  <c r="K29" i="40"/>
  <c r="I29" i="40"/>
  <c r="T95" i="23"/>
  <c r="Q95" i="23"/>
  <c r="P95" i="23"/>
  <c r="M95" i="23"/>
  <c r="N95" i="23"/>
  <c r="S95" i="23"/>
  <c r="R95" i="23"/>
  <c r="O95" i="23"/>
  <c r="U95" i="23"/>
  <c r="H13" i="40"/>
  <c r="F13" i="40"/>
  <c r="J13" i="40"/>
  <c r="C13" i="40"/>
  <c r="D13" i="40"/>
  <c r="I13" i="40"/>
  <c r="K13" i="40"/>
  <c r="E13" i="40"/>
  <c r="G13" i="40"/>
  <c r="N40" i="26"/>
  <c r="Q40" i="26"/>
  <c r="U40" i="26"/>
  <c r="O40" i="26"/>
  <c r="S40" i="26"/>
  <c r="P40" i="26"/>
  <c r="M40" i="26"/>
  <c r="T40" i="26"/>
  <c r="R40" i="26"/>
  <c r="R123" i="28"/>
  <c r="M123" i="28"/>
  <c r="Q123" i="28"/>
  <c r="P123" i="28"/>
  <c r="S123" i="28"/>
  <c r="U123" i="28"/>
  <c r="N123" i="28"/>
  <c r="T123" i="28"/>
  <c r="O123" i="28"/>
  <c r="AP161" i="23"/>
  <c r="Y161" i="23" s="1"/>
  <c r="S102" i="21"/>
  <c r="O102" i="21"/>
  <c r="T102" i="21"/>
  <c r="Q102" i="21"/>
  <c r="N102" i="21"/>
  <c r="M102" i="21"/>
  <c r="P102" i="21"/>
  <c r="R102" i="21"/>
  <c r="U102" i="21"/>
  <c r="G83" i="40"/>
  <c r="I83" i="40"/>
  <c r="K83" i="40"/>
  <c r="E83" i="40"/>
  <c r="J83" i="40"/>
  <c r="D83" i="40"/>
  <c r="H83" i="40"/>
  <c r="F83" i="40"/>
  <c r="C83" i="40"/>
  <c r="H6" i="40"/>
  <c r="E6" i="40"/>
  <c r="K6" i="40"/>
  <c r="J6" i="40"/>
  <c r="G6" i="40"/>
  <c r="F6" i="40"/>
  <c r="D6" i="40"/>
  <c r="I6" i="40"/>
  <c r="C6" i="40"/>
  <c r="O41" i="42"/>
  <c r="N41" i="42"/>
  <c r="M41" i="42"/>
  <c r="R41" i="42"/>
  <c r="Q41" i="42"/>
  <c r="S41" i="42"/>
  <c r="P41" i="42"/>
  <c r="T41" i="42"/>
  <c r="U41" i="42"/>
  <c r="O108" i="21"/>
  <c r="U108" i="21"/>
  <c r="R108" i="21"/>
  <c r="T108" i="21"/>
  <c r="S108" i="21"/>
  <c r="M108" i="21"/>
  <c r="N108" i="21"/>
  <c r="P108" i="21"/>
  <c r="Q108" i="21"/>
  <c r="S108" i="28"/>
  <c r="U108" i="28"/>
  <c r="O108" i="28"/>
  <c r="M108" i="28"/>
  <c r="T108" i="28"/>
  <c r="N108" i="28"/>
  <c r="Q108" i="28"/>
  <c r="P108" i="28"/>
  <c r="R108" i="28"/>
  <c r="J148" i="26"/>
  <c r="E148" i="26"/>
  <c r="F148" i="26"/>
  <c r="D148" i="26"/>
  <c r="K148" i="26"/>
  <c r="C148" i="26"/>
  <c r="H148" i="26"/>
  <c r="I148" i="26"/>
  <c r="G148" i="26"/>
  <c r="K104" i="40"/>
  <c r="I104" i="40"/>
  <c r="C104" i="40"/>
  <c r="H104" i="40"/>
  <c r="G104" i="40"/>
  <c r="F104" i="40"/>
  <c r="D104" i="40"/>
  <c r="J104" i="40"/>
  <c r="E104" i="40"/>
  <c r="AP36" i="42"/>
  <c r="R176" i="26"/>
  <c r="O176" i="26"/>
  <c r="Q176" i="26"/>
  <c r="T176" i="26"/>
  <c r="P176" i="26"/>
  <c r="U176" i="26"/>
  <c r="S176" i="26"/>
  <c r="N176" i="26"/>
  <c r="M176" i="26"/>
  <c r="U118" i="23"/>
  <c r="P118" i="23"/>
  <c r="M118" i="23"/>
  <c r="R118" i="23"/>
  <c r="T118" i="23"/>
  <c r="Q118" i="23"/>
  <c r="N118" i="23"/>
  <c r="S118" i="23"/>
  <c r="O118" i="23"/>
  <c r="N126" i="40"/>
  <c r="P126" i="40"/>
  <c r="R126" i="40"/>
  <c r="U126" i="40"/>
  <c r="Q126" i="40"/>
  <c r="S126" i="40"/>
  <c r="O126" i="40"/>
  <c r="T126" i="40"/>
  <c r="M126" i="40"/>
  <c r="AP177" i="41"/>
  <c r="AP76" i="26"/>
  <c r="AD76" i="26" s="1"/>
  <c r="N11" i="40"/>
  <c r="S11" i="40"/>
  <c r="Q11" i="40"/>
  <c r="P11" i="40"/>
  <c r="R11" i="40"/>
  <c r="U11" i="40"/>
  <c r="T11" i="40"/>
  <c r="O11" i="40"/>
  <c r="M11" i="40"/>
  <c r="D156" i="42"/>
  <c r="E156" i="42"/>
  <c r="I156" i="42"/>
  <c r="J156" i="42"/>
  <c r="G156" i="42"/>
  <c r="K156" i="42"/>
  <c r="H156" i="42"/>
  <c r="C156" i="42"/>
  <c r="F156" i="42"/>
  <c r="AP58" i="24"/>
  <c r="T70" i="41"/>
  <c r="P70" i="41"/>
  <c r="U70" i="41"/>
  <c r="O70" i="41"/>
  <c r="Q70" i="41"/>
  <c r="N70" i="41"/>
  <c r="M70" i="41"/>
  <c r="S70" i="41"/>
  <c r="R70" i="41"/>
  <c r="D153" i="26"/>
  <c r="J153" i="26"/>
  <c r="K153" i="26"/>
  <c r="E153" i="26"/>
  <c r="G153" i="26"/>
  <c r="C153" i="26"/>
  <c r="F153" i="26"/>
  <c r="I153" i="26"/>
  <c r="H153" i="26"/>
  <c r="U56" i="41"/>
  <c r="P56" i="41"/>
  <c r="N56" i="41"/>
  <c r="Q56" i="41"/>
  <c r="M56" i="41"/>
  <c r="S56" i="41"/>
  <c r="R56" i="41"/>
  <c r="O56" i="41"/>
  <c r="T56" i="41"/>
  <c r="AP88" i="21"/>
  <c r="Y88" i="21" s="1"/>
  <c r="G157" i="40"/>
  <c r="K157" i="40"/>
  <c r="H157" i="40"/>
  <c r="D157" i="40"/>
  <c r="J157" i="40"/>
  <c r="I157" i="40"/>
  <c r="C157" i="40"/>
  <c r="E157" i="40"/>
  <c r="F157" i="40"/>
  <c r="AP101" i="23"/>
  <c r="AP170" i="23"/>
  <c r="AH170" i="23" s="1"/>
  <c r="C151" i="26"/>
  <c r="F151" i="26"/>
  <c r="I151" i="26"/>
  <c r="H151" i="26"/>
  <c r="D151" i="26"/>
  <c r="K151" i="26"/>
  <c r="E151" i="26"/>
  <c r="G151" i="26"/>
  <c r="J151" i="26"/>
  <c r="I26" i="41"/>
  <c r="F26" i="41"/>
  <c r="K26" i="41"/>
  <c r="G26" i="41"/>
  <c r="C26" i="41"/>
  <c r="H26" i="41"/>
  <c r="E26" i="41"/>
  <c r="J26" i="41"/>
  <c r="D26" i="41"/>
  <c r="D82" i="40"/>
  <c r="H82" i="40"/>
  <c r="E82" i="40"/>
  <c r="J82" i="40"/>
  <c r="C82" i="40"/>
  <c r="G82" i="40"/>
  <c r="K82" i="40"/>
  <c r="F82" i="40"/>
  <c r="I82" i="40"/>
  <c r="AP61" i="28"/>
  <c r="AN61" i="28" s="1"/>
  <c r="S172" i="28"/>
  <c r="O172" i="28"/>
  <c r="M172" i="28"/>
  <c r="T172" i="28"/>
  <c r="P172" i="28"/>
  <c r="Q172" i="28"/>
  <c r="N172" i="28"/>
  <c r="R172" i="28"/>
  <c r="U172" i="28"/>
  <c r="H161" i="23"/>
  <c r="E161" i="23"/>
  <c r="F161" i="23"/>
  <c r="G161" i="23"/>
  <c r="I161" i="23"/>
  <c r="J161" i="23"/>
  <c r="C161" i="23"/>
  <c r="D161" i="23"/>
  <c r="K161" i="23"/>
  <c r="F124" i="28"/>
  <c r="I124" i="28"/>
  <c r="K124" i="28"/>
  <c r="G124" i="28"/>
  <c r="C124" i="28"/>
  <c r="E124" i="28"/>
  <c r="H124" i="28"/>
  <c r="J124" i="28"/>
  <c r="D124" i="28"/>
  <c r="S127" i="23"/>
  <c r="T127" i="23"/>
  <c r="R127" i="23"/>
  <c r="M127" i="23"/>
  <c r="O127" i="23"/>
  <c r="N127" i="23"/>
  <c r="Q127" i="23"/>
  <c r="P127" i="23"/>
  <c r="U127" i="23"/>
  <c r="U106" i="42"/>
  <c r="O106" i="42"/>
  <c r="M106" i="42"/>
  <c r="R106" i="42"/>
  <c r="P106" i="42"/>
  <c r="N106" i="42"/>
  <c r="S106" i="42"/>
  <c r="Q106" i="42"/>
  <c r="T106" i="42"/>
  <c r="H82" i="42"/>
  <c r="I82" i="42"/>
  <c r="J82" i="42"/>
  <c r="D82" i="42"/>
  <c r="G82" i="42"/>
  <c r="F82" i="42"/>
  <c r="C82" i="42"/>
  <c r="E82" i="42"/>
  <c r="K82" i="42"/>
  <c r="P106" i="26"/>
  <c r="R106" i="26"/>
  <c r="Q106" i="26"/>
  <c r="M106" i="26"/>
  <c r="U106" i="26"/>
  <c r="O106" i="26"/>
  <c r="N106" i="26"/>
  <c r="T106" i="26"/>
  <c r="S106" i="26"/>
  <c r="G48" i="41"/>
  <c r="F48" i="41"/>
  <c r="C48" i="41"/>
  <c r="I48" i="41"/>
  <c r="E48" i="41"/>
  <c r="H48" i="41"/>
  <c r="D48" i="41"/>
  <c r="K48" i="41"/>
  <c r="J48" i="41"/>
  <c r="AP161" i="41"/>
  <c r="J126" i="28"/>
  <c r="G126" i="28"/>
  <c r="D126" i="28"/>
  <c r="E126" i="28"/>
  <c r="C126" i="28"/>
  <c r="F126" i="28"/>
  <c r="H126" i="28"/>
  <c r="K126" i="28"/>
  <c r="I126" i="28"/>
  <c r="AP87" i="26"/>
  <c r="AP5" i="41"/>
  <c r="N141" i="42"/>
  <c r="T141" i="42"/>
  <c r="O141" i="42"/>
  <c r="S141" i="42"/>
  <c r="P141" i="42"/>
  <c r="R141" i="42"/>
  <c r="Q141" i="42"/>
  <c r="U141" i="42"/>
  <c r="M141" i="42"/>
  <c r="P50" i="42"/>
  <c r="S50" i="42"/>
  <c r="T50" i="42"/>
  <c r="Q50" i="42"/>
  <c r="R50" i="42"/>
  <c r="M50" i="42"/>
  <c r="O50" i="42"/>
  <c r="N50" i="42"/>
  <c r="U50" i="42"/>
  <c r="C95" i="40"/>
  <c r="I95" i="40"/>
  <c r="G95" i="40"/>
  <c r="H95" i="40"/>
  <c r="E95" i="40"/>
  <c r="D95" i="40"/>
  <c r="K95" i="40"/>
  <c r="F95" i="40"/>
  <c r="J95" i="40"/>
  <c r="AP69" i="28"/>
  <c r="Z69" i="28" s="1"/>
  <c r="I91" i="40"/>
  <c r="K91" i="40"/>
  <c r="F91" i="40"/>
  <c r="D91" i="40"/>
  <c r="E91" i="40"/>
  <c r="G91" i="40"/>
  <c r="C91" i="40"/>
  <c r="H91" i="40"/>
  <c r="J91" i="40"/>
  <c r="E44" i="40"/>
  <c r="K44" i="40"/>
  <c r="F44" i="40"/>
  <c r="I44" i="40"/>
  <c r="D44" i="40"/>
  <c r="J44" i="40"/>
  <c r="H44" i="40"/>
  <c r="G44" i="40"/>
  <c r="C44" i="40"/>
  <c r="Q58" i="21"/>
  <c r="U58" i="21"/>
  <c r="T58" i="21"/>
  <c r="P58" i="21"/>
  <c r="N58" i="21"/>
  <c r="R58" i="21"/>
  <c r="O58" i="21"/>
  <c r="M58" i="21"/>
  <c r="S58" i="21"/>
  <c r="C84" i="23"/>
  <c r="G84" i="23"/>
  <c r="D84" i="23"/>
  <c r="H84" i="23"/>
  <c r="K84" i="23"/>
  <c r="F84" i="23"/>
  <c r="E84" i="23"/>
  <c r="I84" i="23"/>
  <c r="J84" i="23"/>
  <c r="K106" i="23"/>
  <c r="G106" i="23"/>
  <c r="D106" i="23"/>
  <c r="C106" i="23"/>
  <c r="E106" i="23"/>
  <c r="I106" i="23"/>
  <c r="J106" i="23"/>
  <c r="H106" i="23"/>
  <c r="F106" i="23"/>
  <c r="K105" i="40"/>
  <c r="H105" i="40"/>
  <c r="E105" i="40"/>
  <c r="F105" i="40"/>
  <c r="J105" i="40"/>
  <c r="C105" i="40"/>
  <c r="G105" i="40"/>
  <c r="D105" i="40"/>
  <c r="I105" i="40"/>
  <c r="E52" i="23"/>
  <c r="K52" i="23"/>
  <c r="F52" i="23"/>
  <c r="G52" i="23"/>
  <c r="J52" i="23"/>
  <c r="C52" i="23"/>
  <c r="D52" i="23"/>
  <c r="H52" i="23"/>
  <c r="I52" i="23"/>
  <c r="AP137" i="26"/>
  <c r="M45" i="40"/>
  <c r="S45" i="40"/>
  <c r="N45" i="40"/>
  <c r="O45" i="40"/>
  <c r="T45" i="40"/>
  <c r="R45" i="40"/>
  <c r="U45" i="40"/>
  <c r="P45" i="40"/>
  <c r="Q45" i="40"/>
  <c r="G60" i="23"/>
  <c r="C60" i="23"/>
  <c r="H60" i="23"/>
  <c r="K60" i="23"/>
  <c r="F60" i="23"/>
  <c r="D60" i="23"/>
  <c r="E60" i="23"/>
  <c r="J60" i="23"/>
  <c r="I60" i="23"/>
  <c r="S21" i="19"/>
  <c r="P21" i="19"/>
  <c r="O21" i="19"/>
  <c r="Q21" i="19"/>
  <c r="U21" i="19"/>
  <c r="T21" i="19"/>
  <c r="M21" i="19"/>
  <c r="R21" i="19"/>
  <c r="N21" i="19"/>
  <c r="AP61" i="21"/>
  <c r="AN61" i="21" s="1"/>
  <c r="S72" i="28"/>
  <c r="T72" i="28"/>
  <c r="P72" i="28"/>
  <c r="O72" i="28"/>
  <c r="R72" i="28"/>
  <c r="Q72" i="28"/>
  <c r="N72" i="28"/>
  <c r="U72" i="28"/>
  <c r="M72" i="28"/>
  <c r="H164" i="41"/>
  <c r="C164" i="41"/>
  <c r="K164" i="41"/>
  <c r="I164" i="41"/>
  <c r="D164" i="41"/>
  <c r="F164" i="41"/>
  <c r="J164" i="41"/>
  <c r="G164" i="41"/>
  <c r="E164" i="41"/>
  <c r="AP112" i="21"/>
  <c r="AM112" i="21" s="1"/>
  <c r="AP107" i="23"/>
  <c r="AP34" i="41"/>
  <c r="R82" i="28"/>
  <c r="T82" i="28"/>
  <c r="N82" i="28"/>
  <c r="M82" i="28"/>
  <c r="O82" i="28"/>
  <c r="P82" i="28"/>
  <c r="U82" i="28"/>
  <c r="Q82" i="28"/>
  <c r="S82" i="28"/>
  <c r="K137" i="41"/>
  <c r="F137" i="41"/>
  <c r="E137" i="41"/>
  <c r="J137" i="41"/>
  <c r="I137" i="41"/>
  <c r="D137" i="41"/>
  <c r="H137" i="41"/>
  <c r="G137" i="41"/>
  <c r="C137" i="41"/>
  <c r="D156" i="41"/>
  <c r="F156" i="41"/>
  <c r="G156" i="41"/>
  <c r="H156" i="41"/>
  <c r="C156" i="41"/>
  <c r="I156" i="41"/>
  <c r="J156" i="41"/>
  <c r="E156" i="41"/>
  <c r="K156" i="41"/>
  <c r="M94" i="26"/>
  <c r="U94" i="26"/>
  <c r="N94" i="26"/>
  <c r="R94" i="26"/>
  <c r="Q94" i="26"/>
  <c r="P94" i="26"/>
  <c r="O94" i="26"/>
  <c r="T94" i="26"/>
  <c r="S94" i="26"/>
  <c r="AP164" i="23"/>
  <c r="K68" i="23"/>
  <c r="I68" i="23"/>
  <c r="G68" i="23"/>
  <c r="J68" i="23"/>
  <c r="C68" i="23"/>
  <c r="E68" i="23"/>
  <c r="F68" i="23"/>
  <c r="H68" i="23"/>
  <c r="D68" i="23"/>
  <c r="O52" i="27"/>
  <c r="P52" i="27"/>
  <c r="U52" i="27"/>
  <c r="S52" i="27"/>
  <c r="T52" i="27"/>
  <c r="Q52" i="27"/>
  <c r="M52" i="27"/>
  <c r="R52" i="27"/>
  <c r="N52" i="27"/>
  <c r="D58" i="28"/>
  <c r="I58" i="28"/>
  <c r="K58" i="28"/>
  <c r="E58" i="28"/>
  <c r="F58" i="28"/>
  <c r="C58" i="28"/>
  <c r="J58" i="28"/>
  <c r="G58" i="28"/>
  <c r="H58" i="28"/>
  <c r="P174" i="26"/>
  <c r="R174" i="26"/>
  <c r="Q174" i="26"/>
  <c r="S174" i="26"/>
  <c r="U174" i="26"/>
  <c r="N174" i="26"/>
  <c r="T174" i="26"/>
  <c r="O174" i="26"/>
  <c r="M174" i="26"/>
  <c r="AP158" i="23"/>
  <c r="AP44" i="23"/>
  <c r="AH44" i="23" s="1"/>
  <c r="F112" i="26"/>
  <c r="C112" i="26"/>
  <c r="H112" i="26"/>
  <c r="J112" i="26"/>
  <c r="K112" i="26"/>
  <c r="E112" i="26"/>
  <c r="I112" i="26"/>
  <c r="G112" i="26"/>
  <c r="D112" i="26"/>
  <c r="S33" i="26"/>
  <c r="N33" i="26"/>
  <c r="R33" i="26"/>
  <c r="O33" i="26"/>
  <c r="Q33" i="26"/>
  <c r="U33" i="26"/>
  <c r="M33" i="26"/>
  <c r="T33" i="26"/>
  <c r="P33" i="26"/>
  <c r="D76" i="23"/>
  <c r="F76" i="23"/>
  <c r="I76" i="23"/>
  <c r="E76" i="23"/>
  <c r="J76" i="23"/>
  <c r="G76" i="23"/>
  <c r="K76" i="23"/>
  <c r="C76" i="23"/>
  <c r="H76" i="23"/>
  <c r="K21" i="42"/>
  <c r="G21" i="42"/>
  <c r="J21" i="42"/>
  <c r="E21" i="42"/>
  <c r="I21" i="42"/>
  <c r="D21" i="42"/>
  <c r="C21" i="42"/>
  <c r="H21" i="42"/>
  <c r="F21" i="42"/>
  <c r="Q121" i="26"/>
  <c r="O121" i="26"/>
  <c r="S121" i="26"/>
  <c r="N121" i="26"/>
  <c r="P121" i="26"/>
  <c r="T121" i="26"/>
  <c r="R121" i="26"/>
  <c r="M121" i="26"/>
  <c r="U121" i="26"/>
  <c r="T89" i="23"/>
  <c r="S89" i="23"/>
  <c r="R89" i="23"/>
  <c r="U89" i="23"/>
  <c r="O89" i="23"/>
  <c r="M89" i="23"/>
  <c r="N89" i="23"/>
  <c r="Q89" i="23"/>
  <c r="P89" i="23"/>
  <c r="P127" i="40"/>
  <c r="N127" i="40"/>
  <c r="O127" i="40"/>
  <c r="R127" i="40"/>
  <c r="T127" i="40"/>
  <c r="M127" i="40"/>
  <c r="Q127" i="40"/>
  <c r="U127" i="40"/>
  <c r="S127" i="40"/>
  <c r="AP23" i="40"/>
  <c r="AK23" i="40" s="1"/>
  <c r="AP126" i="41"/>
  <c r="AP53" i="23"/>
  <c r="S120" i="23"/>
  <c r="R120" i="23"/>
  <c r="U120" i="23"/>
  <c r="N120" i="23"/>
  <c r="Q120" i="23"/>
  <c r="O120" i="23"/>
  <c r="P120" i="23"/>
  <c r="M120" i="23"/>
  <c r="T120" i="23"/>
  <c r="S145" i="23"/>
  <c r="R145" i="23"/>
  <c r="O145" i="23"/>
  <c r="N145" i="23"/>
  <c r="U145" i="23"/>
  <c r="Q145" i="23"/>
  <c r="P145" i="23"/>
  <c r="T145" i="23"/>
  <c r="M145" i="23"/>
  <c r="K83" i="28"/>
  <c r="G83" i="28"/>
  <c r="D83" i="28"/>
  <c r="C83" i="28"/>
  <c r="I83" i="28"/>
  <c r="H83" i="28"/>
  <c r="E83" i="28"/>
  <c r="F83" i="28"/>
  <c r="J83" i="28"/>
  <c r="O157" i="40"/>
  <c r="P157" i="40"/>
  <c r="U157" i="40"/>
  <c r="M157" i="40"/>
  <c r="T157" i="40"/>
  <c r="N157" i="40"/>
  <c r="Q157" i="40"/>
  <c r="R157" i="40"/>
  <c r="S157" i="40"/>
  <c r="AP84" i="28"/>
  <c r="AJ84" i="28" s="1"/>
  <c r="E111" i="28"/>
  <c r="C111" i="28"/>
  <c r="G111" i="28"/>
  <c r="H111" i="28"/>
  <c r="K111" i="28"/>
  <c r="I111" i="28"/>
  <c r="D111" i="28"/>
  <c r="F111" i="28"/>
  <c r="J111" i="28"/>
  <c r="AP123" i="28"/>
  <c r="P42" i="19"/>
  <c r="S42" i="19"/>
  <c r="Q42" i="19"/>
  <c r="M42" i="19"/>
  <c r="N42" i="19"/>
  <c r="U42" i="19"/>
  <c r="T42" i="19"/>
  <c r="R42" i="19"/>
  <c r="O42" i="19"/>
  <c r="H25" i="42"/>
  <c r="D25" i="42"/>
  <c r="F25" i="42"/>
  <c r="G25" i="42"/>
  <c r="J25" i="42"/>
  <c r="E25" i="42"/>
  <c r="K25" i="42"/>
  <c r="I25" i="42"/>
  <c r="C25" i="42"/>
  <c r="AP5" i="19"/>
  <c r="AN5" i="19" s="1"/>
  <c r="G103" i="23"/>
  <c r="I103" i="23"/>
  <c r="K103" i="23"/>
  <c r="D103" i="23"/>
  <c r="H103" i="23"/>
  <c r="C103" i="23"/>
  <c r="J103" i="23"/>
  <c r="E103" i="23"/>
  <c r="F103" i="23"/>
  <c r="N59" i="21"/>
  <c r="R59" i="21"/>
  <c r="P59" i="21"/>
  <c r="S59" i="21"/>
  <c r="T59" i="21"/>
  <c r="U59" i="21"/>
  <c r="O59" i="21"/>
  <c r="M59" i="21"/>
  <c r="Q59" i="21"/>
  <c r="AP174" i="23"/>
  <c r="AJ174" i="23" s="1"/>
  <c r="AP28" i="23"/>
  <c r="S9" i="19"/>
  <c r="Q9" i="19"/>
  <c r="T9" i="19"/>
  <c r="U9" i="19"/>
  <c r="P9" i="19"/>
  <c r="R9" i="19"/>
  <c r="N9" i="19"/>
  <c r="O9" i="19"/>
  <c r="M9" i="19"/>
  <c r="K147" i="40"/>
  <c r="G147" i="40"/>
  <c r="F147" i="40"/>
  <c r="E147" i="40"/>
  <c r="D147" i="40"/>
  <c r="H147" i="40"/>
  <c r="J147" i="40"/>
  <c r="C147" i="40"/>
  <c r="I147" i="40"/>
  <c r="D53" i="26"/>
  <c r="C53" i="26"/>
  <c r="G53" i="26"/>
  <c r="K53" i="26"/>
  <c r="E53" i="26"/>
  <c r="I53" i="26"/>
  <c r="H53" i="26"/>
  <c r="F53" i="26"/>
  <c r="J53" i="26"/>
  <c r="C44" i="23"/>
  <c r="F44" i="23"/>
  <c r="G44" i="23"/>
  <c r="K44" i="23"/>
  <c r="E44" i="23"/>
  <c r="I44" i="23"/>
  <c r="D44" i="23"/>
  <c r="J44" i="23"/>
  <c r="H44" i="23"/>
  <c r="AP15" i="41"/>
  <c r="AP18" i="19"/>
  <c r="AO18" i="19" s="1"/>
  <c r="AP167" i="23"/>
  <c r="R121" i="21"/>
  <c r="P121" i="21"/>
  <c r="Q121" i="21"/>
  <c r="O121" i="21"/>
  <c r="S121" i="21"/>
  <c r="U121" i="21"/>
  <c r="M121" i="21"/>
  <c r="T121" i="21"/>
  <c r="N121" i="21"/>
  <c r="P49" i="28"/>
  <c r="N49" i="28"/>
  <c r="U49" i="28"/>
  <c r="T49" i="28"/>
  <c r="O49" i="28"/>
  <c r="R49" i="28"/>
  <c r="S49" i="28"/>
  <c r="Q49" i="28"/>
  <c r="M49" i="28"/>
  <c r="AP47" i="28"/>
  <c r="AA47" i="28" s="1"/>
  <c r="E99" i="23"/>
  <c r="F99" i="23"/>
  <c r="J99" i="23"/>
  <c r="I99" i="23"/>
  <c r="C99" i="23"/>
  <c r="D99" i="23"/>
  <c r="H99" i="23"/>
  <c r="G99" i="23"/>
  <c r="K99" i="23"/>
  <c r="C86" i="23"/>
  <c r="J86" i="23"/>
  <c r="I86" i="23"/>
  <c r="G86" i="23"/>
  <c r="D86" i="23"/>
  <c r="E86" i="23"/>
  <c r="H86" i="23"/>
  <c r="K86" i="23"/>
  <c r="F86" i="23"/>
  <c r="E34" i="41"/>
  <c r="F34" i="41"/>
  <c r="K34" i="41"/>
  <c r="J34" i="41"/>
  <c r="H34" i="41"/>
  <c r="I34" i="41"/>
  <c r="D34" i="41"/>
  <c r="G34" i="41"/>
  <c r="C34" i="41"/>
  <c r="J173" i="41"/>
  <c r="H173" i="41"/>
  <c r="I173" i="41"/>
  <c r="F173" i="41"/>
  <c r="K173" i="41"/>
  <c r="C173" i="41"/>
  <c r="G173" i="41"/>
  <c r="E173" i="41"/>
  <c r="D173" i="41"/>
  <c r="J28" i="42"/>
  <c r="D28" i="42"/>
  <c r="I28" i="42"/>
  <c r="F28" i="42"/>
  <c r="G28" i="42"/>
  <c r="E28" i="42"/>
  <c r="K28" i="42"/>
  <c r="C28" i="42"/>
  <c r="H28" i="42"/>
  <c r="AP171" i="21"/>
  <c r="J94" i="23"/>
  <c r="K94" i="23"/>
  <c r="G94" i="23"/>
  <c r="I94" i="23"/>
  <c r="D94" i="23"/>
  <c r="H94" i="23"/>
  <c r="F94" i="23"/>
  <c r="E94" i="23"/>
  <c r="C94" i="23"/>
  <c r="AP113" i="28"/>
  <c r="C5" i="23"/>
  <c r="J5" i="23"/>
  <c r="K5" i="23"/>
  <c r="D5" i="23"/>
  <c r="E5" i="23"/>
  <c r="G5" i="23"/>
  <c r="H5" i="23"/>
  <c r="F5" i="23"/>
  <c r="I5" i="23"/>
  <c r="C72" i="40"/>
  <c r="E72" i="40"/>
  <c r="H72" i="40"/>
  <c r="F72" i="40"/>
  <c r="D72" i="40"/>
  <c r="J72" i="40"/>
  <c r="I72" i="40"/>
  <c r="K72" i="40"/>
  <c r="G72" i="40"/>
  <c r="J165" i="40"/>
  <c r="H165" i="40"/>
  <c r="G165" i="40"/>
  <c r="D165" i="40"/>
  <c r="I165" i="40"/>
  <c r="F165" i="40"/>
  <c r="E165" i="40"/>
  <c r="K165" i="40"/>
  <c r="C165" i="40"/>
  <c r="AP49" i="25"/>
  <c r="F19" i="40"/>
  <c r="H19" i="40"/>
  <c r="I19" i="40"/>
  <c r="E19" i="40"/>
  <c r="D19" i="40"/>
  <c r="C19" i="40"/>
  <c r="K19" i="40"/>
  <c r="G19" i="40"/>
  <c r="J19" i="40"/>
  <c r="Q96" i="23"/>
  <c r="O96" i="23"/>
  <c r="N96" i="23"/>
  <c r="T96" i="23"/>
  <c r="S96" i="23"/>
  <c r="R96" i="23"/>
  <c r="U96" i="23"/>
  <c r="P96" i="23"/>
  <c r="M96" i="23"/>
  <c r="M5" i="26"/>
  <c r="N5" i="26"/>
  <c r="O5" i="26"/>
  <c r="T5" i="26"/>
  <c r="R5" i="26"/>
  <c r="Q5" i="26"/>
  <c r="S5" i="26"/>
  <c r="P5" i="26"/>
  <c r="U5" i="26"/>
  <c r="S22" i="41"/>
  <c r="Q22" i="41"/>
  <c r="U22" i="41"/>
  <c r="P22" i="41"/>
  <c r="T22" i="41"/>
  <c r="M22" i="41"/>
  <c r="N22" i="41"/>
  <c r="R22" i="41"/>
  <c r="O22" i="41"/>
  <c r="AP131" i="41"/>
  <c r="W131" i="41" s="1"/>
  <c r="M169" i="23"/>
  <c r="S169" i="23"/>
  <c r="T169" i="23"/>
  <c r="P169" i="23"/>
  <c r="R169" i="23"/>
  <c r="U169" i="23"/>
  <c r="O169" i="23"/>
  <c r="Q169" i="23"/>
  <c r="N169" i="23"/>
  <c r="AP96" i="40"/>
  <c r="AP28" i="41"/>
  <c r="AJ28" i="41" s="1"/>
  <c r="AP171" i="42"/>
  <c r="AA171" i="42" s="1"/>
  <c r="AP146" i="42"/>
  <c r="AI146" i="42" s="1"/>
  <c r="AP170" i="41"/>
  <c r="AP5" i="42"/>
  <c r="M31" i="41"/>
  <c r="N31" i="41"/>
  <c r="R31" i="41"/>
  <c r="Q31" i="41"/>
  <c r="P31" i="41"/>
  <c r="O31" i="41"/>
  <c r="S31" i="41"/>
  <c r="T31" i="41"/>
  <c r="U31" i="41"/>
  <c r="N15" i="42"/>
  <c r="S15" i="42"/>
  <c r="O15" i="42"/>
  <c r="T15" i="42"/>
  <c r="M15" i="42"/>
  <c r="R15" i="42"/>
  <c r="U15" i="42"/>
  <c r="P15" i="42"/>
  <c r="Q15" i="42"/>
  <c r="D35" i="40"/>
  <c r="G35" i="40"/>
  <c r="C35" i="40"/>
  <c r="K35" i="40"/>
  <c r="I35" i="40"/>
  <c r="J35" i="40"/>
  <c r="E35" i="40"/>
  <c r="F35" i="40"/>
  <c r="H35" i="40"/>
  <c r="AP32" i="26"/>
  <c r="Q28" i="26"/>
  <c r="R28" i="26"/>
  <c r="U28" i="26"/>
  <c r="S28" i="26"/>
  <c r="P28" i="26"/>
  <c r="T28" i="26"/>
  <c r="M28" i="26"/>
  <c r="O28" i="26"/>
  <c r="N28" i="26"/>
  <c r="AP121" i="26"/>
  <c r="M160" i="41"/>
  <c r="R160" i="41"/>
  <c r="S160" i="41"/>
  <c r="P160" i="41"/>
  <c r="U160" i="41"/>
  <c r="O160" i="41"/>
  <c r="T160" i="41"/>
  <c r="Q160" i="41"/>
  <c r="N160" i="41"/>
  <c r="E159" i="40"/>
  <c r="F159" i="40"/>
  <c r="J159" i="40"/>
  <c r="I159" i="40"/>
  <c r="G159" i="40"/>
  <c r="H159" i="40"/>
  <c r="C159" i="40"/>
  <c r="D159" i="40"/>
  <c r="K159" i="40"/>
  <c r="S24" i="23"/>
  <c r="P24" i="23"/>
  <c r="R24" i="23"/>
  <c r="N24" i="23"/>
  <c r="M24" i="23"/>
  <c r="T24" i="23"/>
  <c r="Q24" i="23"/>
  <c r="U24" i="23"/>
  <c r="O24" i="23"/>
  <c r="R9" i="26"/>
  <c r="P9" i="26"/>
  <c r="T9" i="26"/>
  <c r="S9" i="26"/>
  <c r="U9" i="26"/>
  <c r="N9" i="26"/>
  <c r="Q9" i="26"/>
  <c r="M9" i="26"/>
  <c r="O9" i="26"/>
  <c r="E113" i="26"/>
  <c r="F113" i="26"/>
  <c r="H113" i="26"/>
  <c r="G113" i="26"/>
  <c r="C113" i="26"/>
  <c r="D113" i="26"/>
  <c r="I113" i="26"/>
  <c r="J113" i="26"/>
  <c r="K113" i="26"/>
  <c r="O13" i="26"/>
  <c r="P13" i="26"/>
  <c r="M13" i="26"/>
  <c r="S13" i="26"/>
  <c r="N13" i="26"/>
  <c r="R13" i="26"/>
  <c r="Q13" i="26"/>
  <c r="U13" i="26"/>
  <c r="T13" i="26"/>
  <c r="AP40" i="41"/>
  <c r="AA40" i="41" s="1"/>
  <c r="AP21" i="41"/>
  <c r="I170" i="41"/>
  <c r="H170" i="41"/>
  <c r="E170" i="41"/>
  <c r="G170" i="41"/>
  <c r="K170" i="41"/>
  <c r="J170" i="41"/>
  <c r="D170" i="41"/>
  <c r="F170" i="41"/>
  <c r="C170" i="41"/>
  <c r="S86" i="42"/>
  <c r="U86" i="42"/>
  <c r="T86" i="42"/>
  <c r="M86" i="42"/>
  <c r="O86" i="42"/>
  <c r="N86" i="42"/>
  <c r="P86" i="42"/>
  <c r="R86" i="42"/>
  <c r="Q86" i="42"/>
  <c r="AP50" i="41"/>
  <c r="AP109" i="40"/>
  <c r="U60" i="42"/>
  <c r="N60" i="42"/>
  <c r="P60" i="42"/>
  <c r="R60" i="42"/>
  <c r="T60" i="42"/>
  <c r="O60" i="42"/>
  <c r="Q60" i="42"/>
  <c r="M60" i="42"/>
  <c r="S60" i="42"/>
  <c r="T159" i="42"/>
  <c r="P159" i="42"/>
  <c r="N159" i="42"/>
  <c r="R159" i="42"/>
  <c r="Q159" i="42"/>
  <c r="M159" i="42"/>
  <c r="U159" i="42"/>
  <c r="S159" i="42"/>
  <c r="O159" i="42"/>
  <c r="AP131" i="42"/>
  <c r="H10" i="42"/>
  <c r="D10" i="42"/>
  <c r="G10" i="42"/>
  <c r="F10" i="42"/>
  <c r="J10" i="42"/>
  <c r="C10" i="42"/>
  <c r="K10" i="42"/>
  <c r="I10" i="42"/>
  <c r="E10" i="42"/>
  <c r="AP89" i="42"/>
  <c r="P108" i="42"/>
  <c r="M108" i="42"/>
  <c r="N108" i="42"/>
  <c r="T108" i="42"/>
  <c r="Q108" i="42"/>
  <c r="S108" i="42"/>
  <c r="R108" i="42"/>
  <c r="U108" i="42"/>
  <c r="O108" i="42"/>
  <c r="Q96" i="28"/>
  <c r="S96" i="28"/>
  <c r="N96" i="28"/>
  <c r="R96" i="28"/>
  <c r="O96" i="28"/>
  <c r="T96" i="28"/>
  <c r="M96" i="28"/>
  <c r="U96" i="28"/>
  <c r="P96" i="28"/>
  <c r="U40" i="19"/>
  <c r="O40" i="19"/>
  <c r="S40" i="19"/>
  <c r="M40" i="19"/>
  <c r="P40" i="19"/>
  <c r="T40" i="19"/>
  <c r="R40" i="19"/>
  <c r="N40" i="19"/>
  <c r="Q40" i="19"/>
  <c r="I131" i="26"/>
  <c r="G131" i="26"/>
  <c r="K131" i="26"/>
  <c r="D131" i="26"/>
  <c r="E131" i="26"/>
  <c r="J131" i="26"/>
  <c r="H131" i="26"/>
  <c r="C131" i="26"/>
  <c r="F131" i="26"/>
  <c r="D155" i="23"/>
  <c r="I155" i="23"/>
  <c r="K155" i="23"/>
  <c r="G155" i="23"/>
  <c r="F155" i="23"/>
  <c r="J155" i="23"/>
  <c r="H155" i="23"/>
  <c r="C155" i="23"/>
  <c r="E155" i="23"/>
  <c r="J26" i="28"/>
  <c r="G26" i="28"/>
  <c r="I26" i="28"/>
  <c r="C26" i="28"/>
  <c r="F26" i="28"/>
  <c r="E26" i="28"/>
  <c r="K26" i="28"/>
  <c r="H26" i="28"/>
  <c r="D26" i="28"/>
  <c r="D42" i="42"/>
  <c r="C42" i="42"/>
  <c r="E42" i="42"/>
  <c r="H42" i="42"/>
  <c r="G42" i="42"/>
  <c r="J42" i="42"/>
  <c r="F42" i="42"/>
  <c r="I42" i="42"/>
  <c r="K42" i="42"/>
  <c r="N92" i="26"/>
  <c r="S92" i="26"/>
  <c r="R92" i="26"/>
  <c r="M92" i="26"/>
  <c r="U92" i="26"/>
  <c r="O92" i="26"/>
  <c r="Q92" i="26"/>
  <c r="T92" i="26"/>
  <c r="P92" i="26"/>
  <c r="D55" i="26"/>
  <c r="H55" i="26"/>
  <c r="F55" i="26"/>
  <c r="E55" i="26"/>
  <c r="C55" i="26"/>
  <c r="J55" i="26"/>
  <c r="G55" i="26"/>
  <c r="I55" i="26"/>
  <c r="K55" i="26"/>
  <c r="S99" i="23"/>
  <c r="Q99" i="23"/>
  <c r="T99" i="23"/>
  <c r="N99" i="23"/>
  <c r="M99" i="23"/>
  <c r="P99" i="23"/>
  <c r="O99" i="23"/>
  <c r="U99" i="23"/>
  <c r="R99" i="23"/>
  <c r="S127" i="26"/>
  <c r="Q127" i="26"/>
  <c r="N127" i="26"/>
  <c r="T127" i="26"/>
  <c r="P127" i="26"/>
  <c r="R127" i="26"/>
  <c r="O127" i="26"/>
  <c r="M127" i="26"/>
  <c r="U127" i="26"/>
  <c r="H92" i="23"/>
  <c r="K92" i="23"/>
  <c r="E92" i="23"/>
  <c r="J92" i="23"/>
  <c r="G92" i="23"/>
  <c r="I92" i="23"/>
  <c r="F92" i="23"/>
  <c r="C92" i="23"/>
  <c r="D92" i="23"/>
  <c r="R170" i="23"/>
  <c r="T170" i="23"/>
  <c r="N170" i="23"/>
  <c r="P170" i="23"/>
  <c r="S170" i="23"/>
  <c r="M170" i="23"/>
  <c r="Q170" i="23"/>
  <c r="U170" i="23"/>
  <c r="O170" i="23"/>
  <c r="Q90" i="26"/>
  <c r="T90" i="26"/>
  <c r="P90" i="26"/>
  <c r="S90" i="26"/>
  <c r="U90" i="26"/>
  <c r="O90" i="26"/>
  <c r="M90" i="26"/>
  <c r="N90" i="26"/>
  <c r="R90" i="26"/>
  <c r="G63" i="42"/>
  <c r="D63" i="42"/>
  <c r="H63" i="42"/>
  <c r="K63" i="42"/>
  <c r="J63" i="42"/>
  <c r="F63" i="42"/>
  <c r="C63" i="42"/>
  <c r="E63" i="42"/>
  <c r="I63" i="42"/>
  <c r="AP126" i="23"/>
  <c r="U21" i="28"/>
  <c r="T21" i="28"/>
  <c r="N21" i="28"/>
  <c r="R21" i="28"/>
  <c r="P21" i="28"/>
  <c r="Q21" i="28"/>
  <c r="S21" i="28"/>
  <c r="M21" i="28"/>
  <c r="O21" i="28"/>
  <c r="AP167" i="21"/>
  <c r="T96" i="21"/>
  <c r="R96" i="21"/>
  <c r="Q96" i="21"/>
  <c r="N96" i="21"/>
  <c r="P96" i="21"/>
  <c r="U96" i="21"/>
  <c r="O96" i="21"/>
  <c r="M96" i="21"/>
  <c r="S96" i="21"/>
  <c r="AP108" i="21"/>
  <c r="AC108" i="21" s="1"/>
  <c r="Q6" i="28"/>
  <c r="N6" i="28"/>
  <c r="M6" i="28"/>
  <c r="S6" i="28"/>
  <c r="O6" i="28"/>
  <c r="R6" i="28"/>
  <c r="P6" i="28"/>
  <c r="U6" i="28"/>
  <c r="T6" i="28"/>
  <c r="I112" i="41"/>
  <c r="F112" i="41"/>
  <c r="H112" i="41"/>
  <c r="D112" i="41"/>
  <c r="C112" i="41"/>
  <c r="J112" i="41"/>
  <c r="K112" i="41"/>
  <c r="G112" i="41"/>
  <c r="E112" i="41"/>
  <c r="AP126" i="21"/>
  <c r="AA126" i="21" s="1"/>
  <c r="O164" i="28"/>
  <c r="P164" i="28"/>
  <c r="Q164" i="28"/>
  <c r="N164" i="28"/>
  <c r="T164" i="28"/>
  <c r="R164" i="28"/>
  <c r="M164" i="28"/>
  <c r="S164" i="28"/>
  <c r="U164" i="28"/>
  <c r="AP124" i="28"/>
  <c r="F149" i="26"/>
  <c r="D149" i="26"/>
  <c r="K149" i="26"/>
  <c r="H149" i="26"/>
  <c r="J149" i="26"/>
  <c r="E149" i="26"/>
  <c r="G149" i="26"/>
  <c r="C149" i="26"/>
  <c r="I149" i="26"/>
  <c r="H168" i="23"/>
  <c r="F168" i="23"/>
  <c r="D168" i="23"/>
  <c r="J168" i="23"/>
  <c r="E168" i="23"/>
  <c r="K168" i="23"/>
  <c r="C168" i="23"/>
  <c r="I168" i="23"/>
  <c r="G168" i="23"/>
  <c r="E66" i="42"/>
  <c r="J66" i="42"/>
  <c r="G66" i="42"/>
  <c r="F66" i="42"/>
  <c r="K66" i="42"/>
  <c r="C66" i="42"/>
  <c r="H66" i="42"/>
  <c r="D66" i="42"/>
  <c r="I66" i="42"/>
  <c r="S91" i="23"/>
  <c r="O91" i="23"/>
  <c r="Q91" i="23"/>
  <c r="P91" i="23"/>
  <c r="T91" i="23"/>
  <c r="N91" i="23"/>
  <c r="R91" i="23"/>
  <c r="M91" i="23"/>
  <c r="U91" i="23"/>
  <c r="K40" i="26"/>
  <c r="I40" i="26"/>
  <c r="H40" i="26"/>
  <c r="E40" i="26"/>
  <c r="G40" i="26"/>
  <c r="C40" i="26"/>
  <c r="F40" i="26"/>
  <c r="J40" i="26"/>
  <c r="D40" i="26"/>
  <c r="S175" i="42"/>
  <c r="M175" i="42"/>
  <c r="N175" i="42"/>
  <c r="O175" i="42"/>
  <c r="Q175" i="42"/>
  <c r="T175" i="42"/>
  <c r="P175" i="42"/>
  <c r="U175" i="42"/>
  <c r="R175" i="42"/>
  <c r="E20" i="42"/>
  <c r="F20" i="42"/>
  <c r="G20" i="42"/>
  <c r="D20" i="42"/>
  <c r="K20" i="42"/>
  <c r="H20" i="42"/>
  <c r="C20" i="42"/>
  <c r="J20" i="42"/>
  <c r="I20" i="42"/>
  <c r="S55" i="42"/>
  <c r="N55" i="42"/>
  <c r="R55" i="42"/>
  <c r="T55" i="42"/>
  <c r="P55" i="42"/>
  <c r="U55" i="42"/>
  <c r="O55" i="42"/>
  <c r="M55" i="42"/>
  <c r="Q55" i="42"/>
  <c r="S36" i="19"/>
  <c r="P36" i="19"/>
  <c r="Q36" i="19"/>
  <c r="M36" i="19"/>
  <c r="U36" i="19"/>
  <c r="T36" i="19"/>
  <c r="O36" i="19"/>
  <c r="R36" i="19"/>
  <c r="N36" i="19"/>
  <c r="C8" i="26"/>
  <c r="E8" i="26"/>
  <c r="H8" i="26"/>
  <c r="F8" i="26"/>
  <c r="G8" i="26"/>
  <c r="D8" i="26"/>
  <c r="J8" i="26"/>
  <c r="K8" i="26"/>
  <c r="I8" i="26"/>
  <c r="O81" i="40"/>
  <c r="Q81" i="40"/>
  <c r="P81" i="40"/>
  <c r="R81" i="40"/>
  <c r="S81" i="40"/>
  <c r="U81" i="40"/>
  <c r="M81" i="40"/>
  <c r="N81" i="40"/>
  <c r="T81" i="40"/>
  <c r="R29" i="42"/>
  <c r="Q29" i="42"/>
  <c r="U29" i="42"/>
  <c r="O29" i="42"/>
  <c r="M29" i="42"/>
  <c r="N29" i="42"/>
  <c r="S29" i="42"/>
  <c r="P29" i="42"/>
  <c r="T29" i="42"/>
  <c r="P55" i="26"/>
  <c r="T55" i="26"/>
  <c r="Q55" i="26"/>
  <c r="M55" i="26"/>
  <c r="U55" i="26"/>
  <c r="O55" i="26"/>
  <c r="N55" i="26"/>
  <c r="S55" i="26"/>
  <c r="R55" i="26"/>
  <c r="AP23" i="26"/>
  <c r="X23" i="26" s="1"/>
  <c r="S145" i="42"/>
  <c r="Q145" i="42"/>
  <c r="O145" i="42"/>
  <c r="U145" i="42"/>
  <c r="R145" i="42"/>
  <c r="P145" i="42"/>
  <c r="M145" i="42"/>
  <c r="T145" i="42"/>
  <c r="N145" i="42"/>
  <c r="F25" i="23"/>
  <c r="K25" i="23"/>
  <c r="J25" i="23"/>
  <c r="C25" i="23"/>
  <c r="G25" i="23"/>
  <c r="I25" i="23"/>
  <c r="E25" i="23"/>
  <c r="H25" i="23"/>
  <c r="D25" i="23"/>
  <c r="S172" i="23"/>
  <c r="R172" i="23"/>
  <c r="U172" i="23"/>
  <c r="N172" i="23"/>
  <c r="T172" i="23"/>
  <c r="M172" i="23"/>
  <c r="P172" i="23"/>
  <c r="Q172" i="23"/>
  <c r="O172" i="23"/>
  <c r="O162" i="23"/>
  <c r="T162" i="23"/>
  <c r="P162" i="23"/>
  <c r="Q162" i="23"/>
  <c r="M162" i="23"/>
  <c r="R162" i="23"/>
  <c r="N162" i="23"/>
  <c r="U162" i="23"/>
  <c r="S162" i="23"/>
  <c r="M36" i="26"/>
  <c r="U36" i="26"/>
  <c r="T36" i="26"/>
  <c r="O36" i="26"/>
  <c r="Q36" i="26"/>
  <c r="P36" i="26"/>
  <c r="S36" i="26"/>
  <c r="N36" i="26"/>
  <c r="R36" i="26"/>
  <c r="Q66" i="41"/>
  <c r="R66" i="41"/>
  <c r="U66" i="41"/>
  <c r="S66" i="41"/>
  <c r="M66" i="41"/>
  <c r="N66" i="41"/>
  <c r="P66" i="41"/>
  <c r="T66" i="41"/>
  <c r="O66" i="41"/>
  <c r="AP114" i="42"/>
  <c r="X114" i="42" s="1"/>
  <c r="P41" i="23"/>
  <c r="S41" i="23"/>
  <c r="O41" i="23"/>
  <c r="R41" i="23"/>
  <c r="N41" i="23"/>
  <c r="Q41" i="23"/>
  <c r="M41" i="23"/>
  <c r="U41" i="23"/>
  <c r="T41" i="23"/>
  <c r="P98" i="41"/>
  <c r="S98" i="41"/>
  <c r="O98" i="41"/>
  <c r="M98" i="41"/>
  <c r="T98" i="41"/>
  <c r="N98" i="41"/>
  <c r="R98" i="41"/>
  <c r="Q98" i="41"/>
  <c r="U98" i="41"/>
  <c r="AP167" i="42"/>
  <c r="AP90" i="40"/>
  <c r="AP24" i="42"/>
  <c r="S72" i="41"/>
  <c r="N72" i="41"/>
  <c r="Q72" i="41"/>
  <c r="P72" i="41"/>
  <c r="U72" i="41"/>
  <c r="T72" i="41"/>
  <c r="O72" i="41"/>
  <c r="R72" i="41"/>
  <c r="M72" i="41"/>
  <c r="AP4" i="41"/>
  <c r="AP169" i="41"/>
  <c r="AD169" i="41" s="1"/>
  <c r="AP146" i="23"/>
  <c r="P100" i="28"/>
  <c r="Q100" i="28"/>
  <c r="N100" i="28"/>
  <c r="S100" i="28"/>
  <c r="R100" i="28"/>
  <c r="O100" i="28"/>
  <c r="M100" i="28"/>
  <c r="U100" i="28"/>
  <c r="T100" i="28"/>
  <c r="K74" i="40"/>
  <c r="D74" i="40"/>
  <c r="I74" i="40"/>
  <c r="C74" i="40"/>
  <c r="G74" i="40"/>
  <c r="F74" i="40"/>
  <c r="E74" i="40"/>
  <c r="J74" i="40"/>
  <c r="H74" i="40"/>
  <c r="J168" i="28"/>
  <c r="E168" i="28"/>
  <c r="I168" i="28"/>
  <c r="C168" i="28"/>
  <c r="F168" i="28"/>
  <c r="K168" i="28"/>
  <c r="G168" i="28"/>
  <c r="H168" i="28"/>
  <c r="D168" i="28"/>
  <c r="J75" i="23"/>
  <c r="E75" i="23"/>
  <c r="I75" i="23"/>
  <c r="C75" i="23"/>
  <c r="G75" i="23"/>
  <c r="D75" i="23"/>
  <c r="F75" i="23"/>
  <c r="H75" i="23"/>
  <c r="K75" i="23"/>
  <c r="I128" i="41"/>
  <c r="F128" i="41"/>
  <c r="G128" i="41"/>
  <c r="J128" i="41"/>
  <c r="C128" i="41"/>
  <c r="H128" i="41"/>
  <c r="E128" i="41"/>
  <c r="D128" i="41"/>
  <c r="K128" i="41"/>
  <c r="M136" i="26"/>
  <c r="R136" i="26"/>
  <c r="U136" i="26"/>
  <c r="T136" i="26"/>
  <c r="P136" i="26"/>
  <c r="S136" i="26"/>
  <c r="O136" i="26"/>
  <c r="N136" i="26"/>
  <c r="Q136" i="26"/>
  <c r="K47" i="42"/>
  <c r="E47" i="42"/>
  <c r="G47" i="42"/>
  <c r="C47" i="42"/>
  <c r="I47" i="42"/>
  <c r="H47" i="42"/>
  <c r="J47" i="42"/>
  <c r="D47" i="42"/>
  <c r="F47" i="42"/>
  <c r="C39" i="40"/>
  <c r="G39" i="40"/>
  <c r="E39" i="40"/>
  <c r="D39" i="40"/>
  <c r="H39" i="40"/>
  <c r="F39" i="40"/>
  <c r="I39" i="40"/>
  <c r="J39" i="40"/>
  <c r="K39" i="40"/>
  <c r="P52" i="23"/>
  <c r="S52" i="23"/>
  <c r="U52" i="23"/>
  <c r="T52" i="23"/>
  <c r="M52" i="23"/>
  <c r="O52" i="23"/>
  <c r="N52" i="23"/>
  <c r="Q52" i="23"/>
  <c r="R52" i="23"/>
  <c r="P9" i="42"/>
  <c r="N9" i="42"/>
  <c r="Q9" i="42"/>
  <c r="U9" i="42"/>
  <c r="T9" i="42"/>
  <c r="R9" i="42"/>
  <c r="O9" i="42"/>
  <c r="S9" i="42"/>
  <c r="M9" i="42"/>
  <c r="J122" i="23"/>
  <c r="I122" i="23"/>
  <c r="D122" i="23"/>
  <c r="F122" i="23"/>
  <c r="E122" i="23"/>
  <c r="K122" i="23"/>
  <c r="C122" i="23"/>
  <c r="G122" i="23"/>
  <c r="H122" i="23"/>
  <c r="AP3" i="41"/>
  <c r="P93" i="23"/>
  <c r="O93" i="23"/>
  <c r="U93" i="23"/>
  <c r="M93" i="23"/>
  <c r="S93" i="23"/>
  <c r="T93" i="23"/>
  <c r="R93" i="23"/>
  <c r="N93" i="23"/>
  <c r="Q93" i="23"/>
  <c r="P131" i="26"/>
  <c r="R131" i="26"/>
  <c r="M131" i="26"/>
  <c r="N131" i="26"/>
  <c r="Q131" i="26"/>
  <c r="O131" i="26"/>
  <c r="S131" i="26"/>
  <c r="T131" i="26"/>
  <c r="U131" i="26"/>
  <c r="N149" i="26"/>
  <c r="T149" i="26"/>
  <c r="S149" i="26"/>
  <c r="Q149" i="26"/>
  <c r="R149" i="26"/>
  <c r="P149" i="26"/>
  <c r="U149" i="26"/>
  <c r="M149" i="26"/>
  <c r="O149" i="26"/>
  <c r="H64" i="25"/>
  <c r="K64" i="25"/>
  <c r="J64" i="25"/>
  <c r="G64" i="25"/>
  <c r="D64" i="25"/>
  <c r="E64" i="25"/>
  <c r="C64" i="25"/>
  <c r="I64" i="25"/>
  <c r="F64" i="25"/>
  <c r="O62" i="28"/>
  <c r="M62" i="28"/>
  <c r="S62" i="28"/>
  <c r="T62" i="28"/>
  <c r="P62" i="28"/>
  <c r="Q62" i="28"/>
  <c r="N62" i="28"/>
  <c r="R62" i="28"/>
  <c r="U62" i="28"/>
  <c r="AP113" i="21"/>
  <c r="AP32" i="19"/>
  <c r="AI32" i="19" s="1"/>
  <c r="J15" i="28"/>
  <c r="H15" i="28"/>
  <c r="I15" i="28"/>
  <c r="F15" i="28"/>
  <c r="E15" i="28"/>
  <c r="K15" i="28"/>
  <c r="G15" i="28"/>
  <c r="D15" i="28"/>
  <c r="C15" i="28"/>
  <c r="J45" i="23"/>
  <c r="F45" i="23"/>
  <c r="K45" i="23"/>
  <c r="G45" i="23"/>
  <c r="C45" i="23"/>
  <c r="E45" i="23"/>
  <c r="H45" i="23"/>
  <c r="I45" i="23"/>
  <c r="D45" i="23"/>
  <c r="AP78" i="25"/>
  <c r="D2" i="23"/>
  <c r="J2" i="23"/>
  <c r="I2" i="23"/>
  <c r="F2" i="23"/>
  <c r="K2" i="23"/>
  <c r="G2" i="23"/>
  <c r="H2" i="23"/>
  <c r="C2" i="23"/>
  <c r="E2" i="23"/>
  <c r="G21" i="26"/>
  <c r="D21" i="26"/>
  <c r="K21" i="26"/>
  <c r="J21" i="26"/>
  <c r="C21" i="26"/>
  <c r="I21" i="26"/>
  <c r="F21" i="26"/>
  <c r="H21" i="26"/>
  <c r="E21" i="26"/>
  <c r="C140" i="26"/>
  <c r="G140" i="26"/>
  <c r="J140" i="26"/>
  <c r="E140" i="26"/>
  <c r="F140" i="26"/>
  <c r="K140" i="26"/>
  <c r="I140" i="26"/>
  <c r="H140" i="26"/>
  <c r="D140" i="26"/>
  <c r="C139" i="26"/>
  <c r="D139" i="26"/>
  <c r="I139" i="26"/>
  <c r="E139" i="26"/>
  <c r="J139" i="26"/>
  <c r="K139" i="26"/>
  <c r="G139" i="26"/>
  <c r="F139" i="26"/>
  <c r="H139" i="26"/>
  <c r="AP39" i="26"/>
  <c r="AP68" i="41"/>
  <c r="F139" i="41"/>
  <c r="I139" i="41"/>
  <c r="E139" i="41"/>
  <c r="G139" i="41"/>
  <c r="K139" i="41"/>
  <c r="D139" i="41"/>
  <c r="J139" i="41"/>
  <c r="H139" i="41"/>
  <c r="C139" i="41"/>
  <c r="AP131" i="26"/>
  <c r="AB131" i="26" s="1"/>
  <c r="AP132" i="42"/>
  <c r="O40" i="42"/>
  <c r="T40" i="42"/>
  <c r="P40" i="42"/>
  <c r="Q40" i="42"/>
  <c r="N40" i="42"/>
  <c r="U40" i="42"/>
  <c r="R40" i="42"/>
  <c r="S40" i="42"/>
  <c r="M40" i="42"/>
  <c r="S174" i="40"/>
  <c r="N174" i="40"/>
  <c r="Q174" i="40"/>
  <c r="T174" i="40"/>
  <c r="R174" i="40"/>
  <c r="M174" i="40"/>
  <c r="O174" i="40"/>
  <c r="U174" i="40"/>
  <c r="P174" i="40"/>
  <c r="S115" i="42"/>
  <c r="O115" i="42"/>
  <c r="Q115" i="42"/>
  <c r="N115" i="42"/>
  <c r="U115" i="42"/>
  <c r="P115" i="42"/>
  <c r="T115" i="42"/>
  <c r="M115" i="42"/>
  <c r="R115" i="42"/>
  <c r="AP148" i="41"/>
  <c r="C42" i="23"/>
  <c r="G42" i="23"/>
  <c r="E42" i="23"/>
  <c r="F42" i="23"/>
  <c r="K42" i="23"/>
  <c r="J42" i="23"/>
  <c r="I42" i="23"/>
  <c r="H42" i="23"/>
  <c r="D42" i="23"/>
  <c r="G106" i="42"/>
  <c r="H106" i="42"/>
  <c r="J106" i="42"/>
  <c r="F106" i="42"/>
  <c r="C106" i="42"/>
  <c r="K106" i="42"/>
  <c r="D106" i="42"/>
  <c r="I106" i="42"/>
  <c r="E106" i="42"/>
  <c r="F129" i="23"/>
  <c r="J129" i="23"/>
  <c r="K129" i="23"/>
  <c r="G129" i="23"/>
  <c r="C129" i="23"/>
  <c r="D129" i="23"/>
  <c r="I129" i="23"/>
  <c r="H129" i="23"/>
  <c r="E129" i="23"/>
  <c r="I78" i="23"/>
  <c r="K78" i="23"/>
  <c r="G78" i="23"/>
  <c r="J78" i="23"/>
  <c r="C78" i="23"/>
  <c r="H78" i="23"/>
  <c r="D78" i="23"/>
  <c r="E78" i="23"/>
  <c r="F78" i="23"/>
  <c r="K73" i="28"/>
  <c r="J73" i="28"/>
  <c r="F73" i="28"/>
  <c r="E73" i="28"/>
  <c r="G73" i="28"/>
  <c r="C73" i="28"/>
  <c r="I73" i="28"/>
  <c r="H73" i="28"/>
  <c r="D73" i="28"/>
  <c r="O76" i="23"/>
  <c r="T76" i="23"/>
  <c r="Q76" i="23"/>
  <c r="R76" i="23"/>
  <c r="N76" i="23"/>
  <c r="P76" i="23"/>
  <c r="S76" i="23"/>
  <c r="U76" i="23"/>
  <c r="M76" i="23"/>
  <c r="Q155" i="23"/>
  <c r="U155" i="23"/>
  <c r="S155" i="23"/>
  <c r="O155" i="23"/>
  <c r="T155" i="23"/>
  <c r="M155" i="23"/>
  <c r="P155" i="23"/>
  <c r="R155" i="23"/>
  <c r="N155" i="23"/>
  <c r="K67" i="23"/>
  <c r="H67" i="23"/>
  <c r="J67" i="23"/>
  <c r="C67" i="23"/>
  <c r="E67" i="23"/>
  <c r="F67" i="23"/>
  <c r="I67" i="23"/>
  <c r="G67" i="23"/>
  <c r="D67" i="23"/>
  <c r="T129" i="23"/>
  <c r="N129" i="23"/>
  <c r="Q129" i="23"/>
  <c r="U129" i="23"/>
  <c r="O129" i="23"/>
  <c r="S129" i="23"/>
  <c r="R129" i="23"/>
  <c r="P129" i="23"/>
  <c r="M129" i="23"/>
  <c r="O117" i="41"/>
  <c r="Q117" i="41"/>
  <c r="N117" i="41"/>
  <c r="R117" i="41"/>
  <c r="T117" i="41"/>
  <c r="P117" i="41"/>
  <c r="U117" i="41"/>
  <c r="S117" i="41"/>
  <c r="M117" i="41"/>
  <c r="I80" i="42"/>
  <c r="D80" i="42"/>
  <c r="F80" i="42"/>
  <c r="E80" i="42"/>
  <c r="K80" i="42"/>
  <c r="J80" i="42"/>
  <c r="C80" i="42"/>
  <c r="G80" i="42"/>
  <c r="H80" i="42"/>
  <c r="O69" i="42"/>
  <c r="P69" i="42"/>
  <c r="T69" i="42"/>
  <c r="S69" i="42"/>
  <c r="Q69" i="42"/>
  <c r="M69" i="42"/>
  <c r="R69" i="42"/>
  <c r="U69" i="42"/>
  <c r="N69" i="42"/>
  <c r="AP174" i="26"/>
  <c r="N129" i="41"/>
  <c r="M129" i="41"/>
  <c r="S129" i="41"/>
  <c r="U129" i="41"/>
  <c r="Q129" i="41"/>
  <c r="T129" i="41"/>
  <c r="O129" i="41"/>
  <c r="R129" i="41"/>
  <c r="P129" i="41"/>
  <c r="R119" i="42"/>
  <c r="U119" i="42"/>
  <c r="N119" i="42"/>
  <c r="M119" i="42"/>
  <c r="T119" i="42"/>
  <c r="Q119" i="42"/>
  <c r="O119" i="42"/>
  <c r="S119" i="42"/>
  <c r="P119" i="42"/>
  <c r="AP62" i="40"/>
  <c r="P152" i="41"/>
  <c r="U152" i="41"/>
  <c r="Q152" i="41"/>
  <c r="O152" i="41"/>
  <c r="S152" i="41"/>
  <c r="R152" i="41"/>
  <c r="M152" i="41"/>
  <c r="T152" i="41"/>
  <c r="N152" i="41"/>
  <c r="AP147" i="42"/>
  <c r="F124" i="42"/>
  <c r="C124" i="42"/>
  <c r="G124" i="42"/>
  <c r="I124" i="42"/>
  <c r="J124" i="42"/>
  <c r="D124" i="42"/>
  <c r="H124" i="42"/>
  <c r="K124" i="42"/>
  <c r="E124" i="42"/>
  <c r="AP9" i="40"/>
  <c r="S132" i="40"/>
  <c r="R132" i="40"/>
  <c r="Q132" i="40"/>
  <c r="T132" i="40"/>
  <c r="N132" i="40"/>
  <c r="M132" i="40"/>
  <c r="O132" i="40"/>
  <c r="P132" i="40"/>
  <c r="U132" i="40"/>
  <c r="AP103" i="40"/>
  <c r="W103" i="40" s="1"/>
  <c r="M34" i="19"/>
  <c r="R34" i="19"/>
  <c r="N34" i="19"/>
  <c r="S34" i="19"/>
  <c r="O34" i="19"/>
  <c r="U34" i="19"/>
  <c r="T34" i="19"/>
  <c r="Q34" i="19"/>
  <c r="P34" i="19"/>
  <c r="AP2" i="23"/>
  <c r="X2" i="23" s="1"/>
  <c r="I131" i="41"/>
  <c r="D131" i="41"/>
  <c r="G131" i="41"/>
  <c r="K131" i="41"/>
  <c r="H131" i="41"/>
  <c r="C131" i="41"/>
  <c r="E131" i="41"/>
  <c r="F131" i="41"/>
  <c r="J131" i="41"/>
  <c r="K133" i="41"/>
  <c r="J133" i="41"/>
  <c r="C133" i="41"/>
  <c r="G133" i="41"/>
  <c r="D133" i="41"/>
  <c r="H133" i="41"/>
  <c r="E133" i="41"/>
  <c r="I133" i="41"/>
  <c r="F133" i="41"/>
  <c r="U104" i="23"/>
  <c r="T104" i="23"/>
  <c r="M104" i="23"/>
  <c r="R104" i="23"/>
  <c r="P104" i="23"/>
  <c r="O104" i="23"/>
  <c r="S104" i="23"/>
  <c r="N104" i="23"/>
  <c r="Q104" i="23"/>
  <c r="K11" i="42"/>
  <c r="J11" i="42"/>
  <c r="D11" i="42"/>
  <c r="G11" i="42"/>
  <c r="I11" i="42"/>
  <c r="C11" i="42"/>
  <c r="F11" i="42"/>
  <c r="E11" i="42"/>
  <c r="H11" i="42"/>
  <c r="AP117" i="41"/>
  <c r="C144" i="41"/>
  <c r="H144" i="41"/>
  <c r="G144" i="41"/>
  <c r="K144" i="41"/>
  <c r="D144" i="41"/>
  <c r="F144" i="41"/>
  <c r="J144" i="41"/>
  <c r="E144" i="41"/>
  <c r="I144" i="41"/>
  <c r="AP153" i="26"/>
  <c r="I76" i="26"/>
  <c r="G76" i="26"/>
  <c r="J76" i="26"/>
  <c r="E76" i="26"/>
  <c r="H76" i="26"/>
  <c r="D76" i="26"/>
  <c r="K76" i="26"/>
  <c r="C76" i="26"/>
  <c r="F76" i="26"/>
  <c r="AP69" i="41"/>
  <c r="AL69" i="41" s="1"/>
  <c r="T91" i="42"/>
  <c r="P91" i="42"/>
  <c r="Q91" i="42"/>
  <c r="R91" i="42"/>
  <c r="M91" i="42"/>
  <c r="O91" i="42"/>
  <c r="U91" i="42"/>
  <c r="S91" i="42"/>
  <c r="N91" i="42"/>
  <c r="AP97" i="41"/>
  <c r="AP57" i="40"/>
  <c r="AP148" i="21"/>
  <c r="W148" i="21" s="1"/>
  <c r="AP76" i="23"/>
  <c r="R128" i="23"/>
  <c r="Q128" i="23"/>
  <c r="U128" i="23"/>
  <c r="M128" i="23"/>
  <c r="O128" i="23"/>
  <c r="P128" i="23"/>
  <c r="N128" i="23"/>
  <c r="S128" i="23"/>
  <c r="T128" i="23"/>
  <c r="AP136" i="28"/>
  <c r="N37" i="19"/>
  <c r="R37" i="19"/>
  <c r="P37" i="19"/>
  <c r="S37" i="19"/>
  <c r="M37" i="19"/>
  <c r="Q37" i="19"/>
  <c r="O37" i="19"/>
  <c r="U37" i="19"/>
  <c r="T37" i="19"/>
  <c r="K91" i="26"/>
  <c r="H91" i="26"/>
  <c r="D91" i="26"/>
  <c r="J91" i="26"/>
  <c r="E91" i="26"/>
  <c r="F91" i="26"/>
  <c r="G91" i="26"/>
  <c r="C91" i="26"/>
  <c r="I91" i="26"/>
  <c r="K45" i="41"/>
  <c r="F45" i="41"/>
  <c r="C45" i="41"/>
  <c r="J45" i="41"/>
  <c r="I45" i="41"/>
  <c r="H45" i="41"/>
  <c r="D45" i="41"/>
  <c r="G45" i="41"/>
  <c r="E45" i="41"/>
  <c r="D75" i="26"/>
  <c r="F75" i="26"/>
  <c r="C75" i="26"/>
  <c r="I75" i="26"/>
  <c r="K75" i="26"/>
  <c r="H75" i="26"/>
  <c r="G75" i="26"/>
  <c r="J75" i="26"/>
  <c r="E75" i="26"/>
  <c r="I106" i="40"/>
  <c r="D106" i="40"/>
  <c r="J106" i="40"/>
  <c r="C106" i="40"/>
  <c r="E106" i="40"/>
  <c r="G106" i="40"/>
  <c r="H106" i="40"/>
  <c r="K106" i="40"/>
  <c r="F106" i="40"/>
  <c r="G126" i="23"/>
  <c r="K126" i="23"/>
  <c r="C126" i="23"/>
  <c r="E126" i="23"/>
  <c r="D126" i="23"/>
  <c r="I126" i="23"/>
  <c r="H126" i="23"/>
  <c r="J126" i="23"/>
  <c r="F126" i="23"/>
  <c r="C65" i="41"/>
  <c r="G65" i="41"/>
  <c r="I65" i="41"/>
  <c r="D65" i="41"/>
  <c r="F65" i="41"/>
  <c r="H65" i="41"/>
  <c r="J65" i="41"/>
  <c r="K65" i="41"/>
  <c r="E65" i="41"/>
  <c r="P113" i="21"/>
  <c r="N113" i="21"/>
  <c r="U113" i="21"/>
  <c r="S113" i="21"/>
  <c r="T113" i="21"/>
  <c r="O113" i="21"/>
  <c r="Q113" i="21"/>
  <c r="M113" i="21"/>
  <c r="R113" i="21"/>
  <c r="H22" i="23"/>
  <c r="E22" i="23"/>
  <c r="F22" i="23"/>
  <c r="K22" i="23"/>
  <c r="J22" i="23"/>
  <c r="C22" i="23"/>
  <c r="I22" i="23"/>
  <c r="D22" i="23"/>
  <c r="G22" i="23"/>
  <c r="AP95" i="26"/>
  <c r="M87" i="26"/>
  <c r="T87" i="26"/>
  <c r="Q87" i="26"/>
  <c r="O87" i="26"/>
  <c r="U87" i="26"/>
  <c r="S87" i="26"/>
  <c r="R87" i="26"/>
  <c r="N87" i="26"/>
  <c r="P87" i="26"/>
  <c r="R114" i="40"/>
  <c r="P114" i="40"/>
  <c r="O114" i="40"/>
  <c r="N114" i="40"/>
  <c r="U114" i="40"/>
  <c r="M114" i="40"/>
  <c r="S114" i="40"/>
  <c r="T114" i="40"/>
  <c r="Q114" i="40"/>
  <c r="T157" i="26"/>
  <c r="R157" i="26"/>
  <c r="P157" i="26"/>
  <c r="U157" i="26"/>
  <c r="O157" i="26"/>
  <c r="N157" i="26"/>
  <c r="S157" i="26"/>
  <c r="Q157" i="26"/>
  <c r="M157" i="26"/>
  <c r="P98" i="23"/>
  <c r="N98" i="23"/>
  <c r="S98" i="23"/>
  <c r="O98" i="23"/>
  <c r="Q98" i="23"/>
  <c r="R98" i="23"/>
  <c r="T98" i="23"/>
  <c r="U98" i="23"/>
  <c r="M98" i="23"/>
  <c r="AP116" i="41"/>
  <c r="M22" i="19"/>
  <c r="S22" i="19"/>
  <c r="T22" i="19"/>
  <c r="N22" i="19"/>
  <c r="Q22" i="19"/>
  <c r="R22" i="19"/>
  <c r="P22" i="19"/>
  <c r="U22" i="19"/>
  <c r="O22" i="19"/>
  <c r="M164" i="21"/>
  <c r="R164" i="21"/>
  <c r="P164" i="21"/>
  <c r="S164" i="21"/>
  <c r="Q164" i="21"/>
  <c r="N164" i="21"/>
  <c r="O164" i="21"/>
  <c r="U164" i="21"/>
  <c r="T164" i="21"/>
  <c r="I72" i="23"/>
  <c r="E72" i="23"/>
  <c r="H72" i="23"/>
  <c r="G72" i="23"/>
  <c r="F72" i="23"/>
  <c r="D72" i="23"/>
  <c r="K72" i="23"/>
  <c r="C72" i="23"/>
  <c r="J72" i="23"/>
  <c r="E114" i="40"/>
  <c r="K114" i="40"/>
  <c r="I114" i="40"/>
  <c r="F114" i="40"/>
  <c r="C114" i="40"/>
  <c r="D114" i="40"/>
  <c r="H114" i="40"/>
  <c r="J114" i="40"/>
  <c r="G114" i="40"/>
  <c r="AP78" i="23"/>
  <c r="S101" i="21"/>
  <c r="O101" i="21"/>
  <c r="M101" i="21"/>
  <c r="R101" i="21"/>
  <c r="U101" i="21"/>
  <c r="T101" i="21"/>
  <c r="Q101" i="21"/>
  <c r="P101" i="21"/>
  <c r="N101" i="21"/>
  <c r="Q81" i="28"/>
  <c r="O81" i="28"/>
  <c r="P81" i="28"/>
  <c r="R81" i="28"/>
  <c r="S81" i="28"/>
  <c r="T81" i="28"/>
  <c r="M81" i="28"/>
  <c r="N81" i="28"/>
  <c r="U81" i="28"/>
  <c r="N136" i="28"/>
  <c r="O136" i="28"/>
  <c r="U136" i="28"/>
  <c r="S136" i="28"/>
  <c r="P136" i="28"/>
  <c r="M136" i="28"/>
  <c r="R136" i="28"/>
  <c r="Q136" i="28"/>
  <c r="T136" i="28"/>
  <c r="F155" i="41"/>
  <c r="C155" i="41"/>
  <c r="D155" i="41"/>
  <c r="J155" i="41"/>
  <c r="H155" i="41"/>
  <c r="G155" i="41"/>
  <c r="I155" i="41"/>
  <c r="E155" i="41"/>
  <c r="K155" i="41"/>
  <c r="M54" i="21"/>
  <c r="P54" i="21"/>
  <c r="R54" i="21"/>
  <c r="U54" i="21"/>
  <c r="S54" i="21"/>
  <c r="O54" i="21"/>
  <c r="T54" i="21"/>
  <c r="Q54" i="21"/>
  <c r="N54" i="21"/>
  <c r="D174" i="23"/>
  <c r="C174" i="23"/>
  <c r="E174" i="23"/>
  <c r="I174" i="23"/>
  <c r="F174" i="23"/>
  <c r="J174" i="23"/>
  <c r="G174" i="23"/>
  <c r="H174" i="23"/>
  <c r="K174" i="23"/>
  <c r="AP168" i="23"/>
  <c r="AI168" i="23" s="1"/>
  <c r="C2" i="42"/>
  <c r="D2" i="42"/>
  <c r="K2" i="42"/>
  <c r="F2" i="42"/>
  <c r="G2" i="42"/>
  <c r="J2" i="42"/>
  <c r="E2" i="42"/>
  <c r="H2" i="42"/>
  <c r="I2" i="42"/>
  <c r="J140" i="28"/>
  <c r="G140" i="28"/>
  <c r="C140" i="28"/>
  <c r="H140" i="28"/>
  <c r="F140" i="28"/>
  <c r="I140" i="28"/>
  <c r="K140" i="28"/>
  <c r="E140" i="28"/>
  <c r="D140" i="28"/>
  <c r="N133" i="21"/>
  <c r="R133" i="21"/>
  <c r="U133" i="21"/>
  <c r="O133" i="21"/>
  <c r="S133" i="21"/>
  <c r="M133" i="21"/>
  <c r="T133" i="21"/>
  <c r="Q133" i="21"/>
  <c r="P133" i="21"/>
  <c r="G71" i="28"/>
  <c r="F71" i="28"/>
  <c r="J71" i="28"/>
  <c r="E71" i="28"/>
  <c r="C71" i="28"/>
  <c r="I71" i="28"/>
  <c r="D71" i="28"/>
  <c r="H71" i="28"/>
  <c r="K71" i="28"/>
  <c r="AP103" i="23"/>
  <c r="AP109" i="28"/>
  <c r="X109" i="28" s="1"/>
  <c r="D171" i="28"/>
  <c r="I171" i="28"/>
  <c r="K171" i="28"/>
  <c r="J171" i="28"/>
  <c r="F171" i="28"/>
  <c r="C171" i="28"/>
  <c r="G171" i="28"/>
  <c r="H171" i="28"/>
  <c r="E171" i="28"/>
  <c r="G70" i="23"/>
  <c r="C70" i="23"/>
  <c r="I70" i="23"/>
  <c r="E70" i="23"/>
  <c r="K70" i="23"/>
  <c r="D70" i="23"/>
  <c r="F70" i="23"/>
  <c r="J70" i="23"/>
  <c r="H70" i="23"/>
  <c r="C50" i="25"/>
  <c r="D50" i="25"/>
  <c r="G50" i="25"/>
  <c r="F50" i="25"/>
  <c r="K50" i="25"/>
  <c r="J50" i="25"/>
  <c r="H50" i="25"/>
  <c r="E50" i="25"/>
  <c r="I50" i="25"/>
  <c r="C176" i="26"/>
  <c r="I176" i="26"/>
  <c r="D176" i="26"/>
  <c r="H176" i="26"/>
  <c r="G176" i="26"/>
  <c r="K176" i="26"/>
  <c r="F176" i="26"/>
  <c r="J176" i="26"/>
  <c r="E176" i="26"/>
  <c r="S117" i="28"/>
  <c r="Q117" i="28"/>
  <c r="N117" i="28"/>
  <c r="U117" i="28"/>
  <c r="O117" i="28"/>
  <c r="M117" i="28"/>
  <c r="R117" i="28"/>
  <c r="P117" i="28"/>
  <c r="T117" i="28"/>
  <c r="AP134" i="28"/>
  <c r="AO134" i="28" s="1"/>
  <c r="T174" i="28"/>
  <c r="P174" i="28"/>
  <c r="N174" i="28"/>
  <c r="M174" i="28"/>
  <c r="R174" i="28"/>
  <c r="S174" i="28"/>
  <c r="U174" i="28"/>
  <c r="Q174" i="28"/>
  <c r="O174" i="28"/>
  <c r="AP140" i="23"/>
  <c r="AK140" i="23" s="1"/>
  <c r="O168" i="21"/>
  <c r="M168" i="21"/>
  <c r="Q168" i="21"/>
  <c r="P168" i="21"/>
  <c r="T168" i="21"/>
  <c r="R168" i="21"/>
  <c r="U168" i="21"/>
  <c r="N168" i="21"/>
  <c r="S168" i="21"/>
  <c r="J77" i="40"/>
  <c r="D77" i="40"/>
  <c r="G77" i="40"/>
  <c r="C77" i="40"/>
  <c r="I77" i="40"/>
  <c r="F77" i="40"/>
  <c r="H77" i="40"/>
  <c r="E77" i="40"/>
  <c r="K77" i="40"/>
  <c r="S90" i="41"/>
  <c r="U90" i="41"/>
  <c r="R90" i="41"/>
  <c r="Q90" i="41"/>
  <c r="N90" i="41"/>
  <c r="P90" i="41"/>
  <c r="M90" i="41"/>
  <c r="T90" i="41"/>
  <c r="O90" i="41"/>
  <c r="AP113" i="40"/>
  <c r="AK113" i="40" s="1"/>
  <c r="T48" i="26"/>
  <c r="S48" i="26"/>
  <c r="M48" i="26"/>
  <c r="R48" i="26"/>
  <c r="O48" i="26"/>
  <c r="U48" i="26"/>
  <c r="Q48" i="26"/>
  <c r="N48" i="26"/>
  <c r="P48" i="26"/>
  <c r="F57" i="26"/>
  <c r="H57" i="26"/>
  <c r="K57" i="26"/>
  <c r="G57" i="26"/>
  <c r="C57" i="26"/>
  <c r="J57" i="26"/>
  <c r="E57" i="26"/>
  <c r="D57" i="26"/>
  <c r="I57" i="26"/>
  <c r="F152" i="23"/>
  <c r="J152" i="23"/>
  <c r="I152" i="23"/>
  <c r="E152" i="23"/>
  <c r="C152" i="23"/>
  <c r="G152" i="23"/>
  <c r="D152" i="23"/>
  <c r="K152" i="23"/>
  <c r="H152" i="23"/>
  <c r="AP35" i="41"/>
  <c r="D145" i="26"/>
  <c r="F145" i="26"/>
  <c r="E145" i="26"/>
  <c r="J145" i="26"/>
  <c r="K145" i="26"/>
  <c r="H145" i="26"/>
  <c r="C145" i="26"/>
  <c r="G145" i="26"/>
  <c r="I145" i="26"/>
  <c r="R161" i="26"/>
  <c r="U161" i="26"/>
  <c r="S161" i="26"/>
  <c r="N161" i="26"/>
  <c r="T161" i="26"/>
  <c r="Q161" i="26"/>
  <c r="P161" i="26"/>
  <c r="O161" i="26"/>
  <c r="M161" i="26"/>
  <c r="S38" i="26"/>
  <c r="Q38" i="26"/>
  <c r="O38" i="26"/>
  <c r="P38" i="26"/>
  <c r="R38" i="26"/>
  <c r="T38" i="26"/>
  <c r="U38" i="26"/>
  <c r="N38" i="26"/>
  <c r="M38" i="26"/>
  <c r="H133" i="28"/>
  <c r="I133" i="28"/>
  <c r="D133" i="28"/>
  <c r="K133" i="28"/>
  <c r="E133" i="28"/>
  <c r="J133" i="28"/>
  <c r="F133" i="28"/>
  <c r="G133" i="28"/>
  <c r="C133" i="28"/>
  <c r="S92" i="23"/>
  <c r="O92" i="23"/>
  <c r="T92" i="23"/>
  <c r="R92" i="23"/>
  <c r="N92" i="23"/>
  <c r="Q92" i="23"/>
  <c r="U92" i="23"/>
  <c r="M92" i="23"/>
  <c r="P92" i="23"/>
  <c r="AP70" i="26"/>
  <c r="AL70" i="26" s="1"/>
  <c r="Q74" i="42"/>
  <c r="N74" i="42"/>
  <c r="P74" i="42"/>
  <c r="S74" i="42"/>
  <c r="T74" i="42"/>
  <c r="O74" i="42"/>
  <c r="U74" i="42"/>
  <c r="R74" i="42"/>
  <c r="M74" i="42"/>
  <c r="AP126" i="40"/>
  <c r="O42" i="41"/>
  <c r="R42" i="41"/>
  <c r="S42" i="41"/>
  <c r="U42" i="41"/>
  <c r="T42" i="41"/>
  <c r="M42" i="41"/>
  <c r="Q42" i="41"/>
  <c r="N42" i="41"/>
  <c r="P42" i="41"/>
  <c r="M53" i="42"/>
  <c r="S53" i="42"/>
  <c r="R53" i="42"/>
  <c r="Q53" i="42"/>
  <c r="O53" i="42"/>
  <c r="P53" i="42"/>
  <c r="T53" i="42"/>
  <c r="U53" i="42"/>
  <c r="N53" i="42"/>
  <c r="AP8" i="41"/>
  <c r="U151" i="21"/>
  <c r="S151" i="21"/>
  <c r="T151" i="21"/>
  <c r="P151" i="21"/>
  <c r="Q151" i="21"/>
  <c r="M151" i="21"/>
  <c r="R151" i="21"/>
  <c r="N151" i="21"/>
  <c r="O151" i="21"/>
  <c r="K51" i="41"/>
  <c r="E51" i="41"/>
  <c r="G51" i="41"/>
  <c r="D51" i="41"/>
  <c r="C51" i="41"/>
  <c r="I51" i="41"/>
  <c r="J51" i="41"/>
  <c r="H51" i="41"/>
  <c r="F51" i="41"/>
  <c r="J68" i="28"/>
  <c r="G68" i="28"/>
  <c r="K68" i="28"/>
  <c r="C68" i="28"/>
  <c r="F68" i="28"/>
  <c r="H68" i="28"/>
  <c r="E68" i="28"/>
  <c r="I68" i="28"/>
  <c r="D68" i="28"/>
  <c r="O143" i="23"/>
  <c r="P143" i="23"/>
  <c r="N143" i="23"/>
  <c r="S143" i="23"/>
  <c r="M143" i="23"/>
  <c r="R143" i="23"/>
  <c r="U143" i="23"/>
  <c r="Q143" i="23"/>
  <c r="T143" i="23"/>
  <c r="T86" i="23"/>
  <c r="O86" i="23"/>
  <c r="U86" i="23"/>
  <c r="R86" i="23"/>
  <c r="N86" i="23"/>
  <c r="M86" i="23"/>
  <c r="S86" i="23"/>
  <c r="P86" i="23"/>
  <c r="Q86" i="23"/>
  <c r="N11" i="26"/>
  <c r="T11" i="26"/>
  <c r="P11" i="26"/>
  <c r="Q11" i="26"/>
  <c r="O11" i="26"/>
  <c r="M11" i="26"/>
  <c r="U11" i="26"/>
  <c r="S11" i="26"/>
  <c r="R11" i="26"/>
  <c r="I161" i="42"/>
  <c r="F161" i="42"/>
  <c r="C161" i="42"/>
  <c r="D161" i="42"/>
  <c r="K161" i="42"/>
  <c r="G161" i="42"/>
  <c r="J161" i="42"/>
  <c r="E161" i="42"/>
  <c r="H161" i="42"/>
  <c r="AP19" i="26"/>
  <c r="AP46" i="42"/>
  <c r="S85" i="23"/>
  <c r="P85" i="23"/>
  <c r="U85" i="23"/>
  <c r="O85" i="23"/>
  <c r="M85" i="23"/>
  <c r="N85" i="23"/>
  <c r="Q85" i="23"/>
  <c r="T85" i="23"/>
  <c r="R85" i="23"/>
  <c r="P68" i="42"/>
  <c r="O68" i="42"/>
  <c r="S68" i="42"/>
  <c r="U68" i="42"/>
  <c r="M68" i="42"/>
  <c r="Q68" i="42"/>
  <c r="T68" i="42"/>
  <c r="R68" i="42"/>
  <c r="N68" i="42"/>
  <c r="Q138" i="42"/>
  <c r="M138" i="42"/>
  <c r="R138" i="42"/>
  <c r="S138" i="42"/>
  <c r="O138" i="42"/>
  <c r="U138" i="42"/>
  <c r="T138" i="42"/>
  <c r="P138" i="42"/>
  <c r="N138" i="42"/>
  <c r="D64" i="42"/>
  <c r="H64" i="42"/>
  <c r="C64" i="42"/>
  <c r="F64" i="42"/>
  <c r="E64" i="42"/>
  <c r="G64" i="42"/>
  <c r="J64" i="42"/>
  <c r="K64" i="42"/>
  <c r="I64" i="42"/>
  <c r="O17" i="42"/>
  <c r="P17" i="42"/>
  <c r="S17" i="42"/>
  <c r="M17" i="42"/>
  <c r="R17" i="42"/>
  <c r="T17" i="42"/>
  <c r="U17" i="42"/>
  <c r="N17" i="42"/>
  <c r="Q17" i="42"/>
  <c r="N76" i="41"/>
  <c r="O76" i="41"/>
  <c r="Q76" i="41"/>
  <c r="M76" i="41"/>
  <c r="T76" i="41"/>
  <c r="R76" i="41"/>
  <c r="P76" i="41"/>
  <c r="U76" i="41"/>
  <c r="S76" i="41"/>
  <c r="AP159" i="42"/>
  <c r="AP8" i="42"/>
  <c r="AC8" i="42" s="1"/>
  <c r="R163" i="23"/>
  <c r="Q163" i="23"/>
  <c r="U163" i="23"/>
  <c r="M163" i="23"/>
  <c r="P163" i="23"/>
  <c r="N163" i="23"/>
  <c r="T163" i="23"/>
  <c r="O163" i="23"/>
  <c r="S163" i="23"/>
  <c r="R155" i="40"/>
  <c r="U155" i="40"/>
  <c r="N155" i="40"/>
  <c r="S155" i="40"/>
  <c r="M155" i="40"/>
  <c r="P155" i="40"/>
  <c r="T155" i="40"/>
  <c r="O155" i="40"/>
  <c r="Q155" i="40"/>
  <c r="AP48" i="41"/>
  <c r="O16" i="42"/>
  <c r="P16" i="42"/>
  <c r="T16" i="42"/>
  <c r="R16" i="42"/>
  <c r="Q16" i="42"/>
  <c r="S16" i="42"/>
  <c r="M16" i="42"/>
  <c r="U16" i="42"/>
  <c r="N16" i="42"/>
  <c r="G151" i="41"/>
  <c r="J151" i="41"/>
  <c r="I151" i="41"/>
  <c r="C151" i="41"/>
  <c r="H151" i="41"/>
  <c r="D151" i="41"/>
  <c r="E151" i="41"/>
  <c r="F151" i="41"/>
  <c r="K151" i="41"/>
  <c r="Q7" i="19"/>
  <c r="N7" i="19"/>
  <c r="M7" i="19"/>
  <c r="P7" i="19"/>
  <c r="R7" i="19"/>
  <c r="S7" i="19"/>
  <c r="U7" i="19"/>
  <c r="T7" i="19"/>
  <c r="O7" i="19"/>
  <c r="K37" i="28"/>
  <c r="J37" i="28"/>
  <c r="C37" i="28"/>
  <c r="G37" i="28"/>
  <c r="I37" i="28"/>
  <c r="H37" i="28"/>
  <c r="D37" i="28"/>
  <c r="F37" i="28"/>
  <c r="E37" i="28"/>
  <c r="K164" i="40"/>
  <c r="C164" i="40"/>
  <c r="D164" i="40"/>
  <c r="H164" i="40"/>
  <c r="G164" i="40"/>
  <c r="F164" i="40"/>
  <c r="I164" i="40"/>
  <c r="J164" i="40"/>
  <c r="E164" i="40"/>
  <c r="N44" i="26"/>
  <c r="S44" i="26"/>
  <c r="R44" i="26"/>
  <c r="P44" i="26"/>
  <c r="M44" i="26"/>
  <c r="O44" i="26"/>
  <c r="T44" i="26"/>
  <c r="U44" i="26"/>
  <c r="Q44" i="26"/>
  <c r="H31" i="28"/>
  <c r="J31" i="28"/>
  <c r="C31" i="28"/>
  <c r="D31" i="28"/>
  <c r="E31" i="28"/>
  <c r="F31" i="28"/>
  <c r="K31" i="28"/>
  <c r="I31" i="28"/>
  <c r="G31" i="28"/>
  <c r="F148" i="40"/>
  <c r="E148" i="40"/>
  <c r="C148" i="40"/>
  <c r="K148" i="40"/>
  <c r="G148" i="40"/>
  <c r="I148" i="40"/>
  <c r="J148" i="40"/>
  <c r="H148" i="40"/>
  <c r="D148" i="40"/>
  <c r="AP20" i="26"/>
  <c r="D162" i="42"/>
  <c r="I162" i="42"/>
  <c r="K162" i="42"/>
  <c r="C162" i="42"/>
  <c r="J162" i="42"/>
  <c r="F162" i="42"/>
  <c r="H162" i="42"/>
  <c r="G162" i="42"/>
  <c r="E162" i="42"/>
  <c r="AP132" i="26"/>
  <c r="AP78" i="41"/>
  <c r="J123" i="41"/>
  <c r="E123" i="41"/>
  <c r="K123" i="41"/>
  <c r="C123" i="41"/>
  <c r="I123" i="41"/>
  <c r="G123" i="41"/>
  <c r="H123" i="41"/>
  <c r="D123" i="41"/>
  <c r="F123" i="41"/>
  <c r="K44" i="26"/>
  <c r="F44" i="26"/>
  <c r="H44" i="26"/>
  <c r="J44" i="26"/>
  <c r="C44" i="26"/>
  <c r="I44" i="26"/>
  <c r="D44" i="26"/>
  <c r="E44" i="26"/>
  <c r="G44" i="26"/>
  <c r="H101" i="41"/>
  <c r="G101" i="41"/>
  <c r="I101" i="41"/>
  <c r="F101" i="41"/>
  <c r="K101" i="41"/>
  <c r="J101" i="41"/>
  <c r="E101" i="41"/>
  <c r="D101" i="41"/>
  <c r="C101" i="41"/>
  <c r="AP91" i="26"/>
  <c r="AM91" i="26" s="1"/>
  <c r="AP37" i="41"/>
  <c r="F143" i="42"/>
  <c r="E143" i="42"/>
  <c r="I143" i="42"/>
  <c r="C143" i="42"/>
  <c r="D143" i="42"/>
  <c r="K143" i="42"/>
  <c r="J143" i="42"/>
  <c r="G143" i="42"/>
  <c r="H143" i="42"/>
  <c r="AP15" i="19"/>
  <c r="AE15" i="19" s="1"/>
  <c r="AP176" i="21"/>
  <c r="X176" i="21" s="1"/>
  <c r="AP105" i="21"/>
  <c r="AJ105" i="21" s="1"/>
  <c r="AP121" i="21"/>
  <c r="W121" i="21" s="1"/>
  <c r="AP34" i="28"/>
  <c r="U38" i="19"/>
  <c r="S38" i="19"/>
  <c r="N38" i="19"/>
  <c r="T38" i="19"/>
  <c r="O38" i="19"/>
  <c r="Q38" i="19"/>
  <c r="R38" i="19"/>
  <c r="P38" i="19"/>
  <c r="M38" i="19"/>
  <c r="K71" i="26"/>
  <c r="C71" i="26"/>
  <c r="J71" i="26"/>
  <c r="G71" i="26"/>
  <c r="I71" i="26"/>
  <c r="E71" i="26"/>
  <c r="H71" i="26"/>
  <c r="F71" i="26"/>
  <c r="D71" i="26"/>
  <c r="P167" i="28"/>
  <c r="R167" i="28"/>
  <c r="S167" i="28"/>
  <c r="N167" i="28"/>
  <c r="Q167" i="28"/>
  <c r="O167" i="28"/>
  <c r="M167" i="28"/>
  <c r="U167" i="28"/>
  <c r="T167" i="28"/>
  <c r="E146" i="26"/>
  <c r="H146" i="26"/>
  <c r="D146" i="26"/>
  <c r="I146" i="26"/>
  <c r="J146" i="26"/>
  <c r="K146" i="26"/>
  <c r="F146" i="26"/>
  <c r="G146" i="26"/>
  <c r="C146" i="26"/>
  <c r="F78" i="42"/>
  <c r="E78" i="42"/>
  <c r="I78" i="42"/>
  <c r="K78" i="42"/>
  <c r="H78" i="42"/>
  <c r="C78" i="42"/>
  <c r="D78" i="42"/>
  <c r="G78" i="42"/>
  <c r="J78" i="42"/>
  <c r="AP113" i="42"/>
  <c r="F86" i="42"/>
  <c r="D86" i="42"/>
  <c r="C86" i="42"/>
  <c r="G86" i="42"/>
  <c r="I86" i="42"/>
  <c r="H86" i="42"/>
  <c r="E86" i="42"/>
  <c r="J86" i="42"/>
  <c r="K86" i="42"/>
  <c r="D73" i="42"/>
  <c r="F73" i="42"/>
  <c r="E73" i="42"/>
  <c r="H73" i="42"/>
  <c r="J73" i="42"/>
  <c r="K73" i="42"/>
  <c r="C73" i="42"/>
  <c r="I73" i="42"/>
  <c r="G73" i="42"/>
  <c r="N98" i="40"/>
  <c r="O98" i="40"/>
  <c r="Q98" i="40"/>
  <c r="M98" i="40"/>
  <c r="P98" i="40"/>
  <c r="R98" i="40"/>
  <c r="U98" i="40"/>
  <c r="T98" i="40"/>
  <c r="S98" i="40"/>
  <c r="AP37" i="40"/>
  <c r="AP79" i="28"/>
  <c r="H52" i="26"/>
  <c r="D52" i="26"/>
  <c r="G52" i="26"/>
  <c r="K52" i="26"/>
  <c r="E52" i="26"/>
  <c r="J52" i="26"/>
  <c r="F52" i="26"/>
  <c r="I52" i="26"/>
  <c r="C52" i="26"/>
  <c r="AP177" i="21"/>
  <c r="AG177" i="21" s="1"/>
  <c r="AP96" i="28"/>
  <c r="AE96" i="28" s="1"/>
  <c r="O125" i="23"/>
  <c r="T125" i="23"/>
  <c r="S125" i="23"/>
  <c r="U125" i="23"/>
  <c r="M125" i="23"/>
  <c r="P125" i="23"/>
  <c r="Q125" i="23"/>
  <c r="R125" i="23"/>
  <c r="N125" i="23"/>
  <c r="P173" i="28"/>
  <c r="Q173" i="28"/>
  <c r="U173" i="28"/>
  <c r="T173" i="28"/>
  <c r="O173" i="28"/>
  <c r="N173" i="28"/>
  <c r="M173" i="28"/>
  <c r="S173" i="28"/>
  <c r="R173" i="28"/>
  <c r="S110" i="21"/>
  <c r="N110" i="21"/>
  <c r="Q110" i="21"/>
  <c r="U110" i="21"/>
  <c r="O110" i="21"/>
  <c r="M110" i="21"/>
  <c r="P110" i="21"/>
  <c r="R110" i="21"/>
  <c r="T110" i="21"/>
  <c r="T163" i="28"/>
  <c r="M163" i="28"/>
  <c r="S163" i="28"/>
  <c r="R163" i="28"/>
  <c r="Q163" i="28"/>
  <c r="P163" i="28"/>
  <c r="U163" i="28"/>
  <c r="O163" i="28"/>
  <c r="N163" i="28"/>
  <c r="H137" i="42"/>
  <c r="E137" i="42"/>
  <c r="K137" i="42"/>
  <c r="F137" i="42"/>
  <c r="D137" i="42"/>
  <c r="G137" i="42"/>
  <c r="C137" i="42"/>
  <c r="I137" i="42"/>
  <c r="J137" i="42"/>
  <c r="M20" i="28"/>
  <c r="P20" i="28"/>
  <c r="O20" i="28"/>
  <c r="U20" i="28"/>
  <c r="N20" i="28"/>
  <c r="T20" i="28"/>
  <c r="R20" i="28"/>
  <c r="S20" i="28"/>
  <c r="Q20" i="28"/>
  <c r="G128" i="28"/>
  <c r="D128" i="28"/>
  <c r="C128" i="28"/>
  <c r="E128" i="28"/>
  <c r="F128" i="28"/>
  <c r="J128" i="28"/>
  <c r="K128" i="28"/>
  <c r="H128" i="28"/>
  <c r="I128" i="28"/>
  <c r="AP4" i="28"/>
  <c r="I145" i="23"/>
  <c r="D145" i="23"/>
  <c r="H145" i="23"/>
  <c r="J145" i="23"/>
  <c r="G145" i="23"/>
  <c r="K145" i="23"/>
  <c r="E145" i="23"/>
  <c r="C145" i="23"/>
  <c r="F145" i="23"/>
  <c r="F118" i="41"/>
  <c r="G118" i="41"/>
  <c r="H118" i="41"/>
  <c r="I118" i="41"/>
  <c r="E118" i="41"/>
  <c r="J118" i="41"/>
  <c r="C118" i="41"/>
  <c r="K118" i="41"/>
  <c r="D118" i="41"/>
  <c r="G115" i="23"/>
  <c r="C115" i="23"/>
  <c r="D115" i="23"/>
  <c r="K115" i="23"/>
  <c r="I115" i="23"/>
  <c r="H115" i="23"/>
  <c r="F115" i="23"/>
  <c r="E115" i="23"/>
  <c r="J115" i="23"/>
  <c r="H53" i="23"/>
  <c r="F53" i="23"/>
  <c r="J53" i="23"/>
  <c r="E53" i="23"/>
  <c r="C53" i="23"/>
  <c r="G53" i="23"/>
  <c r="I53" i="23"/>
  <c r="D53" i="23"/>
  <c r="K53" i="23"/>
  <c r="N165" i="28"/>
  <c r="T165" i="28"/>
  <c r="R165" i="28"/>
  <c r="Q165" i="28"/>
  <c r="S165" i="28"/>
  <c r="U165" i="28"/>
  <c r="P165" i="28"/>
  <c r="O165" i="28"/>
  <c r="M165" i="28"/>
  <c r="H4" i="26"/>
  <c r="E4" i="26"/>
  <c r="G4" i="26"/>
  <c r="C4" i="26"/>
  <c r="J4" i="26"/>
  <c r="D4" i="26"/>
  <c r="F4" i="26"/>
  <c r="I4" i="26"/>
  <c r="K4" i="26"/>
  <c r="AP105" i="23"/>
  <c r="AP93" i="23"/>
  <c r="AE93" i="23" s="1"/>
  <c r="K32" i="40"/>
  <c r="D32" i="40"/>
  <c r="C32" i="40"/>
  <c r="J32" i="40"/>
  <c r="I32" i="40"/>
  <c r="F32" i="40"/>
  <c r="G32" i="40"/>
  <c r="E32" i="40"/>
  <c r="H32" i="40"/>
  <c r="C144" i="28"/>
  <c r="H144" i="28"/>
  <c r="E144" i="28"/>
  <c r="I144" i="28"/>
  <c r="D144" i="28"/>
  <c r="G144" i="28"/>
  <c r="F144" i="28"/>
  <c r="J144" i="28"/>
  <c r="K144" i="28"/>
  <c r="G153" i="23"/>
  <c r="I153" i="23"/>
  <c r="D153" i="23"/>
  <c r="F153" i="23"/>
  <c r="E153" i="23"/>
  <c r="K153" i="23"/>
  <c r="H153" i="23"/>
  <c r="J153" i="23"/>
  <c r="C153" i="23"/>
  <c r="F76" i="40"/>
  <c r="K76" i="40"/>
  <c r="I76" i="40"/>
  <c r="J76" i="40"/>
  <c r="D76" i="40"/>
  <c r="G76" i="40"/>
  <c r="C76" i="40"/>
  <c r="E76" i="40"/>
  <c r="H76" i="40"/>
  <c r="AP18" i="23"/>
  <c r="R48" i="28"/>
  <c r="M48" i="28"/>
  <c r="P48" i="28"/>
  <c r="U48" i="28"/>
  <c r="T48" i="28"/>
  <c r="Q48" i="28"/>
  <c r="S48" i="28"/>
  <c r="N48" i="28"/>
  <c r="O48" i="28"/>
  <c r="F44" i="28"/>
  <c r="J44" i="28"/>
  <c r="I44" i="28"/>
  <c r="C44" i="28"/>
  <c r="G44" i="28"/>
  <c r="D44" i="28"/>
  <c r="E44" i="28"/>
  <c r="H44" i="28"/>
  <c r="K44" i="28"/>
  <c r="AP86" i="28"/>
  <c r="AH86" i="28" s="1"/>
  <c r="J18" i="40"/>
  <c r="G18" i="40"/>
  <c r="H18" i="40"/>
  <c r="D18" i="40"/>
  <c r="I18" i="40"/>
  <c r="E18" i="40"/>
  <c r="F18" i="40"/>
  <c r="C18" i="40"/>
  <c r="K18" i="40"/>
  <c r="N125" i="26"/>
  <c r="S125" i="26"/>
  <c r="T125" i="26"/>
  <c r="R125" i="26"/>
  <c r="P125" i="26"/>
  <c r="U125" i="26"/>
  <c r="Q125" i="26"/>
  <c r="O125" i="26"/>
  <c r="M125" i="26"/>
  <c r="K76" i="41"/>
  <c r="J76" i="41"/>
  <c r="I76" i="41"/>
  <c r="E76" i="41"/>
  <c r="G76" i="41"/>
  <c r="C76" i="41"/>
  <c r="H76" i="41"/>
  <c r="D76" i="41"/>
  <c r="F76" i="41"/>
  <c r="F36" i="42"/>
  <c r="D36" i="42"/>
  <c r="H36" i="42"/>
  <c r="K36" i="42"/>
  <c r="J36" i="42"/>
  <c r="E36" i="42"/>
  <c r="C36" i="42"/>
  <c r="I36" i="42"/>
  <c r="G36" i="42"/>
  <c r="J48" i="28"/>
  <c r="K48" i="28"/>
  <c r="I48" i="28"/>
  <c r="G48" i="28"/>
  <c r="H48" i="28"/>
  <c r="C48" i="28"/>
  <c r="E48" i="28"/>
  <c r="F48" i="28"/>
  <c r="D48" i="28"/>
  <c r="D160" i="28"/>
  <c r="I160" i="28"/>
  <c r="F160" i="28"/>
  <c r="J160" i="28"/>
  <c r="C160" i="28"/>
  <c r="G160" i="28"/>
  <c r="H160" i="28"/>
  <c r="K160" i="28"/>
  <c r="E160" i="28"/>
  <c r="AP161" i="26"/>
  <c r="AD161" i="26" s="1"/>
  <c r="E90" i="28"/>
  <c r="I90" i="28"/>
  <c r="D90" i="28"/>
  <c r="H90" i="28"/>
  <c r="J90" i="28"/>
  <c r="G90" i="28"/>
  <c r="K90" i="28"/>
  <c r="F90" i="28"/>
  <c r="C90" i="28"/>
  <c r="P113" i="23"/>
  <c r="O113" i="23"/>
  <c r="T113" i="23"/>
  <c r="U113" i="23"/>
  <c r="S113" i="23"/>
  <c r="M113" i="23"/>
  <c r="N113" i="23"/>
  <c r="R113" i="23"/>
  <c r="Q113" i="23"/>
  <c r="AP168" i="40"/>
  <c r="I45" i="26"/>
  <c r="G45" i="26"/>
  <c r="C45" i="26"/>
  <c r="F45" i="26"/>
  <c r="D45" i="26"/>
  <c r="K45" i="26"/>
  <c r="E45" i="26"/>
  <c r="J45" i="26"/>
  <c r="H45" i="26"/>
  <c r="P50" i="25"/>
  <c r="N50" i="25"/>
  <c r="S50" i="25"/>
  <c r="T50" i="25"/>
  <c r="R50" i="25"/>
  <c r="U50" i="25"/>
  <c r="O50" i="25"/>
  <c r="M50" i="25"/>
  <c r="Q50" i="25"/>
  <c r="T89" i="26"/>
  <c r="N89" i="26"/>
  <c r="R89" i="26"/>
  <c r="S89" i="26"/>
  <c r="Q89" i="26"/>
  <c r="M89" i="26"/>
  <c r="U89" i="26"/>
  <c r="P89" i="26"/>
  <c r="O89" i="26"/>
  <c r="O116" i="41"/>
  <c r="R116" i="41"/>
  <c r="U116" i="41"/>
  <c r="N116" i="41"/>
  <c r="T116" i="41"/>
  <c r="M116" i="41"/>
  <c r="Q116" i="41"/>
  <c r="P116" i="41"/>
  <c r="S116" i="41"/>
  <c r="U155" i="41"/>
  <c r="P155" i="41"/>
  <c r="Q155" i="41"/>
  <c r="S155" i="41"/>
  <c r="R155" i="41"/>
  <c r="O155" i="41"/>
  <c r="N155" i="41"/>
  <c r="T155" i="41"/>
  <c r="M155" i="41"/>
  <c r="AP142" i="42"/>
  <c r="M159" i="40"/>
  <c r="N159" i="40"/>
  <c r="U159" i="40"/>
  <c r="R159" i="40"/>
  <c r="S159" i="40"/>
  <c r="T159" i="40"/>
  <c r="O159" i="40"/>
  <c r="Q159" i="40"/>
  <c r="P159" i="40"/>
  <c r="AP119" i="28"/>
  <c r="Z119" i="28" s="1"/>
  <c r="U149" i="23"/>
  <c r="R149" i="23"/>
  <c r="M149" i="23"/>
  <c r="N149" i="23"/>
  <c r="Q149" i="23"/>
  <c r="T149" i="23"/>
  <c r="S149" i="23"/>
  <c r="O149" i="23"/>
  <c r="P149" i="23"/>
  <c r="AP4" i="40"/>
  <c r="N161" i="41"/>
  <c r="U161" i="41"/>
  <c r="R161" i="41"/>
  <c r="Q161" i="41"/>
  <c r="O161" i="41"/>
  <c r="P161" i="41"/>
  <c r="S161" i="41"/>
  <c r="M161" i="41"/>
  <c r="T161" i="41"/>
  <c r="AP125" i="41"/>
  <c r="AP38" i="26"/>
  <c r="AO38" i="26" s="1"/>
  <c r="D66" i="41"/>
  <c r="F66" i="41"/>
  <c r="I66" i="41"/>
  <c r="J66" i="41"/>
  <c r="C66" i="41"/>
  <c r="H66" i="41"/>
  <c r="G66" i="41"/>
  <c r="E66" i="41"/>
  <c r="K66" i="41"/>
  <c r="S75" i="23"/>
  <c r="M75" i="23"/>
  <c r="R75" i="23"/>
  <c r="N75" i="23"/>
  <c r="T75" i="23"/>
  <c r="O75" i="23"/>
  <c r="P75" i="23"/>
  <c r="Q75" i="23"/>
  <c r="U75" i="23"/>
  <c r="O104" i="25"/>
  <c r="N104" i="25"/>
  <c r="Q104" i="25"/>
  <c r="R104" i="25"/>
  <c r="S104" i="25"/>
  <c r="T104" i="25"/>
  <c r="P104" i="25"/>
  <c r="U104" i="25"/>
  <c r="M104" i="25"/>
  <c r="H7" i="42"/>
  <c r="E7" i="42"/>
  <c r="K7" i="42"/>
  <c r="C7" i="42"/>
  <c r="F7" i="42"/>
  <c r="J7" i="42"/>
  <c r="D7" i="42"/>
  <c r="G7" i="42"/>
  <c r="I7" i="42"/>
  <c r="P20" i="41"/>
  <c r="O20" i="41"/>
  <c r="S20" i="41"/>
  <c r="N20" i="41"/>
  <c r="Q20" i="41"/>
  <c r="M20" i="41"/>
  <c r="R20" i="41"/>
  <c r="U20" i="41"/>
  <c r="T20" i="41"/>
  <c r="O66" i="23"/>
  <c r="U66" i="23"/>
  <c r="S66" i="23"/>
  <c r="Q66" i="23"/>
  <c r="R66" i="23"/>
  <c r="M66" i="23"/>
  <c r="N66" i="23"/>
  <c r="T66" i="23"/>
  <c r="P66" i="23"/>
  <c r="M107" i="42"/>
  <c r="P107" i="42"/>
  <c r="R107" i="42"/>
  <c r="Q107" i="42"/>
  <c r="U107" i="42"/>
  <c r="O107" i="42"/>
  <c r="N107" i="42"/>
  <c r="S107" i="42"/>
  <c r="T107" i="42"/>
  <c r="M102" i="42"/>
  <c r="T102" i="42"/>
  <c r="S102" i="42"/>
  <c r="U102" i="42"/>
  <c r="R102" i="42"/>
  <c r="P102" i="42"/>
  <c r="N102" i="42"/>
  <c r="Q102" i="42"/>
  <c r="O102" i="42"/>
  <c r="M81" i="42"/>
  <c r="O81" i="42"/>
  <c r="P81" i="42"/>
  <c r="R81" i="42"/>
  <c r="U81" i="42"/>
  <c r="N81" i="42"/>
  <c r="S81" i="42"/>
  <c r="Q81" i="42"/>
  <c r="T81" i="42"/>
  <c r="N43" i="42"/>
  <c r="U43" i="42"/>
  <c r="M43" i="42"/>
  <c r="Q43" i="42"/>
  <c r="O43" i="42"/>
  <c r="R43" i="42"/>
  <c r="S43" i="42"/>
  <c r="T43" i="42"/>
  <c r="P43" i="42"/>
  <c r="AP115" i="26"/>
  <c r="AB115" i="26" s="1"/>
  <c r="AP73" i="42"/>
  <c r="N59" i="42"/>
  <c r="T59" i="42"/>
  <c r="M59" i="42"/>
  <c r="O59" i="42"/>
  <c r="U59" i="42"/>
  <c r="R59" i="42"/>
  <c r="Q59" i="42"/>
  <c r="S59" i="42"/>
  <c r="P59" i="42"/>
  <c r="AP123" i="42"/>
  <c r="P95" i="28"/>
  <c r="U95" i="28"/>
  <c r="O95" i="28"/>
  <c r="T95" i="28"/>
  <c r="S95" i="28"/>
  <c r="Q95" i="28"/>
  <c r="R95" i="28"/>
  <c r="N95" i="28"/>
  <c r="M95" i="28"/>
  <c r="J103" i="26"/>
  <c r="K103" i="26"/>
  <c r="E103" i="26"/>
  <c r="H103" i="26"/>
  <c r="C103" i="26"/>
  <c r="G103" i="26"/>
  <c r="I103" i="26"/>
  <c r="D103" i="26"/>
  <c r="F103" i="26"/>
  <c r="E142" i="40"/>
  <c r="C142" i="40"/>
  <c r="G142" i="40"/>
  <c r="I142" i="40"/>
  <c r="H142" i="40"/>
  <c r="K142" i="40"/>
  <c r="D142" i="40"/>
  <c r="J142" i="40"/>
  <c r="F142" i="40"/>
  <c r="C31" i="40"/>
  <c r="G31" i="40"/>
  <c r="I31" i="40"/>
  <c r="H31" i="40"/>
  <c r="D31" i="40"/>
  <c r="F31" i="40"/>
  <c r="K31" i="40"/>
  <c r="E31" i="40"/>
  <c r="J31" i="40"/>
  <c r="H147" i="42"/>
  <c r="F147" i="42"/>
  <c r="E147" i="42"/>
  <c r="C147" i="42"/>
  <c r="I147" i="42"/>
  <c r="G147" i="42"/>
  <c r="J147" i="42"/>
  <c r="D147" i="42"/>
  <c r="K147" i="42"/>
  <c r="F173" i="23"/>
  <c r="D173" i="23"/>
  <c r="C173" i="23"/>
  <c r="H173" i="23"/>
  <c r="G173" i="23"/>
  <c r="K173" i="23"/>
  <c r="J173" i="23"/>
  <c r="E173" i="23"/>
  <c r="I173" i="23"/>
  <c r="D27" i="41"/>
  <c r="J27" i="41"/>
  <c r="E27" i="41"/>
  <c r="G27" i="41"/>
  <c r="F27" i="41"/>
  <c r="C27" i="41"/>
  <c r="K27" i="41"/>
  <c r="I27" i="41"/>
  <c r="H27" i="41"/>
  <c r="S79" i="23"/>
  <c r="T79" i="23"/>
  <c r="P79" i="23"/>
  <c r="M79" i="23"/>
  <c r="O79" i="23"/>
  <c r="R79" i="23"/>
  <c r="Q79" i="23"/>
  <c r="U79" i="23"/>
  <c r="N79" i="23"/>
  <c r="D120" i="42"/>
  <c r="J120" i="42"/>
  <c r="C120" i="42"/>
  <c r="H120" i="42"/>
  <c r="I120" i="42"/>
  <c r="K120" i="42"/>
  <c r="G120" i="42"/>
  <c r="E120" i="42"/>
  <c r="F120" i="42"/>
  <c r="O91" i="26"/>
  <c r="P91" i="26"/>
  <c r="R91" i="26"/>
  <c r="M91" i="26"/>
  <c r="U91" i="26"/>
  <c r="Q91" i="26"/>
  <c r="S91" i="26"/>
  <c r="N91" i="26"/>
  <c r="T91" i="26"/>
  <c r="AP72" i="26"/>
  <c r="J107" i="28"/>
  <c r="K107" i="28"/>
  <c r="I107" i="28"/>
  <c r="E107" i="28"/>
  <c r="C107" i="28"/>
  <c r="F107" i="28"/>
  <c r="G107" i="28"/>
  <c r="H107" i="28"/>
  <c r="D107" i="28"/>
  <c r="AP104" i="41"/>
  <c r="N143" i="40"/>
  <c r="O143" i="40"/>
  <c r="T143" i="40"/>
  <c r="Q143" i="40"/>
  <c r="M143" i="40"/>
  <c r="R143" i="40"/>
  <c r="P143" i="40"/>
  <c r="S143" i="40"/>
  <c r="U143" i="40"/>
  <c r="AP176" i="26"/>
  <c r="AP69" i="21"/>
  <c r="AL69" i="21" s="1"/>
  <c r="AP164" i="21"/>
  <c r="AL164" i="21" s="1"/>
  <c r="D139" i="40"/>
  <c r="F139" i="40"/>
  <c r="G139" i="40"/>
  <c r="E139" i="40"/>
  <c r="C139" i="40"/>
  <c r="K139" i="40"/>
  <c r="H139" i="40"/>
  <c r="I139" i="40"/>
  <c r="J139" i="40"/>
  <c r="U80" i="21"/>
  <c r="N80" i="21"/>
  <c r="Q80" i="21"/>
  <c r="O80" i="21"/>
  <c r="P80" i="21"/>
  <c r="S80" i="21"/>
  <c r="M80" i="21"/>
  <c r="T80" i="21"/>
  <c r="R80" i="21"/>
  <c r="F141" i="23"/>
  <c r="D141" i="23"/>
  <c r="G141" i="23"/>
  <c r="E141" i="23"/>
  <c r="H141" i="23"/>
  <c r="C141" i="23"/>
  <c r="I141" i="23"/>
  <c r="J141" i="23"/>
  <c r="K141" i="23"/>
  <c r="J26" i="42"/>
  <c r="G26" i="42"/>
  <c r="D26" i="42"/>
  <c r="H26" i="42"/>
  <c r="E26" i="42"/>
  <c r="F26" i="42"/>
  <c r="I26" i="42"/>
  <c r="C26" i="42"/>
  <c r="K26" i="42"/>
  <c r="G12" i="23"/>
  <c r="J12" i="23"/>
  <c r="H12" i="23"/>
  <c r="D12" i="23"/>
  <c r="E12" i="23"/>
  <c r="F12" i="23"/>
  <c r="C12" i="23"/>
  <c r="I12" i="23"/>
  <c r="K12" i="23"/>
  <c r="Q150" i="21"/>
  <c r="T150" i="21"/>
  <c r="M150" i="21"/>
  <c r="P150" i="21"/>
  <c r="R150" i="21"/>
  <c r="U150" i="21"/>
  <c r="S150" i="21"/>
  <c r="N150" i="21"/>
  <c r="O150" i="21"/>
  <c r="O12" i="26"/>
  <c r="M12" i="26"/>
  <c r="Q12" i="26"/>
  <c r="T12" i="26"/>
  <c r="P12" i="26"/>
  <c r="N12" i="26"/>
  <c r="R12" i="26"/>
  <c r="S12" i="26"/>
  <c r="U12" i="26"/>
  <c r="H35" i="42"/>
  <c r="F35" i="42"/>
  <c r="D35" i="42"/>
  <c r="G35" i="42"/>
  <c r="I35" i="42"/>
  <c r="K35" i="42"/>
  <c r="J35" i="42"/>
  <c r="C35" i="42"/>
  <c r="E35" i="42"/>
  <c r="R12" i="41"/>
  <c r="Q12" i="41"/>
  <c r="N12" i="41"/>
  <c r="M12" i="41"/>
  <c r="T12" i="41"/>
  <c r="U12" i="41"/>
  <c r="S12" i="41"/>
  <c r="P12" i="41"/>
  <c r="O12" i="41"/>
  <c r="AP122" i="40"/>
  <c r="AN122" i="40" s="1"/>
  <c r="F119" i="41"/>
  <c r="J119" i="41"/>
  <c r="D119" i="41"/>
  <c r="K119" i="41"/>
  <c r="H119" i="41"/>
  <c r="E119" i="41"/>
  <c r="I119" i="41"/>
  <c r="C119" i="41"/>
  <c r="G119" i="41"/>
  <c r="J166" i="40"/>
  <c r="G166" i="40"/>
  <c r="D166" i="40"/>
  <c r="C166" i="40"/>
  <c r="K166" i="40"/>
  <c r="I166" i="40"/>
  <c r="H166" i="40"/>
  <c r="E166" i="40"/>
  <c r="F166" i="40"/>
  <c r="U98" i="26"/>
  <c r="N98" i="26"/>
  <c r="M98" i="26"/>
  <c r="R98" i="26"/>
  <c r="P98" i="26"/>
  <c r="Q98" i="26"/>
  <c r="T98" i="26"/>
  <c r="S98" i="26"/>
  <c r="O98" i="26"/>
  <c r="S103" i="21"/>
  <c r="P103" i="21"/>
  <c r="Q103" i="21"/>
  <c r="T103" i="21"/>
  <c r="U103" i="21"/>
  <c r="O103" i="21"/>
  <c r="M103" i="21"/>
  <c r="R103" i="21"/>
  <c r="N103" i="21"/>
  <c r="H77" i="41"/>
  <c r="F77" i="41"/>
  <c r="C77" i="41"/>
  <c r="D77" i="41"/>
  <c r="K77" i="41"/>
  <c r="G77" i="41"/>
  <c r="I77" i="41"/>
  <c r="J77" i="41"/>
  <c r="E77" i="41"/>
  <c r="D25" i="28"/>
  <c r="H25" i="28"/>
  <c r="E25" i="28"/>
  <c r="K25" i="28"/>
  <c r="I25" i="28"/>
  <c r="F25" i="28"/>
  <c r="J25" i="28"/>
  <c r="G25" i="28"/>
  <c r="C25" i="28"/>
  <c r="I37" i="41"/>
  <c r="K37" i="41"/>
  <c r="C37" i="41"/>
  <c r="D37" i="41"/>
  <c r="F37" i="41"/>
  <c r="E37" i="41"/>
  <c r="J37" i="41"/>
  <c r="G37" i="41"/>
  <c r="H37" i="41"/>
  <c r="E16" i="40"/>
  <c r="C16" i="40"/>
  <c r="H16" i="40"/>
  <c r="D16" i="40"/>
  <c r="I16" i="40"/>
  <c r="F16" i="40"/>
  <c r="K16" i="40"/>
  <c r="J16" i="40"/>
  <c r="G16" i="40"/>
  <c r="AP83" i="21"/>
  <c r="AH83" i="21" s="1"/>
  <c r="AP59" i="23"/>
  <c r="U148" i="21"/>
  <c r="M148" i="21"/>
  <c r="T148" i="21"/>
  <c r="N148" i="21"/>
  <c r="R148" i="21"/>
  <c r="Q148" i="21"/>
  <c r="P148" i="21"/>
  <c r="O148" i="21"/>
  <c r="S148" i="21"/>
  <c r="D64" i="23"/>
  <c r="F64" i="23"/>
  <c r="K64" i="23"/>
  <c r="J64" i="23"/>
  <c r="G64" i="23"/>
  <c r="C64" i="23"/>
  <c r="E64" i="23"/>
  <c r="H64" i="23"/>
  <c r="I64" i="23"/>
  <c r="AP167" i="28"/>
  <c r="D105" i="25"/>
  <c r="G105" i="25"/>
  <c r="C105" i="25"/>
  <c r="F105" i="25"/>
  <c r="E105" i="25"/>
  <c r="J105" i="25"/>
  <c r="I105" i="25"/>
  <c r="K105" i="25"/>
  <c r="H105" i="25"/>
  <c r="H12" i="26"/>
  <c r="J12" i="26"/>
  <c r="F12" i="26"/>
  <c r="D12" i="26"/>
  <c r="E12" i="26"/>
  <c r="K12" i="26"/>
  <c r="C12" i="26"/>
  <c r="G12" i="26"/>
  <c r="I12" i="26"/>
  <c r="AP102" i="28"/>
  <c r="G51" i="23"/>
  <c r="C51" i="23"/>
  <c r="F51" i="23"/>
  <c r="D51" i="23"/>
  <c r="J51" i="23"/>
  <c r="E51" i="23"/>
  <c r="K51" i="23"/>
  <c r="H51" i="23"/>
  <c r="I51" i="23"/>
  <c r="M113" i="28"/>
  <c r="S113" i="28"/>
  <c r="O113" i="28"/>
  <c r="Q113" i="28"/>
  <c r="N113" i="28"/>
  <c r="T113" i="28"/>
  <c r="R113" i="28"/>
  <c r="P113" i="28"/>
  <c r="U113" i="28"/>
  <c r="F63" i="41"/>
  <c r="G63" i="41"/>
  <c r="D63" i="41"/>
  <c r="C63" i="41"/>
  <c r="I63" i="41"/>
  <c r="K63" i="41"/>
  <c r="E63" i="41"/>
  <c r="J63" i="41"/>
  <c r="H63" i="41"/>
  <c r="R49" i="23"/>
  <c r="S49" i="23"/>
  <c r="Q49" i="23"/>
  <c r="U49" i="23"/>
  <c r="M49" i="23"/>
  <c r="O49" i="23"/>
  <c r="N49" i="23"/>
  <c r="P49" i="23"/>
  <c r="T49" i="23"/>
  <c r="K95" i="28"/>
  <c r="J95" i="28"/>
  <c r="F95" i="28"/>
  <c r="C95" i="28"/>
  <c r="H95" i="28"/>
  <c r="G95" i="28"/>
  <c r="D95" i="28"/>
  <c r="E95" i="28"/>
  <c r="I95" i="28"/>
  <c r="T124" i="26"/>
  <c r="U124" i="26"/>
  <c r="S124" i="26"/>
  <c r="Q124" i="26"/>
  <c r="N124" i="26"/>
  <c r="R124" i="26"/>
  <c r="M124" i="26"/>
  <c r="P124" i="26"/>
  <c r="O124" i="26"/>
  <c r="D14" i="42"/>
  <c r="F14" i="42"/>
  <c r="I14" i="42"/>
  <c r="H14" i="42"/>
  <c r="C14" i="42"/>
  <c r="G14" i="42"/>
  <c r="J14" i="42"/>
  <c r="K14" i="42"/>
  <c r="E14" i="42"/>
  <c r="AP6" i="26"/>
  <c r="D68" i="42"/>
  <c r="J68" i="42"/>
  <c r="H68" i="42"/>
  <c r="E68" i="42"/>
  <c r="K68" i="42"/>
  <c r="G68" i="42"/>
  <c r="I68" i="42"/>
  <c r="F68" i="42"/>
  <c r="C68" i="42"/>
  <c r="AP129" i="41"/>
  <c r="S55" i="41"/>
  <c r="R55" i="41"/>
  <c r="P55" i="41"/>
  <c r="M55" i="41"/>
  <c r="U55" i="41"/>
  <c r="O55" i="41"/>
  <c r="Q55" i="41"/>
  <c r="T55" i="41"/>
  <c r="N55" i="41"/>
  <c r="C170" i="42"/>
  <c r="H170" i="42"/>
  <c r="J170" i="42"/>
  <c r="D170" i="42"/>
  <c r="F170" i="42"/>
  <c r="E170" i="42"/>
  <c r="G170" i="42"/>
  <c r="I170" i="42"/>
  <c r="K170" i="42"/>
  <c r="S114" i="26"/>
  <c r="U114" i="26"/>
  <c r="T114" i="26"/>
  <c r="Q114" i="26"/>
  <c r="P114" i="26"/>
  <c r="R114" i="26"/>
  <c r="M114" i="26"/>
  <c r="O114" i="26"/>
  <c r="N114" i="26"/>
  <c r="AP71" i="26"/>
  <c r="R32" i="26"/>
  <c r="Q32" i="26"/>
  <c r="U32" i="26"/>
  <c r="S32" i="26"/>
  <c r="T32" i="26"/>
  <c r="P32" i="26"/>
  <c r="N32" i="26"/>
  <c r="M32" i="26"/>
  <c r="O32" i="26"/>
  <c r="S147" i="42"/>
  <c r="O147" i="42"/>
  <c r="T147" i="42"/>
  <c r="U147" i="42"/>
  <c r="R147" i="42"/>
  <c r="Q147" i="42"/>
  <c r="N147" i="42"/>
  <c r="P147" i="42"/>
  <c r="M147" i="42"/>
  <c r="G74" i="42"/>
  <c r="J74" i="42"/>
  <c r="D74" i="42"/>
  <c r="C74" i="42"/>
  <c r="I74" i="42"/>
  <c r="F74" i="42"/>
  <c r="H74" i="42"/>
  <c r="E74" i="42"/>
  <c r="K74" i="42"/>
  <c r="AP50" i="42"/>
  <c r="W50" i="42" s="1"/>
  <c r="N32" i="19"/>
  <c r="U32" i="19"/>
  <c r="O32" i="19"/>
  <c r="S32" i="19"/>
  <c r="T32" i="19"/>
  <c r="R32" i="19"/>
  <c r="M32" i="19"/>
  <c r="Q32" i="19"/>
  <c r="P32" i="19"/>
  <c r="J7" i="23"/>
  <c r="C7" i="23"/>
  <c r="E7" i="23"/>
  <c r="I7" i="23"/>
  <c r="D7" i="23"/>
  <c r="G7" i="23"/>
  <c r="H7" i="23"/>
  <c r="F7" i="23"/>
  <c r="K7" i="23"/>
  <c r="E151" i="42"/>
  <c r="H151" i="42"/>
  <c r="J151" i="42"/>
  <c r="G151" i="42"/>
  <c r="D151" i="42"/>
  <c r="K151" i="42"/>
  <c r="F151" i="42"/>
  <c r="C151" i="42"/>
  <c r="I151" i="42"/>
  <c r="D104" i="42"/>
  <c r="K104" i="42"/>
  <c r="H104" i="42"/>
  <c r="I104" i="42"/>
  <c r="G104" i="42"/>
  <c r="C104" i="42"/>
  <c r="J104" i="42"/>
  <c r="E104" i="42"/>
  <c r="F104" i="42"/>
  <c r="E38" i="26"/>
  <c r="G38" i="26"/>
  <c r="I38" i="26"/>
  <c r="J38" i="26"/>
  <c r="H38" i="26"/>
  <c r="C38" i="26"/>
  <c r="D38" i="26"/>
  <c r="F38" i="26"/>
  <c r="K38" i="26"/>
  <c r="K48" i="42"/>
  <c r="G48" i="42"/>
  <c r="C48" i="42"/>
  <c r="J48" i="42"/>
  <c r="E48" i="42"/>
  <c r="D48" i="42"/>
  <c r="H48" i="42"/>
  <c r="F48" i="42"/>
  <c r="I48" i="42"/>
  <c r="C56" i="28"/>
  <c r="E56" i="28"/>
  <c r="F56" i="28"/>
  <c r="J56" i="28"/>
  <c r="H56" i="28"/>
  <c r="K56" i="28"/>
  <c r="I56" i="28"/>
  <c r="G56" i="28"/>
  <c r="D56" i="28"/>
  <c r="S145" i="26"/>
  <c r="M145" i="26"/>
  <c r="T145" i="26"/>
  <c r="P145" i="26"/>
  <c r="U145" i="26"/>
  <c r="O145" i="26"/>
  <c r="Q145" i="26"/>
  <c r="R145" i="26"/>
  <c r="N145" i="26"/>
  <c r="AP66" i="26"/>
  <c r="AP175" i="26"/>
  <c r="O115" i="23"/>
  <c r="S115" i="23"/>
  <c r="N115" i="23"/>
  <c r="Q115" i="23"/>
  <c r="P115" i="23"/>
  <c r="M115" i="23"/>
  <c r="T115" i="23"/>
  <c r="U115" i="23"/>
  <c r="R115" i="23"/>
  <c r="AP3" i="40"/>
  <c r="T17" i="26"/>
  <c r="R17" i="26"/>
  <c r="Q17" i="26"/>
  <c r="S17" i="26"/>
  <c r="P17" i="26"/>
  <c r="U17" i="26"/>
  <c r="M17" i="26"/>
  <c r="N17" i="26"/>
  <c r="O17" i="26"/>
  <c r="T75" i="42"/>
  <c r="P75" i="42"/>
  <c r="Q75" i="42"/>
  <c r="U75" i="42"/>
  <c r="O75" i="42"/>
  <c r="M75" i="42"/>
  <c r="R75" i="42"/>
  <c r="S75" i="42"/>
  <c r="N75" i="42"/>
  <c r="AP89" i="40"/>
  <c r="AA89" i="40" s="1"/>
  <c r="AP101" i="42"/>
  <c r="T13" i="40"/>
  <c r="R13" i="40"/>
  <c r="P13" i="40"/>
  <c r="M13" i="40"/>
  <c r="U13" i="40"/>
  <c r="O13" i="40"/>
  <c r="Q13" i="40"/>
  <c r="N13" i="40"/>
  <c r="S13" i="40"/>
  <c r="N16" i="41"/>
  <c r="T16" i="41"/>
  <c r="M16" i="41"/>
  <c r="S16" i="41"/>
  <c r="U16" i="41"/>
  <c r="Q16" i="41"/>
  <c r="P16" i="41"/>
  <c r="O16" i="41"/>
  <c r="R16" i="41"/>
  <c r="T12" i="40"/>
  <c r="O12" i="40"/>
  <c r="M12" i="40"/>
  <c r="P12" i="40"/>
  <c r="Q12" i="40"/>
  <c r="R12" i="40"/>
  <c r="S12" i="40"/>
  <c r="N12" i="40"/>
  <c r="U12" i="40"/>
  <c r="AP91" i="40"/>
  <c r="AP11" i="41"/>
  <c r="S128" i="21"/>
  <c r="O128" i="21"/>
  <c r="M128" i="21"/>
  <c r="N128" i="21"/>
  <c r="R128" i="21"/>
  <c r="U128" i="21"/>
  <c r="Q128" i="21"/>
  <c r="P128" i="21"/>
  <c r="T128" i="21"/>
  <c r="O126" i="28"/>
  <c r="R126" i="28"/>
  <c r="S126" i="28"/>
  <c r="T126" i="28"/>
  <c r="N126" i="28"/>
  <c r="U126" i="28"/>
  <c r="M126" i="28"/>
  <c r="Q126" i="28"/>
  <c r="P126" i="28"/>
  <c r="AP114" i="41"/>
  <c r="F160" i="41"/>
  <c r="J160" i="41"/>
  <c r="I160" i="41"/>
  <c r="C160" i="41"/>
  <c r="E160" i="41"/>
  <c r="K160" i="41"/>
  <c r="D160" i="41"/>
  <c r="G160" i="41"/>
  <c r="H160" i="41"/>
  <c r="H132" i="41"/>
  <c r="J132" i="41"/>
  <c r="D132" i="41"/>
  <c r="C132" i="41"/>
  <c r="K132" i="41"/>
  <c r="I132" i="41"/>
  <c r="E132" i="41"/>
  <c r="F132" i="41"/>
  <c r="G132" i="41"/>
  <c r="N18" i="26"/>
  <c r="P18" i="26"/>
  <c r="Q18" i="26"/>
  <c r="T18" i="26"/>
  <c r="O18" i="26"/>
  <c r="S18" i="26"/>
  <c r="R18" i="26"/>
  <c r="U18" i="26"/>
  <c r="M18" i="26"/>
  <c r="AP121" i="41"/>
  <c r="W121" i="41" s="1"/>
  <c r="E84" i="40"/>
  <c r="H84" i="40"/>
  <c r="D84" i="40"/>
  <c r="I84" i="40"/>
  <c r="J84" i="40"/>
  <c r="F84" i="40"/>
  <c r="K84" i="40"/>
  <c r="G84" i="40"/>
  <c r="C84" i="40"/>
  <c r="Q50" i="40"/>
  <c r="S50" i="40"/>
  <c r="R50" i="40"/>
  <c r="O50" i="40"/>
  <c r="U50" i="40"/>
  <c r="P50" i="40"/>
  <c r="N50" i="40"/>
  <c r="M50" i="40"/>
  <c r="T50" i="40"/>
  <c r="E50" i="41"/>
  <c r="F50" i="41"/>
  <c r="D50" i="41"/>
  <c r="H50" i="41"/>
  <c r="K50" i="41"/>
  <c r="J50" i="41"/>
  <c r="C50" i="41"/>
  <c r="I50" i="41"/>
  <c r="G50" i="41"/>
  <c r="K113" i="23"/>
  <c r="F113" i="23"/>
  <c r="G113" i="23"/>
  <c r="E113" i="23"/>
  <c r="H113" i="23"/>
  <c r="C113" i="23"/>
  <c r="I113" i="23"/>
  <c r="D113" i="23"/>
  <c r="J113" i="23"/>
  <c r="I154" i="41"/>
  <c r="D154" i="41"/>
  <c r="E154" i="41"/>
  <c r="C154" i="41"/>
  <c r="J154" i="41"/>
  <c r="H154" i="41"/>
  <c r="F154" i="41"/>
  <c r="K154" i="41"/>
  <c r="G154" i="41"/>
  <c r="K90" i="40"/>
  <c r="F90" i="40"/>
  <c r="D90" i="40"/>
  <c r="I90" i="40"/>
  <c r="J90" i="40"/>
  <c r="G90" i="40"/>
  <c r="C90" i="40"/>
  <c r="H90" i="40"/>
  <c r="E90" i="40"/>
  <c r="N21" i="41"/>
  <c r="P21" i="41"/>
  <c r="O21" i="41"/>
  <c r="T21" i="41"/>
  <c r="Q21" i="41"/>
  <c r="U21" i="41"/>
  <c r="R21" i="41"/>
  <c r="M21" i="41"/>
  <c r="S21" i="41"/>
  <c r="AP171" i="23"/>
  <c r="Q88" i="28"/>
  <c r="R88" i="28"/>
  <c r="T88" i="28"/>
  <c r="M88" i="28"/>
  <c r="S88" i="28"/>
  <c r="U88" i="28"/>
  <c r="P88" i="28"/>
  <c r="N88" i="28"/>
  <c r="O88" i="28"/>
  <c r="P107" i="21"/>
  <c r="R107" i="21"/>
  <c r="T107" i="21"/>
  <c r="S107" i="21"/>
  <c r="O107" i="21"/>
  <c r="U107" i="21"/>
  <c r="N107" i="21"/>
  <c r="Q107" i="21"/>
  <c r="M107" i="21"/>
  <c r="G126" i="26"/>
  <c r="C126" i="26"/>
  <c r="E126" i="26"/>
  <c r="K126" i="26"/>
  <c r="J126" i="26"/>
  <c r="F126" i="26"/>
  <c r="I126" i="26"/>
  <c r="D126" i="26"/>
  <c r="H126" i="26"/>
  <c r="AP48" i="19"/>
  <c r="AC48" i="19" s="1"/>
  <c r="AP41" i="23"/>
  <c r="P132" i="28"/>
  <c r="Q132" i="28"/>
  <c r="M132" i="28"/>
  <c r="N132" i="28"/>
  <c r="U132" i="28"/>
  <c r="S132" i="28"/>
  <c r="T132" i="28"/>
  <c r="R132" i="28"/>
  <c r="O132" i="28"/>
  <c r="AP7" i="26"/>
  <c r="R102" i="28"/>
  <c r="P102" i="28"/>
  <c r="O102" i="28"/>
  <c r="U102" i="28"/>
  <c r="N102" i="28"/>
  <c r="T102" i="28"/>
  <c r="M102" i="28"/>
  <c r="Q102" i="28"/>
  <c r="S102" i="28"/>
  <c r="O18" i="28"/>
  <c r="P18" i="28"/>
  <c r="S18" i="28"/>
  <c r="T18" i="28"/>
  <c r="R18" i="28"/>
  <c r="U18" i="28"/>
  <c r="Q18" i="28"/>
  <c r="N18" i="28"/>
  <c r="M18" i="28"/>
  <c r="J147" i="28"/>
  <c r="E147" i="28"/>
  <c r="F147" i="28"/>
  <c r="K147" i="28"/>
  <c r="G147" i="28"/>
  <c r="C147" i="28"/>
  <c r="H147" i="28"/>
  <c r="I147" i="28"/>
  <c r="D147" i="28"/>
  <c r="M141" i="23"/>
  <c r="T141" i="23"/>
  <c r="P141" i="23"/>
  <c r="Q141" i="23"/>
  <c r="U141" i="23"/>
  <c r="S141" i="23"/>
  <c r="O141" i="23"/>
  <c r="R141" i="23"/>
  <c r="N141" i="23"/>
  <c r="AP70" i="41"/>
  <c r="T94" i="28"/>
  <c r="Q94" i="28"/>
  <c r="M94" i="28"/>
  <c r="N94" i="28"/>
  <c r="S94" i="28"/>
  <c r="U94" i="28"/>
  <c r="R94" i="28"/>
  <c r="O94" i="28"/>
  <c r="P94" i="28"/>
  <c r="Q140" i="23"/>
  <c r="O140" i="23"/>
  <c r="N140" i="23"/>
  <c r="S140" i="23"/>
  <c r="M140" i="23"/>
  <c r="U140" i="23"/>
  <c r="P140" i="23"/>
  <c r="R140" i="23"/>
  <c r="T140" i="23"/>
  <c r="C163" i="42"/>
  <c r="I163" i="42"/>
  <c r="J163" i="42"/>
  <c r="D163" i="42"/>
  <c r="H163" i="42"/>
  <c r="F163" i="42"/>
  <c r="G163" i="42"/>
  <c r="E163" i="42"/>
  <c r="K163" i="42"/>
  <c r="N103" i="40"/>
  <c r="Q103" i="40"/>
  <c r="T103" i="40"/>
  <c r="P103" i="40"/>
  <c r="R103" i="40"/>
  <c r="U103" i="40"/>
  <c r="O103" i="40"/>
  <c r="M103" i="40"/>
  <c r="S103" i="40"/>
  <c r="M31" i="28"/>
  <c r="Q31" i="28"/>
  <c r="O31" i="28"/>
  <c r="S31" i="28"/>
  <c r="R31" i="28"/>
  <c r="T31" i="28"/>
  <c r="U31" i="28"/>
  <c r="P31" i="28"/>
  <c r="N31" i="28"/>
  <c r="G88" i="26"/>
  <c r="J88" i="26"/>
  <c r="E88" i="26"/>
  <c r="D88" i="26"/>
  <c r="I88" i="26"/>
  <c r="C88" i="26"/>
  <c r="H88" i="26"/>
  <c r="K88" i="26"/>
  <c r="F88" i="26"/>
  <c r="AP61" i="23"/>
  <c r="AN61" i="23" s="1"/>
  <c r="T10" i="28"/>
  <c r="P10" i="28"/>
  <c r="U10" i="28"/>
  <c r="N10" i="28"/>
  <c r="Q10" i="28"/>
  <c r="M10" i="28"/>
  <c r="R10" i="28"/>
  <c r="S10" i="28"/>
  <c r="O10" i="28"/>
  <c r="I41" i="28"/>
  <c r="H41" i="28"/>
  <c r="J41" i="28"/>
  <c r="D41" i="28"/>
  <c r="K41" i="28"/>
  <c r="E41" i="28"/>
  <c r="F41" i="28"/>
  <c r="C41" i="28"/>
  <c r="G41" i="28"/>
  <c r="D168" i="40"/>
  <c r="C168" i="40"/>
  <c r="E168" i="40"/>
  <c r="F168" i="40"/>
  <c r="H168" i="40"/>
  <c r="I168" i="40"/>
  <c r="K168" i="40"/>
  <c r="G168" i="40"/>
  <c r="J168" i="40"/>
  <c r="E95" i="23"/>
  <c r="D95" i="23"/>
  <c r="F95" i="23"/>
  <c r="K95" i="23"/>
  <c r="I95" i="23"/>
  <c r="C95" i="23"/>
  <c r="J95" i="23"/>
  <c r="H95" i="23"/>
  <c r="G95" i="23"/>
  <c r="O103" i="41"/>
  <c r="S103" i="41"/>
  <c r="R103" i="41"/>
  <c r="U103" i="41"/>
  <c r="Q103" i="41"/>
  <c r="P103" i="41"/>
  <c r="N103" i="41"/>
  <c r="M103" i="41"/>
  <c r="T103" i="41"/>
  <c r="AP102" i="23"/>
  <c r="U124" i="28"/>
  <c r="Q124" i="28"/>
  <c r="T124" i="28"/>
  <c r="R124" i="28"/>
  <c r="S124" i="28"/>
  <c r="P124" i="28"/>
  <c r="M124" i="28"/>
  <c r="N124" i="28"/>
  <c r="O124" i="28"/>
  <c r="AP137" i="23"/>
  <c r="AE137" i="23" s="1"/>
  <c r="E21" i="28"/>
  <c r="G21" i="28"/>
  <c r="C21" i="28"/>
  <c r="H21" i="28"/>
  <c r="I21" i="28"/>
  <c r="D21" i="28"/>
  <c r="K21" i="28"/>
  <c r="F21" i="28"/>
  <c r="J21" i="28"/>
  <c r="K83" i="23"/>
  <c r="C83" i="23"/>
  <c r="H83" i="23"/>
  <c r="G83" i="23"/>
  <c r="J83" i="23"/>
  <c r="I83" i="23"/>
  <c r="E83" i="23"/>
  <c r="F83" i="23"/>
  <c r="D83" i="23"/>
  <c r="H142" i="26"/>
  <c r="I142" i="26"/>
  <c r="J142" i="26"/>
  <c r="F142" i="26"/>
  <c r="K142" i="26"/>
  <c r="D142" i="26"/>
  <c r="C142" i="26"/>
  <c r="G142" i="26"/>
  <c r="E142" i="26"/>
  <c r="Q125" i="40"/>
  <c r="R125" i="40"/>
  <c r="S125" i="40"/>
  <c r="O125" i="40"/>
  <c r="M125" i="40"/>
  <c r="P125" i="40"/>
  <c r="U125" i="40"/>
  <c r="N125" i="40"/>
  <c r="T125" i="40"/>
  <c r="I29" i="28"/>
  <c r="H29" i="28"/>
  <c r="E29" i="28"/>
  <c r="F29" i="28"/>
  <c r="J29" i="28"/>
  <c r="K29" i="28"/>
  <c r="G29" i="28"/>
  <c r="D29" i="28"/>
  <c r="C29" i="28"/>
  <c r="AP168" i="41"/>
  <c r="AB168" i="41" s="1"/>
  <c r="H124" i="41"/>
  <c r="D124" i="41"/>
  <c r="J124" i="41"/>
  <c r="F124" i="41"/>
  <c r="E124" i="41"/>
  <c r="C124" i="41"/>
  <c r="G124" i="41"/>
  <c r="K124" i="41"/>
  <c r="I124" i="41"/>
  <c r="K23" i="41"/>
  <c r="C23" i="41"/>
  <c r="I23" i="41"/>
  <c r="H23" i="41"/>
  <c r="D23" i="41"/>
  <c r="J23" i="41"/>
  <c r="E23" i="41"/>
  <c r="F23" i="41"/>
  <c r="G23" i="41"/>
  <c r="O136" i="40"/>
  <c r="S136" i="40"/>
  <c r="R136" i="40"/>
  <c r="U136" i="40"/>
  <c r="M136" i="40"/>
  <c r="P136" i="40"/>
  <c r="Q136" i="40"/>
  <c r="T136" i="40"/>
  <c r="N136" i="40"/>
  <c r="AP170" i="26"/>
  <c r="S22" i="26"/>
  <c r="T22" i="26"/>
  <c r="N22" i="26"/>
  <c r="M22" i="26"/>
  <c r="U22" i="26"/>
  <c r="R22" i="26"/>
  <c r="Q22" i="26"/>
  <c r="P22" i="26"/>
  <c r="O22" i="26"/>
  <c r="AP165" i="41"/>
  <c r="AP94" i="26"/>
  <c r="D150" i="42"/>
  <c r="H150" i="42"/>
  <c r="J150" i="42"/>
  <c r="G150" i="42"/>
  <c r="F150" i="42"/>
  <c r="K150" i="42"/>
  <c r="I150" i="42"/>
  <c r="E150" i="42"/>
  <c r="C150" i="42"/>
  <c r="Q139" i="42"/>
  <c r="T139" i="42"/>
  <c r="O139" i="42"/>
  <c r="S139" i="42"/>
  <c r="M139" i="42"/>
  <c r="R139" i="42"/>
  <c r="N139" i="42"/>
  <c r="P139" i="42"/>
  <c r="U139" i="42"/>
  <c r="AP71" i="41"/>
  <c r="AG71" i="41" s="1"/>
  <c r="U13" i="42"/>
  <c r="T13" i="42"/>
  <c r="Q13" i="42"/>
  <c r="P13" i="42"/>
  <c r="M13" i="42"/>
  <c r="R13" i="42"/>
  <c r="O13" i="42"/>
  <c r="N13" i="42"/>
  <c r="S13" i="42"/>
  <c r="N103" i="42"/>
  <c r="R103" i="42"/>
  <c r="S103" i="42"/>
  <c r="O103" i="42"/>
  <c r="U103" i="42"/>
  <c r="P103" i="42"/>
  <c r="Q103" i="42"/>
  <c r="M103" i="42"/>
  <c r="T103" i="42"/>
  <c r="AP151" i="40"/>
  <c r="AP46" i="28"/>
  <c r="AG46" i="28" s="1"/>
  <c r="F96" i="40"/>
  <c r="E96" i="40"/>
  <c r="J96" i="40"/>
  <c r="K96" i="40"/>
  <c r="D96" i="40"/>
  <c r="G96" i="40"/>
  <c r="H96" i="40"/>
  <c r="C96" i="40"/>
  <c r="I96" i="40"/>
  <c r="C175" i="26"/>
  <c r="G175" i="26"/>
  <c r="F175" i="26"/>
  <c r="I175" i="26"/>
  <c r="K175" i="26"/>
  <c r="D175" i="26"/>
  <c r="E175" i="26"/>
  <c r="J175" i="26"/>
  <c r="H175" i="26"/>
  <c r="O165" i="23"/>
  <c r="U165" i="23"/>
  <c r="R165" i="23"/>
  <c r="S165" i="23"/>
  <c r="P165" i="23"/>
  <c r="N165" i="23"/>
  <c r="Q165" i="23"/>
  <c r="T165" i="23"/>
  <c r="M165" i="23"/>
  <c r="H176" i="42"/>
  <c r="F176" i="42"/>
  <c r="K176" i="42"/>
  <c r="I176" i="42"/>
  <c r="C176" i="42"/>
  <c r="E176" i="42"/>
  <c r="G176" i="42"/>
  <c r="J176" i="42"/>
  <c r="D176" i="42"/>
  <c r="G134" i="26"/>
  <c r="I134" i="26"/>
  <c r="D134" i="26"/>
  <c r="E134" i="26"/>
  <c r="C134" i="26"/>
  <c r="F134" i="26"/>
  <c r="H134" i="26"/>
  <c r="K134" i="26"/>
  <c r="J134" i="26"/>
  <c r="AP18" i="26"/>
  <c r="M128" i="41"/>
  <c r="R128" i="41"/>
  <c r="S128" i="41"/>
  <c r="N128" i="41"/>
  <c r="O128" i="41"/>
  <c r="U128" i="41"/>
  <c r="T128" i="41"/>
  <c r="P128" i="41"/>
  <c r="Q128" i="41"/>
  <c r="S110" i="26"/>
  <c r="P110" i="26"/>
  <c r="M110" i="26"/>
  <c r="Q110" i="26"/>
  <c r="R110" i="26"/>
  <c r="U110" i="26"/>
  <c r="N110" i="26"/>
  <c r="O110" i="26"/>
  <c r="T110" i="26"/>
  <c r="P39" i="41"/>
  <c r="S39" i="41"/>
  <c r="T39" i="41"/>
  <c r="Q39" i="41"/>
  <c r="R39" i="41"/>
  <c r="O39" i="41"/>
  <c r="M39" i="41"/>
  <c r="N39" i="41"/>
  <c r="U39" i="41"/>
  <c r="AP57" i="42"/>
  <c r="O72" i="42"/>
  <c r="P72" i="42"/>
  <c r="R72" i="42"/>
  <c r="N72" i="42"/>
  <c r="U72" i="42"/>
  <c r="Q72" i="42"/>
  <c r="T72" i="42"/>
  <c r="S72" i="42"/>
  <c r="M72" i="42"/>
  <c r="K40" i="42"/>
  <c r="D40" i="42"/>
  <c r="H40" i="42"/>
  <c r="J40" i="42"/>
  <c r="E40" i="42"/>
  <c r="G40" i="42"/>
  <c r="C40" i="42"/>
  <c r="F40" i="42"/>
  <c r="I40" i="42"/>
  <c r="AP49" i="42"/>
  <c r="AP156" i="40"/>
  <c r="AP18" i="41"/>
  <c r="AN18" i="41" s="1"/>
  <c r="M105" i="41"/>
  <c r="S105" i="41"/>
  <c r="Q105" i="41"/>
  <c r="T105" i="41"/>
  <c r="U105" i="41"/>
  <c r="R105" i="41"/>
  <c r="P105" i="41"/>
  <c r="N105" i="41"/>
  <c r="O105" i="41"/>
  <c r="O139" i="26"/>
  <c r="Q139" i="26"/>
  <c r="N139" i="26"/>
  <c r="S139" i="26"/>
  <c r="M139" i="26"/>
  <c r="P139" i="26"/>
  <c r="R139" i="26"/>
  <c r="U139" i="26"/>
  <c r="T139" i="26"/>
  <c r="AP25" i="41"/>
  <c r="AO25" i="41" s="1"/>
  <c r="N27" i="41"/>
  <c r="P27" i="41"/>
  <c r="Q27" i="41"/>
  <c r="U27" i="41"/>
  <c r="T27" i="41"/>
  <c r="O27" i="41"/>
  <c r="R27" i="41"/>
  <c r="M27" i="41"/>
  <c r="S27" i="41"/>
  <c r="AP174" i="42"/>
  <c r="P131" i="28"/>
  <c r="Q131" i="28"/>
  <c r="U131" i="28"/>
  <c r="O131" i="28"/>
  <c r="S131" i="28"/>
  <c r="M131" i="28"/>
  <c r="T131" i="28"/>
  <c r="N131" i="28"/>
  <c r="R131" i="28"/>
  <c r="T73" i="21"/>
  <c r="R73" i="21"/>
  <c r="N73" i="21"/>
  <c r="S73" i="21"/>
  <c r="P73" i="21"/>
  <c r="O73" i="21"/>
  <c r="Q73" i="21"/>
  <c r="U73" i="21"/>
  <c r="M73" i="21"/>
  <c r="C85" i="26"/>
  <c r="E85" i="26"/>
  <c r="D85" i="26"/>
  <c r="K85" i="26"/>
  <c r="I85" i="26"/>
  <c r="H85" i="26"/>
  <c r="J85" i="26"/>
  <c r="G85" i="26"/>
  <c r="F85" i="26"/>
  <c r="M70" i="42"/>
  <c r="O70" i="42"/>
  <c r="P70" i="42"/>
  <c r="T70" i="42"/>
  <c r="N70" i="42"/>
  <c r="R70" i="42"/>
  <c r="Q70" i="42"/>
  <c r="S70" i="42"/>
  <c r="U70" i="42"/>
  <c r="E34" i="28"/>
  <c r="D34" i="28"/>
  <c r="H34" i="28"/>
  <c r="K34" i="28"/>
  <c r="I34" i="28"/>
  <c r="G34" i="28"/>
  <c r="J34" i="28"/>
  <c r="C34" i="28"/>
  <c r="F34" i="28"/>
  <c r="H65" i="40"/>
  <c r="E65" i="40"/>
  <c r="F65" i="40"/>
  <c r="I65" i="40"/>
  <c r="K65" i="40"/>
  <c r="C65" i="40"/>
  <c r="G65" i="40"/>
  <c r="J65" i="40"/>
  <c r="D65" i="40"/>
  <c r="D30" i="42"/>
  <c r="H30" i="42"/>
  <c r="F30" i="42"/>
  <c r="E30" i="42"/>
  <c r="G30" i="42"/>
  <c r="J30" i="42"/>
  <c r="C30" i="42"/>
  <c r="K30" i="42"/>
  <c r="I30" i="42"/>
  <c r="AP20" i="40"/>
  <c r="G79" i="42"/>
  <c r="J79" i="42"/>
  <c r="K79" i="42"/>
  <c r="H79" i="42"/>
  <c r="F79" i="42"/>
  <c r="E79" i="42"/>
  <c r="C79" i="42"/>
  <c r="D79" i="42"/>
  <c r="I79" i="42"/>
  <c r="M57" i="41"/>
  <c r="P57" i="41"/>
  <c r="R57" i="41"/>
  <c r="S57" i="41"/>
  <c r="U57" i="41"/>
  <c r="O57" i="41"/>
  <c r="N57" i="41"/>
  <c r="T57" i="41"/>
  <c r="Q57" i="41"/>
  <c r="I30" i="41"/>
  <c r="D30" i="41"/>
  <c r="G30" i="41"/>
  <c r="K30" i="41"/>
  <c r="C30" i="41"/>
  <c r="E30" i="41"/>
  <c r="H30" i="41"/>
  <c r="J30" i="41"/>
  <c r="F30" i="41"/>
  <c r="G135" i="28"/>
  <c r="C135" i="28"/>
  <c r="I135" i="28"/>
  <c r="D135" i="28"/>
  <c r="E135" i="28"/>
  <c r="H135" i="28"/>
  <c r="F135" i="28"/>
  <c r="K135" i="28"/>
  <c r="J135" i="28"/>
  <c r="U51" i="23"/>
  <c r="S51" i="23"/>
  <c r="P51" i="23"/>
  <c r="Q51" i="23"/>
  <c r="T51" i="23"/>
  <c r="O51" i="23"/>
  <c r="M51" i="23"/>
  <c r="R51" i="23"/>
  <c r="N51" i="23"/>
  <c r="AP87" i="41"/>
  <c r="K162" i="26"/>
  <c r="G162" i="26"/>
  <c r="I162" i="26"/>
  <c r="E162" i="26"/>
  <c r="J162" i="26"/>
  <c r="F162" i="26"/>
  <c r="D162" i="26"/>
  <c r="C162" i="26"/>
  <c r="H162" i="26"/>
  <c r="R177" i="23"/>
  <c r="S177" i="23"/>
  <c r="Q177" i="23"/>
  <c r="P177" i="23"/>
  <c r="M177" i="23"/>
  <c r="O177" i="23"/>
  <c r="N177" i="23"/>
  <c r="T177" i="23"/>
  <c r="U177" i="23"/>
  <c r="AP77" i="23"/>
  <c r="AE77" i="23" s="1"/>
  <c r="N110" i="28"/>
  <c r="O110" i="28"/>
  <c r="M110" i="28"/>
  <c r="U110" i="28"/>
  <c r="P110" i="28"/>
  <c r="Q110" i="28"/>
  <c r="S110" i="28"/>
  <c r="R110" i="28"/>
  <c r="T110" i="28"/>
  <c r="AP107" i="21"/>
  <c r="AK107" i="21" s="1"/>
  <c r="O177" i="21"/>
  <c r="T177" i="21"/>
  <c r="R177" i="21"/>
  <c r="P177" i="21"/>
  <c r="U177" i="21"/>
  <c r="M177" i="21"/>
  <c r="N177" i="21"/>
  <c r="S177" i="21"/>
  <c r="Q177" i="21"/>
  <c r="D53" i="41"/>
  <c r="I53" i="41"/>
  <c r="K53" i="41"/>
  <c r="F53" i="41"/>
  <c r="E53" i="41"/>
  <c r="G53" i="41"/>
  <c r="C53" i="41"/>
  <c r="J53" i="41"/>
  <c r="H53" i="41"/>
  <c r="M112" i="28"/>
  <c r="U112" i="28"/>
  <c r="N112" i="28"/>
  <c r="T112" i="28"/>
  <c r="P112" i="28"/>
  <c r="S112" i="28"/>
  <c r="O112" i="28"/>
  <c r="R112" i="28"/>
  <c r="Q112" i="28"/>
  <c r="U31" i="26"/>
  <c r="S31" i="26"/>
  <c r="M31" i="26"/>
  <c r="N31" i="26"/>
  <c r="O31" i="26"/>
  <c r="P31" i="26"/>
  <c r="T31" i="26"/>
  <c r="R31" i="26"/>
  <c r="Q31" i="26"/>
  <c r="AP23" i="19"/>
  <c r="AA23" i="19" s="1"/>
  <c r="AP90" i="23"/>
  <c r="F69" i="23"/>
  <c r="J69" i="23"/>
  <c r="E69" i="23"/>
  <c r="C69" i="23"/>
  <c r="G69" i="23"/>
  <c r="H69" i="23"/>
  <c r="D69" i="23"/>
  <c r="I69" i="23"/>
  <c r="K69" i="23"/>
  <c r="H127" i="26"/>
  <c r="C127" i="26"/>
  <c r="I127" i="26"/>
  <c r="G127" i="26"/>
  <c r="J127" i="26"/>
  <c r="K127" i="26"/>
  <c r="E127" i="26"/>
  <c r="D127" i="26"/>
  <c r="F127" i="26"/>
  <c r="K143" i="28"/>
  <c r="C143" i="28"/>
  <c r="G143" i="28"/>
  <c r="I143" i="28"/>
  <c r="H143" i="28"/>
  <c r="J143" i="28"/>
  <c r="F143" i="28"/>
  <c r="D143" i="28"/>
  <c r="E143" i="28"/>
  <c r="R153" i="21"/>
  <c r="P153" i="21"/>
  <c r="U153" i="21"/>
  <c r="Q153" i="21"/>
  <c r="T153" i="21"/>
  <c r="O153" i="21"/>
  <c r="M153" i="21"/>
  <c r="N153" i="21"/>
  <c r="S153" i="21"/>
  <c r="G42" i="28"/>
  <c r="H42" i="28"/>
  <c r="D42" i="28"/>
  <c r="K42" i="28"/>
  <c r="I42" i="28"/>
  <c r="C42" i="28"/>
  <c r="E42" i="28"/>
  <c r="F42" i="28"/>
  <c r="J42" i="28"/>
  <c r="AP102" i="26"/>
  <c r="Y102" i="26" s="1"/>
  <c r="AP117" i="40"/>
  <c r="Z117" i="40" s="1"/>
  <c r="P22" i="42"/>
  <c r="R22" i="42"/>
  <c r="U22" i="42"/>
  <c r="O22" i="42"/>
  <c r="Q22" i="42"/>
  <c r="S22" i="42"/>
  <c r="T22" i="42"/>
  <c r="N22" i="42"/>
  <c r="M22" i="42"/>
  <c r="AP160" i="23"/>
  <c r="K141" i="28"/>
  <c r="C141" i="28"/>
  <c r="I141" i="28"/>
  <c r="H141" i="28"/>
  <c r="F141" i="28"/>
  <c r="D141" i="28"/>
  <c r="J141" i="28"/>
  <c r="E141" i="28"/>
  <c r="G141" i="28"/>
  <c r="Q109" i="41"/>
  <c r="N109" i="41"/>
  <c r="M109" i="41"/>
  <c r="R109" i="41"/>
  <c r="O109" i="41"/>
  <c r="U109" i="41"/>
  <c r="S109" i="41"/>
  <c r="T109" i="41"/>
  <c r="P109" i="41"/>
  <c r="N93" i="40"/>
  <c r="P93" i="40"/>
  <c r="O93" i="40"/>
  <c r="R93" i="40"/>
  <c r="M93" i="40"/>
  <c r="U93" i="40"/>
  <c r="T93" i="40"/>
  <c r="S93" i="40"/>
  <c r="Q93" i="40"/>
  <c r="D122" i="28"/>
  <c r="F122" i="28"/>
  <c r="K122" i="28"/>
  <c r="E122" i="28"/>
  <c r="C122" i="28"/>
  <c r="J122" i="28"/>
  <c r="G122" i="28"/>
  <c r="I122" i="28"/>
  <c r="H122" i="28"/>
  <c r="P171" i="23"/>
  <c r="Q171" i="23"/>
  <c r="R171" i="23"/>
  <c r="N171" i="23"/>
  <c r="S171" i="23"/>
  <c r="M171" i="23"/>
  <c r="U171" i="23"/>
  <c r="T171" i="23"/>
  <c r="O171" i="23"/>
  <c r="AP144" i="26"/>
  <c r="O9" i="41"/>
  <c r="Q9" i="41"/>
  <c r="M9" i="41"/>
  <c r="N9" i="41"/>
  <c r="P9" i="41"/>
  <c r="S9" i="41"/>
  <c r="T9" i="41"/>
  <c r="U9" i="41"/>
  <c r="R9" i="41"/>
  <c r="AP17" i="41"/>
  <c r="J70" i="40"/>
  <c r="H70" i="40"/>
  <c r="D70" i="40"/>
  <c r="F70" i="40"/>
  <c r="I70" i="40"/>
  <c r="C70" i="40"/>
  <c r="E70" i="40"/>
  <c r="G70" i="40"/>
  <c r="K70" i="40"/>
  <c r="AP147" i="21"/>
  <c r="AF147" i="21" s="1"/>
  <c r="AP85" i="21"/>
  <c r="AP68" i="21"/>
  <c r="E89" i="41"/>
  <c r="K89" i="41"/>
  <c r="D89" i="41"/>
  <c r="J89" i="41"/>
  <c r="I89" i="41"/>
  <c r="C89" i="41"/>
  <c r="H89" i="41"/>
  <c r="F89" i="41"/>
  <c r="G89" i="41"/>
  <c r="P165" i="21"/>
  <c r="U165" i="21"/>
  <c r="N165" i="21"/>
  <c r="O165" i="21"/>
  <c r="S165" i="21"/>
  <c r="T165" i="21"/>
  <c r="M165" i="21"/>
  <c r="Q165" i="21"/>
  <c r="R165" i="21"/>
  <c r="K40" i="41"/>
  <c r="C40" i="41"/>
  <c r="E40" i="41"/>
  <c r="H40" i="41"/>
  <c r="D40" i="41"/>
  <c r="F40" i="41"/>
  <c r="I40" i="41"/>
  <c r="G40" i="41"/>
  <c r="J40" i="41"/>
  <c r="M70" i="28"/>
  <c r="T70" i="28"/>
  <c r="R70" i="28"/>
  <c r="Q70" i="28"/>
  <c r="N70" i="28"/>
  <c r="P70" i="28"/>
  <c r="O70" i="28"/>
  <c r="S70" i="28"/>
  <c r="U70" i="28"/>
  <c r="C26" i="23"/>
  <c r="G26" i="23"/>
  <c r="E26" i="23"/>
  <c r="I26" i="23"/>
  <c r="H26" i="23"/>
  <c r="F26" i="23"/>
  <c r="J26" i="23"/>
  <c r="D26" i="23"/>
  <c r="K26" i="23"/>
  <c r="AP148" i="28"/>
  <c r="AI148" i="28" s="1"/>
  <c r="H3" i="41"/>
  <c r="D3" i="41"/>
  <c r="E3" i="41"/>
  <c r="F3" i="41"/>
  <c r="G3" i="41"/>
  <c r="I3" i="41"/>
  <c r="J3" i="41"/>
  <c r="K3" i="41"/>
  <c r="C3" i="41"/>
  <c r="AP112" i="28"/>
  <c r="AP168" i="21"/>
  <c r="AG168" i="21" s="1"/>
  <c r="AP38" i="19"/>
  <c r="AH38" i="19" s="1"/>
  <c r="S99" i="28"/>
  <c r="Q99" i="28"/>
  <c r="P99" i="28"/>
  <c r="N99" i="28"/>
  <c r="U99" i="28"/>
  <c r="T99" i="28"/>
  <c r="M99" i="28"/>
  <c r="R99" i="28"/>
  <c r="O99" i="28"/>
  <c r="AP17" i="28"/>
  <c r="AK17" i="28" s="1"/>
  <c r="AP16" i="23"/>
  <c r="W16" i="23" s="1"/>
  <c r="I174" i="28"/>
  <c r="J174" i="28"/>
  <c r="K174" i="28"/>
  <c r="G174" i="28"/>
  <c r="D174" i="28"/>
  <c r="C174" i="28"/>
  <c r="E174" i="28"/>
  <c r="H174" i="28"/>
  <c r="F174" i="28"/>
  <c r="AP80" i="23"/>
  <c r="AD80" i="23" s="1"/>
  <c r="F108" i="40"/>
  <c r="D108" i="40"/>
  <c r="J108" i="40"/>
  <c r="K108" i="40"/>
  <c r="G108" i="40"/>
  <c r="I108" i="40"/>
  <c r="C108" i="40"/>
  <c r="H108" i="40"/>
  <c r="E108" i="40"/>
  <c r="I93" i="26"/>
  <c r="F93" i="26"/>
  <c r="H93" i="26"/>
  <c r="J93" i="26"/>
  <c r="E93" i="26"/>
  <c r="G93" i="26"/>
  <c r="K93" i="26"/>
  <c r="D93" i="26"/>
  <c r="C93" i="26"/>
  <c r="E25" i="26"/>
  <c r="K25" i="26"/>
  <c r="H25" i="26"/>
  <c r="F25" i="26"/>
  <c r="G25" i="26"/>
  <c r="J25" i="26"/>
  <c r="D25" i="26"/>
  <c r="C25" i="26"/>
  <c r="I25" i="26"/>
  <c r="H114" i="42"/>
  <c r="C114" i="42"/>
  <c r="F114" i="42"/>
  <c r="I114" i="42"/>
  <c r="E114" i="42"/>
  <c r="D114" i="42"/>
  <c r="K114" i="42"/>
  <c r="G114" i="42"/>
  <c r="J114" i="42"/>
  <c r="AP111" i="23"/>
  <c r="U171" i="28"/>
  <c r="P171" i="28"/>
  <c r="O171" i="28"/>
  <c r="T171" i="28"/>
  <c r="R171" i="28"/>
  <c r="M171" i="28"/>
  <c r="Q171" i="28"/>
  <c r="N171" i="28"/>
  <c r="S171" i="28"/>
  <c r="P42" i="28"/>
  <c r="O42" i="28"/>
  <c r="Q42" i="28"/>
  <c r="U42" i="28"/>
  <c r="M42" i="28"/>
  <c r="N42" i="28"/>
  <c r="S42" i="28"/>
  <c r="R42" i="28"/>
  <c r="T42" i="28"/>
  <c r="T138" i="28"/>
  <c r="P138" i="28"/>
  <c r="N138" i="28"/>
  <c r="M138" i="28"/>
  <c r="S138" i="28"/>
  <c r="O138" i="28"/>
  <c r="U138" i="28"/>
  <c r="R138" i="28"/>
  <c r="Q138" i="28"/>
  <c r="J35" i="23"/>
  <c r="K35" i="23"/>
  <c r="E35" i="23"/>
  <c r="I35" i="23"/>
  <c r="D35" i="23"/>
  <c r="F35" i="23"/>
  <c r="H35" i="23"/>
  <c r="G35" i="23"/>
  <c r="C35" i="23"/>
  <c r="F66" i="40"/>
  <c r="G66" i="40"/>
  <c r="C66" i="40"/>
  <c r="D66" i="40"/>
  <c r="H66" i="40"/>
  <c r="E66" i="40"/>
  <c r="J66" i="40"/>
  <c r="I66" i="40"/>
  <c r="K66" i="40"/>
  <c r="I36" i="23"/>
  <c r="G36" i="23"/>
  <c r="D36" i="23"/>
  <c r="E36" i="23"/>
  <c r="F36" i="23"/>
  <c r="C36" i="23"/>
  <c r="K36" i="23"/>
  <c r="H36" i="23"/>
  <c r="J36" i="23"/>
  <c r="C65" i="26"/>
  <c r="D65" i="26"/>
  <c r="E65" i="26"/>
  <c r="K65" i="26"/>
  <c r="H65" i="26"/>
  <c r="I65" i="26"/>
  <c r="G65" i="26"/>
  <c r="F65" i="26"/>
  <c r="J65" i="26"/>
  <c r="AP45" i="28"/>
  <c r="AL45" i="28" s="1"/>
  <c r="R44" i="19"/>
  <c r="S44" i="19"/>
  <c r="P44" i="19"/>
  <c r="T44" i="19"/>
  <c r="O44" i="19"/>
  <c r="Q44" i="19"/>
  <c r="U44" i="19"/>
  <c r="M44" i="19"/>
  <c r="N44" i="19"/>
  <c r="R121" i="28"/>
  <c r="T121" i="28"/>
  <c r="M121" i="28"/>
  <c r="N121" i="28"/>
  <c r="S121" i="28"/>
  <c r="U121" i="28"/>
  <c r="P121" i="28"/>
  <c r="O121" i="28"/>
  <c r="Q121" i="28"/>
  <c r="AP165" i="23"/>
  <c r="AM165" i="23" s="1"/>
  <c r="K136" i="28"/>
  <c r="F136" i="28"/>
  <c r="J136" i="28"/>
  <c r="C136" i="28"/>
  <c r="H136" i="28"/>
  <c r="G136" i="28"/>
  <c r="I136" i="28"/>
  <c r="E136" i="28"/>
  <c r="D136" i="28"/>
  <c r="F75" i="40"/>
  <c r="K75" i="40"/>
  <c r="E75" i="40"/>
  <c r="C75" i="40"/>
  <c r="G75" i="40"/>
  <c r="I75" i="40"/>
  <c r="H75" i="40"/>
  <c r="D75" i="40"/>
  <c r="J75" i="40"/>
  <c r="F160" i="40"/>
  <c r="H160" i="40"/>
  <c r="G160" i="40"/>
  <c r="E160" i="40"/>
  <c r="K160" i="40"/>
  <c r="D160" i="40"/>
  <c r="I160" i="40"/>
  <c r="J160" i="40"/>
  <c r="C160" i="40"/>
  <c r="I8" i="28"/>
  <c r="K8" i="28"/>
  <c r="E8" i="28"/>
  <c r="G8" i="28"/>
  <c r="H8" i="28"/>
  <c r="F8" i="28"/>
  <c r="D8" i="28"/>
  <c r="C8" i="28"/>
  <c r="J8" i="28"/>
  <c r="AP85" i="41"/>
  <c r="J148" i="23"/>
  <c r="I148" i="23"/>
  <c r="E148" i="23"/>
  <c r="C148" i="23"/>
  <c r="G148" i="23"/>
  <c r="D148" i="23"/>
  <c r="K148" i="23"/>
  <c r="H148" i="23"/>
  <c r="F148" i="23"/>
  <c r="N44" i="41"/>
  <c r="R44" i="41"/>
  <c r="T44" i="41"/>
  <c r="O44" i="41"/>
  <c r="U44" i="41"/>
  <c r="M44" i="41"/>
  <c r="P44" i="41"/>
  <c r="Q44" i="41"/>
  <c r="S44" i="41"/>
  <c r="K43" i="25"/>
  <c r="D43" i="25"/>
  <c r="G43" i="25"/>
  <c r="I43" i="25"/>
  <c r="C43" i="25"/>
  <c r="H43" i="25"/>
  <c r="J43" i="25"/>
  <c r="F43" i="25"/>
  <c r="E43" i="25"/>
  <c r="I101" i="23"/>
  <c r="C101" i="23"/>
  <c r="G101" i="23"/>
  <c r="K101" i="23"/>
  <c r="E101" i="23"/>
  <c r="H101" i="23"/>
  <c r="D101" i="23"/>
  <c r="F101" i="23"/>
  <c r="J101" i="23"/>
  <c r="N20" i="26"/>
  <c r="O20" i="26"/>
  <c r="R20" i="26"/>
  <c r="U20" i="26"/>
  <c r="Q20" i="26"/>
  <c r="T20" i="26"/>
  <c r="S20" i="26"/>
  <c r="M20" i="26"/>
  <c r="P20" i="26"/>
  <c r="U95" i="26"/>
  <c r="Q95" i="26"/>
  <c r="N95" i="26"/>
  <c r="S95" i="26"/>
  <c r="O95" i="26"/>
  <c r="T95" i="26"/>
  <c r="P95" i="26"/>
  <c r="M95" i="26"/>
  <c r="R95" i="26"/>
  <c r="AP10" i="41"/>
  <c r="AP134" i="26"/>
  <c r="G68" i="40"/>
  <c r="E68" i="40"/>
  <c r="H68" i="40"/>
  <c r="C68" i="40"/>
  <c r="D68" i="40"/>
  <c r="J68" i="40"/>
  <c r="I68" i="40"/>
  <c r="K68" i="40"/>
  <c r="F68" i="40"/>
  <c r="T159" i="41"/>
  <c r="S159" i="41"/>
  <c r="N159" i="41"/>
  <c r="M159" i="41"/>
  <c r="Q159" i="41"/>
  <c r="O159" i="41"/>
  <c r="R159" i="41"/>
  <c r="U159" i="41"/>
  <c r="P159" i="41"/>
  <c r="T175" i="40"/>
  <c r="R175" i="40"/>
  <c r="S175" i="40"/>
  <c r="U175" i="40"/>
  <c r="Q175" i="40"/>
  <c r="M175" i="40"/>
  <c r="O175" i="40"/>
  <c r="N175" i="40"/>
  <c r="P175" i="40"/>
  <c r="AP59" i="42"/>
  <c r="AN59" i="42" s="1"/>
  <c r="P118" i="42"/>
  <c r="O118" i="42"/>
  <c r="Q118" i="42"/>
  <c r="R118" i="42"/>
  <c r="N118" i="42"/>
  <c r="M118" i="42"/>
  <c r="U118" i="42"/>
  <c r="S118" i="42"/>
  <c r="T118" i="42"/>
  <c r="U39" i="42"/>
  <c r="Q39" i="42"/>
  <c r="N39" i="42"/>
  <c r="T39" i="42"/>
  <c r="O39" i="42"/>
  <c r="P39" i="42"/>
  <c r="M39" i="42"/>
  <c r="R39" i="42"/>
  <c r="S39" i="42"/>
  <c r="T52" i="40"/>
  <c r="S52" i="40"/>
  <c r="U52" i="40"/>
  <c r="M52" i="40"/>
  <c r="Q52" i="40"/>
  <c r="N52" i="40"/>
  <c r="P52" i="40"/>
  <c r="O52" i="40"/>
  <c r="R52" i="40"/>
  <c r="O64" i="40"/>
  <c r="S64" i="40"/>
  <c r="P64" i="40"/>
  <c r="R64" i="40"/>
  <c r="T64" i="40"/>
  <c r="M64" i="40"/>
  <c r="N64" i="40"/>
  <c r="Q64" i="40"/>
  <c r="U64" i="40"/>
  <c r="I46" i="42"/>
  <c r="K46" i="42"/>
  <c r="G46" i="42"/>
  <c r="E46" i="42"/>
  <c r="J46" i="42"/>
  <c r="F46" i="42"/>
  <c r="H46" i="42"/>
  <c r="C46" i="42"/>
  <c r="D46" i="42"/>
  <c r="O39" i="26"/>
  <c r="S39" i="26"/>
  <c r="P39" i="26"/>
  <c r="M39" i="26"/>
  <c r="Q39" i="26"/>
  <c r="U39" i="26"/>
  <c r="R39" i="26"/>
  <c r="N39" i="26"/>
  <c r="T39" i="26"/>
  <c r="M72" i="23"/>
  <c r="T72" i="23"/>
  <c r="P72" i="23"/>
  <c r="O72" i="23"/>
  <c r="N72" i="23"/>
  <c r="R72" i="23"/>
  <c r="Q72" i="23"/>
  <c r="S72" i="23"/>
  <c r="U72" i="23"/>
  <c r="R120" i="41"/>
  <c r="O120" i="41"/>
  <c r="M120" i="41"/>
  <c r="Q120" i="41"/>
  <c r="N120" i="41"/>
  <c r="P120" i="41"/>
  <c r="T120" i="41"/>
  <c r="U120" i="41"/>
  <c r="S120" i="41"/>
  <c r="M48" i="41"/>
  <c r="R48" i="41"/>
  <c r="T48" i="41"/>
  <c r="O48" i="41"/>
  <c r="N48" i="41"/>
  <c r="U48" i="41"/>
  <c r="Q48" i="41"/>
  <c r="S48" i="41"/>
  <c r="P48" i="41"/>
  <c r="O77" i="42"/>
  <c r="R77" i="42"/>
  <c r="S77" i="42"/>
  <c r="T77" i="42"/>
  <c r="P77" i="42"/>
  <c r="N77" i="42"/>
  <c r="U77" i="42"/>
  <c r="Q77" i="42"/>
  <c r="M77" i="42"/>
  <c r="Q3" i="42"/>
  <c r="T3" i="42"/>
  <c r="O3" i="42"/>
  <c r="R3" i="42"/>
  <c r="N3" i="42"/>
  <c r="S3" i="42"/>
  <c r="U3" i="42"/>
  <c r="M3" i="42"/>
  <c r="P3" i="42"/>
  <c r="G4" i="40"/>
  <c r="C4" i="40"/>
  <c r="E4" i="40"/>
  <c r="D4" i="40"/>
  <c r="K4" i="40"/>
  <c r="J4" i="40"/>
  <c r="H4" i="40"/>
  <c r="I4" i="40"/>
  <c r="F4" i="40"/>
  <c r="AP25" i="40"/>
  <c r="K150" i="41"/>
  <c r="H150" i="41"/>
  <c r="C150" i="41"/>
  <c r="F150" i="41"/>
  <c r="G150" i="41"/>
  <c r="I150" i="41"/>
  <c r="J150" i="41"/>
  <c r="E150" i="41"/>
  <c r="D150" i="41"/>
  <c r="H130" i="23"/>
  <c r="G130" i="23"/>
  <c r="F130" i="23"/>
  <c r="K130" i="23"/>
  <c r="C130" i="23"/>
  <c r="E130" i="23"/>
  <c r="D130" i="23"/>
  <c r="I130" i="23"/>
  <c r="J130" i="23"/>
  <c r="Q30" i="23"/>
  <c r="O30" i="23"/>
  <c r="R30" i="23"/>
  <c r="M30" i="23"/>
  <c r="T30" i="23"/>
  <c r="S30" i="23"/>
  <c r="N30" i="23"/>
  <c r="P30" i="23"/>
  <c r="U30" i="23"/>
  <c r="F163" i="28"/>
  <c r="I163" i="28"/>
  <c r="C163" i="28"/>
  <c r="E163" i="28"/>
  <c r="G163" i="28"/>
  <c r="D163" i="28"/>
  <c r="J163" i="28"/>
  <c r="K163" i="28"/>
  <c r="H163" i="28"/>
  <c r="D6" i="28"/>
  <c r="I6" i="28"/>
  <c r="K6" i="28"/>
  <c r="F6" i="28"/>
  <c r="J6" i="28"/>
  <c r="G6" i="28"/>
  <c r="C6" i="28"/>
  <c r="E6" i="28"/>
  <c r="H6" i="28"/>
  <c r="U108" i="23"/>
  <c r="N108" i="23"/>
  <c r="P108" i="23"/>
  <c r="M108" i="23"/>
  <c r="R108" i="23"/>
  <c r="Q108" i="23"/>
  <c r="O108" i="23"/>
  <c r="T108" i="23"/>
  <c r="S108" i="23"/>
  <c r="H113" i="42"/>
  <c r="I113" i="42"/>
  <c r="C113" i="42"/>
  <c r="F113" i="42"/>
  <c r="G113" i="42"/>
  <c r="D113" i="42"/>
  <c r="J113" i="42"/>
  <c r="K113" i="42"/>
  <c r="E113" i="42"/>
  <c r="R153" i="23"/>
  <c r="M153" i="23"/>
  <c r="P153" i="23"/>
  <c r="T153" i="23"/>
  <c r="S153" i="23"/>
  <c r="O153" i="23"/>
  <c r="Q153" i="23"/>
  <c r="N153" i="23"/>
  <c r="U153" i="23"/>
  <c r="C113" i="41"/>
  <c r="K113" i="41"/>
  <c r="J113" i="41"/>
  <c r="I113" i="41"/>
  <c r="F113" i="41"/>
  <c r="H113" i="41"/>
  <c r="D113" i="41"/>
  <c r="E113" i="41"/>
  <c r="G113" i="41"/>
  <c r="AP115" i="42"/>
  <c r="AP91" i="42"/>
  <c r="M63" i="40"/>
  <c r="S63" i="40"/>
  <c r="T63" i="40"/>
  <c r="O63" i="40"/>
  <c r="P63" i="40"/>
  <c r="Q63" i="40"/>
  <c r="R63" i="40"/>
  <c r="U63" i="40"/>
  <c r="N63" i="40"/>
  <c r="S63" i="42"/>
  <c r="R63" i="42"/>
  <c r="O63" i="42"/>
  <c r="T63" i="42"/>
  <c r="P63" i="42"/>
  <c r="U63" i="42"/>
  <c r="N63" i="42"/>
  <c r="Q63" i="42"/>
  <c r="M63" i="42"/>
  <c r="R115" i="40"/>
  <c r="P115" i="40"/>
  <c r="M115" i="40"/>
  <c r="U115" i="40"/>
  <c r="N115" i="40"/>
  <c r="Q115" i="40"/>
  <c r="S115" i="40"/>
  <c r="T115" i="40"/>
  <c r="O115" i="40"/>
  <c r="AP54" i="26"/>
  <c r="T132" i="41"/>
  <c r="U132" i="41"/>
  <c r="R132" i="41"/>
  <c r="N132" i="41"/>
  <c r="Q132" i="41"/>
  <c r="M132" i="41"/>
  <c r="O132" i="41"/>
  <c r="P132" i="41"/>
  <c r="S132" i="41"/>
  <c r="P170" i="41"/>
  <c r="S170" i="41"/>
  <c r="U170" i="41"/>
  <c r="N170" i="41"/>
  <c r="R170" i="41"/>
  <c r="Q170" i="41"/>
  <c r="O170" i="41"/>
  <c r="T170" i="41"/>
  <c r="M170" i="41"/>
  <c r="T128" i="42"/>
  <c r="M128" i="42"/>
  <c r="P128" i="42"/>
  <c r="N128" i="42"/>
  <c r="S128" i="42"/>
  <c r="U128" i="42"/>
  <c r="R128" i="42"/>
  <c r="Q128" i="42"/>
  <c r="O128" i="42"/>
  <c r="AP176" i="41"/>
  <c r="D145" i="42"/>
  <c r="H145" i="42"/>
  <c r="F145" i="42"/>
  <c r="E145" i="42"/>
  <c r="C145" i="42"/>
  <c r="J145" i="42"/>
  <c r="K145" i="42"/>
  <c r="I145" i="42"/>
  <c r="G145" i="42"/>
  <c r="O54" i="42"/>
  <c r="S54" i="42"/>
  <c r="M54" i="42"/>
  <c r="P54" i="42"/>
  <c r="U54" i="42"/>
  <c r="R54" i="42"/>
  <c r="T54" i="42"/>
  <c r="N54" i="42"/>
  <c r="Q54" i="42"/>
  <c r="AP65" i="26"/>
  <c r="Q168" i="40"/>
  <c r="P168" i="40"/>
  <c r="O168" i="40"/>
  <c r="R168" i="40"/>
  <c r="M168" i="40"/>
  <c r="U168" i="40"/>
  <c r="N168" i="40"/>
  <c r="S168" i="40"/>
  <c r="T168" i="40"/>
  <c r="C60" i="42"/>
  <c r="G60" i="42"/>
  <c r="D60" i="42"/>
  <c r="I60" i="42"/>
  <c r="J60" i="42"/>
  <c r="K60" i="42"/>
  <c r="H60" i="42"/>
  <c r="E60" i="42"/>
  <c r="F60" i="42"/>
  <c r="G18" i="42"/>
  <c r="E18" i="42"/>
  <c r="I18" i="42"/>
  <c r="F18" i="42"/>
  <c r="J18" i="42"/>
  <c r="H18" i="42"/>
  <c r="D18" i="42"/>
  <c r="C18" i="42"/>
  <c r="K18" i="42"/>
  <c r="U138" i="23"/>
  <c r="O138" i="23"/>
  <c r="M138" i="23"/>
  <c r="T138" i="23"/>
  <c r="P138" i="23"/>
  <c r="R138" i="23"/>
  <c r="S138" i="23"/>
  <c r="N138" i="23"/>
  <c r="Q138" i="23"/>
  <c r="C45" i="42"/>
  <c r="E45" i="42"/>
  <c r="I45" i="42"/>
  <c r="D45" i="42"/>
  <c r="K45" i="42"/>
  <c r="G45" i="42"/>
  <c r="H45" i="42"/>
  <c r="J45" i="42"/>
  <c r="F45" i="42"/>
  <c r="AP143" i="21"/>
  <c r="AB143" i="21" s="1"/>
  <c r="AP125" i="23"/>
  <c r="AP109" i="23"/>
  <c r="X109" i="23" s="1"/>
  <c r="AP24" i="23"/>
  <c r="AE24" i="23" s="1"/>
  <c r="P134" i="21"/>
  <c r="R134" i="21"/>
  <c r="U134" i="21"/>
  <c r="S134" i="21"/>
  <c r="T134" i="21"/>
  <c r="O134" i="21"/>
  <c r="Q134" i="21"/>
  <c r="M134" i="21"/>
  <c r="N134" i="21"/>
  <c r="AP75" i="23"/>
  <c r="AK75" i="23" s="1"/>
  <c r="O73" i="28"/>
  <c r="U73" i="28"/>
  <c r="P73" i="28"/>
  <c r="N73" i="28"/>
  <c r="S73" i="28"/>
  <c r="R73" i="28"/>
  <c r="T73" i="28"/>
  <c r="M73" i="28"/>
  <c r="Q73" i="28"/>
  <c r="AP156" i="21"/>
  <c r="AM156" i="21" s="1"/>
  <c r="AP142" i="23"/>
  <c r="AN142" i="23" s="1"/>
  <c r="F67" i="25"/>
  <c r="C67" i="25"/>
  <c r="I67" i="25"/>
  <c r="E67" i="25"/>
  <c r="K67" i="25"/>
  <c r="J67" i="25"/>
  <c r="D67" i="25"/>
  <c r="G67" i="25"/>
  <c r="H67" i="25"/>
  <c r="C137" i="23"/>
  <c r="J137" i="23"/>
  <c r="I137" i="23"/>
  <c r="D137" i="23"/>
  <c r="K137" i="23"/>
  <c r="H137" i="23"/>
  <c r="F137" i="23"/>
  <c r="G137" i="23"/>
  <c r="E137" i="23"/>
  <c r="C144" i="40"/>
  <c r="F144" i="40"/>
  <c r="D144" i="40"/>
  <c r="G144" i="40"/>
  <c r="I144" i="40"/>
  <c r="H144" i="40"/>
  <c r="E144" i="40"/>
  <c r="K144" i="40"/>
  <c r="J144" i="40"/>
  <c r="S138" i="21"/>
  <c r="Q138" i="21"/>
  <c r="R138" i="21"/>
  <c r="P138" i="21"/>
  <c r="U138" i="21"/>
  <c r="N138" i="21"/>
  <c r="O138" i="21"/>
  <c r="M138" i="21"/>
  <c r="T138" i="21"/>
  <c r="O159" i="21"/>
  <c r="Q159" i="21"/>
  <c r="N159" i="21"/>
  <c r="R159" i="21"/>
  <c r="P159" i="21"/>
  <c r="T159" i="21"/>
  <c r="U159" i="21"/>
  <c r="M159" i="21"/>
  <c r="S159" i="21"/>
  <c r="T67" i="21"/>
  <c r="N67" i="21"/>
  <c r="P67" i="21"/>
  <c r="U67" i="21"/>
  <c r="O67" i="21"/>
  <c r="R67" i="21"/>
  <c r="S67" i="21"/>
  <c r="M67" i="21"/>
  <c r="Q67" i="21"/>
  <c r="AP156" i="28"/>
  <c r="AE156" i="28" s="1"/>
  <c r="K18" i="41"/>
  <c r="I18" i="41"/>
  <c r="H18" i="41"/>
  <c r="G18" i="41"/>
  <c r="D18" i="41"/>
  <c r="C18" i="41"/>
  <c r="E18" i="41"/>
  <c r="J18" i="41"/>
  <c r="F18" i="41"/>
  <c r="D149" i="41"/>
  <c r="C149" i="41"/>
  <c r="H149" i="41"/>
  <c r="K149" i="41"/>
  <c r="E149" i="41"/>
  <c r="I149" i="41"/>
  <c r="J149" i="41"/>
  <c r="G149" i="41"/>
  <c r="F149" i="41"/>
  <c r="I80" i="25"/>
  <c r="F80" i="25"/>
  <c r="C80" i="25"/>
  <c r="H80" i="25"/>
  <c r="D80" i="25"/>
  <c r="E80" i="25"/>
  <c r="K80" i="25"/>
  <c r="G80" i="25"/>
  <c r="J80" i="25"/>
  <c r="AP141" i="26"/>
  <c r="AP3" i="19"/>
  <c r="X3" i="19" s="1"/>
  <c r="AP40" i="19"/>
  <c r="AJ40" i="19" s="1"/>
  <c r="Q15" i="19"/>
  <c r="M15" i="19"/>
  <c r="N15" i="19"/>
  <c r="R15" i="19"/>
  <c r="P15" i="19"/>
  <c r="T15" i="19"/>
  <c r="S15" i="19"/>
  <c r="O15" i="19"/>
  <c r="U15" i="19"/>
  <c r="AP22" i="28"/>
  <c r="Y22" i="28" s="1"/>
  <c r="AP149" i="28"/>
  <c r="AK149" i="28" s="1"/>
  <c r="AP131" i="28"/>
  <c r="AA131" i="28" s="1"/>
  <c r="AP57" i="28"/>
  <c r="AB57" i="28" s="1"/>
  <c r="AP137" i="28"/>
  <c r="AC137" i="28" s="1"/>
  <c r="AP36" i="28"/>
  <c r="AB36" i="28" s="1"/>
  <c r="AP144" i="28"/>
  <c r="E8" i="41"/>
  <c r="K8" i="41"/>
  <c r="D8" i="41"/>
  <c r="I8" i="41"/>
  <c r="F8" i="41"/>
  <c r="C8" i="41"/>
  <c r="G8" i="41"/>
  <c r="H8" i="41"/>
  <c r="J8" i="41"/>
  <c r="H42" i="40"/>
  <c r="D42" i="40"/>
  <c r="J42" i="40"/>
  <c r="G42" i="40"/>
  <c r="F42" i="40"/>
  <c r="K42" i="40"/>
  <c r="C42" i="40"/>
  <c r="I42" i="40"/>
  <c r="E42" i="40"/>
  <c r="J7" i="40"/>
  <c r="D7" i="40"/>
  <c r="H7" i="40"/>
  <c r="F7" i="40"/>
  <c r="E7" i="40"/>
  <c r="C7" i="40"/>
  <c r="G7" i="40"/>
  <c r="I7" i="40"/>
  <c r="K7" i="40"/>
  <c r="D154" i="28"/>
  <c r="E154" i="28"/>
  <c r="J154" i="28"/>
  <c r="F154" i="28"/>
  <c r="K154" i="28"/>
  <c r="C154" i="28"/>
  <c r="H154" i="28"/>
  <c r="I154" i="28"/>
  <c r="G154" i="28"/>
  <c r="K117" i="26"/>
  <c r="F117" i="26"/>
  <c r="D117" i="26"/>
  <c r="H117" i="26"/>
  <c r="J117" i="26"/>
  <c r="E117" i="26"/>
  <c r="C117" i="26"/>
  <c r="G117" i="26"/>
  <c r="I117" i="26"/>
  <c r="AP68" i="23"/>
  <c r="AO68" i="23" s="1"/>
  <c r="AP139" i="23"/>
  <c r="AI139" i="23" s="1"/>
  <c r="J28" i="23"/>
  <c r="K28" i="23"/>
  <c r="I28" i="23"/>
  <c r="H28" i="23"/>
  <c r="G28" i="23"/>
  <c r="F28" i="23"/>
  <c r="C28" i="23"/>
  <c r="D28" i="23"/>
  <c r="E28" i="23"/>
  <c r="K19" i="28"/>
  <c r="C19" i="28"/>
  <c r="G19" i="28"/>
  <c r="I19" i="28"/>
  <c r="E19" i="28"/>
  <c r="H19" i="28"/>
  <c r="J19" i="28"/>
  <c r="D19" i="28"/>
  <c r="F19" i="28"/>
  <c r="AP156" i="25"/>
  <c r="AM156" i="25" s="1"/>
  <c r="G16" i="41"/>
  <c r="F16" i="41"/>
  <c r="C16" i="41"/>
  <c r="E16" i="41"/>
  <c r="H16" i="41"/>
  <c r="K16" i="41"/>
  <c r="I16" i="41"/>
  <c r="J16" i="41"/>
  <c r="D16" i="41"/>
  <c r="AP136" i="41"/>
  <c r="H10" i="26"/>
  <c r="I10" i="26"/>
  <c r="J10" i="26"/>
  <c r="F10" i="26"/>
  <c r="D10" i="26"/>
  <c r="E10" i="26"/>
  <c r="K10" i="26"/>
  <c r="G10" i="26"/>
  <c r="C10" i="26"/>
  <c r="E158" i="41"/>
  <c r="I158" i="41"/>
  <c r="G158" i="41"/>
  <c r="F158" i="41"/>
  <c r="D158" i="41"/>
  <c r="J158" i="41"/>
  <c r="H158" i="41"/>
  <c r="K158" i="41"/>
  <c r="C158" i="41"/>
  <c r="J85" i="41"/>
  <c r="D85" i="41"/>
  <c r="F85" i="41"/>
  <c r="E85" i="41"/>
  <c r="C85" i="41"/>
  <c r="G85" i="41"/>
  <c r="I85" i="41"/>
  <c r="H85" i="41"/>
  <c r="K85" i="41"/>
  <c r="H74" i="41"/>
  <c r="J74" i="41"/>
  <c r="I74" i="41"/>
  <c r="D74" i="41"/>
  <c r="F74" i="41"/>
  <c r="E74" i="41"/>
  <c r="C74" i="41"/>
  <c r="K74" i="41"/>
  <c r="G74" i="41"/>
  <c r="R159" i="23"/>
  <c r="M159" i="23"/>
  <c r="O159" i="23"/>
  <c r="T159" i="23"/>
  <c r="Q159" i="23"/>
  <c r="P159" i="23"/>
  <c r="U159" i="23"/>
  <c r="S159" i="23"/>
  <c r="N159" i="23"/>
  <c r="AP81" i="26"/>
  <c r="AP29" i="40"/>
  <c r="AF29" i="40" s="1"/>
  <c r="O27" i="42"/>
  <c r="R27" i="42"/>
  <c r="Q27" i="42"/>
  <c r="S27" i="42"/>
  <c r="U27" i="42"/>
  <c r="P27" i="42"/>
  <c r="M27" i="42"/>
  <c r="T27" i="42"/>
  <c r="N27" i="42"/>
  <c r="AP15" i="26"/>
  <c r="AE15" i="26" s="1"/>
  <c r="AP4" i="42"/>
  <c r="AC4" i="42" s="1"/>
  <c r="P111" i="42"/>
  <c r="T111" i="42"/>
  <c r="U111" i="42"/>
  <c r="R111" i="42"/>
  <c r="Q111" i="42"/>
  <c r="N111" i="42"/>
  <c r="S111" i="42"/>
  <c r="M111" i="42"/>
  <c r="O111" i="42"/>
  <c r="AP60" i="40"/>
  <c r="AP177" i="42"/>
  <c r="AP100" i="42"/>
  <c r="AP45" i="41"/>
  <c r="AP160" i="40"/>
  <c r="P105" i="25"/>
  <c r="N105" i="25"/>
  <c r="T105" i="25"/>
  <c r="R105" i="25"/>
  <c r="Q105" i="25"/>
  <c r="M105" i="25"/>
  <c r="U105" i="25"/>
  <c r="S105" i="25"/>
  <c r="O105" i="25"/>
  <c r="AP57" i="26"/>
  <c r="T123" i="23"/>
  <c r="P123" i="23"/>
  <c r="R123" i="23"/>
  <c r="N123" i="23"/>
  <c r="Q123" i="23"/>
  <c r="O123" i="23"/>
  <c r="M123" i="23"/>
  <c r="U123" i="23"/>
  <c r="S123" i="23"/>
  <c r="AP176" i="40"/>
  <c r="AP68" i="40"/>
  <c r="AP152" i="41"/>
  <c r="AP39" i="40"/>
  <c r="AP116" i="23"/>
  <c r="AM116" i="23" s="1"/>
  <c r="M56" i="26"/>
  <c r="N56" i="26"/>
  <c r="O56" i="26"/>
  <c r="R56" i="26"/>
  <c r="Q56" i="26"/>
  <c r="U56" i="26"/>
  <c r="T56" i="26"/>
  <c r="P56" i="26"/>
  <c r="S56" i="26"/>
  <c r="J134" i="28"/>
  <c r="K134" i="28"/>
  <c r="G134" i="28"/>
  <c r="D134" i="28"/>
  <c r="F134" i="28"/>
  <c r="C134" i="28"/>
  <c r="E134" i="28"/>
  <c r="I134" i="28"/>
  <c r="H134" i="28"/>
  <c r="AP156" i="42"/>
  <c r="I49" i="28"/>
  <c r="J49" i="28"/>
  <c r="H49" i="28"/>
  <c r="D49" i="28"/>
  <c r="F49" i="28"/>
  <c r="E49" i="28"/>
  <c r="K49" i="28"/>
  <c r="G49" i="28"/>
  <c r="C49" i="28"/>
  <c r="J94" i="41"/>
  <c r="G94" i="41"/>
  <c r="H94" i="41"/>
  <c r="F94" i="41"/>
  <c r="D94" i="41"/>
  <c r="E94" i="41"/>
  <c r="C94" i="41"/>
  <c r="I94" i="41"/>
  <c r="K94" i="41"/>
  <c r="C13" i="41"/>
  <c r="F13" i="41"/>
  <c r="H13" i="41"/>
  <c r="G13" i="41"/>
  <c r="D13" i="41"/>
  <c r="E13" i="41"/>
  <c r="J13" i="41"/>
  <c r="I13" i="41"/>
  <c r="K13" i="41"/>
  <c r="H18" i="23"/>
  <c r="G18" i="23"/>
  <c r="K18" i="23"/>
  <c r="E18" i="23"/>
  <c r="C18" i="23"/>
  <c r="J18" i="23"/>
  <c r="I18" i="23"/>
  <c r="D18" i="23"/>
  <c r="F18" i="23"/>
  <c r="Q113" i="26"/>
  <c r="T113" i="26"/>
  <c r="S113" i="26"/>
  <c r="U113" i="26"/>
  <c r="P113" i="26"/>
  <c r="R113" i="26"/>
  <c r="O113" i="26"/>
  <c r="N113" i="26"/>
  <c r="M113" i="26"/>
  <c r="M164" i="41"/>
  <c r="Q164" i="41"/>
  <c r="P164" i="41"/>
  <c r="O164" i="41"/>
  <c r="N164" i="41"/>
  <c r="U164" i="41"/>
  <c r="T164" i="41"/>
  <c r="S164" i="41"/>
  <c r="R164" i="41"/>
  <c r="AP120" i="26"/>
  <c r="N53" i="23"/>
  <c r="S53" i="23"/>
  <c r="U53" i="23"/>
  <c r="M53" i="23"/>
  <c r="R53" i="23"/>
  <c r="Q53" i="23"/>
  <c r="P53" i="23"/>
  <c r="O53" i="23"/>
  <c r="T53" i="23"/>
  <c r="U174" i="42"/>
  <c r="M174" i="42"/>
  <c r="Q174" i="42"/>
  <c r="P174" i="42"/>
  <c r="S174" i="42"/>
  <c r="T174" i="42"/>
  <c r="R174" i="42"/>
  <c r="N174" i="42"/>
  <c r="O174" i="42"/>
  <c r="AP107" i="42"/>
  <c r="AP104" i="42"/>
  <c r="AI104" i="42" s="1"/>
  <c r="AP35" i="40"/>
  <c r="AP142" i="26"/>
  <c r="AK142" i="26" s="1"/>
  <c r="M110" i="41"/>
  <c r="N110" i="41"/>
  <c r="S110" i="41"/>
  <c r="R110" i="41"/>
  <c r="T110" i="41"/>
  <c r="Q110" i="41"/>
  <c r="U110" i="41"/>
  <c r="P110" i="41"/>
  <c r="O110" i="41"/>
  <c r="U167" i="40"/>
  <c r="O167" i="40"/>
  <c r="T167" i="40"/>
  <c r="M167" i="40"/>
  <c r="Q167" i="40"/>
  <c r="R167" i="40"/>
  <c r="S167" i="40"/>
  <c r="N167" i="40"/>
  <c r="P167" i="40"/>
  <c r="O6" i="42"/>
  <c r="R6" i="42"/>
  <c r="T6" i="42"/>
  <c r="S6" i="42"/>
  <c r="P6" i="42"/>
  <c r="U6" i="42"/>
  <c r="M6" i="42"/>
  <c r="Q6" i="42"/>
  <c r="N6" i="42"/>
  <c r="T163" i="40"/>
  <c r="S163" i="40"/>
  <c r="U163" i="40"/>
  <c r="R163" i="40"/>
  <c r="M163" i="40"/>
  <c r="Q163" i="40"/>
  <c r="P163" i="40"/>
  <c r="O163" i="40"/>
  <c r="N163" i="40"/>
  <c r="U13" i="23"/>
  <c r="S13" i="23"/>
  <c r="Q13" i="23"/>
  <c r="M13" i="23"/>
  <c r="R13" i="23"/>
  <c r="P13" i="23"/>
  <c r="T13" i="23"/>
  <c r="O13" i="23"/>
  <c r="N13" i="23"/>
  <c r="AP134" i="42"/>
  <c r="AL134" i="42" s="1"/>
  <c r="Q63" i="41"/>
  <c r="P63" i="41"/>
  <c r="N63" i="41"/>
  <c r="S63" i="41"/>
  <c r="T63" i="41"/>
  <c r="U63" i="41"/>
  <c r="M63" i="41"/>
  <c r="R63" i="41"/>
  <c r="O63" i="41"/>
  <c r="AP78" i="42"/>
  <c r="M127" i="28"/>
  <c r="T127" i="28"/>
  <c r="N127" i="28"/>
  <c r="Q127" i="28"/>
  <c r="S127" i="28"/>
  <c r="U127" i="28"/>
  <c r="P127" i="28"/>
  <c r="R127" i="28"/>
  <c r="O127" i="28"/>
  <c r="U87" i="28"/>
  <c r="T87" i="28"/>
  <c r="R87" i="28"/>
  <c r="O87" i="28"/>
  <c r="M87" i="28"/>
  <c r="Q87" i="28"/>
  <c r="P87" i="28"/>
  <c r="N87" i="28"/>
  <c r="S87" i="28"/>
  <c r="M159" i="28"/>
  <c r="R159" i="28"/>
  <c r="O159" i="28"/>
  <c r="S159" i="28"/>
  <c r="T159" i="28"/>
  <c r="P159" i="28"/>
  <c r="U159" i="28"/>
  <c r="Q159" i="28"/>
  <c r="N159" i="28"/>
  <c r="AP42" i="23"/>
  <c r="C81" i="28"/>
  <c r="J81" i="28"/>
  <c r="I81" i="28"/>
  <c r="H81" i="28"/>
  <c r="D81" i="28"/>
  <c r="E81" i="28"/>
  <c r="F81" i="28"/>
  <c r="G81" i="28"/>
  <c r="K81" i="28"/>
  <c r="AP100" i="28"/>
  <c r="AB100" i="28" s="1"/>
  <c r="M111" i="28"/>
  <c r="N111" i="28"/>
  <c r="P111" i="28"/>
  <c r="Q111" i="28"/>
  <c r="U111" i="28"/>
  <c r="R111" i="28"/>
  <c r="O111" i="28"/>
  <c r="S111" i="28"/>
  <c r="T111" i="28"/>
  <c r="P160" i="28"/>
  <c r="U160" i="28"/>
  <c r="Q160" i="28"/>
  <c r="O160" i="28"/>
  <c r="S160" i="28"/>
  <c r="T160" i="28"/>
  <c r="M160" i="28"/>
  <c r="R160" i="28"/>
  <c r="N160" i="28"/>
  <c r="R92" i="28"/>
  <c r="Q92" i="28"/>
  <c r="P92" i="28"/>
  <c r="N92" i="28"/>
  <c r="T92" i="28"/>
  <c r="S92" i="28"/>
  <c r="O92" i="28"/>
  <c r="U92" i="28"/>
  <c r="M92" i="28"/>
  <c r="J119" i="23"/>
  <c r="I119" i="23"/>
  <c r="K119" i="23"/>
  <c r="H119" i="23"/>
  <c r="G119" i="23"/>
  <c r="C119" i="23"/>
  <c r="D119" i="23"/>
  <c r="F119" i="23"/>
  <c r="E119" i="23"/>
  <c r="AP2" i="19"/>
  <c r="AB2" i="19" s="1"/>
  <c r="AP141" i="21"/>
  <c r="AI141" i="21" s="1"/>
  <c r="AP63" i="21"/>
  <c r="AB63" i="21" s="1"/>
  <c r="AP124" i="21"/>
  <c r="AJ124" i="21" s="1"/>
  <c r="N56" i="21"/>
  <c r="P56" i="21"/>
  <c r="O56" i="21"/>
  <c r="M56" i="21"/>
  <c r="T56" i="21"/>
  <c r="Q56" i="21"/>
  <c r="U56" i="21"/>
  <c r="R56" i="21"/>
  <c r="S56" i="21"/>
  <c r="AP158" i="28"/>
  <c r="AH158" i="28" s="1"/>
  <c r="H46" i="23"/>
  <c r="G46" i="23"/>
  <c r="C46" i="23"/>
  <c r="D46" i="23"/>
  <c r="K46" i="23"/>
  <c r="J46" i="23"/>
  <c r="F46" i="23"/>
  <c r="E46" i="23"/>
  <c r="I46" i="23"/>
  <c r="I36" i="40"/>
  <c r="F36" i="40"/>
  <c r="C36" i="40"/>
  <c r="E36" i="40"/>
  <c r="G36" i="40"/>
  <c r="H36" i="40"/>
  <c r="D36" i="40"/>
  <c r="K36" i="40"/>
  <c r="J36" i="40"/>
  <c r="C154" i="23"/>
  <c r="E154" i="23"/>
  <c r="D154" i="23"/>
  <c r="F154" i="23"/>
  <c r="H154" i="23"/>
  <c r="G154" i="23"/>
  <c r="K154" i="23"/>
  <c r="J154" i="23"/>
  <c r="I154" i="23"/>
  <c r="AP145" i="28"/>
  <c r="AP28" i="28"/>
  <c r="AP143" i="28"/>
  <c r="AP53" i="28"/>
  <c r="Y53" i="28" s="1"/>
  <c r="H128" i="26"/>
  <c r="F128" i="26"/>
  <c r="E128" i="26"/>
  <c r="K128" i="26"/>
  <c r="C128" i="26"/>
  <c r="D128" i="26"/>
  <c r="I128" i="26"/>
  <c r="G128" i="26"/>
  <c r="J128" i="26"/>
  <c r="G133" i="23"/>
  <c r="J133" i="23"/>
  <c r="C133" i="23"/>
  <c r="D133" i="23"/>
  <c r="I133" i="23"/>
  <c r="K133" i="23"/>
  <c r="H133" i="23"/>
  <c r="F133" i="23"/>
  <c r="E133" i="23"/>
  <c r="E177" i="28"/>
  <c r="H177" i="28"/>
  <c r="J177" i="28"/>
  <c r="D177" i="28"/>
  <c r="F177" i="28"/>
  <c r="G177" i="28"/>
  <c r="K177" i="28"/>
  <c r="C177" i="28"/>
  <c r="I177" i="28"/>
  <c r="AP83" i="41"/>
  <c r="AP101" i="28"/>
  <c r="AP74" i="28"/>
  <c r="AI74" i="28" s="1"/>
  <c r="AP21" i="23"/>
  <c r="AA21" i="23" s="1"/>
  <c r="AP66" i="23"/>
  <c r="AI66" i="23" s="1"/>
  <c r="AP98" i="23"/>
  <c r="AP5" i="23"/>
  <c r="AP151" i="23"/>
  <c r="AP144" i="23"/>
  <c r="AA144" i="23" s="1"/>
  <c r="C158" i="23"/>
  <c r="E158" i="23"/>
  <c r="J158" i="23"/>
  <c r="F158" i="23"/>
  <c r="H158" i="23"/>
  <c r="I158" i="23"/>
  <c r="G158" i="23"/>
  <c r="D158" i="23"/>
  <c r="K158" i="23"/>
  <c r="G139" i="28"/>
  <c r="C139" i="28"/>
  <c r="F139" i="28"/>
  <c r="I139" i="28"/>
  <c r="J139" i="28"/>
  <c r="E139" i="28"/>
  <c r="K139" i="28"/>
  <c r="D139" i="28"/>
  <c r="H139" i="28"/>
  <c r="M7" i="23"/>
  <c r="S7" i="23"/>
  <c r="P7" i="23"/>
  <c r="T7" i="23"/>
  <c r="N7" i="23"/>
  <c r="O7" i="23"/>
  <c r="Q7" i="23"/>
  <c r="U7" i="23"/>
  <c r="R7" i="23"/>
  <c r="R140" i="28"/>
  <c r="M140" i="28"/>
  <c r="Q140" i="28"/>
  <c r="O140" i="28"/>
  <c r="S140" i="28"/>
  <c r="T140" i="28"/>
  <c r="P140" i="28"/>
  <c r="N140" i="28"/>
  <c r="U140" i="28"/>
  <c r="S86" i="21"/>
  <c r="O86" i="21"/>
  <c r="T86" i="21"/>
  <c r="R86" i="21"/>
  <c r="P86" i="21"/>
  <c r="U86" i="21"/>
  <c r="N86" i="21"/>
  <c r="Q86" i="21"/>
  <c r="M86" i="21"/>
  <c r="F116" i="23"/>
  <c r="E116" i="23"/>
  <c r="I116" i="23"/>
  <c r="G116" i="23"/>
  <c r="J116" i="23"/>
  <c r="K116" i="23"/>
  <c r="C116" i="23"/>
  <c r="D116" i="23"/>
  <c r="H116" i="23"/>
  <c r="T106" i="21"/>
  <c r="O106" i="21"/>
  <c r="U106" i="21"/>
  <c r="N106" i="21"/>
  <c r="Q106" i="21"/>
  <c r="M106" i="21"/>
  <c r="P106" i="21"/>
  <c r="S106" i="21"/>
  <c r="R106" i="21"/>
  <c r="M43" i="19"/>
  <c r="N43" i="19"/>
  <c r="S43" i="19"/>
  <c r="O43" i="19"/>
  <c r="R43" i="19"/>
  <c r="T43" i="19"/>
  <c r="P43" i="19"/>
  <c r="U43" i="19"/>
  <c r="Q43" i="19"/>
  <c r="G84" i="41"/>
  <c r="F84" i="41"/>
  <c r="J84" i="41"/>
  <c r="C84" i="41"/>
  <c r="K84" i="41"/>
  <c r="E84" i="41"/>
  <c r="H84" i="41"/>
  <c r="D84" i="41"/>
  <c r="I84" i="41"/>
  <c r="G9" i="26"/>
  <c r="C9" i="26"/>
  <c r="H9" i="26"/>
  <c r="D9" i="26"/>
  <c r="F9" i="26"/>
  <c r="K9" i="26"/>
  <c r="J9" i="26"/>
  <c r="I9" i="26"/>
  <c r="E9" i="26"/>
  <c r="AP147" i="26"/>
  <c r="AF147" i="26" s="1"/>
  <c r="AP2" i="26"/>
  <c r="AP146" i="26"/>
  <c r="N117" i="26"/>
  <c r="Q117" i="26"/>
  <c r="P117" i="26"/>
  <c r="U117" i="26"/>
  <c r="T117" i="26"/>
  <c r="O117" i="26"/>
  <c r="R117" i="26"/>
  <c r="M117" i="26"/>
  <c r="S117" i="26"/>
  <c r="O67" i="23"/>
  <c r="U67" i="23"/>
  <c r="S67" i="23"/>
  <c r="R67" i="23"/>
  <c r="T67" i="23"/>
  <c r="N67" i="23"/>
  <c r="M67" i="23"/>
  <c r="P67" i="23"/>
  <c r="Q67" i="23"/>
  <c r="F137" i="26"/>
  <c r="D137" i="26"/>
  <c r="J137" i="26"/>
  <c r="E137" i="26"/>
  <c r="H137" i="26"/>
  <c r="K137" i="26"/>
  <c r="G137" i="26"/>
  <c r="C137" i="26"/>
  <c r="I137" i="26"/>
  <c r="S78" i="41"/>
  <c r="N78" i="41"/>
  <c r="R78" i="41"/>
  <c r="Q78" i="41"/>
  <c r="O78" i="41"/>
  <c r="U78" i="41"/>
  <c r="P78" i="41"/>
  <c r="M78" i="41"/>
  <c r="T78" i="41"/>
  <c r="K27" i="42"/>
  <c r="E27" i="42"/>
  <c r="J27" i="42"/>
  <c r="I27" i="42"/>
  <c r="D27" i="42"/>
  <c r="G27" i="42"/>
  <c r="F27" i="42"/>
  <c r="C27" i="42"/>
  <c r="H27" i="42"/>
  <c r="S97" i="23"/>
  <c r="R97" i="23"/>
  <c r="U97" i="23"/>
  <c r="N97" i="23"/>
  <c r="M97" i="23"/>
  <c r="P97" i="23"/>
  <c r="T97" i="23"/>
  <c r="Q97" i="23"/>
  <c r="O97" i="23"/>
  <c r="N137" i="23"/>
  <c r="U137" i="23"/>
  <c r="M137" i="23"/>
  <c r="T137" i="23"/>
  <c r="P137" i="23"/>
  <c r="Q137" i="23"/>
  <c r="S137" i="23"/>
  <c r="R137" i="23"/>
  <c r="O137" i="23"/>
  <c r="G167" i="42"/>
  <c r="E167" i="42"/>
  <c r="K167" i="42"/>
  <c r="H167" i="42"/>
  <c r="I167" i="42"/>
  <c r="F167" i="42"/>
  <c r="C167" i="42"/>
  <c r="J167" i="42"/>
  <c r="D167" i="42"/>
  <c r="AP118" i="41"/>
  <c r="AD118" i="41" s="1"/>
  <c r="R98" i="42"/>
  <c r="O98" i="42"/>
  <c r="S98" i="42"/>
  <c r="U98" i="42"/>
  <c r="P98" i="42"/>
  <c r="T98" i="42"/>
  <c r="M98" i="42"/>
  <c r="Q98" i="42"/>
  <c r="N98" i="42"/>
  <c r="Q149" i="41"/>
  <c r="P149" i="41"/>
  <c r="U149" i="41"/>
  <c r="N149" i="41"/>
  <c r="R149" i="41"/>
  <c r="S149" i="41"/>
  <c r="T149" i="41"/>
  <c r="M149" i="41"/>
  <c r="O149" i="41"/>
  <c r="T71" i="23"/>
  <c r="P71" i="23"/>
  <c r="N71" i="23"/>
  <c r="Q71" i="23"/>
  <c r="M71" i="23"/>
  <c r="R71" i="23"/>
  <c r="O71" i="23"/>
  <c r="S71" i="23"/>
  <c r="U71" i="23"/>
  <c r="U154" i="40"/>
  <c r="S154" i="40"/>
  <c r="M154" i="40"/>
  <c r="Q154" i="40"/>
  <c r="P154" i="40"/>
  <c r="O154" i="40"/>
  <c r="R154" i="40"/>
  <c r="T154" i="40"/>
  <c r="N154" i="40"/>
  <c r="R62" i="41"/>
  <c r="N62" i="41"/>
  <c r="M62" i="41"/>
  <c r="Q62" i="41"/>
  <c r="P62" i="41"/>
  <c r="S62" i="41"/>
  <c r="U62" i="41"/>
  <c r="O62" i="41"/>
  <c r="T62" i="41"/>
  <c r="AP175" i="40"/>
  <c r="AP21" i="26"/>
  <c r="O82" i="41"/>
  <c r="P82" i="41"/>
  <c r="M82" i="41"/>
  <c r="T82" i="41"/>
  <c r="U82" i="41"/>
  <c r="Q82" i="41"/>
  <c r="R82" i="41"/>
  <c r="S82" i="41"/>
  <c r="N82" i="41"/>
  <c r="AP167" i="41"/>
  <c r="X167" i="41" s="1"/>
  <c r="Q22" i="40"/>
  <c r="U22" i="40"/>
  <c r="T22" i="40"/>
  <c r="S22" i="40"/>
  <c r="O22" i="40"/>
  <c r="P22" i="40"/>
  <c r="N22" i="40"/>
  <c r="M22" i="40"/>
  <c r="R22" i="40"/>
  <c r="Q117" i="40"/>
  <c r="U117" i="40"/>
  <c r="O117" i="40"/>
  <c r="S117" i="40"/>
  <c r="T117" i="40"/>
  <c r="M117" i="40"/>
  <c r="R117" i="40"/>
  <c r="P117" i="40"/>
  <c r="N117" i="40"/>
  <c r="Q83" i="41"/>
  <c r="O83" i="41"/>
  <c r="M83" i="41"/>
  <c r="R83" i="41"/>
  <c r="U83" i="41"/>
  <c r="S83" i="41"/>
  <c r="P83" i="41"/>
  <c r="N83" i="41"/>
  <c r="T83" i="41"/>
  <c r="P121" i="42"/>
  <c r="M121" i="42"/>
  <c r="N121" i="42"/>
  <c r="U121" i="42"/>
  <c r="O121" i="42"/>
  <c r="Q121" i="42"/>
  <c r="S121" i="42"/>
  <c r="R121" i="42"/>
  <c r="T121" i="42"/>
  <c r="Q37" i="40"/>
  <c r="P37" i="40"/>
  <c r="R37" i="40"/>
  <c r="S37" i="40"/>
  <c r="N37" i="40"/>
  <c r="U37" i="40"/>
  <c r="M37" i="40"/>
  <c r="T37" i="40"/>
  <c r="O37" i="40"/>
  <c r="AP64" i="28"/>
  <c r="AG64" i="28" s="1"/>
  <c r="T59" i="28"/>
  <c r="U59" i="28"/>
  <c r="R59" i="28"/>
  <c r="S59" i="28"/>
  <c r="Q59" i="28"/>
  <c r="M59" i="28"/>
  <c r="O59" i="28"/>
  <c r="P59" i="28"/>
  <c r="N59" i="28"/>
  <c r="F146" i="23"/>
  <c r="E146" i="23"/>
  <c r="C146" i="23"/>
  <c r="D146" i="23"/>
  <c r="J146" i="23"/>
  <c r="H146" i="23"/>
  <c r="G146" i="23"/>
  <c r="I146" i="23"/>
  <c r="K146" i="23"/>
  <c r="K139" i="23"/>
  <c r="I139" i="23"/>
  <c r="J139" i="23"/>
  <c r="E139" i="23"/>
  <c r="H139" i="23"/>
  <c r="G139" i="23"/>
  <c r="D139" i="23"/>
  <c r="C139" i="23"/>
  <c r="F139" i="23"/>
  <c r="N74" i="26"/>
  <c r="R74" i="26"/>
  <c r="T74" i="26"/>
  <c r="Q74" i="26"/>
  <c r="S74" i="26"/>
  <c r="P74" i="26"/>
  <c r="U74" i="26"/>
  <c r="O74" i="26"/>
  <c r="M74" i="26"/>
  <c r="R108" i="26"/>
  <c r="U108" i="26"/>
  <c r="O108" i="26"/>
  <c r="Q108" i="26"/>
  <c r="M108" i="26"/>
  <c r="S108" i="26"/>
  <c r="P108" i="26"/>
  <c r="T108" i="26"/>
  <c r="N108" i="26"/>
  <c r="AP162" i="26"/>
  <c r="I76" i="28"/>
  <c r="J76" i="28"/>
  <c r="F76" i="28"/>
  <c r="G76" i="28"/>
  <c r="H76" i="28"/>
  <c r="E76" i="28"/>
  <c r="K76" i="28"/>
  <c r="C76" i="28"/>
  <c r="D76" i="28"/>
  <c r="Q84" i="23"/>
  <c r="R84" i="23"/>
  <c r="O84" i="23"/>
  <c r="S84" i="23"/>
  <c r="P84" i="23"/>
  <c r="T84" i="23"/>
  <c r="U84" i="23"/>
  <c r="N84" i="23"/>
  <c r="M84" i="23"/>
  <c r="F111" i="40"/>
  <c r="G111" i="40"/>
  <c r="D111" i="40"/>
  <c r="E111" i="40"/>
  <c r="I111" i="40"/>
  <c r="K111" i="40"/>
  <c r="C111" i="40"/>
  <c r="H111" i="40"/>
  <c r="J111" i="40"/>
  <c r="AP44" i="26"/>
  <c r="R103" i="26"/>
  <c r="S103" i="26"/>
  <c r="O103" i="26"/>
  <c r="Q103" i="26"/>
  <c r="M103" i="26"/>
  <c r="P103" i="26"/>
  <c r="T103" i="26"/>
  <c r="U103" i="26"/>
  <c r="N103" i="26"/>
  <c r="R27" i="23"/>
  <c r="U27" i="23"/>
  <c r="Q27" i="23"/>
  <c r="O27" i="23"/>
  <c r="P27" i="23"/>
  <c r="T27" i="23"/>
  <c r="N27" i="23"/>
  <c r="M27" i="23"/>
  <c r="S27" i="23"/>
  <c r="U102" i="40"/>
  <c r="T102" i="40"/>
  <c r="Q102" i="40"/>
  <c r="S102" i="40"/>
  <c r="N102" i="40"/>
  <c r="P102" i="40"/>
  <c r="O102" i="40"/>
  <c r="R102" i="40"/>
  <c r="M102" i="40"/>
  <c r="M6" i="41"/>
  <c r="R6" i="41"/>
  <c r="T6" i="41"/>
  <c r="U6" i="41"/>
  <c r="S6" i="41"/>
  <c r="P6" i="41"/>
  <c r="Q6" i="41"/>
  <c r="O6" i="41"/>
  <c r="N6" i="41"/>
  <c r="AP130" i="40"/>
  <c r="Y130" i="40" s="1"/>
  <c r="U58" i="24"/>
  <c r="T58" i="24"/>
  <c r="S58" i="24"/>
  <c r="O58" i="24"/>
  <c r="R58" i="24"/>
  <c r="P58" i="24"/>
  <c r="N58" i="24"/>
  <c r="M58" i="24"/>
  <c r="Q58" i="24"/>
  <c r="AP99" i="40"/>
  <c r="AL99" i="40" s="1"/>
  <c r="Q49" i="41"/>
  <c r="O49" i="41"/>
  <c r="P49" i="41"/>
  <c r="N49" i="41"/>
  <c r="T49" i="41"/>
  <c r="M49" i="41"/>
  <c r="R49" i="41"/>
  <c r="U49" i="41"/>
  <c r="S49" i="41"/>
  <c r="AP108" i="26"/>
  <c r="T177" i="26"/>
  <c r="U177" i="26"/>
  <c r="P177" i="26"/>
  <c r="Q177" i="26"/>
  <c r="S177" i="26"/>
  <c r="M177" i="26"/>
  <c r="R177" i="26"/>
  <c r="N177" i="26"/>
  <c r="O177" i="26"/>
  <c r="N48" i="40"/>
  <c r="O48" i="40"/>
  <c r="U48" i="40"/>
  <c r="Q48" i="40"/>
  <c r="S48" i="40"/>
  <c r="T48" i="40"/>
  <c r="P48" i="40"/>
  <c r="M48" i="40"/>
  <c r="R48" i="40"/>
  <c r="S74" i="40"/>
  <c r="O74" i="40"/>
  <c r="R74" i="40"/>
  <c r="Q74" i="40"/>
  <c r="M74" i="40"/>
  <c r="T74" i="40"/>
  <c r="N74" i="40"/>
  <c r="U74" i="40"/>
  <c r="P74" i="40"/>
  <c r="R145" i="41"/>
  <c r="N145" i="41"/>
  <c r="U145" i="41"/>
  <c r="O145" i="41"/>
  <c r="S145" i="41"/>
  <c r="Q145" i="41"/>
  <c r="M145" i="41"/>
  <c r="T145" i="41"/>
  <c r="P145" i="41"/>
  <c r="AP80" i="40"/>
  <c r="Q84" i="26"/>
  <c r="P84" i="26"/>
  <c r="S84" i="26"/>
  <c r="T84" i="26"/>
  <c r="R84" i="26"/>
  <c r="M84" i="26"/>
  <c r="U84" i="26"/>
  <c r="O84" i="26"/>
  <c r="N84" i="26"/>
  <c r="R100" i="40"/>
  <c r="O100" i="40"/>
  <c r="P100" i="40"/>
  <c r="S100" i="40"/>
  <c r="Q100" i="40"/>
  <c r="U100" i="40"/>
  <c r="M100" i="40"/>
  <c r="T100" i="40"/>
  <c r="N100" i="40"/>
  <c r="T77" i="26"/>
  <c r="P77" i="26"/>
  <c r="U77" i="26"/>
  <c r="S77" i="26"/>
  <c r="N77" i="26"/>
  <c r="M77" i="26"/>
  <c r="R77" i="26"/>
  <c r="Q77" i="26"/>
  <c r="O77" i="26"/>
  <c r="T152" i="23"/>
  <c r="S152" i="23"/>
  <c r="M152" i="23"/>
  <c r="U152" i="23"/>
  <c r="P152" i="23"/>
  <c r="R152" i="23"/>
  <c r="Q152" i="23"/>
  <c r="O152" i="23"/>
  <c r="N152" i="23"/>
  <c r="N146" i="42"/>
  <c r="T146" i="42"/>
  <c r="R146" i="42"/>
  <c r="Q146" i="42"/>
  <c r="M146" i="42"/>
  <c r="O146" i="42"/>
  <c r="U146" i="42"/>
  <c r="S146" i="42"/>
  <c r="P146" i="42"/>
  <c r="K62" i="42"/>
  <c r="I62" i="42"/>
  <c r="G62" i="42"/>
  <c r="E62" i="42"/>
  <c r="D62" i="42"/>
  <c r="F62" i="42"/>
  <c r="C62" i="42"/>
  <c r="H62" i="42"/>
  <c r="J62" i="42"/>
  <c r="AP11" i="28"/>
  <c r="H118" i="28"/>
  <c r="E118" i="28"/>
  <c r="J118" i="28"/>
  <c r="F118" i="28"/>
  <c r="I118" i="28"/>
  <c r="C118" i="28"/>
  <c r="K118" i="28"/>
  <c r="G118" i="28"/>
  <c r="D118" i="28"/>
  <c r="AP110" i="21"/>
  <c r="AJ110" i="21" s="1"/>
  <c r="AP108" i="28"/>
  <c r="I88" i="28"/>
  <c r="E88" i="28"/>
  <c r="D88" i="28"/>
  <c r="F88" i="28"/>
  <c r="K88" i="28"/>
  <c r="J88" i="28"/>
  <c r="C88" i="28"/>
  <c r="H88" i="28"/>
  <c r="G88" i="28"/>
  <c r="R112" i="21"/>
  <c r="S112" i="21"/>
  <c r="N112" i="21"/>
  <c r="Q112" i="21"/>
  <c r="M112" i="21"/>
  <c r="P112" i="21"/>
  <c r="O112" i="21"/>
  <c r="U112" i="21"/>
  <c r="T112" i="21"/>
  <c r="H22" i="26"/>
  <c r="I22" i="26"/>
  <c r="J22" i="26"/>
  <c r="F22" i="26"/>
  <c r="K22" i="26"/>
  <c r="C22" i="26"/>
  <c r="E22" i="26"/>
  <c r="D22" i="26"/>
  <c r="G22" i="26"/>
  <c r="I105" i="23"/>
  <c r="D105" i="23"/>
  <c r="E105" i="23"/>
  <c r="F105" i="23"/>
  <c r="H105" i="23"/>
  <c r="J105" i="23"/>
  <c r="G105" i="23"/>
  <c r="K105" i="23"/>
  <c r="C105" i="23"/>
  <c r="AP170" i="21"/>
  <c r="AP145" i="21"/>
  <c r="M116" i="28"/>
  <c r="Q116" i="28"/>
  <c r="S116" i="28"/>
  <c r="R116" i="28"/>
  <c r="T116" i="28"/>
  <c r="O116" i="28"/>
  <c r="N116" i="28"/>
  <c r="P116" i="28"/>
  <c r="U116" i="28"/>
  <c r="E61" i="28"/>
  <c r="K61" i="28"/>
  <c r="I61" i="28"/>
  <c r="F61" i="28"/>
  <c r="J61" i="28"/>
  <c r="G61" i="28"/>
  <c r="D61" i="28"/>
  <c r="C61" i="28"/>
  <c r="H61" i="28"/>
  <c r="AP29" i="28"/>
  <c r="AJ29" i="28" s="1"/>
  <c r="D33" i="23"/>
  <c r="I33" i="23"/>
  <c r="E33" i="23"/>
  <c r="H33" i="23"/>
  <c r="F33" i="23"/>
  <c r="J33" i="23"/>
  <c r="K33" i="23"/>
  <c r="G33" i="23"/>
  <c r="C33" i="23"/>
  <c r="D104" i="41"/>
  <c r="F104" i="41"/>
  <c r="E104" i="41"/>
  <c r="C104" i="41"/>
  <c r="G104" i="41"/>
  <c r="K104" i="41"/>
  <c r="H104" i="41"/>
  <c r="I104" i="41"/>
  <c r="J104" i="41"/>
  <c r="AP115" i="21"/>
  <c r="AB115" i="21" s="1"/>
  <c r="AP80" i="28"/>
  <c r="AJ80" i="28" s="1"/>
  <c r="AP147" i="28"/>
  <c r="AP134" i="23"/>
  <c r="AO134" i="23" s="1"/>
  <c r="AP95" i="41"/>
  <c r="S149" i="28"/>
  <c r="Q149" i="28"/>
  <c r="P149" i="28"/>
  <c r="O149" i="28"/>
  <c r="M149" i="28"/>
  <c r="R149" i="28"/>
  <c r="U149" i="28"/>
  <c r="T149" i="28"/>
  <c r="N149" i="28"/>
  <c r="K23" i="40"/>
  <c r="F23" i="40"/>
  <c r="G23" i="40"/>
  <c r="J23" i="40"/>
  <c r="C23" i="40"/>
  <c r="I23" i="40"/>
  <c r="E23" i="40"/>
  <c r="D23" i="40"/>
  <c r="H23" i="40"/>
  <c r="E22" i="28"/>
  <c r="I22" i="28"/>
  <c r="J22" i="28"/>
  <c r="K22" i="28"/>
  <c r="D22" i="28"/>
  <c r="F22" i="28"/>
  <c r="G22" i="28"/>
  <c r="H22" i="28"/>
  <c r="C22" i="28"/>
  <c r="C149" i="40"/>
  <c r="G149" i="40"/>
  <c r="I149" i="40"/>
  <c r="H149" i="40"/>
  <c r="K149" i="40"/>
  <c r="E149" i="40"/>
  <c r="D149" i="40"/>
  <c r="J149" i="40"/>
  <c r="F149" i="40"/>
  <c r="J171" i="40"/>
  <c r="C171" i="40"/>
  <c r="G171" i="40"/>
  <c r="H171" i="40"/>
  <c r="D171" i="40"/>
  <c r="K171" i="40"/>
  <c r="F171" i="40"/>
  <c r="E171" i="40"/>
  <c r="I171" i="40"/>
  <c r="G73" i="23"/>
  <c r="C73" i="23"/>
  <c r="F73" i="23"/>
  <c r="E73" i="23"/>
  <c r="D73" i="23"/>
  <c r="H73" i="23"/>
  <c r="I73" i="23"/>
  <c r="J73" i="23"/>
  <c r="K73" i="23"/>
  <c r="R32" i="42"/>
  <c r="M32" i="42"/>
  <c r="Q32" i="42"/>
  <c r="S32" i="42"/>
  <c r="U32" i="42"/>
  <c r="O32" i="42"/>
  <c r="N32" i="42"/>
  <c r="P32" i="42"/>
  <c r="T32" i="42"/>
  <c r="AP153" i="21"/>
  <c r="AF153" i="21" s="1"/>
  <c r="O161" i="28"/>
  <c r="T161" i="28"/>
  <c r="R161" i="28"/>
  <c r="S161" i="28"/>
  <c r="N161" i="28"/>
  <c r="Q161" i="28"/>
  <c r="P161" i="28"/>
  <c r="M161" i="28"/>
  <c r="U161" i="28"/>
  <c r="P120" i="28"/>
  <c r="N120" i="28"/>
  <c r="R120" i="28"/>
  <c r="U120" i="28"/>
  <c r="Q120" i="28"/>
  <c r="O120" i="28"/>
  <c r="T120" i="28"/>
  <c r="S120" i="28"/>
  <c r="M120" i="28"/>
  <c r="P92" i="21"/>
  <c r="S92" i="21"/>
  <c r="U92" i="21"/>
  <c r="O92" i="21"/>
  <c r="T92" i="21"/>
  <c r="N92" i="21"/>
  <c r="Q92" i="21"/>
  <c r="M92" i="21"/>
  <c r="R92" i="21"/>
  <c r="N91" i="21"/>
  <c r="R91" i="21"/>
  <c r="P91" i="21"/>
  <c r="S91" i="21"/>
  <c r="T91" i="21"/>
  <c r="O91" i="21"/>
  <c r="Q91" i="21"/>
  <c r="M91" i="21"/>
  <c r="U91" i="21"/>
  <c r="U65" i="21"/>
  <c r="R65" i="21"/>
  <c r="O65" i="21"/>
  <c r="P65" i="21"/>
  <c r="T65" i="21"/>
  <c r="Q65" i="21"/>
  <c r="M65" i="21"/>
  <c r="N65" i="21"/>
  <c r="S65" i="21"/>
  <c r="N74" i="21"/>
  <c r="P74" i="21"/>
  <c r="O74" i="21"/>
  <c r="U74" i="21"/>
  <c r="M74" i="21"/>
  <c r="S74" i="21"/>
  <c r="T74" i="21"/>
  <c r="R74" i="21"/>
  <c r="Q74" i="21"/>
  <c r="Q162" i="21"/>
  <c r="M162" i="21"/>
  <c r="P162" i="21"/>
  <c r="T162" i="21"/>
  <c r="R162" i="21"/>
  <c r="N162" i="21"/>
  <c r="U162" i="21"/>
  <c r="S162" i="21"/>
  <c r="O162" i="21"/>
  <c r="E111" i="23"/>
  <c r="K111" i="23"/>
  <c r="I111" i="23"/>
  <c r="D111" i="23"/>
  <c r="G111" i="23"/>
  <c r="H111" i="23"/>
  <c r="F111" i="23"/>
  <c r="J111" i="23"/>
  <c r="C111" i="23"/>
  <c r="G127" i="40"/>
  <c r="D127" i="40"/>
  <c r="H127" i="40"/>
  <c r="E127" i="40"/>
  <c r="K127" i="40"/>
  <c r="F127" i="40"/>
  <c r="C127" i="40"/>
  <c r="J127" i="40"/>
  <c r="I127" i="40"/>
  <c r="F131" i="40"/>
  <c r="H131" i="40"/>
  <c r="K131" i="40"/>
  <c r="C131" i="40"/>
  <c r="D131" i="40"/>
  <c r="I131" i="40"/>
  <c r="E131" i="40"/>
  <c r="J131" i="40"/>
  <c r="G131" i="40"/>
  <c r="AP39" i="42"/>
  <c r="P13" i="28"/>
  <c r="Q13" i="28"/>
  <c r="U13" i="28"/>
  <c r="R13" i="28"/>
  <c r="M13" i="28"/>
  <c r="T13" i="28"/>
  <c r="O13" i="28"/>
  <c r="S13" i="28"/>
  <c r="N13" i="28"/>
  <c r="AP19" i="23"/>
  <c r="AP157" i="23"/>
  <c r="K147" i="26"/>
  <c r="E147" i="26"/>
  <c r="D147" i="26"/>
  <c r="H147" i="26"/>
  <c r="I147" i="26"/>
  <c r="G147" i="26"/>
  <c r="C147" i="26"/>
  <c r="F147" i="26"/>
  <c r="J147" i="26"/>
  <c r="N14" i="42"/>
  <c r="P14" i="42"/>
  <c r="T14" i="42"/>
  <c r="U14" i="42"/>
  <c r="M14" i="42"/>
  <c r="O14" i="42"/>
  <c r="S14" i="42"/>
  <c r="Q14" i="42"/>
  <c r="R14" i="42"/>
  <c r="I82" i="28"/>
  <c r="C82" i="28"/>
  <c r="H82" i="28"/>
  <c r="G82" i="28"/>
  <c r="J82" i="28"/>
  <c r="E82" i="28"/>
  <c r="D82" i="28"/>
  <c r="F82" i="28"/>
  <c r="K82" i="28"/>
  <c r="AP163" i="26"/>
  <c r="AP133" i="41"/>
  <c r="AA133" i="41" s="1"/>
  <c r="Q20" i="23"/>
  <c r="S20" i="23"/>
  <c r="M20" i="23"/>
  <c r="T20" i="23"/>
  <c r="U20" i="23"/>
  <c r="P20" i="23"/>
  <c r="O20" i="23"/>
  <c r="N20" i="23"/>
  <c r="R20" i="23"/>
  <c r="AP177" i="26"/>
  <c r="E154" i="40"/>
  <c r="G154" i="40"/>
  <c r="F154" i="40"/>
  <c r="H154" i="40"/>
  <c r="K154" i="40"/>
  <c r="J154" i="40"/>
  <c r="C154" i="40"/>
  <c r="I154" i="40"/>
  <c r="D154" i="40"/>
  <c r="F143" i="23"/>
  <c r="J143" i="23"/>
  <c r="K143" i="23"/>
  <c r="E143" i="23"/>
  <c r="H143" i="23"/>
  <c r="D143" i="23"/>
  <c r="I143" i="23"/>
  <c r="C143" i="23"/>
  <c r="G143" i="23"/>
  <c r="Q36" i="23"/>
  <c r="O36" i="23"/>
  <c r="U36" i="23"/>
  <c r="T36" i="23"/>
  <c r="R36" i="23"/>
  <c r="P36" i="23"/>
  <c r="N36" i="23"/>
  <c r="S36" i="23"/>
  <c r="M36" i="23"/>
  <c r="R84" i="42"/>
  <c r="M84" i="42"/>
  <c r="Q84" i="42"/>
  <c r="P84" i="42"/>
  <c r="S84" i="42"/>
  <c r="U84" i="42"/>
  <c r="O84" i="42"/>
  <c r="N84" i="42"/>
  <c r="T84" i="42"/>
  <c r="K37" i="42"/>
  <c r="J37" i="42"/>
  <c r="C37" i="42"/>
  <c r="H37" i="42"/>
  <c r="D37" i="42"/>
  <c r="E37" i="42"/>
  <c r="I37" i="42"/>
  <c r="G37" i="42"/>
  <c r="F37" i="42"/>
  <c r="M143" i="26"/>
  <c r="S143" i="26"/>
  <c r="O143" i="26"/>
  <c r="N143" i="26"/>
  <c r="U143" i="26"/>
  <c r="T143" i="26"/>
  <c r="P143" i="26"/>
  <c r="R143" i="26"/>
  <c r="Q143" i="26"/>
  <c r="Q137" i="26"/>
  <c r="T137" i="26"/>
  <c r="P137" i="26"/>
  <c r="O137" i="26"/>
  <c r="U137" i="26"/>
  <c r="M137" i="26"/>
  <c r="R137" i="26"/>
  <c r="N137" i="26"/>
  <c r="S137" i="26"/>
  <c r="I138" i="28"/>
  <c r="K138" i="28"/>
  <c r="E138" i="28"/>
  <c r="C138" i="28"/>
  <c r="F138" i="28"/>
  <c r="G138" i="28"/>
  <c r="J138" i="28"/>
  <c r="H138" i="28"/>
  <c r="D138" i="28"/>
  <c r="T60" i="26"/>
  <c r="P60" i="26"/>
  <c r="N60" i="26"/>
  <c r="M60" i="26"/>
  <c r="Q60" i="26"/>
  <c r="U60" i="26"/>
  <c r="R60" i="26"/>
  <c r="S60" i="26"/>
  <c r="O60" i="26"/>
  <c r="AP53" i="26"/>
  <c r="X53" i="26" s="1"/>
  <c r="M7" i="26"/>
  <c r="S7" i="26"/>
  <c r="O7" i="26"/>
  <c r="P7" i="26"/>
  <c r="T7" i="26"/>
  <c r="R7" i="26"/>
  <c r="N7" i="26"/>
  <c r="Q7" i="26"/>
  <c r="U7" i="26"/>
  <c r="J34" i="42"/>
  <c r="F34" i="42"/>
  <c r="C34" i="42"/>
  <c r="K34" i="42"/>
  <c r="E34" i="42"/>
  <c r="H34" i="42"/>
  <c r="D34" i="42"/>
  <c r="I34" i="42"/>
  <c r="G34" i="42"/>
  <c r="U110" i="42"/>
  <c r="S110" i="42"/>
  <c r="Q110" i="42"/>
  <c r="M110" i="42"/>
  <c r="P110" i="42"/>
  <c r="T110" i="42"/>
  <c r="N110" i="42"/>
  <c r="R110" i="42"/>
  <c r="O110" i="42"/>
  <c r="M161" i="42"/>
  <c r="R161" i="42"/>
  <c r="S161" i="42"/>
  <c r="U161" i="42"/>
  <c r="O161" i="42"/>
  <c r="T161" i="42"/>
  <c r="N161" i="42"/>
  <c r="P161" i="42"/>
  <c r="Q161" i="42"/>
  <c r="P53" i="41"/>
  <c r="U53" i="41"/>
  <c r="S53" i="41"/>
  <c r="T53" i="41"/>
  <c r="M53" i="41"/>
  <c r="Q53" i="41"/>
  <c r="O53" i="41"/>
  <c r="N53" i="41"/>
  <c r="R53" i="41"/>
  <c r="AP172" i="40"/>
  <c r="AP121" i="40"/>
  <c r="AI121" i="40" s="1"/>
  <c r="AP95" i="40"/>
  <c r="AP151" i="41"/>
  <c r="AP12" i="42"/>
  <c r="R90" i="42"/>
  <c r="T90" i="42"/>
  <c r="S90" i="42"/>
  <c r="U90" i="42"/>
  <c r="Q90" i="42"/>
  <c r="O90" i="42"/>
  <c r="M90" i="42"/>
  <c r="N90" i="42"/>
  <c r="P90" i="42"/>
  <c r="O49" i="40"/>
  <c r="P49" i="40"/>
  <c r="R49" i="40"/>
  <c r="M49" i="40"/>
  <c r="U49" i="40"/>
  <c r="S49" i="40"/>
  <c r="Q49" i="40"/>
  <c r="T49" i="40"/>
  <c r="N49" i="40"/>
  <c r="T157" i="21"/>
  <c r="U157" i="21"/>
  <c r="P157" i="21"/>
  <c r="S157" i="21"/>
  <c r="Q157" i="21"/>
  <c r="R157" i="21"/>
  <c r="O157" i="21"/>
  <c r="M157" i="21"/>
  <c r="N157" i="21"/>
  <c r="AP63" i="23"/>
  <c r="E129" i="40"/>
  <c r="G129" i="40"/>
  <c r="C129" i="40"/>
  <c r="I129" i="40"/>
  <c r="H129" i="40"/>
  <c r="K129" i="40"/>
  <c r="D129" i="40"/>
  <c r="J129" i="40"/>
  <c r="F129" i="40"/>
  <c r="G39" i="41"/>
  <c r="C39" i="41"/>
  <c r="D39" i="41"/>
  <c r="E39" i="41"/>
  <c r="I39" i="41"/>
  <c r="H39" i="41"/>
  <c r="K39" i="41"/>
  <c r="F39" i="41"/>
  <c r="J39" i="41"/>
  <c r="G49" i="40"/>
  <c r="K49" i="40"/>
  <c r="F49" i="40"/>
  <c r="C49" i="40"/>
  <c r="I49" i="40"/>
  <c r="D49" i="40"/>
  <c r="H49" i="40"/>
  <c r="J49" i="40"/>
  <c r="E49" i="40"/>
  <c r="AP61" i="25"/>
  <c r="U8" i="23"/>
  <c r="S8" i="23"/>
  <c r="M8" i="23"/>
  <c r="P8" i="23"/>
  <c r="Q8" i="23"/>
  <c r="T8" i="23"/>
  <c r="O8" i="23"/>
  <c r="R8" i="23"/>
  <c r="N8" i="23"/>
  <c r="N22" i="23"/>
  <c r="R22" i="23"/>
  <c r="T22" i="23"/>
  <c r="P22" i="23"/>
  <c r="M22" i="23"/>
  <c r="S22" i="23"/>
  <c r="Q22" i="23"/>
  <c r="O22" i="23"/>
  <c r="U22" i="23"/>
  <c r="I79" i="40"/>
  <c r="G79" i="40"/>
  <c r="D79" i="40"/>
  <c r="J79" i="40"/>
  <c r="H79" i="40"/>
  <c r="E79" i="40"/>
  <c r="F79" i="40"/>
  <c r="C79" i="40"/>
  <c r="K79" i="40"/>
  <c r="P118" i="41"/>
  <c r="T118" i="41"/>
  <c r="N118" i="41"/>
  <c r="O118" i="41"/>
  <c r="R118" i="41"/>
  <c r="M118" i="41"/>
  <c r="S118" i="41"/>
  <c r="Q118" i="41"/>
  <c r="U118" i="41"/>
  <c r="D166" i="41"/>
  <c r="C166" i="41"/>
  <c r="H166" i="41"/>
  <c r="K166" i="41"/>
  <c r="E166" i="41"/>
  <c r="J166" i="41"/>
  <c r="G166" i="41"/>
  <c r="F166" i="41"/>
  <c r="I166" i="41"/>
  <c r="AP163" i="41"/>
  <c r="P6" i="26"/>
  <c r="M6" i="26"/>
  <c r="Q6" i="26"/>
  <c r="T6" i="26"/>
  <c r="O6" i="26"/>
  <c r="S6" i="26"/>
  <c r="U6" i="26"/>
  <c r="N6" i="26"/>
  <c r="R6" i="26"/>
  <c r="R142" i="26"/>
  <c r="Q142" i="26"/>
  <c r="N142" i="26"/>
  <c r="T142" i="26"/>
  <c r="O142" i="26"/>
  <c r="S142" i="26"/>
  <c r="U142" i="26"/>
  <c r="P142" i="26"/>
  <c r="M142" i="26"/>
  <c r="AP13" i="42"/>
  <c r="AO13" i="42" s="1"/>
  <c r="S147" i="40"/>
  <c r="M147" i="40"/>
  <c r="N147" i="40"/>
  <c r="U147" i="40"/>
  <c r="O147" i="40"/>
  <c r="P147" i="40"/>
  <c r="T147" i="40"/>
  <c r="Q147" i="40"/>
  <c r="R147" i="40"/>
  <c r="AP150" i="40"/>
  <c r="S47" i="26"/>
  <c r="Q47" i="26"/>
  <c r="U47" i="26"/>
  <c r="O47" i="26"/>
  <c r="P47" i="26"/>
  <c r="M47" i="26"/>
  <c r="N47" i="26"/>
  <c r="T47" i="26"/>
  <c r="R47" i="26"/>
  <c r="R19" i="40"/>
  <c r="O19" i="40"/>
  <c r="M19" i="40"/>
  <c r="U19" i="40"/>
  <c r="S19" i="40"/>
  <c r="N19" i="40"/>
  <c r="Q19" i="40"/>
  <c r="P19" i="40"/>
  <c r="T19" i="40"/>
  <c r="Q32" i="41"/>
  <c r="S32" i="41"/>
  <c r="O32" i="41"/>
  <c r="U32" i="41"/>
  <c r="P32" i="41"/>
  <c r="M32" i="41"/>
  <c r="R32" i="41"/>
  <c r="N32" i="41"/>
  <c r="T32" i="41"/>
  <c r="C105" i="42"/>
  <c r="K105" i="42"/>
  <c r="E105" i="42"/>
  <c r="I105" i="42"/>
  <c r="H105" i="42"/>
  <c r="D105" i="42"/>
  <c r="G105" i="42"/>
  <c r="J105" i="42"/>
  <c r="F105" i="42"/>
  <c r="E15" i="42"/>
  <c r="C15" i="42"/>
  <c r="J15" i="42"/>
  <c r="D15" i="42"/>
  <c r="I15" i="42"/>
  <c r="F15" i="42"/>
  <c r="G15" i="42"/>
  <c r="H15" i="42"/>
  <c r="K15" i="42"/>
  <c r="AP41" i="42"/>
  <c r="AP127" i="40"/>
  <c r="AP162" i="42"/>
  <c r="AO162" i="42" s="1"/>
  <c r="AP173" i="40"/>
  <c r="AP10" i="40"/>
  <c r="AP56" i="40"/>
  <c r="M16" i="23"/>
  <c r="P16" i="23"/>
  <c r="Q16" i="23"/>
  <c r="U16" i="23"/>
  <c r="R16" i="23"/>
  <c r="T16" i="23"/>
  <c r="O16" i="23"/>
  <c r="S16" i="23"/>
  <c r="N16" i="23"/>
  <c r="E97" i="42"/>
  <c r="F97" i="42"/>
  <c r="K97" i="42"/>
  <c r="I97" i="42"/>
  <c r="C97" i="42"/>
  <c r="H97" i="42"/>
  <c r="G97" i="42"/>
  <c r="J97" i="42"/>
  <c r="D97" i="42"/>
  <c r="S26" i="26"/>
  <c r="R26" i="26"/>
  <c r="N26" i="26"/>
  <c r="M26" i="26"/>
  <c r="Q26" i="26"/>
  <c r="T26" i="26"/>
  <c r="P26" i="26"/>
  <c r="U26" i="26"/>
  <c r="O26" i="26"/>
  <c r="AP63" i="40"/>
  <c r="AP109" i="21"/>
  <c r="AL109" i="21" s="1"/>
  <c r="AP25" i="28"/>
  <c r="C145" i="28"/>
  <c r="G145" i="28"/>
  <c r="I145" i="28"/>
  <c r="F145" i="28"/>
  <c r="D145" i="28"/>
  <c r="H145" i="28"/>
  <c r="E145" i="28"/>
  <c r="J145" i="28"/>
  <c r="K145" i="28"/>
  <c r="AP82" i="21"/>
  <c r="X82" i="21" s="1"/>
  <c r="AP106" i="23"/>
  <c r="AG106" i="23" s="1"/>
  <c r="AP176" i="23"/>
  <c r="AI176" i="23" s="1"/>
  <c r="AP89" i="23"/>
  <c r="I62" i="41"/>
  <c r="G62" i="41"/>
  <c r="K62" i="41"/>
  <c r="H62" i="41"/>
  <c r="F62" i="41"/>
  <c r="D62" i="41"/>
  <c r="E62" i="41"/>
  <c r="J62" i="41"/>
  <c r="C62" i="41"/>
  <c r="H110" i="28"/>
  <c r="C110" i="28"/>
  <c r="D110" i="28"/>
  <c r="J110" i="28"/>
  <c r="I110" i="28"/>
  <c r="G110" i="28"/>
  <c r="K110" i="28"/>
  <c r="F110" i="28"/>
  <c r="E110" i="28"/>
  <c r="AP80" i="21"/>
  <c r="AN80" i="21" s="1"/>
  <c r="AP76" i="21"/>
  <c r="AL76" i="21" s="1"/>
  <c r="AP97" i="23"/>
  <c r="AD97" i="23" s="1"/>
  <c r="AP169" i="23"/>
  <c r="AL169" i="23" s="1"/>
  <c r="AP43" i="23"/>
  <c r="E33" i="28"/>
  <c r="C33" i="28"/>
  <c r="H33" i="28"/>
  <c r="K33" i="28"/>
  <c r="F33" i="28"/>
  <c r="G33" i="28"/>
  <c r="D33" i="28"/>
  <c r="I33" i="28"/>
  <c r="J33" i="28"/>
  <c r="F27" i="23"/>
  <c r="K27" i="23"/>
  <c r="H27" i="23"/>
  <c r="J27" i="23"/>
  <c r="C27" i="23"/>
  <c r="E27" i="23"/>
  <c r="I27" i="23"/>
  <c r="D27" i="23"/>
  <c r="G27" i="23"/>
  <c r="AP118" i="21"/>
  <c r="AN118" i="21" s="1"/>
  <c r="AP117" i="23"/>
  <c r="AM117" i="23" s="1"/>
  <c r="AP166" i="23"/>
  <c r="K20" i="26"/>
  <c r="C20" i="26"/>
  <c r="J20" i="26"/>
  <c r="D20" i="26"/>
  <c r="F20" i="26"/>
  <c r="E20" i="26"/>
  <c r="H20" i="26"/>
  <c r="I20" i="26"/>
  <c r="G20" i="26"/>
  <c r="H124" i="26"/>
  <c r="D124" i="26"/>
  <c r="I124" i="26"/>
  <c r="C124" i="26"/>
  <c r="E124" i="26"/>
  <c r="K124" i="26"/>
  <c r="G124" i="26"/>
  <c r="J124" i="26"/>
  <c r="F124" i="26"/>
  <c r="AP95" i="23"/>
  <c r="AP15" i="23"/>
  <c r="AE15" i="23" s="1"/>
  <c r="AP35" i="23"/>
  <c r="AP120" i="23"/>
  <c r="AP94" i="23"/>
  <c r="W94" i="23" s="1"/>
  <c r="G107" i="26"/>
  <c r="C107" i="26"/>
  <c r="F107" i="26"/>
  <c r="E107" i="26"/>
  <c r="D107" i="26"/>
  <c r="H107" i="26"/>
  <c r="K107" i="26"/>
  <c r="J107" i="26"/>
  <c r="I107" i="26"/>
  <c r="K113" i="28"/>
  <c r="J113" i="28"/>
  <c r="I113" i="28"/>
  <c r="C113" i="28"/>
  <c r="G113" i="28"/>
  <c r="E113" i="28"/>
  <c r="H113" i="28"/>
  <c r="D113" i="28"/>
  <c r="F113" i="28"/>
  <c r="D172" i="40"/>
  <c r="J172" i="40"/>
  <c r="F172" i="40"/>
  <c r="G172" i="40"/>
  <c r="K172" i="40"/>
  <c r="E172" i="40"/>
  <c r="I172" i="40"/>
  <c r="C172" i="40"/>
  <c r="H172" i="40"/>
  <c r="AP3" i="23"/>
  <c r="AP65" i="23"/>
  <c r="AA65" i="23" s="1"/>
  <c r="AP150" i="23"/>
  <c r="AK150" i="23" s="1"/>
  <c r="I56" i="26"/>
  <c r="D56" i="26"/>
  <c r="C56" i="26"/>
  <c r="H56" i="26"/>
  <c r="G56" i="26"/>
  <c r="E56" i="26"/>
  <c r="F56" i="26"/>
  <c r="J56" i="26"/>
  <c r="K56" i="26"/>
  <c r="K135" i="26"/>
  <c r="G135" i="26"/>
  <c r="C135" i="26"/>
  <c r="I135" i="26"/>
  <c r="H135" i="26"/>
  <c r="F135" i="26"/>
  <c r="D135" i="26"/>
  <c r="J135" i="26"/>
  <c r="E135" i="26"/>
  <c r="K89" i="28"/>
  <c r="F89" i="28"/>
  <c r="J89" i="28"/>
  <c r="C89" i="28"/>
  <c r="E89" i="28"/>
  <c r="H89" i="28"/>
  <c r="D89" i="28"/>
  <c r="I89" i="28"/>
  <c r="G89" i="28"/>
  <c r="K108" i="26"/>
  <c r="F108" i="26"/>
  <c r="C108" i="26"/>
  <c r="G108" i="26"/>
  <c r="I108" i="26"/>
  <c r="J108" i="26"/>
  <c r="H108" i="26"/>
  <c r="D108" i="26"/>
  <c r="E108" i="26"/>
  <c r="H108" i="28"/>
  <c r="J108" i="28"/>
  <c r="G108" i="28"/>
  <c r="D108" i="28"/>
  <c r="C108" i="28"/>
  <c r="I108" i="28"/>
  <c r="E108" i="28"/>
  <c r="K108" i="28"/>
  <c r="F108" i="28"/>
  <c r="C49" i="41"/>
  <c r="D49" i="41"/>
  <c r="J49" i="41"/>
  <c r="E49" i="41"/>
  <c r="H49" i="41"/>
  <c r="G49" i="41"/>
  <c r="K49" i="41"/>
  <c r="F49" i="41"/>
  <c r="I49" i="41"/>
  <c r="E158" i="26"/>
  <c r="H158" i="26"/>
  <c r="I158" i="26"/>
  <c r="F158" i="26"/>
  <c r="J158" i="26"/>
  <c r="C158" i="26"/>
  <c r="D158" i="26"/>
  <c r="K158" i="26"/>
  <c r="G158" i="26"/>
  <c r="K99" i="41"/>
  <c r="C99" i="41"/>
  <c r="J99" i="41"/>
  <c r="D99" i="41"/>
  <c r="F99" i="41"/>
  <c r="H99" i="41"/>
  <c r="I99" i="41"/>
  <c r="E99" i="41"/>
  <c r="G99" i="41"/>
  <c r="AP85" i="28"/>
  <c r="AP27" i="28"/>
  <c r="AP129" i="28"/>
  <c r="AP73" i="23"/>
  <c r="AE73" i="23" s="1"/>
  <c r="M45" i="19"/>
  <c r="R45" i="19"/>
  <c r="P45" i="19"/>
  <c r="U45" i="19"/>
  <c r="S45" i="19"/>
  <c r="N45" i="19"/>
  <c r="O45" i="19"/>
  <c r="Q45" i="19"/>
  <c r="T45" i="19"/>
  <c r="K127" i="28"/>
  <c r="F127" i="28"/>
  <c r="C127" i="28"/>
  <c r="G127" i="28"/>
  <c r="I127" i="28"/>
  <c r="E127" i="28"/>
  <c r="D127" i="28"/>
  <c r="H127" i="28"/>
  <c r="J127" i="28"/>
  <c r="D30" i="28"/>
  <c r="H30" i="28"/>
  <c r="K30" i="28"/>
  <c r="I30" i="28"/>
  <c r="G30" i="28"/>
  <c r="E30" i="28"/>
  <c r="F30" i="28"/>
  <c r="C30" i="28"/>
  <c r="J30" i="28"/>
  <c r="M102" i="23"/>
  <c r="U102" i="23"/>
  <c r="N102" i="23"/>
  <c r="R102" i="23"/>
  <c r="T102" i="23"/>
  <c r="O102" i="23"/>
  <c r="S102" i="23"/>
  <c r="P102" i="23"/>
  <c r="Q102" i="23"/>
  <c r="T111" i="26"/>
  <c r="O111" i="26"/>
  <c r="P111" i="26"/>
  <c r="R111" i="26"/>
  <c r="N111" i="26"/>
  <c r="U111" i="26"/>
  <c r="M111" i="26"/>
  <c r="Q111" i="26"/>
  <c r="S111" i="26"/>
  <c r="R146" i="41"/>
  <c r="O146" i="41"/>
  <c r="S146" i="41"/>
  <c r="Q146" i="41"/>
  <c r="U146" i="41"/>
  <c r="N146" i="41"/>
  <c r="T146" i="41"/>
  <c r="M146" i="41"/>
  <c r="P146" i="41"/>
  <c r="O125" i="41"/>
  <c r="R125" i="41"/>
  <c r="P125" i="41"/>
  <c r="U125" i="41"/>
  <c r="T125" i="41"/>
  <c r="S125" i="41"/>
  <c r="Q125" i="41"/>
  <c r="M125" i="41"/>
  <c r="N125" i="41"/>
  <c r="N141" i="40"/>
  <c r="T141" i="40"/>
  <c r="M141" i="40"/>
  <c r="Q141" i="40"/>
  <c r="R141" i="40"/>
  <c r="O141" i="40"/>
  <c r="S141" i="40"/>
  <c r="P141" i="40"/>
  <c r="U141" i="40"/>
  <c r="AP144" i="42"/>
  <c r="AP46" i="41"/>
  <c r="AH46" i="41" s="1"/>
  <c r="M89" i="42"/>
  <c r="N89" i="42"/>
  <c r="O89" i="42"/>
  <c r="P89" i="42"/>
  <c r="R89" i="42"/>
  <c r="S89" i="42"/>
  <c r="T89" i="42"/>
  <c r="U89" i="42"/>
  <c r="Q89" i="42"/>
  <c r="AP94" i="41"/>
  <c r="AL94" i="41" s="1"/>
  <c r="AP169" i="26"/>
  <c r="U81" i="23"/>
  <c r="O81" i="23"/>
  <c r="T81" i="23"/>
  <c r="S81" i="23"/>
  <c r="N81" i="23"/>
  <c r="R81" i="23"/>
  <c r="Q81" i="23"/>
  <c r="M81" i="23"/>
  <c r="P81" i="23"/>
  <c r="AP166" i="26"/>
  <c r="AP145" i="26"/>
  <c r="AP52" i="26"/>
  <c r="AP23" i="42"/>
  <c r="S39" i="40"/>
  <c r="N39" i="40"/>
  <c r="P39" i="40"/>
  <c r="T39" i="40"/>
  <c r="U39" i="40"/>
  <c r="M39" i="40"/>
  <c r="Q39" i="40"/>
  <c r="O39" i="40"/>
  <c r="R39" i="40"/>
  <c r="M130" i="42"/>
  <c r="R130" i="42"/>
  <c r="N130" i="42"/>
  <c r="O130" i="42"/>
  <c r="Q130" i="42"/>
  <c r="S130" i="42"/>
  <c r="U130" i="42"/>
  <c r="T130" i="42"/>
  <c r="P130" i="42"/>
  <c r="AP130" i="42"/>
  <c r="AP52" i="42"/>
  <c r="AP79" i="42"/>
  <c r="AP105" i="42"/>
  <c r="AA105" i="42" s="1"/>
  <c r="P162" i="40"/>
  <c r="S162" i="40"/>
  <c r="N162" i="40"/>
  <c r="T162" i="40"/>
  <c r="Q162" i="40"/>
  <c r="O162" i="40"/>
  <c r="M162" i="40"/>
  <c r="R162" i="40"/>
  <c r="U162" i="40"/>
  <c r="I2" i="28"/>
  <c r="F2" i="28"/>
  <c r="J2" i="28"/>
  <c r="C2" i="28"/>
  <c r="E2" i="28"/>
  <c r="H2" i="28"/>
  <c r="D2" i="28"/>
  <c r="K2" i="28"/>
  <c r="G2" i="28"/>
  <c r="O124" i="40"/>
  <c r="R124" i="40"/>
  <c r="T124" i="40"/>
  <c r="U124" i="40"/>
  <c r="P124" i="40"/>
  <c r="Q124" i="40"/>
  <c r="N124" i="40"/>
  <c r="M124" i="40"/>
  <c r="S124" i="40"/>
  <c r="AP71" i="23"/>
  <c r="H152" i="26"/>
  <c r="F152" i="26"/>
  <c r="I152" i="26"/>
  <c r="J152" i="26"/>
  <c r="E152" i="26"/>
  <c r="C152" i="26"/>
  <c r="G152" i="26"/>
  <c r="K152" i="26"/>
  <c r="D152" i="26"/>
  <c r="I114" i="26"/>
  <c r="C114" i="26"/>
  <c r="G114" i="26"/>
  <c r="E114" i="26"/>
  <c r="J114" i="26"/>
  <c r="K114" i="26"/>
  <c r="H114" i="26"/>
  <c r="D114" i="26"/>
  <c r="F114" i="26"/>
  <c r="E79" i="26"/>
  <c r="C79" i="26"/>
  <c r="G79" i="26"/>
  <c r="J79" i="26"/>
  <c r="D79" i="26"/>
  <c r="I79" i="26"/>
  <c r="H79" i="26"/>
  <c r="F79" i="26"/>
  <c r="K79" i="26"/>
  <c r="S61" i="23"/>
  <c r="Q61" i="23"/>
  <c r="U61" i="23"/>
  <c r="P61" i="23"/>
  <c r="T61" i="23"/>
  <c r="M61" i="23"/>
  <c r="O61" i="23"/>
  <c r="N61" i="23"/>
  <c r="R61" i="23"/>
  <c r="H122" i="41"/>
  <c r="J122" i="41"/>
  <c r="I122" i="41"/>
  <c r="C122" i="41"/>
  <c r="G122" i="41"/>
  <c r="F122" i="41"/>
  <c r="E122" i="41"/>
  <c r="K122" i="41"/>
  <c r="D122" i="41"/>
  <c r="AP59" i="41"/>
  <c r="J169" i="41"/>
  <c r="I169" i="41"/>
  <c r="H169" i="41"/>
  <c r="G169" i="41"/>
  <c r="D169" i="41"/>
  <c r="C169" i="41"/>
  <c r="E169" i="41"/>
  <c r="F169" i="41"/>
  <c r="K169" i="41"/>
  <c r="AP149" i="26"/>
  <c r="M45" i="41"/>
  <c r="U45" i="41"/>
  <c r="O45" i="41"/>
  <c r="N45" i="41"/>
  <c r="T45" i="41"/>
  <c r="R45" i="41"/>
  <c r="P45" i="41"/>
  <c r="Q45" i="41"/>
  <c r="S45" i="41"/>
  <c r="AP122" i="26"/>
  <c r="AE122" i="26" s="1"/>
  <c r="M70" i="23"/>
  <c r="O70" i="23"/>
  <c r="S70" i="23"/>
  <c r="Q70" i="23"/>
  <c r="R70" i="23"/>
  <c r="P70" i="23"/>
  <c r="N70" i="23"/>
  <c r="T70" i="23"/>
  <c r="U70" i="23"/>
  <c r="N122" i="26"/>
  <c r="T122" i="26"/>
  <c r="O122" i="26"/>
  <c r="U122" i="26"/>
  <c r="S122" i="26"/>
  <c r="Q122" i="26"/>
  <c r="M122" i="26"/>
  <c r="R122" i="26"/>
  <c r="P122" i="26"/>
  <c r="AP111" i="41"/>
  <c r="Z111" i="41" s="1"/>
  <c r="AP159" i="41"/>
  <c r="AC159" i="41" s="1"/>
  <c r="U37" i="23"/>
  <c r="Q37" i="23"/>
  <c r="R37" i="23"/>
  <c r="M37" i="23"/>
  <c r="T37" i="23"/>
  <c r="S37" i="23"/>
  <c r="N37" i="23"/>
  <c r="O37" i="23"/>
  <c r="P37" i="23"/>
  <c r="AP79" i="40"/>
  <c r="O34" i="42"/>
  <c r="M34" i="42"/>
  <c r="U34" i="42"/>
  <c r="T34" i="42"/>
  <c r="P34" i="42"/>
  <c r="R34" i="42"/>
  <c r="S34" i="42"/>
  <c r="N34" i="42"/>
  <c r="Q34" i="42"/>
  <c r="AP58" i="42"/>
  <c r="AD58" i="42" s="1"/>
  <c r="AP151" i="26"/>
  <c r="N156" i="23"/>
  <c r="R156" i="23"/>
  <c r="Q156" i="23"/>
  <c r="P156" i="23"/>
  <c r="U156" i="23"/>
  <c r="T156" i="23"/>
  <c r="M156" i="23"/>
  <c r="O156" i="23"/>
  <c r="S156" i="23"/>
  <c r="AP64" i="41"/>
  <c r="AP174" i="40"/>
  <c r="P169" i="40"/>
  <c r="N169" i="40"/>
  <c r="U169" i="40"/>
  <c r="S169" i="40"/>
  <c r="T169" i="40"/>
  <c r="Q169" i="40"/>
  <c r="R169" i="40"/>
  <c r="M169" i="40"/>
  <c r="O169" i="40"/>
  <c r="AP44" i="42"/>
  <c r="M10" i="42"/>
  <c r="P10" i="42"/>
  <c r="T10" i="42"/>
  <c r="R10" i="42"/>
  <c r="N10" i="42"/>
  <c r="U10" i="42"/>
  <c r="S10" i="42"/>
  <c r="O10" i="42"/>
  <c r="Q10" i="42"/>
  <c r="S29" i="41"/>
  <c r="O29" i="41"/>
  <c r="M29" i="41"/>
  <c r="N29" i="41"/>
  <c r="T29" i="41"/>
  <c r="P29" i="41"/>
  <c r="R29" i="41"/>
  <c r="Q29" i="41"/>
  <c r="U29" i="41"/>
  <c r="Q134" i="40"/>
  <c r="T134" i="40"/>
  <c r="P134" i="40"/>
  <c r="S134" i="40"/>
  <c r="M134" i="40"/>
  <c r="N134" i="40"/>
  <c r="U134" i="40"/>
  <c r="R134" i="40"/>
  <c r="O134" i="40"/>
  <c r="D14" i="41"/>
  <c r="F14" i="41"/>
  <c r="J14" i="41"/>
  <c r="K14" i="41"/>
  <c r="G14" i="41"/>
  <c r="C14" i="41"/>
  <c r="E14" i="41"/>
  <c r="H14" i="41"/>
  <c r="I14" i="41"/>
  <c r="J47" i="28"/>
  <c r="G47" i="28"/>
  <c r="E47" i="28"/>
  <c r="C47" i="28"/>
  <c r="K47" i="28"/>
  <c r="I47" i="28"/>
  <c r="H47" i="28"/>
  <c r="F47" i="28"/>
  <c r="D47" i="28"/>
  <c r="K147" i="41"/>
  <c r="H147" i="41"/>
  <c r="J147" i="41"/>
  <c r="I147" i="41"/>
  <c r="D147" i="41"/>
  <c r="F147" i="41"/>
  <c r="G147" i="41"/>
  <c r="E147" i="41"/>
  <c r="C147" i="41"/>
  <c r="AP19" i="41"/>
  <c r="AO19" i="41" s="1"/>
  <c r="AP61" i="40"/>
  <c r="Q115" i="26"/>
  <c r="S115" i="26"/>
  <c r="T115" i="26"/>
  <c r="N115" i="26"/>
  <c r="P115" i="26"/>
  <c r="M115" i="26"/>
  <c r="R115" i="26"/>
  <c r="O115" i="26"/>
  <c r="U115" i="26"/>
  <c r="AP90" i="41"/>
  <c r="D173" i="40"/>
  <c r="K173" i="40"/>
  <c r="F173" i="40"/>
  <c r="C173" i="40"/>
  <c r="E173" i="40"/>
  <c r="G173" i="40"/>
  <c r="J173" i="40"/>
  <c r="I173" i="40"/>
  <c r="H173" i="40"/>
  <c r="G43" i="23"/>
  <c r="K43" i="23"/>
  <c r="E43" i="23"/>
  <c r="F43" i="23"/>
  <c r="C43" i="23"/>
  <c r="H43" i="23"/>
  <c r="J43" i="23"/>
  <c r="D43" i="23"/>
  <c r="I43" i="23"/>
  <c r="AP108" i="42"/>
  <c r="Y108" i="42" s="1"/>
  <c r="D27" i="28"/>
  <c r="H27" i="28"/>
  <c r="J27" i="28"/>
  <c r="E27" i="28"/>
  <c r="G27" i="28"/>
  <c r="K27" i="28"/>
  <c r="C27" i="28"/>
  <c r="I27" i="28"/>
  <c r="F27" i="28"/>
  <c r="AP60" i="26"/>
  <c r="D56" i="42"/>
  <c r="I56" i="42"/>
  <c r="F56" i="42"/>
  <c r="H56" i="42"/>
  <c r="G56" i="42"/>
  <c r="K56" i="42"/>
  <c r="C56" i="42"/>
  <c r="E56" i="42"/>
  <c r="J56" i="42"/>
  <c r="T148" i="26"/>
  <c r="Q148" i="26"/>
  <c r="P148" i="26"/>
  <c r="M148" i="26"/>
  <c r="U148" i="26"/>
  <c r="N148" i="26"/>
  <c r="R148" i="26"/>
  <c r="S148" i="26"/>
  <c r="O148" i="26"/>
  <c r="C137" i="28"/>
  <c r="G137" i="28"/>
  <c r="I137" i="28"/>
  <c r="F137" i="28"/>
  <c r="H137" i="28"/>
  <c r="K137" i="28"/>
  <c r="D137" i="28"/>
  <c r="E137" i="28"/>
  <c r="J137" i="28"/>
  <c r="P176" i="41"/>
  <c r="T176" i="41"/>
  <c r="Q176" i="41"/>
  <c r="R176" i="41"/>
  <c r="O176" i="41"/>
  <c r="N176" i="41"/>
  <c r="U176" i="41"/>
  <c r="M176" i="41"/>
  <c r="S176" i="41"/>
  <c r="U31" i="23"/>
  <c r="P31" i="23"/>
  <c r="N31" i="23"/>
  <c r="O31" i="23"/>
  <c r="S31" i="23"/>
  <c r="R31" i="23"/>
  <c r="T31" i="23"/>
  <c r="Q31" i="23"/>
  <c r="M31" i="23"/>
  <c r="U33" i="41"/>
  <c r="R33" i="41"/>
  <c r="S33" i="41"/>
  <c r="N33" i="41"/>
  <c r="T33" i="41"/>
  <c r="M33" i="41"/>
  <c r="P33" i="41"/>
  <c r="Q33" i="41"/>
  <c r="O33" i="41"/>
  <c r="AP128" i="42"/>
  <c r="AA128" i="42" s="1"/>
  <c r="Q37" i="42"/>
  <c r="T37" i="42"/>
  <c r="N37" i="42"/>
  <c r="P37" i="42"/>
  <c r="O37" i="42"/>
  <c r="R37" i="42"/>
  <c r="S37" i="42"/>
  <c r="U37" i="42"/>
  <c r="M37" i="42"/>
  <c r="O45" i="42"/>
  <c r="Q45" i="42"/>
  <c r="U45" i="42"/>
  <c r="M45" i="42"/>
  <c r="T45" i="42"/>
  <c r="P45" i="42"/>
  <c r="N45" i="42"/>
  <c r="R45" i="42"/>
  <c r="S45" i="42"/>
  <c r="AP114" i="26"/>
  <c r="AP22" i="41"/>
  <c r="O113" i="40"/>
  <c r="N113" i="40"/>
  <c r="T113" i="40"/>
  <c r="Q113" i="40"/>
  <c r="U113" i="40"/>
  <c r="P113" i="40"/>
  <c r="S113" i="40"/>
  <c r="R113" i="40"/>
  <c r="M113" i="40"/>
  <c r="P135" i="23"/>
  <c r="N135" i="23"/>
  <c r="R135" i="23"/>
  <c r="M135" i="23"/>
  <c r="T135" i="23"/>
  <c r="O135" i="23"/>
  <c r="S135" i="23"/>
  <c r="U135" i="23"/>
  <c r="Q135" i="23"/>
  <c r="AP77" i="42"/>
  <c r="AD77" i="42" s="1"/>
  <c r="AP11" i="42"/>
  <c r="AO11" i="42" s="1"/>
  <c r="AP56" i="41"/>
  <c r="AP170" i="40"/>
  <c r="AA170" i="40" s="1"/>
  <c r="AP130" i="23"/>
  <c r="C85" i="28"/>
  <c r="K85" i="28"/>
  <c r="E85" i="28"/>
  <c r="G85" i="28"/>
  <c r="H85" i="28"/>
  <c r="D85" i="28"/>
  <c r="F85" i="28"/>
  <c r="I85" i="28"/>
  <c r="J85" i="28"/>
  <c r="U88" i="23"/>
  <c r="T88" i="23"/>
  <c r="N88" i="23"/>
  <c r="Q88" i="23"/>
  <c r="M88" i="23"/>
  <c r="O88" i="23"/>
  <c r="R88" i="23"/>
  <c r="P88" i="23"/>
  <c r="S88" i="23"/>
  <c r="Q12" i="23"/>
  <c r="U12" i="23"/>
  <c r="P12" i="23"/>
  <c r="S12" i="23"/>
  <c r="T12" i="23"/>
  <c r="R12" i="23"/>
  <c r="O12" i="23"/>
  <c r="N12" i="23"/>
  <c r="M12" i="23"/>
  <c r="C100" i="42"/>
  <c r="K100" i="42"/>
  <c r="D100" i="42"/>
  <c r="F100" i="42"/>
  <c r="I100" i="42"/>
  <c r="H100" i="42"/>
  <c r="J100" i="42"/>
  <c r="E100" i="42"/>
  <c r="G100" i="42"/>
  <c r="Q167" i="41"/>
  <c r="U167" i="41"/>
  <c r="R167" i="41"/>
  <c r="T167" i="41"/>
  <c r="M167" i="41"/>
  <c r="O167" i="41"/>
  <c r="N167" i="41"/>
  <c r="P167" i="41"/>
  <c r="S167" i="41"/>
  <c r="K41" i="26"/>
  <c r="J41" i="26"/>
  <c r="I41" i="26"/>
  <c r="F41" i="26"/>
  <c r="E41" i="26"/>
  <c r="C41" i="26"/>
  <c r="G41" i="26"/>
  <c r="D41" i="26"/>
  <c r="H41" i="26"/>
  <c r="G6" i="42"/>
  <c r="K6" i="42"/>
  <c r="J6" i="42"/>
  <c r="E6" i="42"/>
  <c r="H6" i="42"/>
  <c r="F6" i="42"/>
  <c r="D6" i="42"/>
  <c r="C6" i="42"/>
  <c r="I6" i="42"/>
  <c r="AP7" i="42"/>
  <c r="AP59" i="40"/>
  <c r="AN59" i="40" s="1"/>
  <c r="F142" i="41"/>
  <c r="G142" i="41"/>
  <c r="E142" i="41"/>
  <c r="J142" i="41"/>
  <c r="I142" i="41"/>
  <c r="D142" i="41"/>
  <c r="C142" i="41"/>
  <c r="K142" i="41"/>
  <c r="H142" i="41"/>
  <c r="AP56" i="42"/>
  <c r="O5" i="23"/>
  <c r="R5" i="23"/>
  <c r="M5" i="23"/>
  <c r="N5" i="23"/>
  <c r="T5" i="23"/>
  <c r="P5" i="23"/>
  <c r="S5" i="23"/>
  <c r="U5" i="23"/>
  <c r="Q5" i="23"/>
  <c r="K22" i="41"/>
  <c r="C22" i="41"/>
  <c r="D22" i="41"/>
  <c r="J22" i="41"/>
  <c r="F22" i="41"/>
  <c r="I22" i="41"/>
  <c r="G22" i="41"/>
  <c r="H22" i="41"/>
  <c r="E22" i="41"/>
  <c r="AP173" i="42"/>
  <c r="O62" i="40"/>
  <c r="N62" i="40"/>
  <c r="P62" i="40"/>
  <c r="Q62" i="40"/>
  <c r="M62" i="40"/>
  <c r="R62" i="40"/>
  <c r="S62" i="40"/>
  <c r="U62" i="40"/>
  <c r="T62" i="40"/>
  <c r="AP120" i="40"/>
  <c r="AN120" i="40" s="1"/>
  <c r="M122" i="40"/>
  <c r="O122" i="40"/>
  <c r="P122" i="40"/>
  <c r="R122" i="40"/>
  <c r="Q122" i="40"/>
  <c r="N122" i="40"/>
  <c r="T122" i="40"/>
  <c r="S122" i="40"/>
  <c r="U122" i="40"/>
  <c r="AP140" i="26"/>
  <c r="N122" i="42"/>
  <c r="M122" i="42"/>
  <c r="P122" i="42"/>
  <c r="S122" i="42"/>
  <c r="Q122" i="42"/>
  <c r="R122" i="42"/>
  <c r="O122" i="42"/>
  <c r="U122" i="42"/>
  <c r="T122" i="42"/>
  <c r="M51" i="41"/>
  <c r="Q51" i="41"/>
  <c r="R51" i="41"/>
  <c r="T51" i="41"/>
  <c r="P51" i="41"/>
  <c r="U51" i="41"/>
  <c r="N51" i="41"/>
  <c r="O51" i="41"/>
  <c r="S51" i="41"/>
  <c r="AP153" i="41"/>
  <c r="AB153" i="41" s="1"/>
  <c r="O5" i="40"/>
  <c r="R5" i="40"/>
  <c r="P5" i="40"/>
  <c r="Q5" i="40"/>
  <c r="S5" i="40"/>
  <c r="U5" i="40"/>
  <c r="M5" i="40"/>
  <c r="N5" i="40"/>
  <c r="T5" i="40"/>
  <c r="M172" i="40"/>
  <c r="P172" i="40"/>
  <c r="S172" i="40"/>
  <c r="T172" i="40"/>
  <c r="Q172" i="40"/>
  <c r="U172" i="40"/>
  <c r="O172" i="40"/>
  <c r="R172" i="40"/>
  <c r="N172" i="40"/>
  <c r="AP132" i="40"/>
  <c r="AP13" i="41"/>
  <c r="AG13" i="41" s="1"/>
  <c r="AP45" i="40"/>
  <c r="AL45" i="40" s="1"/>
  <c r="I128" i="42"/>
  <c r="K128" i="42"/>
  <c r="D128" i="42"/>
  <c r="C128" i="42"/>
  <c r="E128" i="42"/>
  <c r="J128" i="42"/>
  <c r="F128" i="42"/>
  <c r="H128" i="42"/>
  <c r="G128" i="42"/>
  <c r="AP6" i="41"/>
  <c r="AP89" i="41"/>
  <c r="S90" i="23"/>
  <c r="M90" i="23"/>
  <c r="T90" i="23"/>
  <c r="P90" i="23"/>
  <c r="R90" i="23"/>
  <c r="U90" i="23"/>
  <c r="Q90" i="23"/>
  <c r="O90" i="23"/>
  <c r="N90" i="23"/>
  <c r="M166" i="40"/>
  <c r="S166" i="40"/>
  <c r="T166" i="40"/>
  <c r="Q166" i="40"/>
  <c r="N166" i="40"/>
  <c r="O166" i="40"/>
  <c r="P166" i="40"/>
  <c r="U166" i="40"/>
  <c r="R166" i="40"/>
  <c r="AP177" i="23"/>
  <c r="AP150" i="26"/>
  <c r="AE150" i="26" s="1"/>
  <c r="AP165" i="21"/>
  <c r="AI165" i="21" s="1"/>
  <c r="AP84" i="23"/>
  <c r="AK84" i="23" s="1"/>
  <c r="J57" i="28"/>
  <c r="H57" i="28"/>
  <c r="E57" i="28"/>
  <c r="G57" i="28"/>
  <c r="D57" i="28"/>
  <c r="F57" i="28"/>
  <c r="C57" i="28"/>
  <c r="I57" i="28"/>
  <c r="K57" i="28"/>
  <c r="S152" i="26"/>
  <c r="R152" i="26"/>
  <c r="T152" i="26"/>
  <c r="M152" i="26"/>
  <c r="N152" i="26"/>
  <c r="P152" i="26"/>
  <c r="U152" i="26"/>
  <c r="O152" i="26"/>
  <c r="Q152" i="26"/>
  <c r="T176" i="28"/>
  <c r="O176" i="28"/>
  <c r="Q176" i="28"/>
  <c r="N176" i="28"/>
  <c r="S176" i="28"/>
  <c r="M176" i="28"/>
  <c r="R176" i="28"/>
  <c r="U176" i="28"/>
  <c r="P176" i="28"/>
  <c r="AP16" i="19"/>
  <c r="AG16" i="19" s="1"/>
  <c r="D109" i="23"/>
  <c r="C109" i="23"/>
  <c r="K109" i="23"/>
  <c r="H109" i="23"/>
  <c r="F109" i="23"/>
  <c r="E109" i="23"/>
  <c r="I109" i="23"/>
  <c r="J109" i="23"/>
  <c r="G109" i="23"/>
  <c r="AP163" i="40"/>
  <c r="AP71" i="28"/>
  <c r="R19" i="19"/>
  <c r="N19" i="19"/>
  <c r="U19" i="19"/>
  <c r="S19" i="19"/>
  <c r="O19" i="19"/>
  <c r="Q19" i="19"/>
  <c r="M19" i="19"/>
  <c r="P19" i="19"/>
  <c r="T19" i="19"/>
  <c r="AP83" i="28"/>
  <c r="I106" i="28"/>
  <c r="H106" i="28"/>
  <c r="F106" i="28"/>
  <c r="J106" i="28"/>
  <c r="G106" i="28"/>
  <c r="D106" i="28"/>
  <c r="K106" i="28"/>
  <c r="C106" i="28"/>
  <c r="E106" i="28"/>
  <c r="R155" i="28"/>
  <c r="M155" i="28"/>
  <c r="S155" i="28"/>
  <c r="O155" i="28"/>
  <c r="Q155" i="28"/>
  <c r="N155" i="28"/>
  <c r="T155" i="28"/>
  <c r="P155" i="28"/>
  <c r="U155" i="28"/>
  <c r="P147" i="21"/>
  <c r="M147" i="21"/>
  <c r="O147" i="21"/>
  <c r="N147" i="21"/>
  <c r="R147" i="21"/>
  <c r="U147" i="21"/>
  <c r="T147" i="21"/>
  <c r="S147" i="21"/>
  <c r="Q147" i="21"/>
  <c r="O64" i="21"/>
  <c r="S64" i="21"/>
  <c r="T64" i="21"/>
  <c r="Q64" i="21"/>
  <c r="M64" i="21"/>
  <c r="N64" i="21"/>
  <c r="P64" i="21"/>
  <c r="R64" i="21"/>
  <c r="U64" i="21"/>
  <c r="S120" i="21"/>
  <c r="O120" i="21"/>
  <c r="Q120" i="21"/>
  <c r="M120" i="21"/>
  <c r="U120" i="21"/>
  <c r="T120" i="21"/>
  <c r="R120" i="21"/>
  <c r="N120" i="21"/>
  <c r="P120" i="21"/>
  <c r="H112" i="28"/>
  <c r="C112" i="28"/>
  <c r="J112" i="28"/>
  <c r="K112" i="28"/>
  <c r="E112" i="28"/>
  <c r="D112" i="28"/>
  <c r="I112" i="28"/>
  <c r="F112" i="28"/>
  <c r="G112" i="28"/>
  <c r="E35" i="28"/>
  <c r="G35" i="28"/>
  <c r="K35" i="28"/>
  <c r="J35" i="28"/>
  <c r="I35" i="28"/>
  <c r="H35" i="28"/>
  <c r="F35" i="28"/>
  <c r="C35" i="28"/>
  <c r="D35" i="28"/>
  <c r="N19" i="23"/>
  <c r="O19" i="23"/>
  <c r="R19" i="23"/>
  <c r="S19" i="23"/>
  <c r="T19" i="23"/>
  <c r="U19" i="23"/>
  <c r="M19" i="23"/>
  <c r="Q19" i="23"/>
  <c r="P19" i="23"/>
  <c r="AP97" i="21"/>
  <c r="AE97" i="21" s="1"/>
  <c r="P88" i="21"/>
  <c r="T88" i="21"/>
  <c r="R88" i="21"/>
  <c r="U88" i="21"/>
  <c r="N88" i="21"/>
  <c r="O88" i="21"/>
  <c r="S88" i="21"/>
  <c r="Q88" i="21"/>
  <c r="M88" i="21"/>
  <c r="R25" i="19"/>
  <c r="U25" i="19"/>
  <c r="N25" i="19"/>
  <c r="O25" i="19"/>
  <c r="S25" i="19"/>
  <c r="Q25" i="19"/>
  <c r="M25" i="19"/>
  <c r="P25" i="19"/>
  <c r="T25" i="19"/>
  <c r="R170" i="21"/>
  <c r="S170" i="21"/>
  <c r="T170" i="21"/>
  <c r="O170" i="21"/>
  <c r="Q170" i="21"/>
  <c r="N170" i="21"/>
  <c r="P170" i="21"/>
  <c r="U170" i="21"/>
  <c r="M170" i="21"/>
  <c r="U139" i="21"/>
  <c r="S139" i="21"/>
  <c r="N139" i="21"/>
  <c r="O139" i="21"/>
  <c r="Q139" i="21"/>
  <c r="P139" i="21"/>
  <c r="M139" i="21"/>
  <c r="R139" i="21"/>
  <c r="T139" i="21"/>
  <c r="U169" i="21"/>
  <c r="M169" i="21"/>
  <c r="T169" i="21"/>
  <c r="R169" i="21"/>
  <c r="N169" i="21"/>
  <c r="S169" i="21"/>
  <c r="P169" i="21"/>
  <c r="O169" i="21"/>
  <c r="Q169" i="21"/>
  <c r="AP56" i="28"/>
  <c r="AP168" i="28"/>
  <c r="AO168" i="28" s="1"/>
  <c r="AP10" i="28"/>
  <c r="I32" i="41"/>
  <c r="G32" i="41"/>
  <c r="C32" i="41"/>
  <c r="K32" i="41"/>
  <c r="E32" i="41"/>
  <c r="J32" i="41"/>
  <c r="H32" i="41"/>
  <c r="D32" i="41"/>
  <c r="F32" i="41"/>
  <c r="F170" i="28"/>
  <c r="C170" i="28"/>
  <c r="J170" i="28"/>
  <c r="E170" i="28"/>
  <c r="D170" i="28"/>
  <c r="I170" i="28"/>
  <c r="H170" i="28"/>
  <c r="G170" i="28"/>
  <c r="K170" i="28"/>
  <c r="E50" i="28"/>
  <c r="I50" i="28"/>
  <c r="F50" i="28"/>
  <c r="C50" i="28"/>
  <c r="H50" i="28"/>
  <c r="K50" i="28"/>
  <c r="G50" i="28"/>
  <c r="D50" i="28"/>
  <c r="J50" i="28"/>
  <c r="AP33" i="23"/>
  <c r="AO33" i="23" s="1"/>
  <c r="H28" i="40"/>
  <c r="I28" i="40"/>
  <c r="G28" i="40"/>
  <c r="C28" i="40"/>
  <c r="D28" i="40"/>
  <c r="F28" i="40"/>
  <c r="J28" i="40"/>
  <c r="K28" i="40"/>
  <c r="E28" i="40"/>
  <c r="J136" i="26"/>
  <c r="F136" i="26"/>
  <c r="I136" i="26"/>
  <c r="K136" i="26"/>
  <c r="D136" i="26"/>
  <c r="G136" i="26"/>
  <c r="E136" i="26"/>
  <c r="C136" i="26"/>
  <c r="H136" i="26"/>
  <c r="F28" i="26"/>
  <c r="C28" i="26"/>
  <c r="G28" i="26"/>
  <c r="K28" i="26"/>
  <c r="D28" i="26"/>
  <c r="J28" i="26"/>
  <c r="E28" i="26"/>
  <c r="I28" i="26"/>
  <c r="H28" i="26"/>
  <c r="K162" i="28"/>
  <c r="E162" i="28"/>
  <c r="H162" i="28"/>
  <c r="C162" i="28"/>
  <c r="D162" i="28"/>
  <c r="J162" i="28"/>
  <c r="I162" i="28"/>
  <c r="G162" i="28"/>
  <c r="F162" i="28"/>
  <c r="J34" i="23"/>
  <c r="G34" i="23"/>
  <c r="D34" i="23"/>
  <c r="C34" i="23"/>
  <c r="E34" i="23"/>
  <c r="I34" i="23"/>
  <c r="F34" i="23"/>
  <c r="H34" i="23"/>
  <c r="K34" i="23"/>
  <c r="AP58" i="26"/>
  <c r="AP21" i="40"/>
  <c r="M151" i="41"/>
  <c r="N151" i="41"/>
  <c r="R151" i="41"/>
  <c r="Q151" i="41"/>
  <c r="O151" i="41"/>
  <c r="S151" i="41"/>
  <c r="T151" i="41"/>
  <c r="U151" i="41"/>
  <c r="P151" i="41"/>
  <c r="AP16" i="40"/>
  <c r="K13" i="23"/>
  <c r="C13" i="23"/>
  <c r="E13" i="23"/>
  <c r="I13" i="23"/>
  <c r="H13" i="23"/>
  <c r="F13" i="23"/>
  <c r="D13" i="23"/>
  <c r="J13" i="23"/>
  <c r="G13" i="23"/>
  <c r="AP135" i="26"/>
  <c r="AG135" i="26" s="1"/>
  <c r="AP31" i="26"/>
  <c r="H58" i="42"/>
  <c r="D58" i="42"/>
  <c r="K58" i="42"/>
  <c r="J58" i="42"/>
  <c r="F58" i="42"/>
  <c r="C58" i="42"/>
  <c r="G58" i="42"/>
  <c r="E58" i="42"/>
  <c r="I58" i="42"/>
  <c r="D52" i="42"/>
  <c r="K52" i="42"/>
  <c r="E52" i="42"/>
  <c r="F52" i="42"/>
  <c r="H52" i="42"/>
  <c r="C52" i="42"/>
  <c r="G52" i="42"/>
  <c r="I52" i="42"/>
  <c r="J52" i="42"/>
  <c r="R134" i="23"/>
  <c r="N134" i="23"/>
  <c r="O134" i="23"/>
  <c r="S134" i="23"/>
  <c r="P134" i="23"/>
  <c r="U134" i="23"/>
  <c r="T134" i="23"/>
  <c r="M134" i="23"/>
  <c r="Q134" i="23"/>
  <c r="J73" i="40"/>
  <c r="C73" i="40"/>
  <c r="E73" i="40"/>
  <c r="G73" i="40"/>
  <c r="K73" i="40"/>
  <c r="D73" i="40"/>
  <c r="F73" i="40"/>
  <c r="H73" i="40"/>
  <c r="I73" i="40"/>
  <c r="M72" i="26"/>
  <c r="R72" i="26"/>
  <c r="Q72" i="26"/>
  <c r="T72" i="26"/>
  <c r="S72" i="26"/>
  <c r="U72" i="26"/>
  <c r="O72" i="26"/>
  <c r="P72" i="26"/>
  <c r="N72" i="26"/>
  <c r="S115" i="41"/>
  <c r="Q115" i="41"/>
  <c r="N115" i="41"/>
  <c r="P115" i="41"/>
  <c r="T115" i="41"/>
  <c r="O115" i="41"/>
  <c r="U115" i="41"/>
  <c r="R115" i="41"/>
  <c r="M115" i="41"/>
  <c r="U6" i="40"/>
  <c r="N6" i="40"/>
  <c r="O6" i="40"/>
  <c r="R6" i="40"/>
  <c r="P6" i="40"/>
  <c r="S6" i="40"/>
  <c r="T6" i="40"/>
  <c r="Q6" i="40"/>
  <c r="M6" i="40"/>
  <c r="AP115" i="41"/>
  <c r="AP125" i="40"/>
  <c r="AB125" i="40" s="1"/>
  <c r="AP154" i="41"/>
  <c r="M85" i="41"/>
  <c r="Q85" i="41"/>
  <c r="R85" i="41"/>
  <c r="O85" i="41"/>
  <c r="T85" i="41"/>
  <c r="N85" i="41"/>
  <c r="U85" i="41"/>
  <c r="P85" i="41"/>
  <c r="S85" i="41"/>
  <c r="N32" i="40"/>
  <c r="S32" i="40"/>
  <c r="O32" i="40"/>
  <c r="U32" i="40"/>
  <c r="Q32" i="40"/>
  <c r="T32" i="40"/>
  <c r="M32" i="40"/>
  <c r="R32" i="40"/>
  <c r="P32" i="40"/>
  <c r="S42" i="23"/>
  <c r="R42" i="23"/>
  <c r="O42" i="23"/>
  <c r="P42" i="23"/>
  <c r="T42" i="23"/>
  <c r="Q42" i="23"/>
  <c r="U42" i="23"/>
  <c r="M42" i="23"/>
  <c r="N42" i="23"/>
  <c r="AP145" i="41"/>
  <c r="N88" i="41"/>
  <c r="U88" i="41"/>
  <c r="R88" i="41"/>
  <c r="Q88" i="41"/>
  <c r="T88" i="41"/>
  <c r="P88" i="41"/>
  <c r="S88" i="41"/>
  <c r="M88" i="41"/>
  <c r="O88" i="41"/>
  <c r="U107" i="40"/>
  <c r="T107" i="40"/>
  <c r="N107" i="40"/>
  <c r="R107" i="40"/>
  <c r="O107" i="40"/>
  <c r="Q107" i="40"/>
  <c r="M107" i="40"/>
  <c r="S107" i="40"/>
  <c r="P107" i="40"/>
  <c r="AP129" i="42"/>
  <c r="AP82" i="40"/>
  <c r="Q172" i="21"/>
  <c r="T172" i="21"/>
  <c r="O172" i="21"/>
  <c r="M172" i="21"/>
  <c r="N172" i="21"/>
  <c r="P172" i="21"/>
  <c r="R172" i="21"/>
  <c r="U172" i="21"/>
  <c r="S172" i="21"/>
  <c r="P64" i="28"/>
  <c r="N64" i="28"/>
  <c r="M64" i="28"/>
  <c r="S64" i="28"/>
  <c r="U64" i="28"/>
  <c r="Q64" i="28"/>
  <c r="O64" i="28"/>
  <c r="R64" i="28"/>
  <c r="T64" i="28"/>
  <c r="G60" i="28"/>
  <c r="F60" i="28"/>
  <c r="C60" i="28"/>
  <c r="H60" i="28"/>
  <c r="K60" i="28"/>
  <c r="D60" i="28"/>
  <c r="E60" i="28"/>
  <c r="J60" i="28"/>
  <c r="I60" i="28"/>
  <c r="R27" i="40"/>
  <c r="U27" i="40"/>
  <c r="O27" i="40"/>
  <c r="S27" i="40"/>
  <c r="M27" i="40"/>
  <c r="N27" i="40"/>
  <c r="T27" i="40"/>
  <c r="Q27" i="40"/>
  <c r="P27" i="40"/>
  <c r="K112" i="40"/>
  <c r="C112" i="40"/>
  <c r="F112" i="40"/>
  <c r="E112" i="40"/>
  <c r="H112" i="40"/>
  <c r="D112" i="40"/>
  <c r="I112" i="40"/>
  <c r="J112" i="40"/>
  <c r="G112" i="40"/>
  <c r="R94" i="42"/>
  <c r="U94" i="42"/>
  <c r="O94" i="42"/>
  <c r="N94" i="42"/>
  <c r="S94" i="42"/>
  <c r="M94" i="42"/>
  <c r="T94" i="42"/>
  <c r="Q94" i="42"/>
  <c r="P94" i="42"/>
  <c r="AP166" i="41"/>
  <c r="R14" i="26"/>
  <c r="S14" i="26"/>
  <c r="M14" i="26"/>
  <c r="P14" i="26"/>
  <c r="T14" i="26"/>
  <c r="N14" i="26"/>
  <c r="U14" i="26"/>
  <c r="O14" i="26"/>
  <c r="Q14" i="26"/>
  <c r="AP36" i="26"/>
  <c r="C36" i="26"/>
  <c r="H36" i="26"/>
  <c r="I36" i="26"/>
  <c r="G36" i="26"/>
  <c r="F36" i="26"/>
  <c r="J36" i="26"/>
  <c r="E36" i="26"/>
  <c r="D36" i="26"/>
  <c r="K36" i="26"/>
  <c r="H103" i="42"/>
  <c r="G103" i="42"/>
  <c r="K103" i="42"/>
  <c r="J103" i="42"/>
  <c r="F103" i="42"/>
  <c r="E103" i="42"/>
  <c r="I103" i="42"/>
  <c r="D103" i="42"/>
  <c r="C103" i="42"/>
  <c r="U70" i="40"/>
  <c r="O70" i="40"/>
  <c r="Q70" i="40"/>
  <c r="P70" i="40"/>
  <c r="R70" i="40"/>
  <c r="N70" i="40"/>
  <c r="S70" i="40"/>
  <c r="M70" i="40"/>
  <c r="T70" i="40"/>
  <c r="K85" i="42"/>
  <c r="J85" i="42"/>
  <c r="D85" i="42"/>
  <c r="E85" i="42"/>
  <c r="I85" i="42"/>
  <c r="C85" i="42"/>
  <c r="H85" i="42"/>
  <c r="F85" i="42"/>
  <c r="G85" i="42"/>
  <c r="R111" i="23"/>
  <c r="U111" i="23"/>
  <c r="T111" i="23"/>
  <c r="S111" i="23"/>
  <c r="M111" i="23"/>
  <c r="P111" i="23"/>
  <c r="Q111" i="23"/>
  <c r="N111" i="23"/>
  <c r="O111" i="23"/>
  <c r="AP53" i="42"/>
  <c r="C172" i="42"/>
  <c r="K172" i="42"/>
  <c r="I172" i="42"/>
  <c r="E172" i="42"/>
  <c r="J172" i="42"/>
  <c r="D172" i="42"/>
  <c r="H172" i="42"/>
  <c r="G172" i="42"/>
  <c r="F172" i="42"/>
  <c r="S101" i="23"/>
  <c r="P101" i="23"/>
  <c r="U101" i="23"/>
  <c r="M101" i="23"/>
  <c r="Q101" i="23"/>
  <c r="N101" i="23"/>
  <c r="T101" i="23"/>
  <c r="R101" i="23"/>
  <c r="O101" i="23"/>
  <c r="P138" i="40"/>
  <c r="M138" i="40"/>
  <c r="Q138" i="40"/>
  <c r="U138" i="40"/>
  <c r="O138" i="40"/>
  <c r="S138" i="40"/>
  <c r="N138" i="40"/>
  <c r="R138" i="40"/>
  <c r="T138" i="40"/>
  <c r="AP90" i="42"/>
  <c r="AP93" i="40"/>
  <c r="AP68" i="26"/>
  <c r="P26" i="23"/>
  <c r="S26" i="23"/>
  <c r="Q26" i="23"/>
  <c r="U26" i="23"/>
  <c r="M26" i="23"/>
  <c r="N26" i="23"/>
  <c r="T26" i="23"/>
  <c r="O26" i="23"/>
  <c r="R26" i="23"/>
  <c r="AP27" i="40"/>
  <c r="Q149" i="42"/>
  <c r="R149" i="42"/>
  <c r="O149" i="42"/>
  <c r="N149" i="42"/>
  <c r="S149" i="42"/>
  <c r="P149" i="42"/>
  <c r="T149" i="42"/>
  <c r="U149" i="42"/>
  <c r="M149" i="42"/>
  <c r="AP101" i="40"/>
  <c r="AJ101" i="40" s="1"/>
  <c r="AP119" i="40"/>
  <c r="AO119" i="40" s="1"/>
  <c r="AP111" i="42"/>
  <c r="AG111" i="42" s="1"/>
  <c r="N140" i="41"/>
  <c r="O140" i="41"/>
  <c r="R140" i="41"/>
  <c r="P140" i="41"/>
  <c r="Q140" i="41"/>
  <c r="T140" i="41"/>
  <c r="M140" i="41"/>
  <c r="U140" i="41"/>
  <c r="S140" i="41"/>
  <c r="U68" i="40"/>
  <c r="O68" i="40"/>
  <c r="P68" i="40"/>
  <c r="R68" i="40"/>
  <c r="S68" i="40"/>
  <c r="Q68" i="40"/>
  <c r="M68" i="40"/>
  <c r="N68" i="40"/>
  <c r="T68" i="40"/>
  <c r="AP32" i="40"/>
  <c r="U9" i="23"/>
  <c r="Q9" i="23"/>
  <c r="M9" i="23"/>
  <c r="S9" i="23"/>
  <c r="R9" i="23"/>
  <c r="N9" i="23"/>
  <c r="T9" i="23"/>
  <c r="P9" i="23"/>
  <c r="O9" i="23"/>
  <c r="S73" i="23"/>
  <c r="N73" i="23"/>
  <c r="Q73" i="23"/>
  <c r="M73" i="23"/>
  <c r="T73" i="23"/>
  <c r="P73" i="23"/>
  <c r="R73" i="23"/>
  <c r="U73" i="23"/>
  <c r="O73" i="23"/>
  <c r="U51" i="25"/>
  <c r="Q51" i="25"/>
  <c r="M51" i="25"/>
  <c r="N51" i="25"/>
  <c r="R51" i="25"/>
  <c r="S51" i="25"/>
  <c r="T51" i="25"/>
  <c r="P51" i="25"/>
  <c r="O51" i="25"/>
  <c r="M128" i="26"/>
  <c r="N128" i="26"/>
  <c r="U128" i="26"/>
  <c r="T128" i="26"/>
  <c r="Q128" i="26"/>
  <c r="P128" i="26"/>
  <c r="R128" i="26"/>
  <c r="O128" i="26"/>
  <c r="S128" i="26"/>
  <c r="U155" i="42"/>
  <c r="O155" i="42"/>
  <c r="N155" i="42"/>
  <c r="S155" i="42"/>
  <c r="M155" i="42"/>
  <c r="P155" i="42"/>
  <c r="R155" i="42"/>
  <c r="T155" i="42"/>
  <c r="Q155" i="42"/>
  <c r="AP35" i="42"/>
  <c r="T5" i="42"/>
  <c r="U5" i="42"/>
  <c r="N5" i="42"/>
  <c r="P5" i="42"/>
  <c r="M5" i="42"/>
  <c r="R5" i="42"/>
  <c r="Q5" i="42"/>
  <c r="S5" i="42"/>
  <c r="O5" i="42"/>
  <c r="P23" i="42"/>
  <c r="U23" i="42"/>
  <c r="M23" i="42"/>
  <c r="O23" i="42"/>
  <c r="T23" i="42"/>
  <c r="N23" i="42"/>
  <c r="S23" i="42"/>
  <c r="R23" i="42"/>
  <c r="Q23" i="42"/>
  <c r="S10" i="40"/>
  <c r="N10" i="40"/>
  <c r="R10" i="40"/>
  <c r="U10" i="40"/>
  <c r="Q10" i="40"/>
  <c r="T10" i="40"/>
  <c r="P10" i="40"/>
  <c r="O10" i="40"/>
  <c r="M10" i="40"/>
  <c r="AP131" i="40"/>
  <c r="AD131" i="40" s="1"/>
  <c r="R167" i="23"/>
  <c r="Q167" i="23"/>
  <c r="M167" i="23"/>
  <c r="P167" i="23"/>
  <c r="O167" i="23"/>
  <c r="U167" i="23"/>
  <c r="S167" i="23"/>
  <c r="T167" i="23"/>
  <c r="N167" i="23"/>
  <c r="N60" i="41"/>
  <c r="U60" i="41"/>
  <c r="O60" i="41"/>
  <c r="Q60" i="41"/>
  <c r="R60" i="41"/>
  <c r="M60" i="41"/>
  <c r="T60" i="41"/>
  <c r="P60" i="41"/>
  <c r="S60" i="41"/>
  <c r="Q132" i="42"/>
  <c r="N132" i="42"/>
  <c r="S132" i="42"/>
  <c r="U132" i="42"/>
  <c r="T132" i="42"/>
  <c r="R132" i="42"/>
  <c r="O132" i="42"/>
  <c r="P132" i="42"/>
  <c r="M132" i="42"/>
  <c r="U170" i="42"/>
  <c r="O170" i="42"/>
  <c r="M170" i="42"/>
  <c r="P170" i="42"/>
  <c r="R170" i="42"/>
  <c r="T170" i="42"/>
  <c r="N170" i="42"/>
  <c r="Q170" i="42"/>
  <c r="S170" i="42"/>
  <c r="AP28" i="40"/>
  <c r="AE28" i="40" s="1"/>
  <c r="S168" i="26"/>
  <c r="O168" i="26"/>
  <c r="M168" i="26"/>
  <c r="N168" i="26"/>
  <c r="U168" i="26"/>
  <c r="R168" i="26"/>
  <c r="T168" i="26"/>
  <c r="Q168" i="26"/>
  <c r="P168" i="26"/>
  <c r="Q7" i="41"/>
  <c r="P7" i="41"/>
  <c r="U7" i="41"/>
  <c r="O7" i="41"/>
  <c r="T7" i="41"/>
  <c r="S7" i="41"/>
  <c r="R7" i="41"/>
  <c r="M7" i="41"/>
  <c r="N7" i="41"/>
  <c r="S68" i="23"/>
  <c r="Q68" i="23"/>
  <c r="O68" i="23"/>
  <c r="M68" i="23"/>
  <c r="R68" i="23"/>
  <c r="U68" i="23"/>
  <c r="N68" i="23"/>
  <c r="T68" i="23"/>
  <c r="P68" i="23"/>
  <c r="C16" i="42"/>
  <c r="J16" i="42"/>
  <c r="G16" i="42"/>
  <c r="I16" i="42"/>
  <c r="H16" i="42"/>
  <c r="D16" i="42"/>
  <c r="F16" i="42"/>
  <c r="K16" i="42"/>
  <c r="E16" i="42"/>
  <c r="P29" i="26"/>
  <c r="T29" i="26"/>
  <c r="R29" i="26"/>
  <c r="S29" i="26"/>
  <c r="U29" i="26"/>
  <c r="N29" i="26"/>
  <c r="M29" i="26"/>
  <c r="Q29" i="26"/>
  <c r="O29" i="26"/>
  <c r="O97" i="40"/>
  <c r="N97" i="40"/>
  <c r="T97" i="40"/>
  <c r="U97" i="40"/>
  <c r="M97" i="40"/>
  <c r="S97" i="40"/>
  <c r="R97" i="40"/>
  <c r="Q97" i="40"/>
  <c r="P97" i="40"/>
  <c r="AP66" i="41"/>
  <c r="AP139" i="42"/>
  <c r="AC139" i="42" s="1"/>
  <c r="T161" i="40"/>
  <c r="R161" i="40"/>
  <c r="P161" i="40"/>
  <c r="M161" i="40"/>
  <c r="U161" i="40"/>
  <c r="Q161" i="40"/>
  <c r="O161" i="40"/>
  <c r="N161" i="40"/>
  <c r="S161" i="40"/>
  <c r="AP128" i="40"/>
  <c r="AN128" i="40" s="1"/>
  <c r="AP57" i="41"/>
  <c r="AA57" i="41" s="1"/>
  <c r="AP76" i="42"/>
  <c r="AK76" i="42" s="1"/>
  <c r="O9" i="40"/>
  <c r="R9" i="40"/>
  <c r="Q9" i="40"/>
  <c r="M9" i="40"/>
  <c r="T9" i="40"/>
  <c r="S9" i="40"/>
  <c r="U9" i="40"/>
  <c r="P9" i="40"/>
  <c r="N9" i="40"/>
  <c r="N143" i="41"/>
  <c r="O143" i="41"/>
  <c r="P143" i="41"/>
  <c r="Q143" i="41"/>
  <c r="S143" i="41"/>
  <c r="R143" i="41"/>
  <c r="U143" i="41"/>
  <c r="T143" i="41"/>
  <c r="M143" i="41"/>
  <c r="AP105" i="41"/>
  <c r="Q105" i="42"/>
  <c r="M105" i="42"/>
  <c r="N105" i="42"/>
  <c r="O105" i="42"/>
  <c r="S105" i="42"/>
  <c r="U105" i="42"/>
  <c r="P105" i="42"/>
  <c r="T105" i="42"/>
  <c r="R105" i="42"/>
  <c r="AP78" i="40"/>
  <c r="AP157" i="41"/>
  <c r="O16" i="40"/>
  <c r="R16" i="40"/>
  <c r="N16" i="40"/>
  <c r="T16" i="40"/>
  <c r="U16" i="40"/>
  <c r="Q16" i="40"/>
  <c r="S16" i="40"/>
  <c r="M16" i="40"/>
  <c r="P16" i="40"/>
  <c r="U77" i="41"/>
  <c r="S77" i="41"/>
  <c r="R77" i="41"/>
  <c r="P77" i="41"/>
  <c r="N77" i="41"/>
  <c r="Q77" i="41"/>
  <c r="O77" i="41"/>
  <c r="M77" i="41"/>
  <c r="T77" i="41"/>
  <c r="M60" i="23"/>
  <c r="U60" i="23"/>
  <c r="P60" i="23"/>
  <c r="T60" i="23"/>
  <c r="O60" i="23"/>
  <c r="N60" i="23"/>
  <c r="R60" i="23"/>
  <c r="Q60" i="23"/>
  <c r="S60" i="23"/>
  <c r="M69" i="41"/>
  <c r="P69" i="41"/>
  <c r="U69" i="41"/>
  <c r="T69" i="41"/>
  <c r="Q69" i="41"/>
  <c r="R69" i="41"/>
  <c r="N69" i="41"/>
  <c r="S69" i="41"/>
  <c r="O69" i="41"/>
  <c r="P123" i="40"/>
  <c r="U123" i="40"/>
  <c r="R123" i="40"/>
  <c r="M123" i="40"/>
  <c r="Q123" i="40"/>
  <c r="O123" i="40"/>
  <c r="S123" i="40"/>
  <c r="T123" i="40"/>
  <c r="N123" i="40"/>
  <c r="T2" i="40"/>
  <c r="U2" i="40"/>
  <c r="S2" i="40"/>
  <c r="R2" i="40"/>
  <c r="O2" i="40"/>
  <c r="Q2" i="40"/>
  <c r="P2" i="40"/>
  <c r="N2" i="40"/>
  <c r="M2" i="40"/>
  <c r="AP18" i="40"/>
  <c r="AP6" i="42"/>
  <c r="AA6" i="42" s="1"/>
  <c r="O171" i="42"/>
  <c r="N171" i="42"/>
  <c r="T171" i="42"/>
  <c r="R171" i="42"/>
  <c r="S171" i="42"/>
  <c r="Q171" i="42"/>
  <c r="U171" i="42"/>
  <c r="P171" i="42"/>
  <c r="M171" i="42"/>
  <c r="S67" i="40"/>
  <c r="P67" i="40"/>
  <c r="R67" i="40"/>
  <c r="N67" i="40"/>
  <c r="U67" i="40"/>
  <c r="Q67" i="40"/>
  <c r="O67" i="40"/>
  <c r="T67" i="40"/>
  <c r="M67" i="40"/>
  <c r="C100" i="26"/>
  <c r="E100" i="26"/>
  <c r="H100" i="26"/>
  <c r="D100" i="26"/>
  <c r="J100" i="26"/>
  <c r="F100" i="26"/>
  <c r="K100" i="26"/>
  <c r="I100" i="26"/>
  <c r="G100" i="26"/>
  <c r="S59" i="25"/>
  <c r="Q59" i="25"/>
  <c r="R59" i="25"/>
  <c r="M59" i="25"/>
  <c r="O59" i="25"/>
  <c r="N59" i="25"/>
  <c r="P59" i="25"/>
  <c r="T59" i="25"/>
  <c r="U59" i="25"/>
  <c r="T19" i="28"/>
  <c r="N19" i="28"/>
  <c r="Q19" i="28"/>
  <c r="M19" i="28"/>
  <c r="O19" i="28"/>
  <c r="R19" i="28"/>
  <c r="S19" i="28"/>
  <c r="P19" i="28"/>
  <c r="U19" i="28"/>
  <c r="C58" i="24"/>
  <c r="H58" i="24"/>
  <c r="G58" i="24"/>
  <c r="K58" i="24"/>
  <c r="J58" i="24"/>
  <c r="E58" i="24"/>
  <c r="D58" i="24"/>
  <c r="F58" i="24"/>
  <c r="I58" i="24"/>
  <c r="C166" i="26"/>
  <c r="E166" i="26"/>
  <c r="I166" i="26"/>
  <c r="F166" i="26"/>
  <c r="G166" i="26"/>
  <c r="K166" i="26"/>
  <c r="D166" i="26"/>
  <c r="J166" i="26"/>
  <c r="H166" i="26"/>
  <c r="S57" i="21"/>
  <c r="T57" i="21"/>
  <c r="M57" i="21"/>
  <c r="R57" i="21"/>
  <c r="P57" i="21"/>
  <c r="N57" i="21"/>
  <c r="Q57" i="21"/>
  <c r="O57" i="21"/>
  <c r="U57" i="21"/>
  <c r="AP25" i="23"/>
  <c r="Q130" i="21"/>
  <c r="M130" i="21"/>
  <c r="P130" i="21"/>
  <c r="T130" i="21"/>
  <c r="R130" i="21"/>
  <c r="U130" i="21"/>
  <c r="N130" i="21"/>
  <c r="S130" i="21"/>
  <c r="O130" i="21"/>
  <c r="C172" i="28"/>
  <c r="E172" i="28"/>
  <c r="D172" i="28"/>
  <c r="J172" i="28"/>
  <c r="H172" i="28"/>
  <c r="I172" i="28"/>
  <c r="F172" i="28"/>
  <c r="K172" i="28"/>
  <c r="G172" i="28"/>
  <c r="T102" i="41"/>
  <c r="P102" i="41"/>
  <c r="Q102" i="41"/>
  <c r="O102" i="41"/>
  <c r="N102" i="41"/>
  <c r="S102" i="41"/>
  <c r="M102" i="41"/>
  <c r="R102" i="41"/>
  <c r="U102" i="41"/>
  <c r="G161" i="26"/>
  <c r="C161" i="26"/>
  <c r="F161" i="26"/>
  <c r="I161" i="26"/>
  <c r="D161" i="26"/>
  <c r="H161" i="26"/>
  <c r="K161" i="26"/>
  <c r="J161" i="26"/>
  <c r="E161" i="26"/>
  <c r="D43" i="40"/>
  <c r="K43" i="40"/>
  <c r="F43" i="40"/>
  <c r="H43" i="40"/>
  <c r="J43" i="40"/>
  <c r="I43" i="40"/>
  <c r="E43" i="40"/>
  <c r="C43" i="40"/>
  <c r="G43" i="40"/>
  <c r="I71" i="40"/>
  <c r="C71" i="40"/>
  <c r="F71" i="40"/>
  <c r="D71" i="40"/>
  <c r="H71" i="40"/>
  <c r="E71" i="40"/>
  <c r="J71" i="40"/>
  <c r="G71" i="40"/>
  <c r="K71" i="40"/>
  <c r="H67" i="42"/>
  <c r="K67" i="42"/>
  <c r="E67" i="42"/>
  <c r="C67" i="42"/>
  <c r="I67" i="42"/>
  <c r="G67" i="42"/>
  <c r="F67" i="42"/>
  <c r="D67" i="42"/>
  <c r="J67" i="42"/>
  <c r="AP7" i="40"/>
  <c r="F112" i="42"/>
  <c r="H112" i="42"/>
  <c r="G112" i="42"/>
  <c r="K112" i="42"/>
  <c r="C112" i="42"/>
  <c r="J112" i="42"/>
  <c r="E112" i="42"/>
  <c r="I112" i="42"/>
  <c r="D112" i="42"/>
  <c r="S33" i="40"/>
  <c r="P33" i="40"/>
  <c r="N33" i="40"/>
  <c r="O33" i="40"/>
  <c r="T33" i="40"/>
  <c r="Q33" i="40"/>
  <c r="U33" i="40"/>
  <c r="R33" i="40"/>
  <c r="M33" i="40"/>
  <c r="S83" i="40"/>
  <c r="N83" i="40"/>
  <c r="T83" i="40"/>
  <c r="P83" i="40"/>
  <c r="O83" i="40"/>
  <c r="R83" i="40"/>
  <c r="Q83" i="40"/>
  <c r="M83" i="40"/>
  <c r="U83" i="40"/>
  <c r="D43" i="41"/>
  <c r="H43" i="41"/>
  <c r="G43" i="41"/>
  <c r="E43" i="41"/>
  <c r="C43" i="41"/>
  <c r="J43" i="41"/>
  <c r="I43" i="41"/>
  <c r="K43" i="41"/>
  <c r="F43" i="41"/>
  <c r="G88" i="42"/>
  <c r="H88" i="42"/>
  <c r="D88" i="42"/>
  <c r="C88" i="42"/>
  <c r="J88" i="42"/>
  <c r="E88" i="42"/>
  <c r="F88" i="42"/>
  <c r="I88" i="42"/>
  <c r="K88" i="42"/>
  <c r="AP25" i="26"/>
  <c r="AP98" i="41"/>
  <c r="AA98" i="41" s="1"/>
  <c r="M6" i="23"/>
  <c r="N6" i="23"/>
  <c r="O6" i="23"/>
  <c r="P6" i="23"/>
  <c r="T6" i="23"/>
  <c r="U6" i="23"/>
  <c r="R6" i="23"/>
  <c r="Q6" i="23"/>
  <c r="S6" i="23"/>
  <c r="Q19" i="26"/>
  <c r="N19" i="26"/>
  <c r="S19" i="26"/>
  <c r="O19" i="26"/>
  <c r="R19" i="26"/>
  <c r="T19" i="26"/>
  <c r="U19" i="26"/>
  <c r="P19" i="26"/>
  <c r="M19" i="26"/>
  <c r="N5" i="41"/>
  <c r="M5" i="41"/>
  <c r="T5" i="41"/>
  <c r="P5" i="41"/>
  <c r="S5" i="41"/>
  <c r="R5" i="41"/>
  <c r="U5" i="41"/>
  <c r="Q5" i="41"/>
  <c r="O5" i="41"/>
  <c r="G54" i="42"/>
  <c r="E54" i="42"/>
  <c r="K54" i="42"/>
  <c r="C54" i="42"/>
  <c r="I54" i="42"/>
  <c r="H54" i="42"/>
  <c r="J54" i="42"/>
  <c r="D54" i="42"/>
  <c r="F54" i="42"/>
  <c r="D175" i="42"/>
  <c r="I175" i="42"/>
  <c r="K175" i="42"/>
  <c r="J175" i="42"/>
  <c r="C175" i="42"/>
  <c r="G175" i="42"/>
  <c r="E175" i="42"/>
  <c r="F175" i="42"/>
  <c r="H175" i="42"/>
  <c r="O139" i="40"/>
  <c r="S139" i="40"/>
  <c r="N139" i="40"/>
  <c r="P139" i="40"/>
  <c r="T139" i="40"/>
  <c r="Q139" i="40"/>
  <c r="U139" i="40"/>
  <c r="R139" i="40"/>
  <c r="M139" i="40"/>
  <c r="AP164" i="25"/>
  <c r="AP8" i="26"/>
  <c r="K121" i="42"/>
  <c r="J121" i="42"/>
  <c r="E121" i="42"/>
  <c r="G121" i="42"/>
  <c r="H121" i="42"/>
  <c r="I121" i="42"/>
  <c r="D121" i="42"/>
  <c r="F121" i="42"/>
  <c r="C121" i="42"/>
  <c r="T2" i="26"/>
  <c r="O2" i="26"/>
  <c r="N2" i="26"/>
  <c r="R2" i="26"/>
  <c r="U2" i="26"/>
  <c r="S2" i="26"/>
  <c r="Q2" i="26"/>
  <c r="M2" i="26"/>
  <c r="P2" i="26"/>
  <c r="M137" i="41"/>
  <c r="S137" i="41"/>
  <c r="O137" i="41"/>
  <c r="Q137" i="41"/>
  <c r="R137" i="41"/>
  <c r="T137" i="41"/>
  <c r="P137" i="41"/>
  <c r="N137" i="41"/>
  <c r="U137" i="41"/>
  <c r="AP54" i="40"/>
  <c r="AP82" i="26"/>
  <c r="AP100" i="41"/>
  <c r="AL100" i="41" s="1"/>
  <c r="U89" i="41"/>
  <c r="O89" i="41"/>
  <c r="M89" i="41"/>
  <c r="N89" i="41"/>
  <c r="Q89" i="41"/>
  <c r="P89" i="41"/>
  <c r="S89" i="41"/>
  <c r="R89" i="41"/>
  <c r="T89" i="41"/>
  <c r="Q169" i="41"/>
  <c r="R169" i="41"/>
  <c r="S169" i="41"/>
  <c r="O169" i="41"/>
  <c r="M169" i="41"/>
  <c r="T169" i="41"/>
  <c r="P169" i="41"/>
  <c r="N169" i="41"/>
  <c r="U169" i="41"/>
  <c r="AP164" i="42"/>
  <c r="Y164" i="42" s="1"/>
  <c r="AP93" i="41"/>
  <c r="AP32" i="42"/>
  <c r="H126" i="41"/>
  <c r="D126" i="41"/>
  <c r="G126" i="41"/>
  <c r="E126" i="41"/>
  <c r="F126" i="41"/>
  <c r="K126" i="41"/>
  <c r="I126" i="41"/>
  <c r="C126" i="41"/>
  <c r="J126" i="41"/>
  <c r="J69" i="42"/>
  <c r="H69" i="42"/>
  <c r="K69" i="42"/>
  <c r="E69" i="42"/>
  <c r="G69" i="42"/>
  <c r="I69" i="42"/>
  <c r="C69" i="42"/>
  <c r="F69" i="42"/>
  <c r="D69" i="42"/>
  <c r="N142" i="41"/>
  <c r="R142" i="41"/>
  <c r="P142" i="41"/>
  <c r="U142" i="41"/>
  <c r="Q142" i="41"/>
  <c r="M142" i="41"/>
  <c r="T142" i="41"/>
  <c r="O142" i="41"/>
  <c r="S142" i="41"/>
  <c r="AP124" i="41"/>
  <c r="N106" i="41"/>
  <c r="T106" i="41"/>
  <c r="P106" i="41"/>
  <c r="M106" i="41"/>
  <c r="Q106" i="41"/>
  <c r="O106" i="41"/>
  <c r="U106" i="41"/>
  <c r="R106" i="41"/>
  <c r="S106" i="41"/>
  <c r="AP62" i="42"/>
  <c r="M108" i="40"/>
  <c r="T108" i="40"/>
  <c r="N108" i="40"/>
  <c r="O108" i="40"/>
  <c r="S108" i="40"/>
  <c r="Q108" i="40"/>
  <c r="U108" i="40"/>
  <c r="P108" i="40"/>
  <c r="R108" i="40"/>
  <c r="S46" i="25"/>
  <c r="Q46" i="25"/>
  <c r="T46" i="25"/>
  <c r="N46" i="25"/>
  <c r="R46" i="25"/>
  <c r="P46" i="25"/>
  <c r="M46" i="25"/>
  <c r="U46" i="25"/>
  <c r="O46" i="25"/>
  <c r="Q35" i="40"/>
  <c r="T35" i="40"/>
  <c r="O35" i="40"/>
  <c r="R35" i="40"/>
  <c r="P35" i="40"/>
  <c r="S35" i="40"/>
  <c r="N35" i="40"/>
  <c r="U35" i="40"/>
  <c r="M35" i="40"/>
  <c r="P66" i="42"/>
  <c r="Q66" i="42"/>
  <c r="T66" i="42"/>
  <c r="U66" i="42"/>
  <c r="R66" i="42"/>
  <c r="M66" i="42"/>
  <c r="S66" i="42"/>
  <c r="O66" i="42"/>
  <c r="N66" i="42"/>
  <c r="AP153" i="23"/>
  <c r="AA153" i="23" s="1"/>
  <c r="N101" i="28"/>
  <c r="P101" i="28"/>
  <c r="Q101" i="28"/>
  <c r="U101" i="28"/>
  <c r="O101" i="28"/>
  <c r="T101" i="28"/>
  <c r="R101" i="28"/>
  <c r="S101" i="28"/>
  <c r="M101" i="28"/>
  <c r="U135" i="21"/>
  <c r="T135" i="21"/>
  <c r="M135" i="21"/>
  <c r="R135" i="21"/>
  <c r="S135" i="21"/>
  <c r="N135" i="21"/>
  <c r="P135" i="21"/>
  <c r="O135" i="21"/>
  <c r="Q135" i="21"/>
  <c r="D39" i="28"/>
  <c r="J39" i="28"/>
  <c r="K39" i="28"/>
  <c r="I39" i="28"/>
  <c r="E39" i="28"/>
  <c r="C39" i="28"/>
  <c r="G39" i="28"/>
  <c r="H39" i="28"/>
  <c r="F39" i="28"/>
  <c r="AP151" i="42"/>
  <c r="AM151" i="42" s="1"/>
  <c r="H33" i="41"/>
  <c r="C33" i="41"/>
  <c r="J33" i="41"/>
  <c r="K33" i="41"/>
  <c r="E33" i="41"/>
  <c r="F33" i="41"/>
  <c r="G33" i="41"/>
  <c r="D33" i="41"/>
  <c r="I33" i="41"/>
  <c r="D67" i="41"/>
  <c r="J67" i="41"/>
  <c r="E67" i="41"/>
  <c r="G67" i="41"/>
  <c r="I67" i="41"/>
  <c r="F67" i="41"/>
  <c r="K67" i="41"/>
  <c r="H67" i="41"/>
  <c r="C67" i="41"/>
  <c r="F65" i="42"/>
  <c r="D65" i="42"/>
  <c r="C65" i="42"/>
  <c r="E65" i="42"/>
  <c r="G65" i="42"/>
  <c r="K65" i="42"/>
  <c r="I65" i="42"/>
  <c r="H65" i="42"/>
  <c r="J65" i="42"/>
  <c r="T116" i="26"/>
  <c r="P116" i="26"/>
  <c r="U116" i="26"/>
  <c r="M116" i="26"/>
  <c r="S116" i="26"/>
  <c r="N116" i="26"/>
  <c r="R116" i="26"/>
  <c r="O116" i="26"/>
  <c r="Q116" i="26"/>
  <c r="H146" i="42"/>
  <c r="F146" i="42"/>
  <c r="E146" i="42"/>
  <c r="C146" i="42"/>
  <c r="J146" i="42"/>
  <c r="K146" i="42"/>
  <c r="I146" i="42"/>
  <c r="D146" i="42"/>
  <c r="G146" i="42"/>
  <c r="AP45" i="26"/>
  <c r="P109" i="23"/>
  <c r="U109" i="23"/>
  <c r="Q109" i="23"/>
  <c r="O109" i="23"/>
  <c r="S109" i="23"/>
  <c r="N109" i="23"/>
  <c r="R109" i="23"/>
  <c r="M109" i="23"/>
  <c r="T109" i="23"/>
  <c r="J104" i="28"/>
  <c r="G104" i="28"/>
  <c r="F104" i="28"/>
  <c r="I104" i="28"/>
  <c r="C104" i="28"/>
  <c r="D104" i="28"/>
  <c r="H104" i="28"/>
  <c r="E104" i="28"/>
  <c r="K104" i="28"/>
  <c r="C3" i="26"/>
  <c r="F3" i="26"/>
  <c r="E3" i="26"/>
  <c r="H3" i="26"/>
  <c r="K3" i="26"/>
  <c r="D3" i="26"/>
  <c r="G3" i="26"/>
  <c r="J3" i="26"/>
  <c r="I3" i="26"/>
  <c r="E97" i="41"/>
  <c r="H97" i="41"/>
  <c r="C97" i="41"/>
  <c r="D97" i="41"/>
  <c r="K97" i="41"/>
  <c r="G97" i="41"/>
  <c r="J97" i="41"/>
  <c r="I97" i="41"/>
  <c r="F97" i="41"/>
  <c r="T11" i="23"/>
  <c r="M11" i="23"/>
  <c r="U11" i="23"/>
  <c r="P11" i="23"/>
  <c r="Q11" i="23"/>
  <c r="N11" i="23"/>
  <c r="O11" i="23"/>
  <c r="R11" i="23"/>
  <c r="S11" i="23"/>
  <c r="Q82" i="23"/>
  <c r="P82" i="23"/>
  <c r="N82" i="23"/>
  <c r="O82" i="23"/>
  <c r="U82" i="23"/>
  <c r="T82" i="23"/>
  <c r="S82" i="23"/>
  <c r="R82" i="23"/>
  <c r="M82" i="23"/>
  <c r="T54" i="23"/>
  <c r="M54" i="23"/>
  <c r="Q54" i="23"/>
  <c r="O54" i="23"/>
  <c r="S54" i="23"/>
  <c r="P54" i="23"/>
  <c r="R54" i="23"/>
  <c r="N54" i="23"/>
  <c r="U54" i="23"/>
  <c r="N34" i="23"/>
  <c r="O34" i="23"/>
  <c r="M34" i="23"/>
  <c r="Q34" i="23"/>
  <c r="R34" i="23"/>
  <c r="T34" i="23"/>
  <c r="U34" i="23"/>
  <c r="P34" i="23"/>
  <c r="S34" i="23"/>
  <c r="AP67" i="41"/>
  <c r="AK67" i="41" s="1"/>
  <c r="AP21" i="42"/>
  <c r="H48" i="23"/>
  <c r="F48" i="23"/>
  <c r="E48" i="23"/>
  <c r="J48" i="23"/>
  <c r="D48" i="23"/>
  <c r="G48" i="23"/>
  <c r="C48" i="23"/>
  <c r="I48" i="23"/>
  <c r="K48" i="23"/>
  <c r="O111" i="41"/>
  <c r="M111" i="41"/>
  <c r="P111" i="41"/>
  <c r="Q111" i="41"/>
  <c r="S111" i="41"/>
  <c r="R111" i="41"/>
  <c r="U111" i="41"/>
  <c r="T111" i="41"/>
  <c r="N111" i="41"/>
  <c r="AP76" i="41"/>
  <c r="AO76" i="41" s="1"/>
  <c r="Q19" i="42"/>
  <c r="N19" i="42"/>
  <c r="P19" i="42"/>
  <c r="R19" i="42"/>
  <c r="T19" i="42"/>
  <c r="S19" i="42"/>
  <c r="O19" i="42"/>
  <c r="U19" i="42"/>
  <c r="M19" i="42"/>
  <c r="AP93" i="26"/>
  <c r="O30" i="41"/>
  <c r="R30" i="41"/>
  <c r="S30" i="41"/>
  <c r="T30" i="41"/>
  <c r="P30" i="41"/>
  <c r="U30" i="41"/>
  <c r="Q30" i="41"/>
  <c r="M30" i="41"/>
  <c r="N30" i="41"/>
  <c r="P69" i="26"/>
  <c r="S69" i="26"/>
  <c r="N69" i="26"/>
  <c r="M69" i="26"/>
  <c r="Q69" i="26"/>
  <c r="R69" i="26"/>
  <c r="U69" i="26"/>
  <c r="O69" i="26"/>
  <c r="T69" i="26"/>
  <c r="AP2" i="42"/>
  <c r="AP88" i="40"/>
  <c r="AP43" i="40"/>
  <c r="T153" i="40"/>
  <c r="S153" i="40"/>
  <c r="M153" i="40"/>
  <c r="Q153" i="40"/>
  <c r="R153" i="40"/>
  <c r="N153" i="40"/>
  <c r="P153" i="40"/>
  <c r="U153" i="40"/>
  <c r="O153" i="40"/>
  <c r="O127" i="41"/>
  <c r="Q127" i="41"/>
  <c r="R127" i="41"/>
  <c r="U127" i="41"/>
  <c r="N127" i="41"/>
  <c r="M127" i="41"/>
  <c r="P127" i="41"/>
  <c r="S127" i="41"/>
  <c r="T127" i="41"/>
  <c r="AP110" i="42"/>
  <c r="AP37" i="42"/>
  <c r="AE37" i="42" s="1"/>
  <c r="AP155" i="42"/>
  <c r="AE155" i="42" s="1"/>
  <c r="AP6" i="40"/>
  <c r="G72" i="42"/>
  <c r="C72" i="42"/>
  <c r="J72" i="42"/>
  <c r="F72" i="42"/>
  <c r="I72" i="42"/>
  <c r="D72" i="42"/>
  <c r="E72" i="42"/>
  <c r="H72" i="42"/>
  <c r="K72" i="42"/>
  <c r="AP3" i="26"/>
  <c r="F50" i="42"/>
  <c r="G50" i="42"/>
  <c r="D50" i="42"/>
  <c r="K50" i="42"/>
  <c r="I50" i="42"/>
  <c r="E50" i="42"/>
  <c r="C50" i="42"/>
  <c r="J50" i="42"/>
  <c r="H50" i="42"/>
  <c r="AP92" i="26"/>
  <c r="AB92" i="26" s="1"/>
  <c r="U166" i="41"/>
  <c r="O166" i="41"/>
  <c r="T166" i="41"/>
  <c r="P166" i="41"/>
  <c r="Q166" i="41"/>
  <c r="N166" i="41"/>
  <c r="S166" i="41"/>
  <c r="M166" i="41"/>
  <c r="R166" i="41"/>
  <c r="N74" i="41"/>
  <c r="R74" i="41"/>
  <c r="Q74" i="41"/>
  <c r="T74" i="41"/>
  <c r="P74" i="41"/>
  <c r="U74" i="41"/>
  <c r="M74" i="41"/>
  <c r="S74" i="41"/>
  <c r="O74" i="41"/>
  <c r="T83" i="25"/>
  <c r="P83" i="25"/>
  <c r="S83" i="25"/>
  <c r="O83" i="25"/>
  <c r="N83" i="25"/>
  <c r="R83" i="25"/>
  <c r="Q83" i="25"/>
  <c r="U83" i="25"/>
  <c r="M83" i="25"/>
  <c r="T123" i="41"/>
  <c r="U123" i="41"/>
  <c r="O123" i="41"/>
  <c r="S123" i="41"/>
  <c r="Q123" i="41"/>
  <c r="M123" i="41"/>
  <c r="N123" i="41"/>
  <c r="R123" i="41"/>
  <c r="P123" i="41"/>
  <c r="AP149" i="40"/>
  <c r="AC149" i="40" s="1"/>
  <c r="S125" i="42"/>
  <c r="N125" i="42"/>
  <c r="O125" i="42"/>
  <c r="T125" i="42"/>
  <c r="U125" i="42"/>
  <c r="R125" i="42"/>
  <c r="M125" i="42"/>
  <c r="Q125" i="42"/>
  <c r="P125" i="42"/>
  <c r="AP122" i="42"/>
  <c r="AA122" i="42" s="1"/>
  <c r="AP88" i="41"/>
  <c r="AP67" i="40"/>
  <c r="N170" i="26"/>
  <c r="T170" i="26"/>
  <c r="P170" i="26"/>
  <c r="O170" i="26"/>
  <c r="S170" i="26"/>
  <c r="R170" i="26"/>
  <c r="Q170" i="26"/>
  <c r="M170" i="26"/>
  <c r="U170" i="26"/>
  <c r="T65" i="42"/>
  <c r="P65" i="42"/>
  <c r="U65" i="42"/>
  <c r="Q65" i="42"/>
  <c r="R65" i="42"/>
  <c r="S65" i="42"/>
  <c r="M65" i="42"/>
  <c r="O65" i="42"/>
  <c r="N65" i="42"/>
  <c r="N160" i="42"/>
  <c r="T160" i="42"/>
  <c r="O160" i="42"/>
  <c r="P160" i="42"/>
  <c r="S160" i="42"/>
  <c r="M160" i="42"/>
  <c r="R160" i="42"/>
  <c r="U160" i="42"/>
  <c r="Q160" i="42"/>
  <c r="P33" i="42"/>
  <c r="M33" i="42"/>
  <c r="Q33" i="42"/>
  <c r="R33" i="42"/>
  <c r="U33" i="42"/>
  <c r="O33" i="42"/>
  <c r="N33" i="42"/>
  <c r="S33" i="42"/>
  <c r="T33" i="42"/>
  <c r="P104" i="40"/>
  <c r="R104" i="40"/>
  <c r="Q104" i="40"/>
  <c r="O104" i="40"/>
  <c r="U104" i="40"/>
  <c r="S104" i="40"/>
  <c r="T104" i="40"/>
  <c r="M104" i="40"/>
  <c r="N104" i="40"/>
  <c r="AP31" i="42"/>
  <c r="AA31" i="42" s="1"/>
  <c r="M57" i="40"/>
  <c r="R57" i="40"/>
  <c r="U57" i="40"/>
  <c r="T57" i="40"/>
  <c r="Q57" i="40"/>
  <c r="S57" i="40"/>
  <c r="O57" i="40"/>
  <c r="P57" i="40"/>
  <c r="N57" i="40"/>
  <c r="T140" i="26"/>
  <c r="N140" i="26"/>
  <c r="U140" i="26"/>
  <c r="P140" i="26"/>
  <c r="O140" i="26"/>
  <c r="Q140" i="26"/>
  <c r="M140" i="26"/>
  <c r="S140" i="26"/>
  <c r="R140" i="26"/>
  <c r="AP99" i="26"/>
  <c r="AP176" i="42"/>
  <c r="AP124" i="42"/>
  <c r="AP26" i="41"/>
  <c r="AP128" i="41"/>
  <c r="AL128" i="41" s="1"/>
  <c r="AP145" i="42"/>
  <c r="AP68" i="42"/>
  <c r="C120" i="40"/>
  <c r="E120" i="40"/>
  <c r="H120" i="40"/>
  <c r="D120" i="40"/>
  <c r="J120" i="40"/>
  <c r="I120" i="40"/>
  <c r="F120" i="40"/>
  <c r="G120" i="40"/>
  <c r="K120" i="40"/>
  <c r="H36" i="41"/>
  <c r="D36" i="41"/>
  <c r="K36" i="41"/>
  <c r="J36" i="41"/>
  <c r="F36" i="41"/>
  <c r="I36" i="41"/>
  <c r="C36" i="41"/>
  <c r="E36" i="41"/>
  <c r="G36" i="41"/>
  <c r="AP130" i="26"/>
  <c r="AC130" i="26" s="1"/>
  <c r="P130" i="28"/>
  <c r="Q130" i="28"/>
  <c r="O130" i="28"/>
  <c r="U130" i="28"/>
  <c r="N130" i="28"/>
  <c r="M130" i="28"/>
  <c r="T130" i="28"/>
  <c r="S130" i="28"/>
  <c r="R130" i="28"/>
  <c r="T7" i="28"/>
  <c r="M7" i="28"/>
  <c r="R7" i="28"/>
  <c r="S7" i="28"/>
  <c r="O7" i="28"/>
  <c r="P7" i="28"/>
  <c r="U7" i="28"/>
  <c r="Q7" i="28"/>
  <c r="N7" i="28"/>
  <c r="R116" i="21"/>
  <c r="N116" i="21"/>
  <c r="S116" i="21"/>
  <c r="P116" i="21"/>
  <c r="O116" i="21"/>
  <c r="Q116" i="21"/>
  <c r="U116" i="21"/>
  <c r="T116" i="21"/>
  <c r="M116" i="21"/>
  <c r="AP130" i="28"/>
  <c r="H17" i="26"/>
  <c r="I17" i="26"/>
  <c r="E17" i="26"/>
  <c r="G17" i="26"/>
  <c r="D17" i="26"/>
  <c r="C17" i="26"/>
  <c r="F17" i="26"/>
  <c r="J17" i="26"/>
  <c r="K17" i="26"/>
  <c r="I134" i="40"/>
  <c r="J134" i="40"/>
  <c r="K134" i="40"/>
  <c r="F134" i="40"/>
  <c r="C134" i="40"/>
  <c r="E134" i="40"/>
  <c r="D134" i="40"/>
  <c r="G134" i="40"/>
  <c r="H134" i="40"/>
  <c r="E20" i="41"/>
  <c r="H20" i="41"/>
  <c r="D20" i="41"/>
  <c r="F20" i="41"/>
  <c r="J20" i="41"/>
  <c r="K20" i="41"/>
  <c r="G20" i="41"/>
  <c r="C20" i="41"/>
  <c r="I20" i="41"/>
  <c r="H170" i="40"/>
  <c r="F170" i="40"/>
  <c r="J170" i="40"/>
  <c r="G170" i="40"/>
  <c r="C170" i="40"/>
  <c r="E170" i="40"/>
  <c r="I170" i="40"/>
  <c r="D170" i="40"/>
  <c r="K170" i="40"/>
  <c r="I72" i="41"/>
  <c r="K72" i="41"/>
  <c r="H72" i="41"/>
  <c r="D72" i="41"/>
  <c r="G72" i="41"/>
  <c r="J72" i="41"/>
  <c r="F72" i="41"/>
  <c r="C72" i="41"/>
  <c r="E72" i="41"/>
  <c r="C66" i="23"/>
  <c r="E66" i="23"/>
  <c r="I66" i="23"/>
  <c r="J66" i="23"/>
  <c r="D66" i="23"/>
  <c r="F66" i="23"/>
  <c r="H66" i="23"/>
  <c r="G66" i="23"/>
  <c r="K66" i="23"/>
  <c r="J127" i="42"/>
  <c r="G127" i="42"/>
  <c r="H127" i="42"/>
  <c r="D127" i="42"/>
  <c r="C127" i="42"/>
  <c r="E127" i="42"/>
  <c r="F127" i="42"/>
  <c r="K127" i="42"/>
  <c r="I127" i="42"/>
  <c r="T43" i="23"/>
  <c r="S43" i="23"/>
  <c r="M43" i="23"/>
  <c r="P43" i="23"/>
  <c r="O43" i="23"/>
  <c r="R43" i="23"/>
  <c r="Q43" i="23"/>
  <c r="U43" i="23"/>
  <c r="N43" i="23"/>
  <c r="AP24" i="26"/>
  <c r="Q3" i="23"/>
  <c r="M3" i="23"/>
  <c r="O3" i="23"/>
  <c r="R3" i="23"/>
  <c r="U3" i="23"/>
  <c r="T3" i="23"/>
  <c r="S3" i="23"/>
  <c r="P3" i="23"/>
  <c r="N3" i="23"/>
  <c r="O133" i="26"/>
  <c r="N133" i="26"/>
  <c r="S133" i="26"/>
  <c r="T133" i="26"/>
  <c r="M133" i="26"/>
  <c r="R133" i="26"/>
  <c r="P133" i="26"/>
  <c r="U133" i="26"/>
  <c r="Q133" i="26"/>
  <c r="K62" i="26"/>
  <c r="E62" i="26"/>
  <c r="I62" i="26"/>
  <c r="J62" i="26"/>
  <c r="H62" i="26"/>
  <c r="C62" i="26"/>
  <c r="D62" i="26"/>
  <c r="F62" i="26"/>
  <c r="G62" i="26"/>
  <c r="I94" i="40"/>
  <c r="D94" i="40"/>
  <c r="C94" i="40"/>
  <c r="E94" i="40"/>
  <c r="G94" i="40"/>
  <c r="H94" i="40"/>
  <c r="J94" i="40"/>
  <c r="K94" i="40"/>
  <c r="F94" i="40"/>
  <c r="G105" i="28"/>
  <c r="E105" i="28"/>
  <c r="C105" i="28"/>
  <c r="I105" i="28"/>
  <c r="H105" i="28"/>
  <c r="K105" i="28"/>
  <c r="D105" i="28"/>
  <c r="J105" i="28"/>
  <c r="F105" i="28"/>
  <c r="Q48" i="23"/>
  <c r="O48" i="23"/>
  <c r="U48" i="23"/>
  <c r="T48" i="23"/>
  <c r="R48" i="23"/>
  <c r="P48" i="23"/>
  <c r="N48" i="23"/>
  <c r="S48" i="23"/>
  <c r="M48" i="23"/>
  <c r="AP106" i="26"/>
  <c r="AM106" i="26" s="1"/>
  <c r="I150" i="28"/>
  <c r="C150" i="28"/>
  <c r="G150" i="28"/>
  <c r="D150" i="28"/>
  <c r="K150" i="28"/>
  <c r="F150" i="28"/>
  <c r="H150" i="28"/>
  <c r="E150" i="28"/>
  <c r="J150" i="28"/>
  <c r="AP46" i="25"/>
  <c r="AA46" i="25" s="1"/>
  <c r="AP77" i="41"/>
  <c r="AD77" i="41" s="1"/>
  <c r="U171" i="25"/>
  <c r="M171" i="25"/>
  <c r="O171" i="25"/>
  <c r="P171" i="25"/>
  <c r="S171" i="25"/>
  <c r="R171" i="25"/>
  <c r="N171" i="25"/>
  <c r="T171" i="25"/>
  <c r="Q171" i="25"/>
  <c r="I95" i="42"/>
  <c r="G95" i="42"/>
  <c r="H95" i="42"/>
  <c r="D95" i="42"/>
  <c r="J95" i="42"/>
  <c r="K95" i="42"/>
  <c r="E95" i="42"/>
  <c r="F95" i="42"/>
  <c r="C95" i="42"/>
  <c r="P2" i="42"/>
  <c r="Q2" i="42"/>
  <c r="O2" i="42"/>
  <c r="R2" i="42"/>
  <c r="N2" i="42"/>
  <c r="M2" i="42"/>
  <c r="S2" i="42"/>
  <c r="U2" i="42"/>
  <c r="T2" i="42"/>
  <c r="J14" i="23"/>
  <c r="F14" i="23"/>
  <c r="C14" i="23"/>
  <c r="E14" i="23"/>
  <c r="D14" i="23"/>
  <c r="I14" i="23"/>
  <c r="H14" i="23"/>
  <c r="K14" i="23"/>
  <c r="G14" i="23"/>
  <c r="S134" i="26"/>
  <c r="U134" i="26"/>
  <c r="R134" i="26"/>
  <c r="O134" i="26"/>
  <c r="T134" i="26"/>
  <c r="M134" i="26"/>
  <c r="P134" i="26"/>
  <c r="Q134" i="26"/>
  <c r="N134" i="26"/>
  <c r="K12" i="42"/>
  <c r="C12" i="42"/>
  <c r="F12" i="42"/>
  <c r="I12" i="42"/>
  <c r="E12" i="42"/>
  <c r="D12" i="42"/>
  <c r="G12" i="42"/>
  <c r="J12" i="42"/>
  <c r="H12" i="42"/>
  <c r="Q2" i="23"/>
  <c r="M2" i="23"/>
  <c r="N2" i="23"/>
  <c r="P2" i="23"/>
  <c r="U2" i="23"/>
  <c r="O2" i="23"/>
  <c r="S2" i="23"/>
  <c r="R2" i="23"/>
  <c r="T2" i="23"/>
  <c r="AP67" i="42"/>
  <c r="X67" i="42" s="1"/>
  <c r="R36" i="42"/>
  <c r="Q36" i="42"/>
  <c r="T36" i="42"/>
  <c r="O36" i="42"/>
  <c r="S36" i="42"/>
  <c r="P36" i="42"/>
  <c r="M36" i="42"/>
  <c r="N36" i="42"/>
  <c r="U36" i="42"/>
  <c r="AP101" i="26"/>
  <c r="AE101" i="26" s="1"/>
  <c r="S171" i="40"/>
  <c r="Q171" i="40"/>
  <c r="P171" i="40"/>
  <c r="R171" i="40"/>
  <c r="O171" i="40"/>
  <c r="U171" i="40"/>
  <c r="M171" i="40"/>
  <c r="N171" i="40"/>
  <c r="T171" i="40"/>
  <c r="AP84" i="41"/>
  <c r="AP17" i="42"/>
  <c r="AP102" i="42"/>
  <c r="Y102" i="42" s="1"/>
  <c r="AP103" i="26"/>
  <c r="AI103" i="26" s="1"/>
  <c r="P18" i="42"/>
  <c r="R18" i="42"/>
  <c r="M18" i="42"/>
  <c r="T18" i="42"/>
  <c r="N18" i="42"/>
  <c r="Q18" i="42"/>
  <c r="O18" i="42"/>
  <c r="S18" i="42"/>
  <c r="U18" i="42"/>
  <c r="O77" i="40"/>
  <c r="T77" i="40"/>
  <c r="R77" i="40"/>
  <c r="P77" i="40"/>
  <c r="Q77" i="40"/>
  <c r="M77" i="40"/>
  <c r="U77" i="40"/>
  <c r="N77" i="40"/>
  <c r="S77" i="40"/>
  <c r="R165" i="40"/>
  <c r="U165" i="40"/>
  <c r="M165" i="40"/>
  <c r="S165" i="40"/>
  <c r="P165" i="40"/>
  <c r="N165" i="40"/>
  <c r="O165" i="40"/>
  <c r="Q165" i="40"/>
  <c r="T165" i="40"/>
  <c r="M124" i="23"/>
  <c r="R124" i="23"/>
  <c r="P124" i="23"/>
  <c r="O124" i="23"/>
  <c r="T124" i="23"/>
  <c r="N124" i="23"/>
  <c r="Q124" i="23"/>
  <c r="U124" i="23"/>
  <c r="S124" i="23"/>
  <c r="AP121" i="42"/>
  <c r="AP146" i="40"/>
  <c r="T12" i="42"/>
  <c r="M12" i="42"/>
  <c r="P12" i="42"/>
  <c r="Q12" i="42"/>
  <c r="N12" i="42"/>
  <c r="U12" i="42"/>
  <c r="S12" i="42"/>
  <c r="O12" i="42"/>
  <c r="R12" i="42"/>
  <c r="O65" i="41"/>
  <c r="Q65" i="41"/>
  <c r="R65" i="41"/>
  <c r="U65" i="41"/>
  <c r="T65" i="41"/>
  <c r="M65" i="41"/>
  <c r="S65" i="41"/>
  <c r="P65" i="41"/>
  <c r="N65" i="41"/>
  <c r="S66" i="40"/>
  <c r="O66" i="40"/>
  <c r="U66" i="40"/>
  <c r="R66" i="40"/>
  <c r="Q66" i="40"/>
  <c r="T66" i="40"/>
  <c r="M66" i="40"/>
  <c r="P66" i="40"/>
  <c r="N66" i="40"/>
  <c r="M59" i="40"/>
  <c r="O59" i="40"/>
  <c r="T59" i="40"/>
  <c r="N59" i="40"/>
  <c r="R59" i="40"/>
  <c r="S59" i="40"/>
  <c r="P59" i="40"/>
  <c r="U59" i="40"/>
  <c r="Q59" i="40"/>
  <c r="AP60" i="42"/>
  <c r="M78" i="40"/>
  <c r="S78" i="40"/>
  <c r="T78" i="40"/>
  <c r="Q78" i="40"/>
  <c r="R78" i="40"/>
  <c r="N78" i="40"/>
  <c r="U78" i="40"/>
  <c r="O78" i="40"/>
  <c r="P78" i="40"/>
  <c r="Q125" i="21"/>
  <c r="M125" i="21"/>
  <c r="P125" i="21"/>
  <c r="T125" i="21"/>
  <c r="N125" i="21"/>
  <c r="R125" i="21"/>
  <c r="U125" i="21"/>
  <c r="S125" i="21"/>
  <c r="O125" i="21"/>
  <c r="AP23" i="23"/>
  <c r="AL23" i="23" s="1"/>
  <c r="H165" i="23"/>
  <c r="F165" i="23"/>
  <c r="K165" i="23"/>
  <c r="J165" i="23"/>
  <c r="C165" i="23"/>
  <c r="E165" i="23"/>
  <c r="G165" i="23"/>
  <c r="I165" i="23"/>
  <c r="D165" i="23"/>
  <c r="D66" i="28"/>
  <c r="F66" i="28"/>
  <c r="C66" i="28"/>
  <c r="E66" i="28"/>
  <c r="I66" i="28"/>
  <c r="H66" i="28"/>
  <c r="J66" i="28"/>
  <c r="K66" i="28"/>
  <c r="G66" i="28"/>
  <c r="C156" i="23"/>
  <c r="I156" i="23"/>
  <c r="F156" i="23"/>
  <c r="D156" i="23"/>
  <c r="E156" i="23"/>
  <c r="H156" i="23"/>
  <c r="K156" i="23"/>
  <c r="J156" i="23"/>
  <c r="G156" i="23"/>
  <c r="C122" i="40"/>
  <c r="J122" i="40"/>
  <c r="G122" i="40"/>
  <c r="H122" i="40"/>
  <c r="I122" i="40"/>
  <c r="D122" i="40"/>
  <c r="E122" i="40"/>
  <c r="F122" i="40"/>
  <c r="K122" i="40"/>
  <c r="C132" i="23"/>
  <c r="K132" i="23"/>
  <c r="I132" i="23"/>
  <c r="H132" i="23"/>
  <c r="G132" i="23"/>
  <c r="F132" i="23"/>
  <c r="D132" i="23"/>
  <c r="J132" i="23"/>
  <c r="E132" i="23"/>
  <c r="AP71" i="40"/>
  <c r="AP64" i="42"/>
  <c r="AO64" i="42" s="1"/>
  <c r="AP126" i="26"/>
  <c r="I22" i="42"/>
  <c r="C22" i="42"/>
  <c r="F22" i="42"/>
  <c r="E22" i="42"/>
  <c r="K22" i="42"/>
  <c r="H22" i="42"/>
  <c r="D22" i="42"/>
  <c r="J22" i="42"/>
  <c r="G22" i="42"/>
  <c r="N24" i="41"/>
  <c r="S24" i="41"/>
  <c r="M24" i="41"/>
  <c r="P24" i="41"/>
  <c r="T24" i="41"/>
  <c r="R24" i="41"/>
  <c r="U24" i="41"/>
  <c r="Q24" i="41"/>
  <c r="O24" i="41"/>
  <c r="J134" i="41"/>
  <c r="E134" i="41"/>
  <c r="C134" i="41"/>
  <c r="H134" i="41"/>
  <c r="F134" i="41"/>
  <c r="I134" i="41"/>
  <c r="G134" i="41"/>
  <c r="D134" i="41"/>
  <c r="K134" i="41"/>
  <c r="AP173" i="26"/>
  <c r="R14" i="40"/>
  <c r="P14" i="40"/>
  <c r="O14" i="40"/>
  <c r="M14" i="40"/>
  <c r="S14" i="40"/>
  <c r="U14" i="40"/>
  <c r="T14" i="40"/>
  <c r="N14" i="40"/>
  <c r="Q14" i="40"/>
  <c r="F43" i="42"/>
  <c r="H43" i="42"/>
  <c r="D43" i="42"/>
  <c r="I43" i="42"/>
  <c r="C43" i="42"/>
  <c r="E43" i="42"/>
  <c r="J43" i="42"/>
  <c r="K43" i="42"/>
  <c r="G43" i="42"/>
  <c r="S94" i="23"/>
  <c r="N94" i="23"/>
  <c r="R94" i="23"/>
  <c r="P94" i="23"/>
  <c r="Q94" i="23"/>
  <c r="M94" i="23"/>
  <c r="T94" i="23"/>
  <c r="O94" i="23"/>
  <c r="U94" i="23"/>
  <c r="H91" i="42"/>
  <c r="J91" i="42"/>
  <c r="I91" i="42"/>
  <c r="K91" i="42"/>
  <c r="F91" i="42"/>
  <c r="G91" i="42"/>
  <c r="C91" i="42"/>
  <c r="E91" i="42"/>
  <c r="D91" i="42"/>
  <c r="AP86" i="41"/>
  <c r="AE86" i="41" s="1"/>
  <c r="Q7" i="40"/>
  <c r="S7" i="40"/>
  <c r="M7" i="40"/>
  <c r="O7" i="40"/>
  <c r="P7" i="40"/>
  <c r="T7" i="40"/>
  <c r="U7" i="40"/>
  <c r="R7" i="40"/>
  <c r="N7" i="40"/>
  <c r="R42" i="26"/>
  <c r="M42" i="26"/>
  <c r="N42" i="26"/>
  <c r="P42" i="26"/>
  <c r="Q42" i="26"/>
  <c r="T42" i="26"/>
  <c r="O42" i="26"/>
  <c r="S42" i="26"/>
  <c r="U42" i="26"/>
  <c r="U109" i="26"/>
  <c r="O109" i="26"/>
  <c r="Q109" i="26"/>
  <c r="M109" i="26"/>
  <c r="S109" i="26"/>
  <c r="N109" i="26"/>
  <c r="T109" i="26"/>
  <c r="P109" i="26"/>
  <c r="R109" i="26"/>
  <c r="P51" i="42"/>
  <c r="M51" i="42"/>
  <c r="O51" i="42"/>
  <c r="T51" i="42"/>
  <c r="S51" i="42"/>
  <c r="Q51" i="42"/>
  <c r="R51" i="42"/>
  <c r="N51" i="42"/>
  <c r="U51" i="42"/>
  <c r="E116" i="42"/>
  <c r="J116" i="42"/>
  <c r="C116" i="42"/>
  <c r="I116" i="42"/>
  <c r="F116" i="42"/>
  <c r="K116" i="42"/>
  <c r="G116" i="42"/>
  <c r="D116" i="42"/>
  <c r="H116" i="42"/>
  <c r="AP49" i="41"/>
  <c r="R150" i="23"/>
  <c r="S150" i="23"/>
  <c r="U150" i="23"/>
  <c r="M150" i="23"/>
  <c r="N150" i="23"/>
  <c r="O150" i="23"/>
  <c r="Q150" i="23"/>
  <c r="T150" i="23"/>
  <c r="P150" i="23"/>
  <c r="P10" i="41"/>
  <c r="U10" i="41"/>
  <c r="N10" i="41"/>
  <c r="S10" i="41"/>
  <c r="M10" i="41"/>
  <c r="R10" i="41"/>
  <c r="O10" i="41"/>
  <c r="T10" i="41"/>
  <c r="Q10" i="41"/>
  <c r="AP134" i="41"/>
  <c r="AB134" i="41" s="1"/>
  <c r="N107" i="41"/>
  <c r="O107" i="41"/>
  <c r="T107" i="41"/>
  <c r="U107" i="41"/>
  <c r="M107" i="41"/>
  <c r="R107" i="41"/>
  <c r="S107" i="41"/>
  <c r="P107" i="41"/>
  <c r="Q107" i="41"/>
  <c r="O96" i="41"/>
  <c r="N96" i="41"/>
  <c r="Q96" i="41"/>
  <c r="R96" i="41"/>
  <c r="P96" i="41"/>
  <c r="M96" i="41"/>
  <c r="U96" i="41"/>
  <c r="S96" i="41"/>
  <c r="T96" i="41"/>
  <c r="AP158" i="41"/>
  <c r="AP30" i="40"/>
  <c r="AP84" i="40"/>
  <c r="AP70" i="40"/>
  <c r="T132" i="23"/>
  <c r="U132" i="23"/>
  <c r="O132" i="23"/>
  <c r="S132" i="23"/>
  <c r="R132" i="23"/>
  <c r="M132" i="23"/>
  <c r="Q132" i="23"/>
  <c r="N132" i="23"/>
  <c r="P132" i="23"/>
  <c r="AP35" i="26"/>
  <c r="X35" i="26" s="1"/>
  <c r="AP127" i="41"/>
  <c r="AP73" i="40"/>
  <c r="S17" i="23"/>
  <c r="R17" i="23"/>
  <c r="P17" i="23"/>
  <c r="N17" i="23"/>
  <c r="U17" i="23"/>
  <c r="M17" i="23"/>
  <c r="O17" i="23"/>
  <c r="Q17" i="23"/>
  <c r="T17" i="23"/>
  <c r="AP152" i="40"/>
  <c r="U23" i="41"/>
  <c r="N23" i="41"/>
  <c r="T23" i="41"/>
  <c r="M23" i="41"/>
  <c r="Q23" i="41"/>
  <c r="R23" i="41"/>
  <c r="S23" i="41"/>
  <c r="O23" i="41"/>
  <c r="P23" i="41"/>
  <c r="AP90" i="26"/>
  <c r="AP42" i="40"/>
  <c r="AI42" i="40" s="1"/>
  <c r="AP106" i="42"/>
  <c r="AO106" i="42" s="1"/>
  <c r="AP94" i="40"/>
  <c r="AP88" i="42"/>
  <c r="Q4" i="40"/>
  <c r="S4" i="40"/>
  <c r="T4" i="40"/>
  <c r="O4" i="40"/>
  <c r="N4" i="40"/>
  <c r="R4" i="40"/>
  <c r="U4" i="40"/>
  <c r="M4" i="40"/>
  <c r="P4" i="40"/>
  <c r="T44" i="42"/>
  <c r="R44" i="42"/>
  <c r="O44" i="42"/>
  <c r="U44" i="42"/>
  <c r="M44" i="42"/>
  <c r="N44" i="42"/>
  <c r="Q44" i="42"/>
  <c r="S44" i="42"/>
  <c r="P44" i="42"/>
  <c r="M19" i="41"/>
  <c r="Q19" i="41"/>
  <c r="R19" i="41"/>
  <c r="S19" i="41"/>
  <c r="N19" i="41"/>
  <c r="T19" i="41"/>
  <c r="O19" i="41"/>
  <c r="P19" i="41"/>
  <c r="U19" i="41"/>
  <c r="P164" i="40"/>
  <c r="U164" i="40"/>
  <c r="T164" i="40"/>
  <c r="N164" i="40"/>
  <c r="M164" i="40"/>
  <c r="S164" i="40"/>
  <c r="Q164" i="40"/>
  <c r="R164" i="40"/>
  <c r="O164" i="40"/>
  <c r="O140" i="42"/>
  <c r="N140" i="42"/>
  <c r="P140" i="42"/>
  <c r="M140" i="42"/>
  <c r="Q140" i="42"/>
  <c r="U140" i="42"/>
  <c r="R140" i="42"/>
  <c r="T140" i="42"/>
  <c r="S140" i="42"/>
  <c r="AP158" i="40"/>
  <c r="O59" i="41"/>
  <c r="M59" i="41"/>
  <c r="N59" i="41"/>
  <c r="P59" i="41"/>
  <c r="S59" i="41"/>
  <c r="U59" i="41"/>
  <c r="T59" i="41"/>
  <c r="R59" i="41"/>
  <c r="Q59" i="41"/>
  <c r="Q121" i="40"/>
  <c r="N121" i="40"/>
  <c r="O121" i="40"/>
  <c r="U121" i="40"/>
  <c r="T121" i="40"/>
  <c r="S121" i="40"/>
  <c r="M121" i="40"/>
  <c r="P121" i="40"/>
  <c r="R121" i="40"/>
  <c r="AP157" i="40"/>
  <c r="AP134" i="40"/>
  <c r="AF134" i="40" s="1"/>
  <c r="T139" i="23"/>
  <c r="S139" i="23"/>
  <c r="U139" i="23"/>
  <c r="N139" i="23"/>
  <c r="O139" i="23"/>
  <c r="M139" i="23"/>
  <c r="R139" i="23"/>
  <c r="P139" i="23"/>
  <c r="Q139" i="23"/>
  <c r="U47" i="42"/>
  <c r="M47" i="42"/>
  <c r="S47" i="42"/>
  <c r="N47" i="42"/>
  <c r="Q47" i="42"/>
  <c r="O47" i="42"/>
  <c r="P47" i="42"/>
  <c r="R47" i="42"/>
  <c r="T47" i="42"/>
  <c r="M58" i="42"/>
  <c r="O58" i="42"/>
  <c r="N58" i="42"/>
  <c r="U58" i="42"/>
  <c r="T58" i="42"/>
  <c r="S58" i="42"/>
  <c r="R58" i="42"/>
  <c r="Q58" i="42"/>
  <c r="P58" i="42"/>
  <c r="AP36" i="41"/>
  <c r="AP26" i="42"/>
  <c r="P87" i="40"/>
  <c r="U87" i="40"/>
  <c r="T87" i="40"/>
  <c r="O87" i="40"/>
  <c r="R87" i="40"/>
  <c r="S87" i="40"/>
  <c r="Q87" i="40"/>
  <c r="M87" i="40"/>
  <c r="N87" i="40"/>
  <c r="F170" i="23"/>
  <c r="K170" i="23"/>
  <c r="H170" i="23"/>
  <c r="G170" i="23"/>
  <c r="D170" i="23"/>
  <c r="C170" i="23"/>
  <c r="E170" i="23"/>
  <c r="I170" i="23"/>
  <c r="J170" i="23"/>
  <c r="D116" i="41"/>
  <c r="F116" i="41"/>
  <c r="K116" i="41"/>
  <c r="G116" i="41"/>
  <c r="J116" i="41"/>
  <c r="C116" i="41"/>
  <c r="I116" i="41"/>
  <c r="E116" i="41"/>
  <c r="H116" i="41"/>
  <c r="AP4" i="26"/>
  <c r="X4" i="26" s="1"/>
  <c r="AP121" i="23"/>
  <c r="AC121" i="23" s="1"/>
  <c r="AP122" i="23"/>
  <c r="Y122" i="23" s="1"/>
  <c r="AP81" i="23"/>
  <c r="AO81" i="23" s="1"/>
  <c r="Q31" i="19"/>
  <c r="T31" i="19"/>
  <c r="S31" i="19"/>
  <c r="O31" i="19"/>
  <c r="M31" i="19"/>
  <c r="R31" i="19"/>
  <c r="P31" i="19"/>
  <c r="U31" i="19"/>
  <c r="N31" i="19"/>
  <c r="R23" i="19"/>
  <c r="N23" i="19"/>
  <c r="Q23" i="19"/>
  <c r="P23" i="19"/>
  <c r="T23" i="19"/>
  <c r="O23" i="19"/>
  <c r="M23" i="19"/>
  <c r="S23" i="19"/>
  <c r="U23" i="19"/>
  <c r="AP99" i="23"/>
  <c r="X99" i="23" s="1"/>
  <c r="F98" i="26"/>
  <c r="K98" i="26"/>
  <c r="G98" i="26"/>
  <c r="C98" i="26"/>
  <c r="D98" i="26"/>
  <c r="E98" i="26"/>
  <c r="H98" i="26"/>
  <c r="J98" i="26"/>
  <c r="I98" i="26"/>
  <c r="I83" i="41"/>
  <c r="J83" i="41"/>
  <c r="G83" i="41"/>
  <c r="E83" i="41"/>
  <c r="F83" i="41"/>
  <c r="D83" i="41"/>
  <c r="K83" i="41"/>
  <c r="C83" i="41"/>
  <c r="H83" i="41"/>
  <c r="E116" i="26"/>
  <c r="H116" i="26"/>
  <c r="D116" i="26"/>
  <c r="J116" i="26"/>
  <c r="K116" i="26"/>
  <c r="G116" i="26"/>
  <c r="F116" i="26"/>
  <c r="C116" i="26"/>
  <c r="I116" i="26"/>
  <c r="H62" i="23"/>
  <c r="F62" i="23"/>
  <c r="G62" i="23"/>
  <c r="J62" i="23"/>
  <c r="E62" i="23"/>
  <c r="K62" i="23"/>
  <c r="I62" i="23"/>
  <c r="C62" i="23"/>
  <c r="D62" i="23"/>
  <c r="D56" i="40"/>
  <c r="K56" i="40"/>
  <c r="H56" i="40"/>
  <c r="J56" i="40"/>
  <c r="F56" i="40"/>
  <c r="G56" i="40"/>
  <c r="C56" i="40"/>
  <c r="I56" i="40"/>
  <c r="E56" i="40"/>
  <c r="S131" i="41"/>
  <c r="Q131" i="41"/>
  <c r="N131" i="41"/>
  <c r="M131" i="41"/>
  <c r="T131" i="41"/>
  <c r="U131" i="41"/>
  <c r="P131" i="41"/>
  <c r="R131" i="41"/>
  <c r="O131" i="41"/>
  <c r="E13" i="42"/>
  <c r="C13" i="42"/>
  <c r="I13" i="42"/>
  <c r="J13" i="42"/>
  <c r="D13" i="42"/>
  <c r="K13" i="42"/>
  <c r="H13" i="42"/>
  <c r="G13" i="42"/>
  <c r="F13" i="42"/>
  <c r="Q25" i="40"/>
  <c r="R25" i="40"/>
  <c r="O25" i="40"/>
  <c r="N25" i="40"/>
  <c r="P25" i="40"/>
  <c r="S25" i="40"/>
  <c r="U25" i="40"/>
  <c r="T25" i="40"/>
  <c r="M25" i="40"/>
  <c r="K98" i="40"/>
  <c r="H98" i="40"/>
  <c r="I98" i="40"/>
  <c r="D98" i="40"/>
  <c r="G98" i="40"/>
  <c r="J98" i="40"/>
  <c r="C98" i="40"/>
  <c r="F98" i="40"/>
  <c r="E98" i="40"/>
  <c r="T173" i="26"/>
  <c r="R173" i="26"/>
  <c r="U173" i="26"/>
  <c r="P173" i="26"/>
  <c r="O173" i="26"/>
  <c r="Q173" i="26"/>
  <c r="S173" i="26"/>
  <c r="N173" i="26"/>
  <c r="M173" i="26"/>
  <c r="AP154" i="26"/>
  <c r="E28" i="41"/>
  <c r="I28" i="41"/>
  <c r="H28" i="41"/>
  <c r="G28" i="41"/>
  <c r="F28" i="41"/>
  <c r="K28" i="41"/>
  <c r="J28" i="41"/>
  <c r="C28" i="41"/>
  <c r="D28" i="41"/>
  <c r="K8" i="40"/>
  <c r="C8" i="40"/>
  <c r="H8" i="40"/>
  <c r="J8" i="40"/>
  <c r="D8" i="40"/>
  <c r="E8" i="40"/>
  <c r="I8" i="40"/>
  <c r="F8" i="40"/>
  <c r="G8" i="40"/>
  <c r="G16" i="28"/>
  <c r="H16" i="28"/>
  <c r="D16" i="28"/>
  <c r="I16" i="28"/>
  <c r="E16" i="28"/>
  <c r="J16" i="28"/>
  <c r="K16" i="28"/>
  <c r="C16" i="28"/>
  <c r="F16" i="28"/>
  <c r="AP55" i="26"/>
  <c r="S47" i="23"/>
  <c r="O47" i="23"/>
  <c r="R47" i="23"/>
  <c r="T47" i="23"/>
  <c r="P47" i="23"/>
  <c r="N47" i="23"/>
  <c r="Q47" i="23"/>
  <c r="U47" i="23"/>
  <c r="M47" i="23"/>
  <c r="D45" i="40"/>
  <c r="E45" i="40"/>
  <c r="K45" i="40"/>
  <c r="F45" i="40"/>
  <c r="G45" i="40"/>
  <c r="J45" i="40"/>
  <c r="C45" i="40"/>
  <c r="I45" i="40"/>
  <c r="H45" i="40"/>
  <c r="G41" i="42"/>
  <c r="C41" i="42"/>
  <c r="D41" i="42"/>
  <c r="J41" i="42"/>
  <c r="E41" i="42"/>
  <c r="I41" i="42"/>
  <c r="F41" i="42"/>
  <c r="K41" i="42"/>
  <c r="H41" i="42"/>
  <c r="K8" i="42"/>
  <c r="I8" i="42"/>
  <c r="E8" i="42"/>
  <c r="G8" i="42"/>
  <c r="C8" i="42"/>
  <c r="H8" i="42"/>
  <c r="J8" i="42"/>
  <c r="D8" i="42"/>
  <c r="F8" i="42"/>
  <c r="M156" i="25"/>
  <c r="P156" i="25"/>
  <c r="N156" i="25"/>
  <c r="Q156" i="25"/>
  <c r="S156" i="25"/>
  <c r="O156" i="25"/>
  <c r="R156" i="25"/>
  <c r="T156" i="25"/>
  <c r="U156" i="25"/>
  <c r="AP155" i="41"/>
  <c r="AD155" i="41" s="1"/>
  <c r="O137" i="42"/>
  <c r="N137" i="42"/>
  <c r="Q137" i="42"/>
  <c r="U137" i="42"/>
  <c r="S137" i="42"/>
  <c r="P137" i="42"/>
  <c r="R137" i="42"/>
  <c r="M137" i="42"/>
  <c r="T137" i="42"/>
  <c r="K81" i="40"/>
  <c r="E81" i="40"/>
  <c r="G81" i="40"/>
  <c r="F81" i="40"/>
  <c r="D81" i="40"/>
  <c r="C81" i="40"/>
  <c r="I81" i="40"/>
  <c r="H81" i="40"/>
  <c r="J81" i="40"/>
  <c r="U21" i="23"/>
  <c r="M21" i="23"/>
  <c r="T21" i="23"/>
  <c r="O21" i="23"/>
  <c r="R21" i="23"/>
  <c r="N21" i="23"/>
  <c r="Q21" i="23"/>
  <c r="S21" i="23"/>
  <c r="P21" i="23"/>
  <c r="H59" i="42"/>
  <c r="E59" i="42"/>
  <c r="D59" i="42"/>
  <c r="J59" i="42"/>
  <c r="I59" i="42"/>
  <c r="F59" i="42"/>
  <c r="C59" i="42"/>
  <c r="K59" i="42"/>
  <c r="G59" i="42"/>
  <c r="O84" i="41"/>
  <c r="T84" i="41"/>
  <c r="R84" i="41"/>
  <c r="S84" i="41"/>
  <c r="N84" i="41"/>
  <c r="U84" i="41"/>
  <c r="P84" i="41"/>
  <c r="Q84" i="41"/>
  <c r="M84" i="41"/>
  <c r="J90" i="42"/>
  <c r="D90" i="42"/>
  <c r="C90" i="42"/>
  <c r="E90" i="42"/>
  <c r="I90" i="42"/>
  <c r="H90" i="42"/>
  <c r="F90" i="42"/>
  <c r="K90" i="42"/>
  <c r="G90" i="42"/>
  <c r="Q152" i="40"/>
  <c r="N152" i="40"/>
  <c r="S152" i="40"/>
  <c r="R152" i="40"/>
  <c r="U152" i="40"/>
  <c r="O152" i="40"/>
  <c r="T152" i="40"/>
  <c r="P152" i="40"/>
  <c r="M152" i="40"/>
  <c r="AP110" i="26"/>
  <c r="AP87" i="42"/>
  <c r="AP40" i="42"/>
  <c r="AI40" i="42" s="1"/>
  <c r="R43" i="40"/>
  <c r="M43" i="40"/>
  <c r="S43" i="40"/>
  <c r="O43" i="40"/>
  <c r="U43" i="40"/>
  <c r="N43" i="40"/>
  <c r="T43" i="40"/>
  <c r="Q43" i="40"/>
  <c r="P43" i="40"/>
  <c r="AP92" i="42"/>
  <c r="T34" i="26"/>
  <c r="Q34" i="26"/>
  <c r="M34" i="26"/>
  <c r="U34" i="26"/>
  <c r="P34" i="26"/>
  <c r="S34" i="26"/>
  <c r="O34" i="26"/>
  <c r="N34" i="26"/>
  <c r="R34" i="26"/>
  <c r="AP103" i="42"/>
  <c r="Y103" i="42" s="1"/>
  <c r="AP137" i="40"/>
  <c r="AO137" i="40" s="1"/>
  <c r="N157" i="23"/>
  <c r="U157" i="23"/>
  <c r="Q157" i="23"/>
  <c r="R157" i="23"/>
  <c r="T157" i="23"/>
  <c r="S157" i="23"/>
  <c r="O157" i="23"/>
  <c r="P157" i="23"/>
  <c r="M157" i="23"/>
  <c r="M146" i="23"/>
  <c r="U146" i="23"/>
  <c r="R146" i="23"/>
  <c r="S146" i="23"/>
  <c r="Q146" i="23"/>
  <c r="T146" i="23"/>
  <c r="N146" i="23"/>
  <c r="O146" i="23"/>
  <c r="P146" i="23"/>
  <c r="AP155" i="26"/>
  <c r="AD155" i="26" s="1"/>
  <c r="Q38" i="40"/>
  <c r="T38" i="40"/>
  <c r="P38" i="40"/>
  <c r="S38" i="40"/>
  <c r="N38" i="40"/>
  <c r="R38" i="40"/>
  <c r="U38" i="40"/>
  <c r="M38" i="40"/>
  <c r="O38" i="40"/>
  <c r="AP125" i="42"/>
  <c r="U28" i="40"/>
  <c r="T28" i="40"/>
  <c r="M28" i="40"/>
  <c r="O28" i="40"/>
  <c r="P28" i="40"/>
  <c r="S28" i="40"/>
  <c r="R28" i="40"/>
  <c r="N28" i="40"/>
  <c r="Q28" i="40"/>
  <c r="Q8" i="26"/>
  <c r="U8" i="26"/>
  <c r="S8" i="26"/>
  <c r="O8" i="26"/>
  <c r="R8" i="26"/>
  <c r="T8" i="26"/>
  <c r="M8" i="26"/>
  <c r="P8" i="26"/>
  <c r="N8" i="26"/>
  <c r="N118" i="40"/>
  <c r="P118" i="40"/>
  <c r="S118" i="40"/>
  <c r="Q118" i="40"/>
  <c r="U118" i="40"/>
  <c r="T118" i="40"/>
  <c r="M118" i="40"/>
  <c r="R118" i="40"/>
  <c r="O118" i="40"/>
  <c r="AP42" i="42"/>
  <c r="AG42" i="42" s="1"/>
  <c r="T42" i="40"/>
  <c r="R42" i="40"/>
  <c r="Q42" i="40"/>
  <c r="N42" i="40"/>
  <c r="P42" i="40"/>
  <c r="M42" i="40"/>
  <c r="U42" i="40"/>
  <c r="S42" i="40"/>
  <c r="O42" i="40"/>
  <c r="AP118" i="23"/>
  <c r="E160" i="26"/>
  <c r="H160" i="26"/>
  <c r="F160" i="26"/>
  <c r="C160" i="26"/>
  <c r="K160" i="26"/>
  <c r="J160" i="26"/>
  <c r="D160" i="26"/>
  <c r="I160" i="26"/>
  <c r="G160" i="26"/>
  <c r="E164" i="28"/>
  <c r="H164" i="28"/>
  <c r="D164" i="28"/>
  <c r="J164" i="28"/>
  <c r="I164" i="28"/>
  <c r="G164" i="28"/>
  <c r="C164" i="28"/>
  <c r="F164" i="28"/>
  <c r="K164" i="28"/>
  <c r="E48" i="26"/>
  <c r="I48" i="26"/>
  <c r="F48" i="26"/>
  <c r="K48" i="26"/>
  <c r="D48" i="26"/>
  <c r="C48" i="26"/>
  <c r="J48" i="26"/>
  <c r="G48" i="26"/>
  <c r="H48" i="26"/>
  <c r="G29" i="41"/>
  <c r="C29" i="41"/>
  <c r="H29" i="41"/>
  <c r="I29" i="41"/>
  <c r="E29" i="41"/>
  <c r="F29" i="41"/>
  <c r="J29" i="41"/>
  <c r="K29" i="41"/>
  <c r="D29" i="41"/>
  <c r="G23" i="26"/>
  <c r="C23" i="26"/>
  <c r="D23" i="26"/>
  <c r="I23" i="26"/>
  <c r="K23" i="26"/>
  <c r="H23" i="26"/>
  <c r="E23" i="26"/>
  <c r="J23" i="26"/>
  <c r="F23" i="26"/>
  <c r="C14" i="40"/>
  <c r="F14" i="40"/>
  <c r="G14" i="40"/>
  <c r="H14" i="40"/>
  <c r="D14" i="40"/>
  <c r="K14" i="40"/>
  <c r="J14" i="40"/>
  <c r="E14" i="40"/>
  <c r="I14" i="40"/>
  <c r="P136" i="23"/>
  <c r="T136" i="23"/>
  <c r="O136" i="23"/>
  <c r="Q136" i="23"/>
  <c r="U136" i="23"/>
  <c r="S136" i="23"/>
  <c r="R136" i="23"/>
  <c r="N136" i="23"/>
  <c r="M136" i="23"/>
  <c r="S88" i="40"/>
  <c r="O88" i="40"/>
  <c r="T88" i="40"/>
  <c r="Q88" i="40"/>
  <c r="M88" i="40"/>
  <c r="P88" i="40"/>
  <c r="U88" i="40"/>
  <c r="N88" i="40"/>
  <c r="R88" i="40"/>
  <c r="P158" i="23"/>
  <c r="R158" i="23"/>
  <c r="N158" i="23"/>
  <c r="O158" i="23"/>
  <c r="M158" i="23"/>
  <c r="S158" i="23"/>
  <c r="U158" i="23"/>
  <c r="Q158" i="23"/>
  <c r="T158" i="23"/>
  <c r="T112" i="26"/>
  <c r="U112" i="26"/>
  <c r="O112" i="26"/>
  <c r="N112" i="26"/>
  <c r="P112" i="26"/>
  <c r="S112" i="26"/>
  <c r="M112" i="26"/>
  <c r="Q112" i="26"/>
  <c r="R112" i="26"/>
  <c r="G109" i="28"/>
  <c r="C109" i="28"/>
  <c r="J109" i="28"/>
  <c r="D109" i="28"/>
  <c r="H109" i="28"/>
  <c r="F109" i="28"/>
  <c r="E109" i="28"/>
  <c r="I109" i="28"/>
  <c r="K109" i="28"/>
  <c r="E117" i="23"/>
  <c r="C117" i="23"/>
  <c r="D117" i="23"/>
  <c r="H117" i="23"/>
  <c r="F117" i="23"/>
  <c r="G117" i="23"/>
  <c r="I117" i="23"/>
  <c r="J117" i="23"/>
  <c r="K117" i="23"/>
  <c r="AP12" i="26"/>
  <c r="AP148" i="26"/>
  <c r="AO148" i="26" s="1"/>
  <c r="I149" i="23"/>
  <c r="K149" i="23"/>
  <c r="C149" i="23"/>
  <c r="E149" i="23"/>
  <c r="D149" i="23"/>
  <c r="G149" i="23"/>
  <c r="H149" i="23"/>
  <c r="J149" i="23"/>
  <c r="F149" i="23"/>
  <c r="N62" i="23"/>
  <c r="R62" i="23"/>
  <c r="O62" i="23"/>
  <c r="U62" i="23"/>
  <c r="T62" i="23"/>
  <c r="S62" i="23"/>
  <c r="P62" i="23"/>
  <c r="Q62" i="23"/>
  <c r="M62" i="23"/>
  <c r="R101" i="26"/>
  <c r="S101" i="26"/>
  <c r="T101" i="26"/>
  <c r="Q101" i="26"/>
  <c r="P101" i="26"/>
  <c r="N101" i="26"/>
  <c r="U101" i="26"/>
  <c r="O101" i="26"/>
  <c r="M101" i="26"/>
  <c r="AP150" i="41"/>
  <c r="AM150" i="41" s="1"/>
  <c r="U71" i="42"/>
  <c r="N71" i="42"/>
  <c r="M71" i="42"/>
  <c r="R71" i="42"/>
  <c r="Q71" i="42"/>
  <c r="O71" i="42"/>
  <c r="T71" i="42"/>
  <c r="S71" i="42"/>
  <c r="P71" i="42"/>
  <c r="C54" i="26"/>
  <c r="E54" i="26"/>
  <c r="G54" i="26"/>
  <c r="D54" i="26"/>
  <c r="F54" i="26"/>
  <c r="I54" i="26"/>
  <c r="H54" i="26"/>
  <c r="J54" i="26"/>
  <c r="K54" i="26"/>
  <c r="P120" i="26"/>
  <c r="S120" i="26"/>
  <c r="T120" i="26"/>
  <c r="N120" i="26"/>
  <c r="M120" i="26"/>
  <c r="U120" i="26"/>
  <c r="O120" i="26"/>
  <c r="Q120" i="26"/>
  <c r="R120" i="26"/>
  <c r="T176" i="23"/>
  <c r="Q176" i="23"/>
  <c r="M176" i="23"/>
  <c r="P176" i="23"/>
  <c r="S176" i="23"/>
  <c r="U176" i="23"/>
  <c r="O176" i="23"/>
  <c r="N176" i="23"/>
  <c r="R176" i="23"/>
  <c r="R96" i="40"/>
  <c r="T96" i="40"/>
  <c r="O96" i="40"/>
  <c r="P96" i="40"/>
  <c r="Q96" i="40"/>
  <c r="N96" i="40"/>
  <c r="U96" i="40"/>
  <c r="M96" i="40"/>
  <c r="S96" i="40"/>
  <c r="K49" i="42"/>
  <c r="G49" i="42"/>
  <c r="C49" i="42"/>
  <c r="F49" i="42"/>
  <c r="H49" i="42"/>
  <c r="E49" i="42"/>
  <c r="I49" i="42"/>
  <c r="J49" i="42"/>
  <c r="D49" i="42"/>
  <c r="R7" i="42"/>
  <c r="T7" i="42"/>
  <c r="U7" i="42"/>
  <c r="N7" i="42"/>
  <c r="S7" i="42"/>
  <c r="Q7" i="42"/>
  <c r="O7" i="42"/>
  <c r="M7" i="42"/>
  <c r="P7" i="42"/>
  <c r="C75" i="42"/>
  <c r="F75" i="42"/>
  <c r="D75" i="42"/>
  <c r="I75" i="42"/>
  <c r="E75" i="42"/>
  <c r="J75" i="42"/>
  <c r="H75" i="42"/>
  <c r="K75" i="42"/>
  <c r="G75" i="42"/>
  <c r="S71" i="41"/>
  <c r="P71" i="41"/>
  <c r="M71" i="41"/>
  <c r="N71" i="41"/>
  <c r="Q71" i="41"/>
  <c r="T71" i="41"/>
  <c r="O71" i="41"/>
  <c r="R71" i="41"/>
  <c r="U71" i="41"/>
  <c r="AP162" i="41"/>
  <c r="AP132" i="41"/>
  <c r="AP149" i="42"/>
  <c r="O158" i="42"/>
  <c r="T158" i="42"/>
  <c r="M158" i="42"/>
  <c r="Q158" i="42"/>
  <c r="P158" i="42"/>
  <c r="R158" i="42"/>
  <c r="N158" i="42"/>
  <c r="S158" i="42"/>
  <c r="U158" i="42"/>
  <c r="AP48" i="42"/>
  <c r="W48" i="42" s="1"/>
  <c r="R57" i="42"/>
  <c r="U57" i="42"/>
  <c r="M57" i="42"/>
  <c r="N57" i="42"/>
  <c r="Q57" i="42"/>
  <c r="O57" i="42"/>
  <c r="T57" i="42"/>
  <c r="S57" i="42"/>
  <c r="P57" i="42"/>
  <c r="AP36" i="40"/>
  <c r="R136" i="42"/>
  <c r="S136" i="42"/>
  <c r="Q136" i="42"/>
  <c r="M136" i="42"/>
  <c r="O136" i="42"/>
  <c r="U136" i="42"/>
  <c r="T136" i="42"/>
  <c r="P136" i="42"/>
  <c r="N136" i="42"/>
  <c r="N68" i="26"/>
  <c r="R68" i="26"/>
  <c r="S68" i="26"/>
  <c r="O68" i="26"/>
  <c r="U68" i="26"/>
  <c r="Q68" i="26"/>
  <c r="T68" i="26"/>
  <c r="P68" i="26"/>
  <c r="M68" i="26"/>
  <c r="AP118" i="26"/>
  <c r="AH118" i="26" s="1"/>
  <c r="R64" i="23"/>
  <c r="P64" i="23"/>
  <c r="S64" i="23"/>
  <c r="M64" i="23"/>
  <c r="N64" i="23"/>
  <c r="O64" i="23"/>
  <c r="T64" i="23"/>
  <c r="U64" i="23"/>
  <c r="Q64" i="23"/>
  <c r="AP106" i="40"/>
  <c r="N3" i="41"/>
  <c r="T3" i="41"/>
  <c r="S3" i="41"/>
  <c r="Q3" i="41"/>
  <c r="P3" i="41"/>
  <c r="O3" i="41"/>
  <c r="R3" i="41"/>
  <c r="U3" i="41"/>
  <c r="M3" i="41"/>
  <c r="R69" i="40"/>
  <c r="P69" i="40"/>
  <c r="N69" i="40"/>
  <c r="U69" i="40"/>
  <c r="O69" i="40"/>
  <c r="M69" i="40"/>
  <c r="T69" i="40"/>
  <c r="Q69" i="40"/>
  <c r="S69" i="40"/>
  <c r="AP167" i="40"/>
  <c r="AD167" i="40" s="1"/>
  <c r="J158" i="42"/>
  <c r="E158" i="42"/>
  <c r="K158" i="42"/>
  <c r="C158" i="42"/>
  <c r="G158" i="42"/>
  <c r="I158" i="42"/>
  <c r="F158" i="42"/>
  <c r="D158" i="42"/>
  <c r="H158" i="42"/>
  <c r="Q86" i="40"/>
  <c r="P86" i="40"/>
  <c r="T86" i="40"/>
  <c r="O86" i="40"/>
  <c r="R86" i="40"/>
  <c r="S86" i="40"/>
  <c r="U86" i="40"/>
  <c r="N86" i="40"/>
  <c r="M86" i="40"/>
  <c r="AP96" i="41"/>
  <c r="AP41" i="41"/>
  <c r="AK41" i="41" s="1"/>
  <c r="AP146" i="41"/>
  <c r="P128" i="40"/>
  <c r="T128" i="40"/>
  <c r="N128" i="40"/>
  <c r="Q128" i="40"/>
  <c r="R128" i="40"/>
  <c r="O128" i="40"/>
  <c r="S128" i="40"/>
  <c r="M128" i="40"/>
  <c r="U128" i="40"/>
  <c r="O107" i="26"/>
  <c r="U107" i="26"/>
  <c r="Q107" i="26"/>
  <c r="S107" i="26"/>
  <c r="T107" i="26"/>
  <c r="P107" i="26"/>
  <c r="R107" i="26"/>
  <c r="N107" i="26"/>
  <c r="M107" i="26"/>
  <c r="AP104" i="25"/>
  <c r="S29" i="40"/>
  <c r="U29" i="40"/>
  <c r="Q29" i="40"/>
  <c r="R29" i="40"/>
  <c r="T29" i="40"/>
  <c r="O29" i="40"/>
  <c r="N29" i="40"/>
  <c r="M29" i="40"/>
  <c r="P29" i="40"/>
  <c r="T8" i="42"/>
  <c r="S8" i="42"/>
  <c r="N8" i="42"/>
  <c r="P8" i="42"/>
  <c r="M8" i="42"/>
  <c r="O8" i="42"/>
  <c r="Q8" i="42"/>
  <c r="U8" i="42"/>
  <c r="R8" i="42"/>
  <c r="M18" i="41"/>
  <c r="Q18" i="41"/>
  <c r="R18" i="41"/>
  <c r="T18" i="41"/>
  <c r="S18" i="41"/>
  <c r="P18" i="41"/>
  <c r="O18" i="41"/>
  <c r="N18" i="41"/>
  <c r="U18" i="41"/>
  <c r="AP152" i="42"/>
  <c r="Z152" i="42" s="1"/>
  <c r="AP114" i="40"/>
  <c r="AD114" i="40" s="1"/>
  <c r="T75" i="41"/>
  <c r="M75" i="41"/>
  <c r="N75" i="41"/>
  <c r="P75" i="41"/>
  <c r="Q75" i="41"/>
  <c r="R75" i="41"/>
  <c r="U75" i="41"/>
  <c r="O75" i="41"/>
  <c r="S75" i="41"/>
  <c r="G9" i="42"/>
  <c r="I9" i="42"/>
  <c r="E9" i="42"/>
  <c r="K9" i="42"/>
  <c r="C9" i="42"/>
  <c r="D9" i="42"/>
  <c r="J9" i="42"/>
  <c r="H9" i="42"/>
  <c r="F9" i="42"/>
  <c r="AP12" i="41"/>
  <c r="Y12" i="41" s="1"/>
  <c r="AP117" i="42"/>
  <c r="Z117" i="42" s="1"/>
  <c r="AP66" i="40"/>
  <c r="Z66" i="40" s="1"/>
  <c r="P11" i="42"/>
  <c r="U11" i="42"/>
  <c r="N11" i="42"/>
  <c r="O11" i="42"/>
  <c r="R11" i="42"/>
  <c r="S11" i="42"/>
  <c r="T11" i="42"/>
  <c r="Q11" i="42"/>
  <c r="M11" i="42"/>
  <c r="AP75" i="40"/>
  <c r="Q126" i="42"/>
  <c r="P126" i="42"/>
  <c r="R126" i="42"/>
  <c r="N126" i="42"/>
  <c r="M126" i="42"/>
  <c r="O126" i="42"/>
  <c r="S126" i="42"/>
  <c r="U126" i="42"/>
  <c r="T126" i="42"/>
  <c r="T114" i="41"/>
  <c r="P114" i="41"/>
  <c r="U114" i="41"/>
  <c r="M114" i="41"/>
  <c r="Q114" i="41"/>
  <c r="R114" i="41"/>
  <c r="N114" i="41"/>
  <c r="O114" i="41"/>
  <c r="S114" i="41"/>
  <c r="P70" i="26"/>
  <c r="U70" i="26"/>
  <c r="N70" i="26"/>
  <c r="O70" i="26"/>
  <c r="M70" i="26"/>
  <c r="T70" i="26"/>
  <c r="S70" i="26"/>
  <c r="Q70" i="26"/>
  <c r="R70" i="26"/>
  <c r="P134" i="41"/>
  <c r="T134" i="41"/>
  <c r="M134" i="41"/>
  <c r="R134" i="41"/>
  <c r="Q134" i="41"/>
  <c r="S134" i="41"/>
  <c r="O134" i="41"/>
  <c r="N134" i="41"/>
  <c r="U134" i="41"/>
  <c r="U65" i="23"/>
  <c r="P65" i="23"/>
  <c r="T65" i="23"/>
  <c r="R65" i="23"/>
  <c r="Q65" i="23"/>
  <c r="N65" i="23"/>
  <c r="O65" i="23"/>
  <c r="S65" i="23"/>
  <c r="M65" i="23"/>
  <c r="R122" i="41"/>
  <c r="U122" i="41"/>
  <c r="P122" i="41"/>
  <c r="Q122" i="41"/>
  <c r="M122" i="41"/>
  <c r="N122" i="41"/>
  <c r="O122" i="41"/>
  <c r="T122" i="41"/>
  <c r="S122" i="41"/>
  <c r="U142" i="23"/>
  <c r="T142" i="23"/>
  <c r="Q142" i="23"/>
  <c r="S142" i="23"/>
  <c r="O142" i="23"/>
  <c r="R142" i="23"/>
  <c r="N142" i="23"/>
  <c r="P142" i="23"/>
  <c r="M142" i="23"/>
  <c r="Q109" i="40"/>
  <c r="P109" i="40"/>
  <c r="R109" i="40"/>
  <c r="M109" i="40"/>
  <c r="U109" i="40"/>
  <c r="S109" i="40"/>
  <c r="N109" i="40"/>
  <c r="O109" i="40"/>
  <c r="T109" i="40"/>
  <c r="Q106" i="40"/>
  <c r="P106" i="40"/>
  <c r="N106" i="40"/>
  <c r="O106" i="40"/>
  <c r="S106" i="40"/>
  <c r="R106" i="40"/>
  <c r="U106" i="40"/>
  <c r="M106" i="40"/>
  <c r="T106" i="40"/>
  <c r="O80" i="40"/>
  <c r="S80" i="40"/>
  <c r="N80" i="40"/>
  <c r="Q80" i="40"/>
  <c r="R80" i="40"/>
  <c r="T80" i="40"/>
  <c r="U80" i="40"/>
  <c r="M80" i="40"/>
  <c r="P80" i="40"/>
  <c r="AP77" i="40"/>
  <c r="R121" i="41"/>
  <c r="M121" i="41"/>
  <c r="P121" i="41"/>
  <c r="Q121" i="41"/>
  <c r="S121" i="41"/>
  <c r="O121" i="41"/>
  <c r="T121" i="41"/>
  <c r="N121" i="41"/>
  <c r="U121" i="41"/>
  <c r="R169" i="26"/>
  <c r="S169" i="26"/>
  <c r="N169" i="26"/>
  <c r="P169" i="26"/>
  <c r="Q169" i="26"/>
  <c r="T169" i="26"/>
  <c r="U169" i="26"/>
  <c r="O169" i="26"/>
  <c r="M169" i="26"/>
  <c r="AP2" i="40"/>
  <c r="AP51" i="42"/>
  <c r="AN51" i="42" s="1"/>
  <c r="AP61" i="42"/>
  <c r="AP44" i="41"/>
  <c r="AI44" i="41" s="1"/>
  <c r="AP96" i="26"/>
  <c r="J4" i="42"/>
  <c r="H4" i="42"/>
  <c r="I4" i="42"/>
  <c r="E4" i="42"/>
  <c r="C4" i="42"/>
  <c r="G4" i="42"/>
  <c r="F4" i="42"/>
  <c r="D4" i="42"/>
  <c r="K4" i="42"/>
  <c r="AP118" i="40"/>
  <c r="AP52" i="41"/>
  <c r="AP103" i="41"/>
  <c r="H38" i="42"/>
  <c r="D38" i="42"/>
  <c r="K38" i="42"/>
  <c r="E38" i="42"/>
  <c r="J38" i="42"/>
  <c r="C38" i="42"/>
  <c r="G38" i="42"/>
  <c r="I38" i="42"/>
  <c r="F38" i="42"/>
  <c r="AP158" i="26"/>
  <c r="AP5" i="40"/>
  <c r="U167" i="42"/>
  <c r="N167" i="42"/>
  <c r="P167" i="42"/>
  <c r="R167" i="42"/>
  <c r="Q167" i="42"/>
  <c r="M167" i="42"/>
  <c r="O167" i="42"/>
  <c r="S167" i="42"/>
  <c r="T167" i="42"/>
  <c r="N101" i="40"/>
  <c r="M101" i="40"/>
  <c r="O101" i="40"/>
  <c r="U101" i="40"/>
  <c r="S101" i="40"/>
  <c r="Q101" i="40"/>
  <c r="T101" i="40"/>
  <c r="P101" i="40"/>
  <c r="R101" i="40"/>
  <c r="O42" i="42"/>
  <c r="U42" i="42"/>
  <c r="M42" i="42"/>
  <c r="T42" i="42"/>
  <c r="S42" i="42"/>
  <c r="Q42" i="42"/>
  <c r="N42" i="42"/>
  <c r="R42" i="42"/>
  <c r="P42" i="42"/>
  <c r="T4" i="42"/>
  <c r="N4" i="42"/>
  <c r="U4" i="42"/>
  <c r="R4" i="42"/>
  <c r="M4" i="42"/>
  <c r="S4" i="42"/>
  <c r="Q4" i="42"/>
  <c r="O4" i="42"/>
  <c r="P4" i="42"/>
  <c r="O27" i="26"/>
  <c r="R27" i="26"/>
  <c r="Q27" i="26"/>
  <c r="P27" i="26"/>
  <c r="T27" i="26"/>
  <c r="U27" i="26"/>
  <c r="S27" i="26"/>
  <c r="M27" i="26"/>
  <c r="N27" i="26"/>
  <c r="C175" i="41"/>
  <c r="I175" i="41"/>
  <c r="G175" i="41"/>
  <c r="J175" i="41"/>
  <c r="E175" i="41"/>
  <c r="F175" i="41"/>
  <c r="D175" i="41"/>
  <c r="H175" i="41"/>
  <c r="K175" i="41"/>
  <c r="AP10" i="42"/>
  <c r="AP173" i="41"/>
  <c r="T79" i="40"/>
  <c r="P79" i="40"/>
  <c r="U79" i="40"/>
  <c r="N79" i="40"/>
  <c r="Q79" i="40"/>
  <c r="S79" i="40"/>
  <c r="O79" i="40"/>
  <c r="R79" i="40"/>
  <c r="M79" i="40"/>
  <c r="AP15" i="40"/>
  <c r="AN15" i="40" s="1"/>
  <c r="M108" i="41"/>
  <c r="S108" i="41"/>
  <c r="P108" i="41"/>
  <c r="N108" i="41"/>
  <c r="R108" i="41"/>
  <c r="Q108" i="41"/>
  <c r="T108" i="41"/>
  <c r="O108" i="41"/>
  <c r="U108" i="41"/>
  <c r="O146" i="40"/>
  <c r="P146" i="40"/>
  <c r="Q146" i="40"/>
  <c r="U146" i="40"/>
  <c r="S146" i="40"/>
  <c r="N146" i="40"/>
  <c r="M146" i="40"/>
  <c r="R146" i="40"/>
  <c r="T146" i="40"/>
  <c r="H174" i="42"/>
  <c r="J174" i="42"/>
  <c r="D174" i="42"/>
  <c r="F174" i="42"/>
  <c r="C174" i="42"/>
  <c r="E174" i="42"/>
  <c r="G174" i="42"/>
  <c r="K174" i="42"/>
  <c r="I174" i="42"/>
  <c r="AP55" i="41"/>
  <c r="AM55" i="41" s="1"/>
  <c r="AP155" i="40"/>
  <c r="AH155" i="40" s="1"/>
  <c r="Q171" i="41"/>
  <c r="M171" i="41"/>
  <c r="S171" i="41"/>
  <c r="P171" i="41"/>
  <c r="O171" i="41"/>
  <c r="T171" i="41"/>
  <c r="N171" i="41"/>
  <c r="R171" i="41"/>
  <c r="U171" i="41"/>
  <c r="U150" i="42"/>
  <c r="Q150" i="42"/>
  <c r="N150" i="42"/>
  <c r="M150" i="42"/>
  <c r="P150" i="42"/>
  <c r="O150" i="42"/>
  <c r="T150" i="42"/>
  <c r="R150" i="42"/>
  <c r="S150" i="42"/>
  <c r="AP107" i="41"/>
  <c r="W107" i="41" s="1"/>
  <c r="AP34" i="40"/>
  <c r="AL34" i="40" s="1"/>
  <c r="U160" i="40"/>
  <c r="S160" i="40"/>
  <c r="T160" i="40"/>
  <c r="P160" i="40"/>
  <c r="M160" i="40"/>
  <c r="N160" i="40"/>
  <c r="R160" i="40"/>
  <c r="Q160" i="40"/>
  <c r="O160" i="40"/>
  <c r="N148" i="40"/>
  <c r="P148" i="40"/>
  <c r="U148" i="40"/>
  <c r="T148" i="40"/>
  <c r="R148" i="40"/>
  <c r="O148" i="40"/>
  <c r="M148" i="40"/>
  <c r="S148" i="40"/>
  <c r="Q148" i="40"/>
  <c r="AP15" i="42"/>
  <c r="AP73" i="41"/>
  <c r="AF73" i="41" s="1"/>
  <c r="AP31" i="40"/>
  <c r="AP171" i="40"/>
  <c r="F168" i="42"/>
  <c r="H168" i="42"/>
  <c r="I168" i="42"/>
  <c r="D168" i="42"/>
  <c r="E168" i="42"/>
  <c r="K168" i="42"/>
  <c r="G168" i="42"/>
  <c r="C168" i="42"/>
  <c r="J168" i="42"/>
  <c r="AP43" i="41"/>
  <c r="AP74" i="40"/>
  <c r="AI74" i="40" s="1"/>
  <c r="AP169" i="42"/>
  <c r="AP55" i="40"/>
  <c r="AL55" i="40" s="1"/>
  <c r="T123" i="42"/>
  <c r="R123" i="42"/>
  <c r="P123" i="42"/>
  <c r="M123" i="42"/>
  <c r="Q123" i="42"/>
  <c r="U123" i="42"/>
  <c r="S123" i="42"/>
  <c r="O123" i="42"/>
  <c r="N123" i="42"/>
  <c r="T150" i="40"/>
  <c r="Q150" i="40"/>
  <c r="P150" i="40"/>
  <c r="R150" i="40"/>
  <c r="N150" i="40"/>
  <c r="M150" i="40"/>
  <c r="O150" i="40"/>
  <c r="U150" i="40"/>
  <c r="S150" i="40"/>
  <c r="AP74" i="41"/>
  <c r="N144" i="40"/>
  <c r="S144" i="40"/>
  <c r="U144" i="40"/>
  <c r="O144" i="40"/>
  <c r="T144" i="40"/>
  <c r="R144" i="40"/>
  <c r="M144" i="40"/>
  <c r="P144" i="40"/>
  <c r="Q144" i="40"/>
  <c r="AP160" i="41"/>
  <c r="F102" i="41"/>
  <c r="D102" i="41"/>
  <c r="C102" i="41"/>
  <c r="E102" i="41"/>
  <c r="K102" i="41"/>
  <c r="G102" i="41"/>
  <c r="J102" i="41"/>
  <c r="I102" i="41"/>
  <c r="H102" i="41"/>
  <c r="M11" i="41"/>
  <c r="N11" i="41"/>
  <c r="U11" i="41"/>
  <c r="T11" i="41"/>
  <c r="R11" i="41"/>
  <c r="P11" i="41"/>
  <c r="Q11" i="41"/>
  <c r="S11" i="41"/>
  <c r="O11" i="41"/>
  <c r="P151" i="23"/>
  <c r="U151" i="23"/>
  <c r="S151" i="23"/>
  <c r="O151" i="23"/>
  <c r="R151" i="23"/>
  <c r="T151" i="23"/>
  <c r="M151" i="23"/>
  <c r="Q151" i="23"/>
  <c r="N151" i="23"/>
  <c r="U40" i="40"/>
  <c r="M40" i="40"/>
  <c r="T40" i="40"/>
  <c r="P40" i="40"/>
  <c r="N40" i="40"/>
  <c r="R40" i="40"/>
  <c r="S40" i="40"/>
  <c r="O40" i="40"/>
  <c r="Q40" i="40"/>
  <c r="AP9" i="42"/>
  <c r="AP128" i="26"/>
  <c r="AP32" i="41"/>
  <c r="AF32" i="41" s="1"/>
  <c r="AP107" i="40"/>
  <c r="AI107" i="40" s="1"/>
  <c r="T97" i="42"/>
  <c r="S97" i="42"/>
  <c r="U97" i="42"/>
  <c r="N97" i="42"/>
  <c r="P97" i="42"/>
  <c r="R97" i="42"/>
  <c r="M97" i="42"/>
  <c r="Q97" i="42"/>
  <c r="O97" i="42"/>
  <c r="AP142" i="41"/>
  <c r="R20" i="42"/>
  <c r="N20" i="42"/>
  <c r="T20" i="42"/>
  <c r="P20" i="42"/>
  <c r="Q20" i="42"/>
  <c r="S20" i="42"/>
  <c r="U20" i="42"/>
  <c r="M20" i="42"/>
  <c r="O20" i="42"/>
  <c r="AP11" i="26"/>
  <c r="Z11" i="26" s="1"/>
  <c r="O79" i="41"/>
  <c r="Q79" i="41"/>
  <c r="T79" i="41"/>
  <c r="M79" i="41"/>
  <c r="R79" i="41"/>
  <c r="S79" i="41"/>
  <c r="U79" i="41"/>
  <c r="P79" i="41"/>
  <c r="N79" i="41"/>
  <c r="R52" i="42"/>
  <c r="P52" i="42"/>
  <c r="M52" i="42"/>
  <c r="U52" i="42"/>
  <c r="S52" i="42"/>
  <c r="N52" i="42"/>
  <c r="T52" i="42"/>
  <c r="Q52" i="42"/>
  <c r="O52" i="42"/>
  <c r="R156" i="40"/>
  <c r="O156" i="40"/>
  <c r="U156" i="40"/>
  <c r="Q156" i="40"/>
  <c r="T156" i="40"/>
  <c r="P156" i="40"/>
  <c r="M156" i="40"/>
  <c r="N156" i="40"/>
  <c r="S156" i="40"/>
  <c r="AP102" i="40"/>
  <c r="AO102" i="40" s="1"/>
  <c r="T33" i="28"/>
  <c r="M33" i="28"/>
  <c r="R33" i="28"/>
  <c r="O33" i="28"/>
  <c r="Q33" i="28"/>
  <c r="U33" i="28"/>
  <c r="S33" i="28"/>
  <c r="N33" i="28"/>
  <c r="P33" i="28"/>
  <c r="S90" i="28"/>
  <c r="T90" i="28"/>
  <c r="P90" i="28"/>
  <c r="N90" i="28"/>
  <c r="Q90" i="28"/>
  <c r="O90" i="28"/>
  <c r="R90" i="28"/>
  <c r="M90" i="28"/>
  <c r="U90" i="28"/>
  <c r="S166" i="28"/>
  <c r="O166" i="28"/>
  <c r="M166" i="28"/>
  <c r="N166" i="28"/>
  <c r="P166" i="28"/>
  <c r="U166" i="28"/>
  <c r="T166" i="28"/>
  <c r="R166" i="28"/>
  <c r="Q166" i="28"/>
  <c r="K24" i="28"/>
  <c r="F24" i="28"/>
  <c r="G24" i="28"/>
  <c r="D24" i="28"/>
  <c r="C24" i="28"/>
  <c r="I24" i="28"/>
  <c r="H24" i="28"/>
  <c r="E24" i="28"/>
  <c r="J24" i="28"/>
  <c r="D116" i="40"/>
  <c r="J116" i="40"/>
  <c r="K116" i="40"/>
  <c r="I116" i="40"/>
  <c r="G116" i="40"/>
  <c r="E116" i="40"/>
  <c r="C116" i="40"/>
  <c r="H116" i="40"/>
  <c r="F116" i="40"/>
  <c r="E33" i="40"/>
  <c r="C33" i="40"/>
  <c r="I33" i="40"/>
  <c r="K33" i="40"/>
  <c r="J33" i="40"/>
  <c r="H33" i="40"/>
  <c r="F33" i="40"/>
  <c r="D33" i="40"/>
  <c r="G33" i="40"/>
  <c r="U36" i="40"/>
  <c r="M36" i="40"/>
  <c r="N36" i="40"/>
  <c r="Q36" i="40"/>
  <c r="O36" i="40"/>
  <c r="R36" i="40"/>
  <c r="P36" i="40"/>
  <c r="S36" i="40"/>
  <c r="T36" i="40"/>
  <c r="R44" i="23"/>
  <c r="P44" i="23"/>
  <c r="M44" i="23"/>
  <c r="S44" i="23"/>
  <c r="Q44" i="23"/>
  <c r="O44" i="23"/>
  <c r="N44" i="23"/>
  <c r="T44" i="23"/>
  <c r="U44" i="23"/>
  <c r="R52" i="41"/>
  <c r="N52" i="41"/>
  <c r="O52" i="41"/>
  <c r="T52" i="41"/>
  <c r="S52" i="41"/>
  <c r="U52" i="41"/>
  <c r="M52" i="41"/>
  <c r="P52" i="41"/>
  <c r="Q52" i="41"/>
  <c r="Q172" i="41"/>
  <c r="M172" i="41"/>
  <c r="P172" i="41"/>
  <c r="N172" i="41"/>
  <c r="R172" i="41"/>
  <c r="T172" i="41"/>
  <c r="O172" i="41"/>
  <c r="U172" i="41"/>
  <c r="S172" i="41"/>
  <c r="N114" i="42"/>
  <c r="P114" i="42"/>
  <c r="S114" i="42"/>
  <c r="T114" i="42"/>
  <c r="R114" i="42"/>
  <c r="U114" i="42"/>
  <c r="O114" i="42"/>
  <c r="Q114" i="42"/>
  <c r="M114" i="42"/>
  <c r="C97" i="23"/>
  <c r="H97" i="23"/>
  <c r="J97" i="23"/>
  <c r="D97" i="23"/>
  <c r="K97" i="23"/>
  <c r="I97" i="23"/>
  <c r="F97" i="23"/>
  <c r="E97" i="23"/>
  <c r="G97" i="23"/>
  <c r="AP172" i="41"/>
  <c r="P104" i="41"/>
  <c r="S104" i="41"/>
  <c r="M104" i="41"/>
  <c r="N104" i="41"/>
  <c r="U104" i="41"/>
  <c r="R104" i="41"/>
  <c r="O104" i="41"/>
  <c r="T104" i="41"/>
  <c r="Q104" i="41"/>
  <c r="R38" i="41"/>
  <c r="P38" i="41"/>
  <c r="U38" i="41"/>
  <c r="S38" i="41"/>
  <c r="T38" i="41"/>
  <c r="Q38" i="41"/>
  <c r="N38" i="41"/>
  <c r="M38" i="41"/>
  <c r="O38" i="41"/>
  <c r="I107" i="41"/>
  <c r="C107" i="41"/>
  <c r="G107" i="41"/>
  <c r="F107" i="41"/>
  <c r="H107" i="41"/>
  <c r="K107" i="41"/>
  <c r="J107" i="41"/>
  <c r="D107" i="41"/>
  <c r="E107" i="41"/>
  <c r="H37" i="40"/>
  <c r="G37" i="40"/>
  <c r="D37" i="40"/>
  <c r="F37" i="40"/>
  <c r="K37" i="40"/>
  <c r="I37" i="40"/>
  <c r="J37" i="40"/>
  <c r="C37" i="40"/>
  <c r="E37" i="40"/>
  <c r="K26" i="40"/>
  <c r="G26" i="40"/>
  <c r="C26" i="40"/>
  <c r="F26" i="40"/>
  <c r="E26" i="40"/>
  <c r="H26" i="40"/>
  <c r="D26" i="40"/>
  <c r="J26" i="40"/>
  <c r="I26" i="40"/>
  <c r="G103" i="41"/>
  <c r="C103" i="41"/>
  <c r="K103" i="41"/>
  <c r="J103" i="41"/>
  <c r="D103" i="41"/>
  <c r="E103" i="41"/>
  <c r="H103" i="41"/>
  <c r="F103" i="41"/>
  <c r="I103" i="41"/>
  <c r="T138" i="41"/>
  <c r="M138" i="41"/>
  <c r="P138" i="41"/>
  <c r="O138" i="41"/>
  <c r="U138" i="41"/>
  <c r="S138" i="41"/>
  <c r="R138" i="41"/>
  <c r="Q138" i="41"/>
  <c r="N138" i="41"/>
  <c r="R157" i="42"/>
  <c r="S157" i="42"/>
  <c r="P157" i="42"/>
  <c r="U157" i="42"/>
  <c r="N157" i="42"/>
  <c r="T157" i="42"/>
  <c r="O157" i="42"/>
  <c r="M157" i="42"/>
  <c r="Q157" i="42"/>
  <c r="S13" i="41"/>
  <c r="P13" i="41"/>
  <c r="Q13" i="41"/>
  <c r="N13" i="41"/>
  <c r="U13" i="41"/>
  <c r="T13" i="41"/>
  <c r="M13" i="41"/>
  <c r="R13" i="41"/>
  <c r="O13" i="41"/>
  <c r="F63" i="26"/>
  <c r="J63" i="26"/>
  <c r="G63" i="26"/>
  <c r="C63" i="26"/>
  <c r="E63" i="26"/>
  <c r="K63" i="26"/>
  <c r="I63" i="26"/>
  <c r="D63" i="26"/>
  <c r="H63" i="26"/>
  <c r="K166" i="42"/>
  <c r="F166" i="42"/>
  <c r="H166" i="42"/>
  <c r="D166" i="42"/>
  <c r="I166" i="42"/>
  <c r="J166" i="42"/>
  <c r="G166" i="42"/>
  <c r="C166" i="42"/>
  <c r="E166" i="42"/>
  <c r="H135" i="42"/>
  <c r="G135" i="42"/>
  <c r="F135" i="42"/>
  <c r="I135" i="42"/>
  <c r="E135" i="42"/>
  <c r="D135" i="42"/>
  <c r="K135" i="42"/>
  <c r="J135" i="42"/>
  <c r="C135" i="42"/>
  <c r="O75" i="26"/>
  <c r="U75" i="26"/>
  <c r="S75" i="26"/>
  <c r="M75" i="26"/>
  <c r="R75" i="26"/>
  <c r="N75" i="26"/>
  <c r="P75" i="26"/>
  <c r="Q75" i="26"/>
  <c r="T75" i="26"/>
  <c r="P39" i="23"/>
  <c r="T39" i="23"/>
  <c r="N39" i="23"/>
  <c r="M39" i="23"/>
  <c r="S39" i="23"/>
  <c r="Q39" i="23"/>
  <c r="R39" i="23"/>
  <c r="O39" i="23"/>
  <c r="U39" i="23"/>
  <c r="AP167" i="26"/>
  <c r="O126" i="26"/>
  <c r="Q126" i="26"/>
  <c r="S126" i="26"/>
  <c r="U126" i="26"/>
  <c r="T126" i="26"/>
  <c r="R126" i="26"/>
  <c r="N126" i="26"/>
  <c r="P126" i="26"/>
  <c r="M126" i="26"/>
  <c r="AP165" i="42"/>
  <c r="K103" i="28"/>
  <c r="E103" i="28"/>
  <c r="G103" i="28"/>
  <c r="J103" i="28"/>
  <c r="D103" i="28"/>
  <c r="C103" i="28"/>
  <c r="F103" i="28"/>
  <c r="I103" i="28"/>
  <c r="H103" i="28"/>
  <c r="AP119" i="26"/>
  <c r="F3" i="42"/>
  <c r="J3" i="42"/>
  <c r="D3" i="42"/>
  <c r="H3" i="42"/>
  <c r="K3" i="42"/>
  <c r="E3" i="42"/>
  <c r="C3" i="42"/>
  <c r="I3" i="42"/>
  <c r="G3" i="42"/>
  <c r="N131" i="42"/>
  <c r="R131" i="42"/>
  <c r="U131" i="42"/>
  <c r="P131" i="42"/>
  <c r="S131" i="42"/>
  <c r="Q131" i="42"/>
  <c r="O131" i="42"/>
  <c r="T131" i="42"/>
  <c r="M131" i="42"/>
  <c r="O87" i="23"/>
  <c r="T87" i="23"/>
  <c r="M87" i="23"/>
  <c r="N87" i="23"/>
  <c r="R87" i="23"/>
  <c r="U87" i="23"/>
  <c r="S87" i="23"/>
  <c r="Q87" i="23"/>
  <c r="P87" i="23"/>
  <c r="K134" i="42"/>
  <c r="E134" i="42"/>
  <c r="J134" i="42"/>
  <c r="C134" i="42"/>
  <c r="H134" i="42"/>
  <c r="G134" i="42"/>
  <c r="I134" i="42"/>
  <c r="F134" i="42"/>
  <c r="D134" i="42"/>
  <c r="G98" i="41"/>
  <c r="I98" i="41"/>
  <c r="J98" i="41"/>
  <c r="D98" i="41"/>
  <c r="K98" i="41"/>
  <c r="C98" i="41"/>
  <c r="E98" i="41"/>
  <c r="F98" i="41"/>
  <c r="H98" i="41"/>
  <c r="AP162" i="40"/>
  <c r="T76" i="42"/>
  <c r="O76" i="42"/>
  <c r="U76" i="42"/>
  <c r="R76" i="42"/>
  <c r="M76" i="42"/>
  <c r="P76" i="42"/>
  <c r="S76" i="42"/>
  <c r="N76" i="42"/>
  <c r="Q76" i="42"/>
  <c r="S100" i="23"/>
  <c r="Q100" i="23"/>
  <c r="N100" i="23"/>
  <c r="P100" i="23"/>
  <c r="M100" i="23"/>
  <c r="R100" i="23"/>
  <c r="O100" i="23"/>
  <c r="U100" i="23"/>
  <c r="T100" i="23"/>
  <c r="O61" i="25"/>
  <c r="T61" i="25"/>
  <c r="U61" i="25"/>
  <c r="P61" i="25"/>
  <c r="N61" i="25"/>
  <c r="S61" i="25"/>
  <c r="R61" i="25"/>
  <c r="M61" i="25"/>
  <c r="Q61" i="25"/>
  <c r="AP11" i="40"/>
  <c r="AP54" i="42"/>
  <c r="W54" i="42" s="1"/>
  <c r="P151" i="42"/>
  <c r="N151" i="42"/>
  <c r="Q151" i="42"/>
  <c r="R151" i="42"/>
  <c r="U151" i="42"/>
  <c r="S151" i="42"/>
  <c r="T151" i="42"/>
  <c r="O151" i="42"/>
  <c r="M151" i="42"/>
  <c r="AP17" i="40"/>
  <c r="AE17" i="40" s="1"/>
  <c r="N61" i="40"/>
  <c r="Q61" i="40"/>
  <c r="M61" i="40"/>
  <c r="O61" i="40"/>
  <c r="S61" i="40"/>
  <c r="P61" i="40"/>
  <c r="U61" i="40"/>
  <c r="T61" i="40"/>
  <c r="R61" i="40"/>
  <c r="P162" i="42"/>
  <c r="R162" i="42"/>
  <c r="O162" i="42"/>
  <c r="M162" i="42"/>
  <c r="T162" i="42"/>
  <c r="Q162" i="42"/>
  <c r="S162" i="42"/>
  <c r="N162" i="42"/>
  <c r="U162" i="42"/>
  <c r="AP18" i="42"/>
  <c r="W18" i="42" s="1"/>
  <c r="G117" i="42"/>
  <c r="J117" i="42"/>
  <c r="F117" i="42"/>
  <c r="K117" i="42"/>
  <c r="C117" i="42"/>
  <c r="I117" i="42"/>
  <c r="E117" i="42"/>
  <c r="D117" i="42"/>
  <c r="H117" i="42"/>
  <c r="Q174" i="23"/>
  <c r="O174" i="23"/>
  <c r="S174" i="23"/>
  <c r="N174" i="23"/>
  <c r="P174" i="23"/>
  <c r="M174" i="23"/>
  <c r="T174" i="23"/>
  <c r="R174" i="23"/>
  <c r="U174" i="23"/>
  <c r="P90" i="40"/>
  <c r="M90" i="40"/>
  <c r="T90" i="40"/>
  <c r="Q90" i="40"/>
  <c r="U90" i="40"/>
  <c r="O90" i="40"/>
  <c r="N90" i="40"/>
  <c r="S90" i="40"/>
  <c r="R90" i="40"/>
  <c r="AP154" i="40"/>
  <c r="AP74" i="42"/>
  <c r="P78" i="42"/>
  <c r="U78" i="42"/>
  <c r="T78" i="42"/>
  <c r="N78" i="42"/>
  <c r="R78" i="42"/>
  <c r="S78" i="42"/>
  <c r="M78" i="42"/>
  <c r="O78" i="42"/>
  <c r="Q78" i="42"/>
  <c r="AP61" i="41"/>
  <c r="AN61" i="41" s="1"/>
  <c r="AP26" i="26"/>
  <c r="W26" i="26" s="1"/>
  <c r="N80" i="23"/>
  <c r="O80" i="23"/>
  <c r="U80" i="23"/>
  <c r="R80" i="23"/>
  <c r="Q80" i="23"/>
  <c r="M80" i="23"/>
  <c r="P80" i="23"/>
  <c r="T80" i="23"/>
  <c r="S80" i="23"/>
  <c r="R122" i="23"/>
  <c r="Q122" i="23"/>
  <c r="M122" i="23"/>
  <c r="T122" i="23"/>
  <c r="U122" i="23"/>
  <c r="S122" i="23"/>
  <c r="O122" i="23"/>
  <c r="N122" i="23"/>
  <c r="P122" i="23"/>
  <c r="U63" i="23"/>
  <c r="O63" i="23"/>
  <c r="N63" i="23"/>
  <c r="T63" i="23"/>
  <c r="Q63" i="23"/>
  <c r="P63" i="23"/>
  <c r="S63" i="23"/>
  <c r="M63" i="23"/>
  <c r="R63" i="23"/>
  <c r="P135" i="26"/>
  <c r="R135" i="26"/>
  <c r="O135" i="26"/>
  <c r="Q135" i="26"/>
  <c r="M135" i="26"/>
  <c r="N135" i="26"/>
  <c r="T135" i="26"/>
  <c r="S135" i="26"/>
  <c r="U135" i="26"/>
  <c r="AP147" i="40"/>
  <c r="AP122" i="41"/>
  <c r="AP42" i="26"/>
  <c r="T91" i="40"/>
  <c r="U91" i="40"/>
  <c r="R91" i="40"/>
  <c r="M91" i="40"/>
  <c r="Q91" i="40"/>
  <c r="S91" i="40"/>
  <c r="N91" i="40"/>
  <c r="O91" i="40"/>
  <c r="P91" i="40"/>
  <c r="R58" i="40"/>
  <c r="S58" i="40"/>
  <c r="N58" i="40"/>
  <c r="P58" i="40"/>
  <c r="M58" i="40"/>
  <c r="O58" i="40"/>
  <c r="Q58" i="40"/>
  <c r="U58" i="40"/>
  <c r="T58" i="40"/>
  <c r="H123" i="42"/>
  <c r="K123" i="42"/>
  <c r="C123" i="42"/>
  <c r="I123" i="42"/>
  <c r="F123" i="42"/>
  <c r="G123" i="42"/>
  <c r="D123" i="42"/>
  <c r="E123" i="42"/>
  <c r="J123" i="42"/>
  <c r="R10" i="26"/>
  <c r="N10" i="26"/>
  <c r="M10" i="26"/>
  <c r="P10" i="26"/>
  <c r="Q10" i="26"/>
  <c r="O10" i="26"/>
  <c r="T10" i="26"/>
  <c r="S10" i="26"/>
  <c r="U10" i="26"/>
  <c r="O55" i="40"/>
  <c r="N55" i="40"/>
  <c r="S55" i="40"/>
  <c r="P55" i="40"/>
  <c r="U55" i="40"/>
  <c r="T55" i="40"/>
  <c r="M55" i="40"/>
  <c r="Q55" i="40"/>
  <c r="R55" i="40"/>
  <c r="AP83" i="40"/>
  <c r="X83" i="40" s="1"/>
  <c r="N163" i="41"/>
  <c r="Q163" i="41"/>
  <c r="T163" i="41"/>
  <c r="M163" i="41"/>
  <c r="U163" i="41"/>
  <c r="O163" i="41"/>
  <c r="P163" i="41"/>
  <c r="S163" i="41"/>
  <c r="R163" i="41"/>
  <c r="AP153" i="42"/>
  <c r="AF153" i="42" s="1"/>
  <c r="N143" i="42"/>
  <c r="T143" i="42"/>
  <c r="S143" i="42"/>
  <c r="P143" i="42"/>
  <c r="R143" i="42"/>
  <c r="Q143" i="42"/>
  <c r="M143" i="42"/>
  <c r="U143" i="42"/>
  <c r="O143" i="42"/>
  <c r="M100" i="42"/>
  <c r="Q100" i="42"/>
  <c r="U100" i="42"/>
  <c r="S100" i="42"/>
  <c r="R100" i="42"/>
  <c r="P100" i="42"/>
  <c r="O100" i="42"/>
  <c r="T100" i="42"/>
  <c r="N100" i="42"/>
  <c r="AP171" i="41"/>
  <c r="AF171" i="41" s="1"/>
  <c r="AP84" i="42"/>
  <c r="X84" i="42" s="1"/>
  <c r="S71" i="40"/>
  <c r="N71" i="40"/>
  <c r="O71" i="40"/>
  <c r="P71" i="40"/>
  <c r="T71" i="40"/>
  <c r="U71" i="40"/>
  <c r="R71" i="40"/>
  <c r="M71" i="40"/>
  <c r="Q71" i="40"/>
  <c r="AP139" i="40"/>
  <c r="AL139" i="40" s="1"/>
  <c r="AP138" i="26"/>
  <c r="AK138" i="26" s="1"/>
  <c r="P15" i="41"/>
  <c r="O15" i="41"/>
  <c r="R15" i="41"/>
  <c r="S15" i="41"/>
  <c r="U15" i="41"/>
  <c r="M15" i="41"/>
  <c r="T15" i="41"/>
  <c r="N15" i="41"/>
  <c r="Q15" i="41"/>
  <c r="AP30" i="41"/>
  <c r="AA30" i="41" s="1"/>
  <c r="AP76" i="40"/>
  <c r="AP69" i="40"/>
  <c r="AP38" i="40"/>
  <c r="AG38" i="40" s="1"/>
  <c r="U136" i="41"/>
  <c r="O136" i="41"/>
  <c r="N136" i="41"/>
  <c r="P136" i="41"/>
  <c r="T136" i="41"/>
  <c r="S136" i="41"/>
  <c r="Q136" i="41"/>
  <c r="M136" i="41"/>
  <c r="R136" i="41"/>
  <c r="T176" i="42"/>
  <c r="S176" i="42"/>
  <c r="P176" i="42"/>
  <c r="Q176" i="42"/>
  <c r="U176" i="42"/>
  <c r="R176" i="42"/>
  <c r="O176" i="42"/>
  <c r="M176" i="42"/>
  <c r="N176" i="42"/>
  <c r="AP40" i="40"/>
  <c r="AF40" i="40" s="1"/>
  <c r="AP150" i="42"/>
  <c r="AP141" i="40"/>
  <c r="AO141" i="40" s="1"/>
  <c r="O121" i="23"/>
  <c r="S121" i="23"/>
  <c r="R121" i="23"/>
  <c r="P121" i="23"/>
  <c r="U121" i="23"/>
  <c r="T121" i="23"/>
  <c r="M121" i="23"/>
  <c r="Q121" i="23"/>
  <c r="N121" i="23"/>
  <c r="F110" i="41"/>
  <c r="G110" i="41"/>
  <c r="D110" i="41"/>
  <c r="I110" i="41"/>
  <c r="C110" i="41"/>
  <c r="E110" i="41"/>
  <c r="J110" i="41"/>
  <c r="H110" i="41"/>
  <c r="K110" i="41"/>
  <c r="AP113" i="26"/>
  <c r="AH113" i="26" s="1"/>
  <c r="R18" i="40"/>
  <c r="O18" i="40"/>
  <c r="U18" i="40"/>
  <c r="Q18" i="40"/>
  <c r="M18" i="40"/>
  <c r="P18" i="40"/>
  <c r="S18" i="40"/>
  <c r="T18" i="40"/>
  <c r="N18" i="40"/>
  <c r="M144" i="42"/>
  <c r="P144" i="42"/>
  <c r="Q144" i="42"/>
  <c r="U144" i="42"/>
  <c r="S144" i="42"/>
  <c r="O144" i="42"/>
  <c r="N144" i="42"/>
  <c r="T144" i="42"/>
  <c r="R144" i="42"/>
  <c r="R73" i="41"/>
  <c r="U73" i="41"/>
  <c r="P73" i="41"/>
  <c r="O73" i="41"/>
  <c r="N73" i="41"/>
  <c r="S73" i="41"/>
  <c r="M73" i="41"/>
  <c r="T73" i="41"/>
  <c r="Q73" i="41"/>
  <c r="P96" i="42"/>
  <c r="Q96" i="42"/>
  <c r="N96" i="42"/>
  <c r="S96" i="42"/>
  <c r="M96" i="42"/>
  <c r="R96" i="42"/>
  <c r="T96" i="42"/>
  <c r="O96" i="42"/>
  <c r="U96" i="42"/>
  <c r="Q168" i="41"/>
  <c r="M168" i="41"/>
  <c r="P168" i="41"/>
  <c r="U168" i="41"/>
  <c r="T168" i="41"/>
  <c r="R168" i="41"/>
  <c r="S168" i="41"/>
  <c r="N168" i="41"/>
  <c r="O168" i="41"/>
  <c r="AP92" i="40"/>
  <c r="AG92" i="40" s="1"/>
  <c r="AP119" i="41"/>
  <c r="AE119" i="41" s="1"/>
  <c r="U46" i="41"/>
  <c r="P46" i="41"/>
  <c r="T46" i="41"/>
  <c r="N46" i="41"/>
  <c r="M46" i="41"/>
  <c r="R46" i="41"/>
  <c r="S46" i="41"/>
  <c r="Q46" i="41"/>
  <c r="O46" i="41"/>
  <c r="O53" i="40"/>
  <c r="N53" i="40"/>
  <c r="P53" i="40"/>
  <c r="T53" i="40"/>
  <c r="R53" i="40"/>
  <c r="U53" i="40"/>
  <c r="S53" i="40"/>
  <c r="Q53" i="40"/>
  <c r="M53" i="40"/>
  <c r="R61" i="41"/>
  <c r="M61" i="41"/>
  <c r="N61" i="41"/>
  <c r="Q61" i="41"/>
  <c r="P61" i="41"/>
  <c r="S61" i="41"/>
  <c r="U61" i="41"/>
  <c r="O61" i="41"/>
  <c r="T61" i="41"/>
  <c r="T14" i="41"/>
  <c r="Q14" i="41"/>
  <c r="P14" i="41"/>
  <c r="O14" i="41"/>
  <c r="N14" i="41"/>
  <c r="M14" i="41"/>
  <c r="S14" i="41"/>
  <c r="U14" i="41"/>
  <c r="R14" i="41"/>
  <c r="AP175" i="42"/>
  <c r="AP79" i="26"/>
  <c r="AP38" i="41"/>
  <c r="AD38" i="41" s="1"/>
  <c r="E74" i="28"/>
  <c r="G74" i="28"/>
  <c r="H74" i="28"/>
  <c r="I74" i="28"/>
  <c r="J74" i="28"/>
  <c r="F74" i="28"/>
  <c r="K74" i="28"/>
  <c r="D74" i="28"/>
  <c r="C74" i="28"/>
  <c r="AP19" i="40"/>
  <c r="H33" i="42"/>
  <c r="G33" i="42"/>
  <c r="C33" i="42"/>
  <c r="E33" i="42"/>
  <c r="F33" i="42"/>
  <c r="J33" i="42"/>
  <c r="D33" i="42"/>
  <c r="K33" i="42"/>
  <c r="I33" i="42"/>
  <c r="R26" i="40"/>
  <c r="T26" i="40"/>
  <c r="S26" i="40"/>
  <c r="U26" i="40"/>
  <c r="Q26" i="40"/>
  <c r="P26" i="40"/>
  <c r="O26" i="40"/>
  <c r="N26" i="40"/>
  <c r="M26" i="40"/>
  <c r="U119" i="40"/>
  <c r="N119" i="40"/>
  <c r="R119" i="40"/>
  <c r="M119" i="40"/>
  <c r="O119" i="40"/>
  <c r="S119" i="40"/>
  <c r="T119" i="40"/>
  <c r="P119" i="40"/>
  <c r="Q119" i="40"/>
  <c r="Q111" i="40"/>
  <c r="T111" i="40"/>
  <c r="R111" i="40"/>
  <c r="O111" i="40"/>
  <c r="N111" i="40"/>
  <c r="P111" i="40"/>
  <c r="S111" i="40"/>
  <c r="M111" i="40"/>
  <c r="U111" i="40"/>
  <c r="AP140" i="41"/>
  <c r="P154" i="41"/>
  <c r="R154" i="41"/>
  <c r="U154" i="41"/>
  <c r="N154" i="41"/>
  <c r="M154" i="41"/>
  <c r="Q154" i="41"/>
  <c r="T154" i="41"/>
  <c r="O154" i="41"/>
  <c r="S154" i="41"/>
  <c r="J82" i="41"/>
  <c r="I82" i="41"/>
  <c r="G82" i="41"/>
  <c r="D82" i="41"/>
  <c r="H82" i="41"/>
  <c r="K82" i="41"/>
  <c r="C82" i="41"/>
  <c r="E82" i="41"/>
  <c r="F82" i="41"/>
  <c r="T80" i="41"/>
  <c r="P80" i="41"/>
  <c r="O80" i="41"/>
  <c r="M80" i="41"/>
  <c r="Q80" i="41"/>
  <c r="U80" i="41"/>
  <c r="R80" i="41"/>
  <c r="S80" i="41"/>
  <c r="N80" i="41"/>
  <c r="AP66" i="42"/>
  <c r="AF66" i="42" s="1"/>
  <c r="U156" i="41"/>
  <c r="O156" i="41"/>
  <c r="Q156" i="41"/>
  <c r="T156" i="41"/>
  <c r="P156" i="41"/>
  <c r="S156" i="41"/>
  <c r="M156" i="41"/>
  <c r="N156" i="41"/>
  <c r="R156" i="41"/>
  <c r="AP141" i="42"/>
  <c r="AP140" i="28"/>
  <c r="AF140" i="28" s="1"/>
  <c r="AP55" i="28"/>
  <c r="Z55" i="28" s="1"/>
  <c r="AP13" i="28"/>
  <c r="AG13" i="28" s="1"/>
  <c r="AP107" i="28"/>
  <c r="AC107" i="28" s="1"/>
  <c r="AP21" i="28"/>
  <c r="AO21" i="28" s="1"/>
  <c r="I115" i="28"/>
  <c r="K115" i="28"/>
  <c r="D115" i="28"/>
  <c r="F115" i="28"/>
  <c r="H115" i="28"/>
  <c r="E115" i="28"/>
  <c r="C115" i="28"/>
  <c r="J115" i="28"/>
  <c r="G115" i="28"/>
  <c r="I40" i="23"/>
  <c r="H40" i="23"/>
  <c r="G40" i="23"/>
  <c r="F40" i="23"/>
  <c r="J40" i="23"/>
  <c r="D40" i="23"/>
  <c r="K40" i="23"/>
  <c r="C40" i="23"/>
  <c r="E40" i="23"/>
  <c r="H88" i="23"/>
  <c r="K88" i="23"/>
  <c r="F88" i="23"/>
  <c r="E88" i="23"/>
  <c r="I88" i="23"/>
  <c r="G88" i="23"/>
  <c r="J88" i="23"/>
  <c r="C88" i="23"/>
  <c r="D88" i="23"/>
  <c r="AP100" i="26"/>
  <c r="AI100" i="26" s="1"/>
  <c r="H53" i="28"/>
  <c r="J53" i="28"/>
  <c r="G53" i="28"/>
  <c r="F53" i="28"/>
  <c r="D53" i="28"/>
  <c r="C53" i="28"/>
  <c r="E53" i="28"/>
  <c r="I53" i="28"/>
  <c r="K53" i="28"/>
  <c r="I167" i="41"/>
  <c r="G167" i="41"/>
  <c r="F167" i="41"/>
  <c r="D167" i="41"/>
  <c r="K167" i="41"/>
  <c r="H167" i="41"/>
  <c r="J167" i="41"/>
  <c r="E167" i="41"/>
  <c r="C167" i="41"/>
  <c r="K157" i="41"/>
  <c r="G157" i="41"/>
  <c r="D157" i="41"/>
  <c r="H157" i="41"/>
  <c r="J157" i="41"/>
  <c r="I157" i="41"/>
  <c r="C157" i="41"/>
  <c r="E157" i="41"/>
  <c r="F157" i="41"/>
  <c r="R73" i="26"/>
  <c r="N73" i="26"/>
  <c r="T73" i="26"/>
  <c r="P73" i="26"/>
  <c r="U73" i="26"/>
  <c r="S73" i="26"/>
  <c r="Q73" i="26"/>
  <c r="O73" i="26"/>
  <c r="M73" i="26"/>
  <c r="AP51" i="41"/>
  <c r="AP111" i="26"/>
  <c r="J52" i="27"/>
  <c r="K52" i="27"/>
  <c r="I52" i="27"/>
  <c r="G52" i="27"/>
  <c r="D52" i="27"/>
  <c r="C52" i="27"/>
  <c r="F52" i="27"/>
  <c r="E52" i="27"/>
  <c r="H52" i="27"/>
  <c r="S54" i="41"/>
  <c r="O54" i="41"/>
  <c r="U54" i="41"/>
  <c r="N54" i="41"/>
  <c r="T54" i="41"/>
  <c r="M54" i="41"/>
  <c r="Q54" i="41"/>
  <c r="R54" i="41"/>
  <c r="P54" i="41"/>
  <c r="AP63" i="41"/>
  <c r="I169" i="42"/>
  <c r="C169" i="42"/>
  <c r="G169" i="42"/>
  <c r="D169" i="42"/>
  <c r="E169" i="42"/>
  <c r="J169" i="42"/>
  <c r="K169" i="42"/>
  <c r="F169" i="42"/>
  <c r="H169" i="42"/>
  <c r="F67" i="40"/>
  <c r="J67" i="40"/>
  <c r="G67" i="40"/>
  <c r="K67" i="40"/>
  <c r="C67" i="40"/>
  <c r="I67" i="40"/>
  <c r="H67" i="40"/>
  <c r="E67" i="40"/>
  <c r="D67" i="40"/>
  <c r="E128" i="23"/>
  <c r="K128" i="23"/>
  <c r="F128" i="23"/>
  <c r="I128" i="23"/>
  <c r="C128" i="23"/>
  <c r="G128" i="23"/>
  <c r="D128" i="23"/>
  <c r="J128" i="23"/>
  <c r="H128" i="23"/>
  <c r="G176" i="40"/>
  <c r="I176" i="40"/>
  <c r="H176" i="40"/>
  <c r="D176" i="40"/>
  <c r="E176" i="40"/>
  <c r="F176" i="40"/>
  <c r="J176" i="40"/>
  <c r="K176" i="40"/>
  <c r="C176" i="40"/>
  <c r="J141" i="40"/>
  <c r="D141" i="40"/>
  <c r="C141" i="40"/>
  <c r="I141" i="40"/>
  <c r="E141" i="40"/>
  <c r="K141" i="40"/>
  <c r="F141" i="40"/>
  <c r="H141" i="40"/>
  <c r="G141" i="40"/>
  <c r="AP24" i="41"/>
  <c r="AP27" i="41"/>
  <c r="Z27" i="41" s="1"/>
  <c r="H38" i="28"/>
  <c r="K38" i="28"/>
  <c r="D38" i="28"/>
  <c r="J38" i="28"/>
  <c r="I38" i="28"/>
  <c r="C38" i="28"/>
  <c r="G38" i="28"/>
  <c r="E38" i="28"/>
  <c r="F38" i="28"/>
  <c r="D3" i="28"/>
  <c r="H3" i="28"/>
  <c r="I3" i="28"/>
  <c r="K3" i="28"/>
  <c r="J3" i="28"/>
  <c r="E3" i="28"/>
  <c r="C3" i="28"/>
  <c r="G3" i="28"/>
  <c r="F3" i="28"/>
  <c r="E134" i="23"/>
  <c r="I134" i="23"/>
  <c r="K134" i="23"/>
  <c r="F134" i="23"/>
  <c r="J134" i="23"/>
  <c r="D134" i="23"/>
  <c r="G134" i="23"/>
  <c r="H134" i="23"/>
  <c r="C134" i="23"/>
  <c r="AP65" i="41"/>
  <c r="AH65" i="41" s="1"/>
  <c r="AP9" i="41"/>
  <c r="AI9" i="41" s="1"/>
  <c r="AP82" i="41"/>
  <c r="AC82" i="41" s="1"/>
  <c r="S73" i="40"/>
  <c r="O73" i="40"/>
  <c r="N73" i="40"/>
  <c r="T73" i="40"/>
  <c r="U73" i="40"/>
  <c r="R73" i="40"/>
  <c r="P73" i="40"/>
  <c r="Q73" i="40"/>
  <c r="M73" i="40"/>
  <c r="C32" i="42"/>
  <c r="H32" i="42"/>
  <c r="E32" i="42"/>
  <c r="G32" i="42"/>
  <c r="J32" i="42"/>
  <c r="I32" i="42"/>
  <c r="D32" i="42"/>
  <c r="F32" i="42"/>
  <c r="K32" i="42"/>
  <c r="R141" i="41"/>
  <c r="O141" i="41"/>
  <c r="T141" i="41"/>
  <c r="S141" i="41"/>
  <c r="N141" i="41"/>
  <c r="M141" i="41"/>
  <c r="P141" i="41"/>
  <c r="Q141" i="41"/>
  <c r="U141" i="41"/>
  <c r="C6" i="23"/>
  <c r="H6" i="23"/>
  <c r="E6" i="23"/>
  <c r="I6" i="23"/>
  <c r="K6" i="23"/>
  <c r="D6" i="23"/>
  <c r="G6" i="23"/>
  <c r="F6" i="23"/>
  <c r="J6" i="23"/>
  <c r="R99" i="41"/>
  <c r="T99" i="41"/>
  <c r="Q99" i="41"/>
  <c r="O99" i="41"/>
  <c r="S99" i="41"/>
  <c r="M99" i="41"/>
  <c r="P99" i="41"/>
  <c r="N99" i="41"/>
  <c r="U99" i="41"/>
  <c r="AP139" i="26"/>
  <c r="AP109" i="26"/>
  <c r="AG109" i="26" s="1"/>
  <c r="T172" i="26"/>
  <c r="O172" i="26"/>
  <c r="P172" i="26"/>
  <c r="Q172" i="26"/>
  <c r="U172" i="26"/>
  <c r="N172" i="26"/>
  <c r="S172" i="26"/>
  <c r="M172" i="26"/>
  <c r="R172" i="26"/>
  <c r="T17" i="40"/>
  <c r="S17" i="40"/>
  <c r="P17" i="40"/>
  <c r="N17" i="40"/>
  <c r="R17" i="40"/>
  <c r="U17" i="40"/>
  <c r="O17" i="40"/>
  <c r="M17" i="40"/>
  <c r="Q17" i="40"/>
  <c r="G44" i="42"/>
  <c r="H44" i="42"/>
  <c r="K44" i="42"/>
  <c r="C44" i="42"/>
  <c r="E44" i="42"/>
  <c r="J44" i="42"/>
  <c r="D44" i="42"/>
  <c r="I44" i="42"/>
  <c r="F44" i="42"/>
  <c r="S25" i="41"/>
  <c r="U25" i="41"/>
  <c r="T25" i="41"/>
  <c r="O25" i="41"/>
  <c r="R25" i="41"/>
  <c r="N25" i="41"/>
  <c r="M25" i="41"/>
  <c r="P25" i="41"/>
  <c r="Q25" i="41"/>
  <c r="AP20" i="42"/>
  <c r="AP28" i="26"/>
  <c r="AI28" i="26" s="1"/>
  <c r="J108" i="42"/>
  <c r="C108" i="42"/>
  <c r="I108" i="42"/>
  <c r="E108" i="42"/>
  <c r="F108" i="42"/>
  <c r="G108" i="42"/>
  <c r="D108" i="42"/>
  <c r="H108" i="42"/>
  <c r="K108" i="42"/>
  <c r="AP91" i="41"/>
  <c r="R15" i="40"/>
  <c r="O15" i="40"/>
  <c r="U15" i="40"/>
  <c r="M15" i="40"/>
  <c r="Q15" i="40"/>
  <c r="P15" i="40"/>
  <c r="S15" i="40"/>
  <c r="N15" i="40"/>
  <c r="T15" i="40"/>
  <c r="M173" i="42"/>
  <c r="S173" i="42"/>
  <c r="N173" i="42"/>
  <c r="Q173" i="42"/>
  <c r="U173" i="42"/>
  <c r="O173" i="42"/>
  <c r="T173" i="42"/>
  <c r="P173" i="42"/>
  <c r="R173" i="42"/>
  <c r="AP20" i="41"/>
  <c r="T151" i="40"/>
  <c r="Q151" i="40"/>
  <c r="M151" i="40"/>
  <c r="P151" i="40"/>
  <c r="N151" i="40"/>
  <c r="U151" i="40"/>
  <c r="R151" i="40"/>
  <c r="S151" i="40"/>
  <c r="O151" i="40"/>
  <c r="AP41" i="40"/>
  <c r="M8" i="40"/>
  <c r="U8" i="40"/>
  <c r="Q8" i="40"/>
  <c r="R8" i="40"/>
  <c r="S8" i="40"/>
  <c r="P8" i="40"/>
  <c r="O8" i="40"/>
  <c r="N8" i="40"/>
  <c r="T8" i="40"/>
  <c r="F109" i="42"/>
  <c r="H109" i="42"/>
  <c r="J109" i="42"/>
  <c r="D109" i="42"/>
  <c r="E109" i="42"/>
  <c r="K109" i="42"/>
  <c r="C109" i="42"/>
  <c r="I109" i="42"/>
  <c r="G109" i="42"/>
  <c r="Q104" i="42"/>
  <c r="R104" i="42"/>
  <c r="U104" i="42"/>
  <c r="S104" i="42"/>
  <c r="O104" i="42"/>
  <c r="P104" i="42"/>
  <c r="M104" i="42"/>
  <c r="N104" i="42"/>
  <c r="T104" i="42"/>
  <c r="P140" i="40"/>
  <c r="U140" i="40"/>
  <c r="T140" i="40"/>
  <c r="O140" i="40"/>
  <c r="Q140" i="40"/>
  <c r="S140" i="40"/>
  <c r="R140" i="40"/>
  <c r="M140" i="40"/>
  <c r="N140" i="40"/>
  <c r="T112" i="40"/>
  <c r="Q112" i="40"/>
  <c r="N112" i="40"/>
  <c r="S112" i="40"/>
  <c r="O112" i="40"/>
  <c r="M112" i="40"/>
  <c r="P112" i="40"/>
  <c r="U112" i="40"/>
  <c r="R112" i="40"/>
  <c r="P49" i="42"/>
  <c r="R49" i="42"/>
  <c r="T49" i="42"/>
  <c r="N49" i="42"/>
  <c r="M49" i="42"/>
  <c r="O49" i="42"/>
  <c r="Q49" i="42"/>
  <c r="U49" i="42"/>
  <c r="S49" i="42"/>
  <c r="R177" i="42"/>
  <c r="S177" i="42"/>
  <c r="O177" i="42"/>
  <c r="M177" i="42"/>
  <c r="Q177" i="42"/>
  <c r="P177" i="42"/>
  <c r="T177" i="42"/>
  <c r="U177" i="42"/>
  <c r="N177" i="42"/>
  <c r="U130" i="41"/>
  <c r="T130" i="41"/>
  <c r="N130" i="41"/>
  <c r="S130" i="41"/>
  <c r="Q130" i="41"/>
  <c r="O130" i="41"/>
  <c r="M130" i="41"/>
  <c r="P130" i="41"/>
  <c r="R130" i="41"/>
  <c r="O172" i="42"/>
  <c r="M172" i="42"/>
  <c r="U172" i="42"/>
  <c r="Q172" i="42"/>
  <c r="N172" i="42"/>
  <c r="T172" i="42"/>
  <c r="R172" i="42"/>
  <c r="S172" i="42"/>
  <c r="P172" i="42"/>
  <c r="O41" i="40"/>
  <c r="N41" i="40"/>
  <c r="P41" i="40"/>
  <c r="U41" i="40"/>
  <c r="T41" i="40"/>
  <c r="R41" i="40"/>
  <c r="Q41" i="40"/>
  <c r="S41" i="40"/>
  <c r="M41" i="40"/>
  <c r="AP98" i="40"/>
  <c r="D69" i="41"/>
  <c r="I69" i="41"/>
  <c r="E69" i="41"/>
  <c r="G69" i="41"/>
  <c r="K69" i="41"/>
  <c r="J69" i="41"/>
  <c r="F69" i="41"/>
  <c r="H69" i="41"/>
  <c r="C69" i="41"/>
  <c r="N166" i="42"/>
  <c r="M166" i="42"/>
  <c r="S166" i="42"/>
  <c r="O166" i="42"/>
  <c r="Q166" i="42"/>
  <c r="R166" i="42"/>
  <c r="T166" i="42"/>
  <c r="U166" i="42"/>
  <c r="P166" i="42"/>
  <c r="M33" i="23"/>
  <c r="N33" i="23"/>
  <c r="T33" i="23"/>
  <c r="P33" i="23"/>
  <c r="U33" i="23"/>
  <c r="R33" i="23"/>
  <c r="Q33" i="23"/>
  <c r="O33" i="23"/>
  <c r="S33" i="23"/>
  <c r="AP13" i="26"/>
  <c r="AE13" i="26" s="1"/>
  <c r="M2" i="41"/>
  <c r="R2" i="41"/>
  <c r="S2" i="41"/>
  <c r="O2" i="41"/>
  <c r="U2" i="41"/>
  <c r="T2" i="41"/>
  <c r="N2" i="41"/>
  <c r="Q2" i="41"/>
  <c r="P2" i="41"/>
  <c r="T85" i="40"/>
  <c r="M85" i="40"/>
  <c r="S85" i="40"/>
  <c r="R85" i="40"/>
  <c r="U85" i="40"/>
  <c r="N85" i="40"/>
  <c r="Q85" i="40"/>
  <c r="O85" i="40"/>
  <c r="P85" i="40"/>
  <c r="N64" i="41"/>
  <c r="O64" i="41"/>
  <c r="U64" i="41"/>
  <c r="Q64" i="41"/>
  <c r="T64" i="41"/>
  <c r="M64" i="41"/>
  <c r="R64" i="41"/>
  <c r="P64" i="41"/>
  <c r="S64" i="41"/>
  <c r="C102" i="42"/>
  <c r="F102" i="42"/>
  <c r="D102" i="42"/>
  <c r="G102" i="42"/>
  <c r="J102" i="42"/>
  <c r="K102" i="42"/>
  <c r="H102" i="42"/>
  <c r="I102" i="42"/>
  <c r="E102" i="42"/>
  <c r="M161" i="23"/>
  <c r="T161" i="23"/>
  <c r="N161" i="23"/>
  <c r="U161" i="23"/>
  <c r="S161" i="23"/>
  <c r="Q161" i="23"/>
  <c r="R161" i="23"/>
  <c r="P161" i="23"/>
  <c r="O161" i="23"/>
  <c r="AP138" i="40"/>
  <c r="AE138" i="40" s="1"/>
  <c r="AP143" i="40"/>
  <c r="AG143" i="40" s="1"/>
  <c r="AP50" i="40"/>
  <c r="AD50" i="40" s="1"/>
  <c r="N67" i="42"/>
  <c r="R67" i="42"/>
  <c r="M67" i="42"/>
  <c r="U67" i="42"/>
  <c r="Q67" i="42"/>
  <c r="P67" i="42"/>
  <c r="S67" i="42"/>
  <c r="T67" i="42"/>
  <c r="O67" i="42"/>
  <c r="U92" i="42"/>
  <c r="Q92" i="42"/>
  <c r="S92" i="42"/>
  <c r="P92" i="42"/>
  <c r="O92" i="42"/>
  <c r="T92" i="42"/>
  <c r="M92" i="42"/>
  <c r="N92" i="42"/>
  <c r="R92" i="42"/>
  <c r="N131" i="40"/>
  <c r="O131" i="40"/>
  <c r="Q131" i="40"/>
  <c r="R131" i="40"/>
  <c r="S131" i="40"/>
  <c r="P131" i="40"/>
  <c r="M131" i="40"/>
  <c r="T131" i="40"/>
  <c r="U131" i="40"/>
  <c r="AP49" i="40"/>
  <c r="AP105" i="40"/>
  <c r="AI105" i="40" s="1"/>
  <c r="N168" i="42"/>
  <c r="S168" i="42"/>
  <c r="M168" i="42"/>
  <c r="O168" i="42"/>
  <c r="Q168" i="42"/>
  <c r="T168" i="42"/>
  <c r="R168" i="42"/>
  <c r="P168" i="42"/>
  <c r="U168" i="42"/>
  <c r="R144" i="26"/>
  <c r="T144" i="26"/>
  <c r="P144" i="26"/>
  <c r="N144" i="26"/>
  <c r="O144" i="26"/>
  <c r="U144" i="26"/>
  <c r="S144" i="26"/>
  <c r="Q144" i="26"/>
  <c r="M144" i="26"/>
  <c r="P10" i="23"/>
  <c r="Q10" i="23"/>
  <c r="M10" i="23"/>
  <c r="R10" i="23"/>
  <c r="N10" i="23"/>
  <c r="U10" i="23"/>
  <c r="S10" i="23"/>
  <c r="T10" i="23"/>
  <c r="O10" i="23"/>
  <c r="Q60" i="40"/>
  <c r="S60" i="40"/>
  <c r="U60" i="40"/>
  <c r="M60" i="40"/>
  <c r="O60" i="40"/>
  <c r="T60" i="40"/>
  <c r="R60" i="40"/>
  <c r="N60" i="40"/>
  <c r="P60" i="40"/>
  <c r="AP153" i="40"/>
  <c r="U8" i="41"/>
  <c r="Q8" i="41"/>
  <c r="S8" i="41"/>
  <c r="M8" i="41"/>
  <c r="O8" i="41"/>
  <c r="N8" i="41"/>
  <c r="R8" i="41"/>
  <c r="P8" i="41"/>
  <c r="T8" i="41"/>
  <c r="AP115" i="40"/>
  <c r="AI115" i="40" s="1"/>
  <c r="N83" i="42"/>
  <c r="M83" i="42"/>
  <c r="R83" i="42"/>
  <c r="P83" i="42"/>
  <c r="S83" i="42"/>
  <c r="O83" i="42"/>
  <c r="Q83" i="42"/>
  <c r="U83" i="42"/>
  <c r="T83" i="42"/>
  <c r="AP94" i="42"/>
  <c r="AE94" i="42" s="1"/>
  <c r="M163" i="42"/>
  <c r="N163" i="42"/>
  <c r="R163" i="42"/>
  <c r="T163" i="42"/>
  <c r="P163" i="42"/>
  <c r="S163" i="42"/>
  <c r="O163" i="42"/>
  <c r="U163" i="42"/>
  <c r="Q163" i="42"/>
  <c r="AP143" i="42"/>
  <c r="AG143" i="42" s="1"/>
  <c r="AP99" i="42"/>
  <c r="Y99" i="42" s="1"/>
  <c r="AP75" i="42"/>
  <c r="Z75" i="42" s="1"/>
  <c r="AP138" i="41"/>
  <c r="X138" i="41" s="1"/>
  <c r="U17" i="41"/>
  <c r="R17" i="41"/>
  <c r="P17" i="41"/>
  <c r="M17" i="41"/>
  <c r="T17" i="41"/>
  <c r="N17" i="41"/>
  <c r="S17" i="41"/>
  <c r="O17" i="41"/>
  <c r="Q17" i="41"/>
  <c r="T124" i="42"/>
  <c r="N124" i="42"/>
  <c r="U124" i="42"/>
  <c r="M124" i="42"/>
  <c r="S124" i="42"/>
  <c r="R124" i="42"/>
  <c r="O124" i="42"/>
  <c r="P124" i="42"/>
  <c r="Q124" i="42"/>
  <c r="U41" i="41"/>
  <c r="N41" i="41"/>
  <c r="Q41" i="41"/>
  <c r="P41" i="41"/>
  <c r="M41" i="41"/>
  <c r="T41" i="41"/>
  <c r="O41" i="41"/>
  <c r="R41" i="41"/>
  <c r="S41" i="41"/>
  <c r="N129" i="40"/>
  <c r="Q129" i="40"/>
  <c r="U129" i="40"/>
  <c r="S129" i="40"/>
  <c r="O129" i="40"/>
  <c r="R129" i="40"/>
  <c r="M129" i="40"/>
  <c r="T129" i="40"/>
  <c r="P129" i="40"/>
  <c r="AP85" i="42"/>
  <c r="Z85" i="42" s="1"/>
  <c r="T30" i="42"/>
  <c r="Q30" i="42"/>
  <c r="P30" i="42"/>
  <c r="M30" i="42"/>
  <c r="N30" i="42"/>
  <c r="R30" i="42"/>
  <c r="U30" i="42"/>
  <c r="S30" i="42"/>
  <c r="O30" i="42"/>
  <c r="AP120" i="42"/>
  <c r="AN120" i="42" s="1"/>
  <c r="M46" i="40"/>
  <c r="U46" i="40"/>
  <c r="T46" i="40"/>
  <c r="Q46" i="40"/>
  <c r="S46" i="40"/>
  <c r="N46" i="40"/>
  <c r="P46" i="40"/>
  <c r="O46" i="40"/>
  <c r="R46" i="40"/>
  <c r="T130" i="40"/>
  <c r="O130" i="40"/>
  <c r="Q130" i="40"/>
  <c r="S130" i="40"/>
  <c r="M130" i="40"/>
  <c r="U130" i="40"/>
  <c r="R130" i="40"/>
  <c r="N130" i="40"/>
  <c r="P130" i="40"/>
  <c r="AP112" i="42"/>
  <c r="AP165" i="40"/>
  <c r="Q40" i="41"/>
  <c r="M40" i="41"/>
  <c r="N40" i="41"/>
  <c r="R40" i="41"/>
  <c r="P40" i="41"/>
  <c r="S40" i="41"/>
  <c r="T40" i="41"/>
  <c r="O40" i="41"/>
  <c r="U40" i="41"/>
  <c r="Q95" i="40"/>
  <c r="P95" i="40"/>
  <c r="S95" i="40"/>
  <c r="N95" i="40"/>
  <c r="U95" i="40"/>
  <c r="T95" i="40"/>
  <c r="R95" i="40"/>
  <c r="M95" i="40"/>
  <c r="O95" i="40"/>
  <c r="AP7" i="41"/>
  <c r="AH7" i="41" s="1"/>
  <c r="P21" i="40"/>
  <c r="N21" i="40"/>
  <c r="Q21" i="40"/>
  <c r="U21" i="40"/>
  <c r="O21" i="40"/>
  <c r="S21" i="40"/>
  <c r="R21" i="40"/>
  <c r="T21" i="40"/>
  <c r="M21" i="40"/>
  <c r="AP120" i="41"/>
  <c r="E39" i="42"/>
  <c r="G39" i="42"/>
  <c r="D39" i="42"/>
  <c r="C39" i="42"/>
  <c r="H39" i="42"/>
  <c r="I39" i="42"/>
  <c r="F39" i="42"/>
  <c r="J39" i="42"/>
  <c r="K39" i="42"/>
  <c r="AP108" i="41"/>
  <c r="AC108" i="41" s="1"/>
  <c r="AP95" i="42"/>
  <c r="U165" i="41"/>
  <c r="Q165" i="41"/>
  <c r="N165" i="41"/>
  <c r="S165" i="41"/>
  <c r="R165" i="41"/>
  <c r="T165" i="41"/>
  <c r="M165" i="41"/>
  <c r="O165" i="41"/>
  <c r="P165" i="41"/>
  <c r="C132" i="42"/>
  <c r="J132" i="42"/>
  <c r="D132" i="42"/>
  <c r="G132" i="42"/>
  <c r="H132" i="42"/>
  <c r="I132" i="42"/>
  <c r="F132" i="42"/>
  <c r="K132" i="42"/>
  <c r="E132" i="42"/>
  <c r="U158" i="41"/>
  <c r="N158" i="41"/>
  <c r="R158" i="41"/>
  <c r="O158" i="41"/>
  <c r="Q158" i="41"/>
  <c r="M158" i="41"/>
  <c r="T158" i="41"/>
  <c r="S158" i="41"/>
  <c r="P158" i="41"/>
  <c r="O164" i="42"/>
  <c r="M164" i="42"/>
  <c r="N164" i="42"/>
  <c r="R164" i="42"/>
  <c r="U164" i="42"/>
  <c r="S164" i="42"/>
  <c r="P164" i="42"/>
  <c r="T164" i="42"/>
  <c r="Q164" i="42"/>
  <c r="AP142" i="40"/>
  <c r="AP135" i="42"/>
  <c r="AJ135" i="42" s="1"/>
  <c r="AP38" i="42"/>
  <c r="AD38" i="42" s="1"/>
  <c r="U66" i="26"/>
  <c r="O66" i="26"/>
  <c r="S66" i="26"/>
  <c r="M66" i="26"/>
  <c r="N66" i="26"/>
  <c r="Q66" i="26"/>
  <c r="R66" i="26"/>
  <c r="T66" i="26"/>
  <c r="P66" i="26"/>
  <c r="AP166" i="42"/>
  <c r="X166" i="42" s="1"/>
  <c r="AP16" i="41"/>
  <c r="Y16" i="41" s="1"/>
  <c r="AP64" i="40"/>
  <c r="AL64" i="40" s="1"/>
  <c r="AP140" i="42"/>
  <c r="AH140" i="42" s="1"/>
  <c r="H38" i="41"/>
  <c r="J38" i="41"/>
  <c r="K38" i="41"/>
  <c r="F38" i="41"/>
  <c r="I38" i="41"/>
  <c r="E38" i="41"/>
  <c r="C38" i="41"/>
  <c r="G38" i="41"/>
  <c r="D38" i="41"/>
  <c r="J163" i="40"/>
  <c r="D163" i="40"/>
  <c r="H163" i="40"/>
  <c r="E163" i="40"/>
  <c r="G163" i="40"/>
  <c r="K163" i="40"/>
  <c r="F163" i="40"/>
  <c r="I163" i="40"/>
  <c r="C163" i="40"/>
  <c r="C64" i="40"/>
  <c r="I64" i="40"/>
  <c r="J64" i="40"/>
  <c r="H64" i="40"/>
  <c r="D64" i="40"/>
  <c r="K64" i="40"/>
  <c r="G64" i="40"/>
  <c r="E64" i="40"/>
  <c r="F64" i="40"/>
  <c r="H18" i="28"/>
  <c r="C18" i="28"/>
  <c r="I18" i="28"/>
  <c r="K18" i="28"/>
  <c r="J18" i="28"/>
  <c r="F18" i="28"/>
  <c r="G18" i="28"/>
  <c r="D18" i="28"/>
  <c r="E18" i="28"/>
  <c r="K15" i="41"/>
  <c r="D15" i="41"/>
  <c r="F15" i="41"/>
  <c r="J15" i="41"/>
  <c r="E15" i="41"/>
  <c r="C15" i="41"/>
  <c r="H15" i="41"/>
  <c r="G15" i="41"/>
  <c r="I15" i="41"/>
  <c r="E123" i="26"/>
  <c r="F123" i="26"/>
  <c r="I123" i="26"/>
  <c r="K123" i="26"/>
  <c r="H123" i="26"/>
  <c r="D123" i="26"/>
  <c r="J123" i="26"/>
  <c r="C123" i="26"/>
  <c r="G123" i="26"/>
  <c r="H70" i="41"/>
  <c r="C70" i="41"/>
  <c r="I70" i="41"/>
  <c r="F70" i="41"/>
  <c r="D70" i="41"/>
  <c r="J70" i="41"/>
  <c r="K70" i="41"/>
  <c r="G70" i="41"/>
  <c r="E70" i="41"/>
  <c r="I119" i="28"/>
  <c r="F119" i="28"/>
  <c r="D119" i="28"/>
  <c r="K119" i="28"/>
  <c r="C119" i="28"/>
  <c r="E119" i="28"/>
  <c r="H119" i="28"/>
  <c r="G119" i="28"/>
  <c r="J119" i="28"/>
  <c r="K57" i="41"/>
  <c r="F57" i="41"/>
  <c r="J57" i="41"/>
  <c r="C57" i="41"/>
  <c r="G57" i="41"/>
  <c r="I57" i="41"/>
  <c r="H57" i="41"/>
  <c r="E57" i="41"/>
  <c r="D57" i="41"/>
  <c r="K157" i="28"/>
  <c r="E157" i="28"/>
  <c r="J157" i="28"/>
  <c r="G157" i="28"/>
  <c r="D157" i="28"/>
  <c r="C157" i="28"/>
  <c r="H157" i="28"/>
  <c r="I157" i="28"/>
  <c r="F157" i="28"/>
  <c r="D68" i="26"/>
  <c r="K68" i="26"/>
  <c r="I68" i="26"/>
  <c r="H68" i="26"/>
  <c r="G68" i="26"/>
  <c r="E68" i="26"/>
  <c r="F68" i="26"/>
  <c r="C68" i="26"/>
  <c r="J68" i="26"/>
  <c r="K55" i="28"/>
  <c r="F55" i="28"/>
  <c r="C55" i="28"/>
  <c r="I55" i="28"/>
  <c r="H55" i="28"/>
  <c r="D55" i="28"/>
  <c r="E55" i="28"/>
  <c r="J55" i="28"/>
  <c r="G55" i="28"/>
  <c r="H136" i="41"/>
  <c r="I136" i="41"/>
  <c r="J136" i="41"/>
  <c r="G136" i="41"/>
  <c r="F136" i="41"/>
  <c r="E136" i="41"/>
  <c r="C136" i="41"/>
  <c r="D136" i="41"/>
  <c r="K136" i="41"/>
  <c r="AP17" i="26"/>
  <c r="R52" i="26"/>
  <c r="U52" i="26"/>
  <c r="O52" i="26"/>
  <c r="T52" i="26"/>
  <c r="Q52" i="26"/>
  <c r="P52" i="26"/>
  <c r="N52" i="26"/>
  <c r="M52" i="26"/>
  <c r="S52" i="26"/>
  <c r="G177" i="42"/>
  <c r="C177" i="42"/>
  <c r="K177" i="42"/>
  <c r="E177" i="42"/>
  <c r="F177" i="42"/>
  <c r="H177" i="42"/>
  <c r="J177" i="42"/>
  <c r="D177" i="42"/>
  <c r="I177" i="42"/>
  <c r="Q75" i="40"/>
  <c r="M75" i="40"/>
  <c r="N75" i="40"/>
  <c r="O75" i="40"/>
  <c r="P75" i="40"/>
  <c r="S75" i="40"/>
  <c r="R75" i="40"/>
  <c r="U75" i="40"/>
  <c r="T75" i="40"/>
  <c r="H17" i="41"/>
  <c r="D17" i="41"/>
  <c r="F17" i="41"/>
  <c r="J17" i="41"/>
  <c r="I17" i="41"/>
  <c r="K17" i="41"/>
  <c r="C17" i="41"/>
  <c r="E17" i="41"/>
  <c r="G17" i="41"/>
  <c r="R25" i="26"/>
  <c r="Q25" i="26"/>
  <c r="T25" i="26"/>
  <c r="U25" i="26"/>
  <c r="M25" i="26"/>
  <c r="P25" i="26"/>
  <c r="O25" i="26"/>
  <c r="S25" i="26"/>
  <c r="N25" i="26"/>
  <c r="AP74" i="26"/>
  <c r="G157" i="42"/>
  <c r="C157" i="42"/>
  <c r="E157" i="42"/>
  <c r="J157" i="42"/>
  <c r="D157" i="42"/>
  <c r="F157" i="42"/>
  <c r="K157" i="42"/>
  <c r="I157" i="42"/>
  <c r="H157" i="42"/>
  <c r="I154" i="26"/>
  <c r="F154" i="26"/>
  <c r="C154" i="26"/>
  <c r="J154" i="26"/>
  <c r="H154" i="26"/>
  <c r="E154" i="26"/>
  <c r="K154" i="26"/>
  <c r="D154" i="26"/>
  <c r="G154" i="26"/>
  <c r="I15" i="23"/>
  <c r="H15" i="23"/>
  <c r="D15" i="23"/>
  <c r="C15" i="23"/>
  <c r="G15" i="23"/>
  <c r="J15" i="23"/>
  <c r="F15" i="23"/>
  <c r="K15" i="23"/>
  <c r="E15" i="23"/>
  <c r="D16" i="23"/>
  <c r="I16" i="23"/>
  <c r="H16" i="23"/>
  <c r="F16" i="23"/>
  <c r="K16" i="23"/>
  <c r="E16" i="23"/>
  <c r="G16" i="23"/>
  <c r="C16" i="23"/>
  <c r="J16" i="23"/>
  <c r="R32" i="23"/>
  <c r="U32" i="23"/>
  <c r="Q32" i="23"/>
  <c r="M32" i="23"/>
  <c r="N32" i="23"/>
  <c r="P32" i="23"/>
  <c r="O32" i="23"/>
  <c r="T32" i="23"/>
  <c r="S32" i="23"/>
  <c r="AP16" i="26"/>
  <c r="Z16" i="26" s="1"/>
  <c r="K114" i="41"/>
  <c r="F114" i="41"/>
  <c r="D114" i="41"/>
  <c r="E114" i="41"/>
  <c r="I114" i="41"/>
  <c r="H114" i="41"/>
  <c r="C114" i="41"/>
  <c r="J114" i="41"/>
  <c r="G114" i="41"/>
  <c r="J57" i="42"/>
  <c r="D57" i="42"/>
  <c r="F57" i="42"/>
  <c r="I57" i="42"/>
  <c r="C57" i="42"/>
  <c r="G57" i="42"/>
  <c r="E57" i="42"/>
  <c r="K57" i="42"/>
  <c r="H57" i="42"/>
  <c r="D152" i="42"/>
  <c r="H152" i="42"/>
  <c r="E152" i="42"/>
  <c r="I152" i="42"/>
  <c r="K152" i="42"/>
  <c r="J152" i="42"/>
  <c r="C152" i="42"/>
  <c r="F152" i="42"/>
  <c r="G152" i="42"/>
  <c r="R23" i="26"/>
  <c r="U23" i="26"/>
  <c r="T23" i="26"/>
  <c r="S23" i="26"/>
  <c r="Q23" i="26"/>
  <c r="P23" i="26"/>
  <c r="M23" i="26"/>
  <c r="O23" i="26"/>
  <c r="N23" i="26"/>
  <c r="T24" i="26"/>
  <c r="P24" i="26"/>
  <c r="R24" i="26"/>
  <c r="N24" i="26"/>
  <c r="M24" i="26"/>
  <c r="S24" i="26"/>
  <c r="O24" i="26"/>
  <c r="Q24" i="26"/>
  <c r="U24" i="26"/>
  <c r="Q18" i="23"/>
  <c r="R18" i="23"/>
  <c r="U18" i="23"/>
  <c r="N18" i="23"/>
  <c r="P18" i="23"/>
  <c r="M18" i="23"/>
  <c r="O18" i="23"/>
  <c r="T18" i="23"/>
  <c r="S18" i="23"/>
  <c r="AP159" i="25"/>
  <c r="AP81" i="42"/>
  <c r="J117" i="28"/>
  <c r="G117" i="28"/>
  <c r="H117" i="28"/>
  <c r="D117" i="28"/>
  <c r="E117" i="28"/>
  <c r="I117" i="28"/>
  <c r="K117" i="28"/>
  <c r="F117" i="28"/>
  <c r="C117" i="28"/>
  <c r="AP67" i="25"/>
  <c r="I122" i="42"/>
  <c r="C122" i="42"/>
  <c r="F122" i="42"/>
  <c r="D122" i="42"/>
  <c r="E122" i="42"/>
  <c r="H122" i="42"/>
  <c r="J122" i="42"/>
  <c r="K122" i="42"/>
  <c r="G122" i="42"/>
  <c r="T133" i="41"/>
  <c r="M133" i="41"/>
  <c r="S133" i="41"/>
  <c r="Q133" i="41"/>
  <c r="N133" i="41"/>
  <c r="R133" i="41"/>
  <c r="P133" i="41"/>
  <c r="O133" i="41"/>
  <c r="U133" i="41"/>
  <c r="AP5" i="26"/>
  <c r="AI5" i="26" s="1"/>
  <c r="M118" i="26"/>
  <c r="S118" i="26"/>
  <c r="Q118" i="26"/>
  <c r="R118" i="26"/>
  <c r="N118" i="26"/>
  <c r="U118" i="26"/>
  <c r="O118" i="26"/>
  <c r="P118" i="26"/>
  <c r="T118" i="26"/>
  <c r="M31" i="42"/>
  <c r="P31" i="42"/>
  <c r="T31" i="42"/>
  <c r="S31" i="42"/>
  <c r="O31" i="42"/>
  <c r="R31" i="42"/>
  <c r="U31" i="42"/>
  <c r="Q31" i="42"/>
  <c r="N31" i="42"/>
  <c r="AP99" i="41"/>
  <c r="AA99" i="41" s="1"/>
  <c r="S76" i="40"/>
  <c r="M76" i="40"/>
  <c r="O76" i="40"/>
  <c r="R76" i="40"/>
  <c r="T76" i="40"/>
  <c r="U76" i="40"/>
  <c r="Q76" i="40"/>
  <c r="P76" i="40"/>
  <c r="N76" i="40"/>
  <c r="AP163" i="42"/>
  <c r="AB163" i="42" s="1"/>
  <c r="C111" i="42"/>
  <c r="D111" i="42"/>
  <c r="H111" i="42"/>
  <c r="J111" i="42"/>
  <c r="I111" i="42"/>
  <c r="E111" i="42"/>
  <c r="K111" i="42"/>
  <c r="G111" i="42"/>
  <c r="F111" i="42"/>
  <c r="O142" i="40"/>
  <c r="Q142" i="40"/>
  <c r="S142" i="40"/>
  <c r="P142" i="40"/>
  <c r="R142" i="40"/>
  <c r="M142" i="40"/>
  <c r="T142" i="40"/>
  <c r="U142" i="40"/>
  <c r="N142" i="40"/>
  <c r="AP123" i="41"/>
  <c r="AN123" i="41" s="1"/>
  <c r="AP47" i="41"/>
  <c r="AA47" i="41" s="1"/>
  <c r="U170" i="40"/>
  <c r="S170" i="40"/>
  <c r="N170" i="40"/>
  <c r="R170" i="40"/>
  <c r="M170" i="40"/>
  <c r="P170" i="40"/>
  <c r="O170" i="40"/>
  <c r="T170" i="40"/>
  <c r="Q170" i="40"/>
  <c r="AP139" i="41"/>
  <c r="AK139" i="41" s="1"/>
  <c r="Q157" i="41"/>
  <c r="P157" i="41"/>
  <c r="N157" i="41"/>
  <c r="R157" i="41"/>
  <c r="O157" i="41"/>
  <c r="T157" i="41"/>
  <c r="S157" i="41"/>
  <c r="M157" i="41"/>
  <c r="U157" i="41"/>
  <c r="AP29" i="41"/>
  <c r="AL29" i="41" s="1"/>
  <c r="O158" i="26"/>
  <c r="Q158" i="26"/>
  <c r="S158" i="26"/>
  <c r="R158" i="26"/>
  <c r="U158" i="26"/>
  <c r="M158" i="26"/>
  <c r="P158" i="26"/>
  <c r="N158" i="26"/>
  <c r="T158" i="26"/>
  <c r="D119" i="42"/>
  <c r="E119" i="42"/>
  <c r="C119" i="42"/>
  <c r="H119" i="42"/>
  <c r="K119" i="42"/>
  <c r="G119" i="42"/>
  <c r="F119" i="42"/>
  <c r="J119" i="42"/>
  <c r="I119" i="42"/>
  <c r="AP113" i="41"/>
  <c r="AM113" i="41" s="1"/>
  <c r="AP158" i="42"/>
  <c r="T153" i="42"/>
  <c r="S153" i="42"/>
  <c r="N153" i="42"/>
  <c r="M153" i="42"/>
  <c r="O153" i="42"/>
  <c r="P153" i="42"/>
  <c r="R153" i="42"/>
  <c r="U153" i="42"/>
  <c r="Q153" i="42"/>
  <c r="AP97" i="40"/>
  <c r="AP148" i="40"/>
  <c r="Z148" i="40" s="1"/>
  <c r="Q4" i="23"/>
  <c r="U4" i="23"/>
  <c r="N4" i="23"/>
  <c r="O4" i="23"/>
  <c r="T4" i="23"/>
  <c r="P4" i="23"/>
  <c r="S4" i="23"/>
  <c r="M4" i="23"/>
  <c r="R4" i="23"/>
  <c r="T69" i="23"/>
  <c r="P69" i="23"/>
  <c r="S69" i="23"/>
  <c r="U69" i="23"/>
  <c r="Q69" i="23"/>
  <c r="O69" i="23"/>
  <c r="M69" i="23"/>
  <c r="R69" i="23"/>
  <c r="N69" i="23"/>
  <c r="S132" i="26"/>
  <c r="R132" i="26"/>
  <c r="Q132" i="26"/>
  <c r="T132" i="26"/>
  <c r="M132" i="26"/>
  <c r="N132" i="26"/>
  <c r="P132" i="26"/>
  <c r="U132" i="26"/>
  <c r="O132" i="26"/>
  <c r="S112" i="23"/>
  <c r="N112" i="23"/>
  <c r="M112" i="23"/>
  <c r="R112" i="23"/>
  <c r="P112" i="23"/>
  <c r="Q112" i="23"/>
  <c r="U112" i="23"/>
  <c r="O112" i="23"/>
  <c r="T112" i="23"/>
  <c r="N119" i="26"/>
  <c r="O119" i="26"/>
  <c r="T119" i="26"/>
  <c r="U119" i="26"/>
  <c r="P119" i="26"/>
  <c r="R119" i="26"/>
  <c r="Q119" i="26"/>
  <c r="M119" i="26"/>
  <c r="S119" i="26"/>
  <c r="AP144" i="40"/>
  <c r="AL144" i="40" s="1"/>
  <c r="P59" i="23"/>
  <c r="O59" i="23"/>
  <c r="R59" i="23"/>
  <c r="S59" i="23"/>
  <c r="M59" i="23"/>
  <c r="U59" i="23"/>
  <c r="N59" i="23"/>
  <c r="Q59" i="23"/>
  <c r="T59" i="23"/>
  <c r="D102" i="28"/>
  <c r="F102" i="28"/>
  <c r="J102" i="28"/>
  <c r="I102" i="28"/>
  <c r="G102" i="28"/>
  <c r="K102" i="28"/>
  <c r="C102" i="28"/>
  <c r="E102" i="28"/>
  <c r="H102" i="28"/>
  <c r="AP109" i="41"/>
  <c r="W109" i="41" s="1"/>
  <c r="AP135" i="41"/>
  <c r="AB135" i="41" s="1"/>
  <c r="T99" i="26"/>
  <c r="P99" i="26"/>
  <c r="Q99" i="26"/>
  <c r="U99" i="26"/>
  <c r="S99" i="26"/>
  <c r="M99" i="26"/>
  <c r="N99" i="26"/>
  <c r="O99" i="26"/>
  <c r="R99" i="26"/>
  <c r="Q56" i="23"/>
  <c r="O56" i="23"/>
  <c r="M56" i="23"/>
  <c r="P56" i="23"/>
  <c r="S56" i="23"/>
  <c r="T56" i="23"/>
  <c r="U56" i="23"/>
  <c r="R56" i="23"/>
  <c r="N56" i="23"/>
  <c r="P153" i="41"/>
  <c r="R153" i="41"/>
  <c r="T153" i="41"/>
  <c r="N153" i="41"/>
  <c r="Q153" i="41"/>
  <c r="U153" i="41"/>
  <c r="O153" i="41"/>
  <c r="S153" i="41"/>
  <c r="M153" i="41"/>
  <c r="T142" i="42"/>
  <c r="P142" i="42"/>
  <c r="O142" i="42"/>
  <c r="Q142" i="42"/>
  <c r="R142" i="42"/>
  <c r="M142" i="42"/>
  <c r="U142" i="42"/>
  <c r="S142" i="42"/>
  <c r="N142" i="42"/>
  <c r="R110" i="40"/>
  <c r="S110" i="40"/>
  <c r="T110" i="40"/>
  <c r="N110" i="40"/>
  <c r="O110" i="40"/>
  <c r="Q110" i="40"/>
  <c r="U110" i="40"/>
  <c r="M110" i="40"/>
  <c r="P110" i="40"/>
  <c r="M80" i="42"/>
  <c r="S80" i="42"/>
  <c r="U80" i="42"/>
  <c r="P80" i="42"/>
  <c r="O80" i="42"/>
  <c r="R80" i="42"/>
  <c r="N80" i="42"/>
  <c r="Q80" i="42"/>
  <c r="T80" i="42"/>
  <c r="T62" i="42"/>
  <c r="M62" i="42"/>
  <c r="P62" i="42"/>
  <c r="R62" i="42"/>
  <c r="U62" i="42"/>
  <c r="Q62" i="42"/>
  <c r="S62" i="42"/>
  <c r="O62" i="42"/>
  <c r="N62" i="42"/>
  <c r="Q116" i="42"/>
  <c r="M116" i="42"/>
  <c r="R116" i="42"/>
  <c r="P116" i="42"/>
  <c r="U116" i="42"/>
  <c r="O116" i="42"/>
  <c r="T116" i="42"/>
  <c r="N116" i="42"/>
  <c r="S116" i="42"/>
  <c r="Q119" i="41"/>
  <c r="S119" i="41"/>
  <c r="P119" i="41"/>
  <c r="R119" i="41"/>
  <c r="O119" i="41"/>
  <c r="N119" i="41"/>
  <c r="U119" i="41"/>
  <c r="T119" i="41"/>
  <c r="M119" i="41"/>
  <c r="O145" i="40"/>
  <c r="T145" i="40"/>
  <c r="R145" i="40"/>
  <c r="N145" i="40"/>
  <c r="M145" i="40"/>
  <c r="P145" i="40"/>
  <c r="Q145" i="40"/>
  <c r="S145" i="40"/>
  <c r="U145" i="40"/>
  <c r="AP58" i="40"/>
  <c r="AA58" i="40" s="1"/>
  <c r="Q61" i="42"/>
  <c r="S61" i="42"/>
  <c r="T61" i="42"/>
  <c r="N61" i="42"/>
  <c r="P61" i="42"/>
  <c r="R61" i="42"/>
  <c r="O61" i="42"/>
  <c r="U61" i="42"/>
  <c r="M61" i="42"/>
  <c r="S14" i="23"/>
  <c r="N14" i="23"/>
  <c r="O14" i="23"/>
  <c r="R14" i="23"/>
  <c r="P14" i="23"/>
  <c r="Q14" i="23"/>
  <c r="T14" i="23"/>
  <c r="U14" i="23"/>
  <c r="M14" i="23"/>
  <c r="H118" i="42"/>
  <c r="K118" i="42"/>
  <c r="J118" i="42"/>
  <c r="C118" i="42"/>
  <c r="I118" i="42"/>
  <c r="E118" i="42"/>
  <c r="D118" i="42"/>
  <c r="F118" i="42"/>
  <c r="G118" i="42"/>
  <c r="AP177" i="40"/>
  <c r="AG177" i="40" s="1"/>
  <c r="AP47" i="42"/>
  <c r="Y47" i="42" s="1"/>
  <c r="AP30" i="42"/>
  <c r="AP16" i="42"/>
  <c r="AM16" i="42" s="1"/>
  <c r="AP145" i="40"/>
  <c r="AN145" i="40" s="1"/>
  <c r="O88" i="42"/>
  <c r="N88" i="42"/>
  <c r="M88" i="42"/>
  <c r="T88" i="42"/>
  <c r="S88" i="42"/>
  <c r="U88" i="42"/>
  <c r="P88" i="42"/>
  <c r="Q88" i="42"/>
  <c r="R88" i="42"/>
  <c r="AP69" i="42"/>
  <c r="AE69" i="42" s="1"/>
  <c r="O99" i="40"/>
  <c r="M99" i="40"/>
  <c r="T99" i="40"/>
  <c r="S99" i="40"/>
  <c r="Q99" i="40"/>
  <c r="N99" i="40"/>
  <c r="U99" i="40"/>
  <c r="P99" i="40"/>
  <c r="R99" i="40"/>
  <c r="O34" i="40"/>
  <c r="P34" i="40"/>
  <c r="S34" i="40"/>
  <c r="R34" i="40"/>
  <c r="N34" i="40"/>
  <c r="Q34" i="40"/>
  <c r="U34" i="40"/>
  <c r="T34" i="40"/>
  <c r="M34" i="40"/>
  <c r="AP97" i="26"/>
  <c r="K129" i="42"/>
  <c r="G129" i="42"/>
  <c r="E129" i="42"/>
  <c r="D129" i="42"/>
  <c r="H129" i="42"/>
  <c r="C129" i="42"/>
  <c r="F129" i="42"/>
  <c r="J129" i="42"/>
  <c r="I129" i="42"/>
  <c r="AP105" i="25"/>
  <c r="AC105" i="25" s="1"/>
  <c r="T56" i="40"/>
  <c r="Q56" i="40"/>
  <c r="N56" i="40"/>
  <c r="U56" i="40"/>
  <c r="P56" i="40"/>
  <c r="R56" i="40"/>
  <c r="S56" i="40"/>
  <c r="M56" i="40"/>
  <c r="O56" i="40"/>
  <c r="Q133" i="42"/>
  <c r="M133" i="42"/>
  <c r="P133" i="42"/>
  <c r="S133" i="42"/>
  <c r="R133" i="42"/>
  <c r="N133" i="42"/>
  <c r="T133" i="42"/>
  <c r="O133" i="42"/>
  <c r="U133" i="42"/>
  <c r="AP65" i="40"/>
  <c r="U46" i="42"/>
  <c r="S46" i="42"/>
  <c r="P46" i="42"/>
  <c r="T46" i="42"/>
  <c r="M46" i="42"/>
  <c r="R46" i="42"/>
  <c r="N46" i="42"/>
  <c r="Q46" i="42"/>
  <c r="O46" i="42"/>
  <c r="AP29" i="42"/>
  <c r="AE29" i="42" s="1"/>
  <c r="AP170" i="42"/>
  <c r="AP51" i="40"/>
  <c r="R58" i="41"/>
  <c r="U58" i="41"/>
  <c r="T58" i="41"/>
  <c r="Q58" i="41"/>
  <c r="P58" i="41"/>
  <c r="S58" i="41"/>
  <c r="N58" i="41"/>
  <c r="M58" i="41"/>
  <c r="O58" i="41"/>
  <c r="P28" i="41"/>
  <c r="U28" i="41"/>
  <c r="N28" i="41"/>
  <c r="T28" i="41"/>
  <c r="Q28" i="41"/>
  <c r="M28" i="41"/>
  <c r="S28" i="41"/>
  <c r="O28" i="41"/>
  <c r="R28" i="41"/>
  <c r="X102" i="19"/>
  <c r="X98" i="24"/>
  <c r="AN98" i="24"/>
  <c r="AM20" i="27"/>
  <c r="AF24" i="24"/>
  <c r="AG24" i="24"/>
  <c r="W24" i="24"/>
  <c r="AA24" i="24"/>
  <c r="AC148" i="24"/>
  <c r="AJ148" i="24"/>
  <c r="Y131" i="24"/>
  <c r="AH131" i="24"/>
  <c r="Z42" i="24"/>
  <c r="AA42" i="24"/>
  <c r="AG42" i="24"/>
  <c r="AE42" i="24"/>
  <c r="AL42" i="24"/>
  <c r="AI42" i="24"/>
  <c r="AM42" i="24"/>
  <c r="AK42" i="24"/>
  <c r="X42" i="24"/>
  <c r="AH42" i="24"/>
  <c r="AJ13" i="24"/>
  <c r="AC13" i="24"/>
  <c r="AM13" i="24"/>
  <c r="Y13" i="24"/>
  <c r="Z13" i="24"/>
  <c r="AK13" i="24"/>
  <c r="AG13" i="24"/>
  <c r="AN13" i="24"/>
  <c r="X13" i="24"/>
  <c r="AB13" i="24"/>
  <c r="AN56" i="24"/>
  <c r="AN115" i="24"/>
  <c r="AC115" i="24"/>
  <c r="Z148" i="24"/>
  <c r="AB151" i="24"/>
  <c r="AJ118" i="24"/>
  <c r="AG141" i="24"/>
  <c r="AO109" i="24"/>
  <c r="AG77" i="24"/>
  <c r="AN27" i="24"/>
  <c r="AL24" i="24"/>
  <c r="AO131" i="24"/>
  <c r="AF43" i="24"/>
  <c r="AJ112" i="24"/>
  <c r="AN49" i="24"/>
  <c r="AA118" i="24"/>
  <c r="AE141" i="24"/>
  <c r="X141" i="24"/>
  <c r="Z77" i="24"/>
  <c r="X24" i="24"/>
  <c r="AK125" i="24"/>
  <c r="AE172" i="24"/>
  <c r="AB43" i="24"/>
  <c r="AB112" i="24"/>
  <c r="AI49" i="24"/>
  <c r="AK49" i="24"/>
  <c r="Z131" i="24"/>
  <c r="AB42" i="24"/>
  <c r="AI125" i="24"/>
  <c r="AL43" i="24"/>
  <c r="AN89" i="24"/>
  <c r="Z134" i="24"/>
  <c r="AM70" i="24"/>
  <c r="AK131" i="24"/>
  <c r="AD42" i="24"/>
  <c r="Y125" i="24"/>
  <c r="AC43" i="24"/>
  <c r="AD89" i="24"/>
  <c r="AL134" i="24"/>
  <c r="AJ70" i="24"/>
  <c r="AF85" i="24"/>
  <c r="X164" i="24"/>
  <c r="Y118" i="24"/>
  <c r="AI47" i="24"/>
  <c r="AO35" i="24"/>
  <c r="AH13" i="24"/>
  <c r="W13" i="24"/>
  <c r="AK122" i="24"/>
  <c r="AF151" i="24"/>
  <c r="AO89" i="24"/>
  <c r="AB49" i="24"/>
  <c r="AC49" i="24"/>
  <c r="Z70" i="24"/>
  <c r="AK35" i="24"/>
  <c r="AJ47" i="24"/>
  <c r="AE49" i="24"/>
  <c r="AM24" i="24"/>
  <c r="AL131" i="24"/>
  <c r="W166" i="24"/>
  <c r="AA13" i="24"/>
  <c r="AK166" i="24"/>
  <c r="AO56" i="24"/>
  <c r="AI13" i="24"/>
  <c r="AC77" i="24"/>
  <c r="Y42" i="24"/>
  <c r="AG134" i="24"/>
  <c r="AO134" i="24"/>
  <c r="AJ143" i="24"/>
  <c r="AI143" i="24"/>
  <c r="AM85" i="24"/>
  <c r="AG85" i="24"/>
  <c r="AJ85" i="24"/>
  <c r="AD85" i="24"/>
  <c r="AO85" i="24"/>
  <c r="AH85" i="24"/>
  <c r="AF89" i="24"/>
  <c r="AM89" i="24"/>
  <c r="Z89" i="24"/>
  <c r="AG89" i="24"/>
  <c r="Y89" i="24"/>
  <c r="AL89" i="24"/>
  <c r="W89" i="24"/>
  <c r="AK89" i="24"/>
  <c r="X89" i="24"/>
  <c r="AC164" i="24"/>
  <c r="Z164" i="24"/>
  <c r="W164" i="24"/>
  <c r="AI164" i="24"/>
  <c r="AK164" i="24"/>
  <c r="AN164" i="24"/>
  <c r="AL164" i="24"/>
  <c r="AG164" i="24"/>
  <c r="AJ164" i="24"/>
  <c r="AF164" i="24"/>
  <c r="AC168" i="24"/>
  <c r="AK168" i="24"/>
  <c r="AB168" i="24"/>
  <c r="AI168" i="24"/>
  <c r="Y168" i="24"/>
  <c r="AL168" i="24"/>
  <c r="AM168" i="24"/>
  <c r="X168" i="24"/>
  <c r="W168" i="24"/>
  <c r="AG115" i="24"/>
  <c r="AA115" i="24"/>
  <c r="X27" i="24"/>
  <c r="AI27" i="24"/>
  <c r="AC27" i="24"/>
  <c r="AG27" i="24"/>
  <c r="AH27" i="24"/>
  <c r="AB27" i="24"/>
  <c r="Y27" i="24"/>
  <c r="Y109" i="24"/>
  <c r="AE109" i="24"/>
  <c r="AD109" i="24"/>
  <c r="AI109" i="24"/>
  <c r="AH109" i="24"/>
  <c r="AJ109" i="24"/>
  <c r="Z119" i="24"/>
  <c r="AD119" i="24"/>
  <c r="AB119" i="24"/>
  <c r="AH118" i="24"/>
  <c r="AB118" i="24"/>
  <c r="AL118" i="24"/>
  <c r="AD118" i="24"/>
  <c r="AI118" i="24"/>
  <c r="AO74" i="24"/>
  <c r="AB74" i="24"/>
  <c r="AH74" i="24"/>
  <c r="AG122" i="24"/>
  <c r="AD148" i="24"/>
  <c r="AO125" i="24"/>
  <c r="AN168" i="24"/>
  <c r="AK24" i="24"/>
  <c r="AB47" i="24"/>
  <c r="AE119" i="24"/>
  <c r="AD131" i="24"/>
  <c r="AN166" i="24"/>
  <c r="X56" i="24"/>
  <c r="AN148" i="24"/>
  <c r="AO47" i="24"/>
  <c r="AH122" i="24"/>
  <c r="AG148" i="24"/>
  <c r="AI112" i="24"/>
  <c r="AF115" i="24"/>
  <c r="AF122" i="24"/>
  <c r="AL148" i="24"/>
  <c r="Y151" i="24"/>
  <c r="AH125" i="24"/>
  <c r="AF168" i="24"/>
  <c r="X74" i="24"/>
  <c r="X119" i="24"/>
  <c r="AE24" i="24"/>
  <c r="X47" i="24"/>
  <c r="AF74" i="24"/>
  <c r="W131" i="24"/>
  <c r="AG166" i="24"/>
  <c r="AK74" i="24"/>
  <c r="AM119" i="24"/>
  <c r="Z47" i="24"/>
  <c r="AF166" i="24"/>
  <c r="AM115" i="24"/>
  <c r="AE122" i="24"/>
  <c r="AL125" i="24"/>
  <c r="AL56" i="24"/>
  <c r="AN118" i="24"/>
  <c r="AF141" i="24"/>
  <c r="AK109" i="24"/>
  <c r="AF77" i="24"/>
  <c r="AJ27" i="24"/>
  <c r="AB24" i="24"/>
  <c r="AM125" i="24"/>
  <c r="AL172" i="24"/>
  <c r="AH43" i="24"/>
  <c r="AJ49" i="24"/>
  <c r="AH166" i="24"/>
  <c r="Z118" i="24"/>
  <c r="AM118" i="24"/>
  <c r="AM109" i="24"/>
  <c r="Z109" i="24"/>
  <c r="AO77" i="24"/>
  <c r="AL27" i="24"/>
  <c r="AO27" i="24"/>
  <c r="AO24" i="24"/>
  <c r="AK172" i="24"/>
  <c r="AA43" i="24"/>
  <c r="AA49" i="24"/>
  <c r="AM131" i="24"/>
  <c r="AH115" i="24"/>
  <c r="AN42" i="24"/>
  <c r="AG43" i="24"/>
  <c r="AM134" i="24"/>
  <c r="AG70" i="24"/>
  <c r="W42" i="24"/>
  <c r="AC89" i="24"/>
  <c r="AN70" i="24"/>
  <c r="AE85" i="24"/>
  <c r="X85" i="24"/>
  <c r="AI74" i="24"/>
  <c r="AO164" i="24"/>
  <c r="AH164" i="24"/>
  <c r="AN35" i="24"/>
  <c r="AD168" i="24"/>
  <c r="AA85" i="24"/>
  <c r="AO70" i="24"/>
  <c r="AG35" i="24"/>
  <c r="AK118" i="24"/>
  <c r="Y70" i="24"/>
  <c r="AA131" i="24"/>
  <c r="Y77" i="24"/>
  <c r="AC42" i="24"/>
  <c r="AC109" i="24"/>
  <c r="AE164" i="24"/>
  <c r="AO13" i="24"/>
  <c r="AA168" i="24"/>
  <c r="AD135" i="19"/>
  <c r="AC70" i="24"/>
  <c r="AE70" i="24"/>
  <c r="AF70" i="24"/>
  <c r="AI70" i="24"/>
  <c r="AH70" i="24"/>
  <c r="AA70" i="24"/>
  <c r="AD70" i="24"/>
  <c r="AK70" i="24"/>
  <c r="AD43" i="24"/>
  <c r="Y43" i="24"/>
  <c r="X43" i="24"/>
  <c r="Z43" i="24"/>
  <c r="AE43" i="24"/>
  <c r="AK43" i="24"/>
  <c r="AJ172" i="24"/>
  <c r="AC172" i="24"/>
  <c r="Z172" i="24"/>
  <c r="AN172" i="24"/>
  <c r="X134" i="24"/>
  <c r="AJ134" i="24"/>
  <c r="AA134" i="24"/>
  <c r="AK134" i="24"/>
  <c r="AD134" i="24"/>
  <c r="W134" i="24"/>
  <c r="AC134" i="24"/>
  <c r="AH134" i="24"/>
  <c r="AC122" i="24"/>
  <c r="Z122" i="24"/>
  <c r="AK112" i="24"/>
  <c r="Z112" i="24"/>
  <c r="X112" i="24"/>
  <c r="AE125" i="24"/>
  <c r="AG125" i="24"/>
  <c r="AB125" i="24"/>
  <c r="AJ125" i="24"/>
  <c r="AB35" i="24"/>
  <c r="AF35" i="24"/>
  <c r="AM35" i="24"/>
  <c r="AH35" i="24"/>
  <c r="AI35" i="24"/>
  <c r="Z35" i="24"/>
  <c r="X35" i="24"/>
  <c r="AL35" i="24"/>
  <c r="X49" i="24"/>
  <c r="W49" i="24"/>
  <c r="AD49" i="24"/>
  <c r="AL49" i="24"/>
  <c r="AH49" i="24"/>
  <c r="AG56" i="24"/>
  <c r="AD56" i="24"/>
  <c r="Y56" i="24"/>
  <c r="AG47" i="24"/>
  <c r="W47" i="24"/>
  <c r="AD47" i="24"/>
  <c r="AL151" i="24"/>
  <c r="AN151" i="24"/>
  <c r="W151" i="24"/>
  <c r="AO151" i="24"/>
  <c r="AE151" i="24"/>
  <c r="AM151" i="24"/>
  <c r="W77" i="24"/>
  <c r="AJ77" i="24"/>
  <c r="AM77" i="24"/>
  <c r="AL77" i="24"/>
  <c r="AA77" i="24"/>
  <c r="X77" i="24"/>
  <c r="AD77" i="24"/>
  <c r="W141" i="24"/>
  <c r="AD141" i="24"/>
  <c r="AH141" i="24"/>
  <c r="AL141" i="24"/>
  <c r="AN141" i="24"/>
  <c r="AC141" i="24"/>
  <c r="AJ141" i="24"/>
  <c r="AI141" i="24"/>
  <c r="X131" i="24"/>
  <c r="AA166" i="24"/>
  <c r="X115" i="24"/>
  <c r="AD151" i="24"/>
  <c r="AM172" i="24"/>
  <c r="W112" i="24"/>
  <c r="AK119" i="24"/>
  <c r="AD74" i="24"/>
  <c r="AE74" i="24"/>
  <c r="AD166" i="24"/>
  <c r="AL122" i="24"/>
  <c r="Z74" i="24"/>
  <c r="AG74" i="24"/>
  <c r="AA47" i="24"/>
  <c r="AJ166" i="24"/>
  <c r="AB122" i="24"/>
  <c r="AH151" i="24"/>
  <c r="Z125" i="24"/>
  <c r="AF172" i="24"/>
  <c r="AM166" i="24"/>
  <c r="Z56" i="24"/>
  <c r="AG172" i="24"/>
  <c r="AM112" i="24"/>
  <c r="W119" i="24"/>
  <c r="AL115" i="24"/>
  <c r="AA56" i="24"/>
  <c r="AH56" i="24"/>
  <c r="AA122" i="24"/>
  <c r="AA148" i="24"/>
  <c r="X148" i="24"/>
  <c r="W125" i="24"/>
  <c r="AH172" i="24"/>
  <c r="AN112" i="24"/>
  <c r="AC131" i="24"/>
  <c r="AI166" i="24"/>
  <c r="AK115" i="24"/>
  <c r="W56" i="24"/>
  <c r="Y122" i="24"/>
  <c r="AE148" i="24"/>
  <c r="X151" i="24"/>
  <c r="AD125" i="24"/>
  <c r="Y172" i="24"/>
  <c r="AA112" i="24"/>
  <c r="AH168" i="24"/>
  <c r="AL74" i="24"/>
  <c r="AA119" i="24"/>
  <c r="AJ24" i="24"/>
  <c r="AC47" i="24"/>
  <c r="AJ74" i="24"/>
  <c r="AN119" i="24"/>
  <c r="AF119" i="24"/>
  <c r="AB131" i="24"/>
  <c r="AC166" i="24"/>
  <c r="W115" i="24"/>
  <c r="AC56" i="24"/>
  <c r="W122" i="24"/>
  <c r="AI148" i="24"/>
  <c r="AH148" i="24"/>
  <c r="Y74" i="24"/>
  <c r="AO119" i="24"/>
  <c r="AL119" i="24"/>
  <c r="AK47" i="24"/>
  <c r="AB166" i="24"/>
  <c r="AO115" i="24"/>
  <c r="AE115" i="24"/>
  <c r="AJ122" i="24"/>
  <c r="AK148" i="24"/>
  <c r="AK151" i="24"/>
  <c r="AA125" i="24"/>
  <c r="AA172" i="24"/>
  <c r="AO172" i="24"/>
  <c r="AC112" i="24"/>
  <c r="AO166" i="24"/>
  <c r="W148" i="24"/>
  <c r="AC118" i="24"/>
  <c r="AB141" i="24"/>
  <c r="AG109" i="24"/>
  <c r="AB77" i="24"/>
  <c r="AF27" i="24"/>
  <c r="AB172" i="24"/>
  <c r="AN43" i="24"/>
  <c r="AG49" i="24"/>
  <c r="AF56" i="24"/>
  <c r="AO118" i="24"/>
  <c r="Z141" i="24"/>
  <c r="AA109" i="24"/>
  <c r="AE77" i="24"/>
  <c r="AN77" i="24"/>
  <c r="AD27" i="24"/>
  <c r="AI24" i="24"/>
  <c r="W43" i="24"/>
  <c r="AH112" i="24"/>
  <c r="Z49" i="24"/>
  <c r="AF131" i="24"/>
  <c r="AF148" i="24"/>
  <c r="AJ42" i="24"/>
  <c r="AE89" i="24"/>
  <c r="AI134" i="24"/>
  <c r="AN131" i="24"/>
  <c r="AF42" i="24"/>
  <c r="AH89" i="24"/>
  <c r="AB134" i="24"/>
  <c r="AB70" i="24"/>
  <c r="AK85" i="24"/>
  <c r="W85" i="24"/>
  <c r="AI119" i="24"/>
  <c r="AI85" i="24"/>
  <c r="AD164" i="24"/>
  <c r="AA164" i="24"/>
  <c r="AC35" i="24"/>
  <c r="AH119" i="24"/>
  <c r="AM27" i="24"/>
  <c r="Y24" i="24"/>
  <c r="AE35" i="24"/>
  <c r="AG168" i="24"/>
  <c r="AM74" i="24"/>
  <c r="Z27" i="24"/>
  <c r="AL47" i="24"/>
  <c r="AD13" i="24"/>
  <c r="AI56" i="24"/>
  <c r="AE13" i="24"/>
  <c r="X70" i="24"/>
  <c r="AD35" i="24"/>
  <c r="AH47" i="24"/>
  <c r="AJ151" i="24"/>
  <c r="AM148" i="24"/>
  <c r="AG151" i="24"/>
  <c r="AA35" i="24"/>
  <c r="AC24" i="24"/>
  <c r="AM56" i="24"/>
  <c r="Y35" i="24"/>
  <c r="AN85" i="24"/>
  <c r="AM141" i="24"/>
  <c r="W109" i="24"/>
  <c r="X118" i="24"/>
  <c r="W118" i="24"/>
  <c r="Y144" i="24"/>
  <c r="AG144" i="24"/>
  <c r="AE144" i="24"/>
  <c r="W144" i="24"/>
  <c r="AG72" i="24"/>
  <c r="AM72" i="24"/>
  <c r="AO72" i="24"/>
  <c r="AI72" i="24"/>
  <c r="AJ83" i="24"/>
  <c r="AK83" i="24"/>
  <c r="AG83" i="24"/>
  <c r="X121" i="24"/>
  <c r="Z121" i="24"/>
  <c r="AE76" i="24"/>
  <c r="W76" i="24"/>
  <c r="AI50" i="24"/>
  <c r="X52" i="24"/>
  <c r="AO32" i="24"/>
  <c r="AG29" i="24"/>
  <c r="Y29" i="24"/>
  <c r="AN29" i="24"/>
  <c r="W29" i="24"/>
  <c r="AJ29" i="24"/>
  <c r="AB29" i="24"/>
  <c r="AI29" i="24"/>
  <c r="AM29" i="24"/>
  <c r="AL29" i="24"/>
  <c r="AG52" i="24"/>
  <c r="AI52" i="24"/>
  <c r="Z52" i="24"/>
  <c r="AJ52" i="24"/>
  <c r="AK52" i="24"/>
  <c r="AM52" i="24"/>
  <c r="AE52" i="24"/>
  <c r="AM20" i="24"/>
  <c r="AK20" i="24"/>
  <c r="Z20" i="24"/>
  <c r="AF20" i="24"/>
  <c r="AL20" i="24"/>
  <c r="AB107" i="24"/>
  <c r="AH107" i="24"/>
  <c r="AO107" i="24"/>
  <c r="X107" i="24"/>
  <c r="AH18" i="24"/>
  <c r="Z18" i="24"/>
  <c r="AG18" i="24"/>
  <c r="AO18" i="24"/>
  <c r="AA18" i="24"/>
  <c r="AN18" i="24"/>
  <c r="AK18" i="24"/>
  <c r="AL18" i="24"/>
  <c r="AI18" i="24"/>
  <c r="X18" i="24"/>
  <c r="AG80" i="24"/>
  <c r="AK80" i="24"/>
  <c r="AF80" i="24"/>
  <c r="AA80" i="24"/>
  <c r="AN80" i="24"/>
  <c r="Y80" i="24"/>
  <c r="AO80" i="24"/>
  <c r="AM80" i="24"/>
  <c r="AD5" i="24"/>
  <c r="AI5" i="24"/>
  <c r="AH5" i="24"/>
  <c r="Y5" i="24"/>
  <c r="AK5" i="24"/>
  <c r="AL5" i="24"/>
  <c r="AD11" i="24"/>
  <c r="Z11" i="24"/>
  <c r="AN11" i="24"/>
  <c r="AC11" i="24"/>
  <c r="Y11" i="24"/>
  <c r="AI161" i="24"/>
  <c r="AJ161" i="24"/>
  <c r="AL161" i="24"/>
  <c r="AD161" i="24"/>
  <c r="AG161" i="24"/>
  <c r="AN161" i="24"/>
  <c r="AO161" i="24"/>
  <c r="W136" i="24"/>
  <c r="AG136" i="24"/>
  <c r="AE136" i="24"/>
  <c r="AC136" i="24"/>
  <c r="AH36" i="24"/>
  <c r="AE36" i="24"/>
  <c r="AL36" i="24"/>
  <c r="AJ36" i="24"/>
  <c r="Y165" i="24"/>
  <c r="AA165" i="24"/>
  <c r="AM165" i="24"/>
  <c r="AI27" i="21"/>
  <c r="AN53" i="19"/>
  <c r="AN37" i="26"/>
  <c r="Y37" i="26"/>
  <c r="AI39" i="21"/>
  <c r="AI3" i="21"/>
  <c r="AH175" i="24"/>
  <c r="AJ14" i="21"/>
  <c r="AB37" i="26"/>
  <c r="AK37" i="26"/>
  <c r="AH37" i="26"/>
  <c r="AC37" i="26"/>
  <c r="AO37" i="26"/>
  <c r="AK93" i="24"/>
  <c r="AB65" i="24"/>
  <c r="AF114" i="24"/>
  <c r="AE101" i="24"/>
  <c r="AH93" i="24"/>
  <c r="AE65" i="24"/>
  <c r="AD101" i="24"/>
  <c r="AG93" i="24"/>
  <c r="AK65" i="24"/>
  <c r="AD114" i="24"/>
  <c r="AG123" i="24"/>
  <c r="AN101" i="24"/>
  <c r="AD93" i="24"/>
  <c r="W65" i="24"/>
  <c r="AI65" i="24"/>
  <c r="Z93" i="24"/>
  <c r="AG65" i="24"/>
  <c r="AK114" i="24"/>
  <c r="AK123" i="24"/>
  <c r="AJ101" i="24"/>
  <c r="Z101" i="24"/>
  <c r="AC140" i="24"/>
  <c r="AO65" i="24"/>
  <c r="AE114" i="24"/>
  <c r="X140" i="24"/>
  <c r="AO101" i="24"/>
  <c r="AK140" i="24"/>
  <c r="X101" i="24"/>
  <c r="AJ140" i="24"/>
  <c r="Y65" i="24"/>
  <c r="AK101" i="24"/>
  <c r="AN140" i="24"/>
  <c r="AG140" i="24"/>
  <c r="X93" i="24"/>
  <c r="Y101" i="24"/>
  <c r="AI3" i="24"/>
  <c r="AI123" i="24"/>
  <c r="X114" i="24"/>
  <c r="Z65" i="24"/>
  <c r="AG114" i="24"/>
  <c r="AC3" i="24"/>
  <c r="AC93" i="24"/>
  <c r="AL140" i="24"/>
  <c r="AA3" i="24"/>
  <c r="X3" i="24"/>
  <c r="X123" i="24"/>
  <c r="AB3" i="24"/>
  <c r="AM114" i="24"/>
  <c r="AH3" i="24"/>
  <c r="AM93" i="24"/>
  <c r="AD3" i="24"/>
  <c r="AF123" i="24"/>
  <c r="AA114" i="24"/>
  <c r="AJ3" i="24"/>
  <c r="AF93" i="24"/>
  <c r="AC123" i="24"/>
  <c r="AH101" i="24"/>
  <c r="AB140" i="24"/>
  <c r="AD140" i="24"/>
  <c r="AE123" i="24"/>
  <c r="AM101" i="24"/>
  <c r="AL101" i="24"/>
  <c r="AA93" i="24"/>
  <c r="W140" i="24"/>
  <c r="Z140" i="24"/>
  <c r="AH65" i="24"/>
  <c r="AL65" i="24"/>
  <c r="Y93" i="24"/>
  <c r="AO140" i="24"/>
  <c r="AJ65" i="24"/>
  <c r="AB93" i="24"/>
  <c r="X83" i="24"/>
  <c r="AD100" i="24"/>
  <c r="AA100" i="24"/>
  <c r="AK3" i="24"/>
  <c r="AE121" i="24"/>
  <c r="AM100" i="24"/>
  <c r="AO3" i="24"/>
  <c r="AM3" i="24"/>
  <c r="AN93" i="24"/>
  <c r="AF65" i="24"/>
  <c r="AA65" i="24"/>
  <c r="AN165" i="24"/>
  <c r="AD72" i="24"/>
  <c r="AH123" i="24"/>
  <c r="AI84" i="24"/>
  <c r="AG101" i="24"/>
  <c r="AI114" i="24"/>
  <c r="AA123" i="24"/>
  <c r="AB57" i="24"/>
  <c r="Z100" i="24"/>
  <c r="AC114" i="24"/>
  <c r="Z114" i="24"/>
  <c r="W121" i="24"/>
  <c r="AE83" i="24"/>
  <c r="AC100" i="24"/>
  <c r="AA83" i="24"/>
  <c r="AB144" i="24"/>
  <c r="W123" i="24"/>
  <c r="Y123" i="24"/>
  <c r="AN84" i="24"/>
  <c r="W3" i="24"/>
  <c r="AI101" i="24"/>
  <c r="AE140" i="24"/>
  <c r="AB123" i="24"/>
  <c r="AB101" i="24"/>
  <c r="W101" i="24"/>
  <c r="AL93" i="24"/>
  <c r="AI140" i="24"/>
  <c r="AD65" i="24"/>
  <c r="AA57" i="24"/>
  <c r="AN65" i="24"/>
  <c r="AF101" i="24"/>
  <c r="AM108" i="24"/>
  <c r="AE93" i="24"/>
  <c r="AK84" i="24"/>
  <c r="AN83" i="24"/>
  <c r="AF83" i="24"/>
  <c r="AA121" i="24"/>
  <c r="X100" i="24"/>
  <c r="AN3" i="24"/>
  <c r="AJ121" i="24"/>
  <c r="AB72" i="24"/>
  <c r="AB100" i="24"/>
  <c r="Z3" i="24"/>
  <c r="AJ165" i="24"/>
  <c r="AJ93" i="24"/>
  <c r="X65" i="24"/>
  <c r="AN57" i="24"/>
  <c r="AJ123" i="24"/>
  <c r="AA72" i="24"/>
  <c r="Z123" i="24"/>
  <c r="AH114" i="24"/>
  <c r="AN123" i="24"/>
  <c r="AD83" i="24"/>
  <c r="AN114" i="24"/>
  <c r="AL114" i="24"/>
  <c r="W114" i="24"/>
  <c r="Y140" i="24"/>
  <c r="Y83" i="24"/>
  <c r="AO114" i="24"/>
  <c r="AN100" i="24"/>
  <c r="AF100" i="24"/>
  <c r="AD123" i="24"/>
  <c r="AF3" i="24"/>
  <c r="AO123" i="24"/>
  <c r="AL3" i="24"/>
  <c r="AE3" i="24"/>
  <c r="AD116" i="24"/>
  <c r="AM157" i="24"/>
  <c r="AL61" i="24"/>
  <c r="AA116" i="24"/>
  <c r="AC116" i="24"/>
  <c r="Z116" i="24"/>
  <c r="AK157" i="24"/>
  <c r="AC157" i="24"/>
  <c r="AB61" i="24"/>
  <c r="AC61" i="24"/>
  <c r="AO25" i="24"/>
  <c r="AI116" i="24"/>
  <c r="W157" i="24"/>
  <c r="W61" i="24"/>
  <c r="AF116" i="24"/>
  <c r="AL116" i="24"/>
  <c r="AJ157" i="24"/>
  <c r="AE61" i="24"/>
  <c r="AH61" i="24"/>
  <c r="W25" i="24"/>
  <c r="Y61" i="24"/>
  <c r="X116" i="24"/>
  <c r="AD157" i="24"/>
  <c r="AI61" i="24"/>
  <c r="AM116" i="24"/>
  <c r="AH116" i="24"/>
  <c r="W116" i="24"/>
  <c r="AF157" i="24"/>
  <c r="AF61" i="24"/>
  <c r="AA61" i="24"/>
  <c r="AO132" i="24"/>
  <c r="AH25" i="24"/>
  <c r="X61" i="24"/>
  <c r="AM25" i="24"/>
  <c r="AA25" i="24"/>
  <c r="Z25" i="24"/>
  <c r="AN157" i="24"/>
  <c r="AK116" i="24"/>
  <c r="AL157" i="24"/>
  <c r="AC25" i="24"/>
  <c r="AF25" i="24"/>
  <c r="AJ61" i="24"/>
  <c r="AD25" i="24"/>
  <c r="Y25" i="24"/>
  <c r="AN25" i="24"/>
  <c r="AN61" i="24"/>
  <c r="AB25" i="24"/>
  <c r="X25" i="24"/>
  <c r="AI25" i="24"/>
  <c r="AM61" i="24"/>
  <c r="AJ25" i="24"/>
  <c r="AG25" i="24"/>
  <c r="AL25" i="24"/>
  <c r="AI132" i="24"/>
  <c r="AJ116" i="24"/>
  <c r="Y116" i="24"/>
  <c r="AL132" i="24"/>
  <c r="Y157" i="24"/>
  <c r="AE157" i="24"/>
  <c r="AD132" i="24"/>
  <c r="X132" i="24"/>
  <c r="AC132" i="24"/>
  <c r="Y132" i="24"/>
  <c r="AA157" i="24"/>
  <c r="AO157" i="24"/>
  <c r="AH132" i="24"/>
  <c r="W132" i="24"/>
  <c r="AK132" i="24"/>
  <c r="AA132" i="24"/>
  <c r="AF132" i="24"/>
  <c r="AI157" i="24"/>
  <c r="AB132" i="24"/>
  <c r="AB116" i="24"/>
  <c r="AN132" i="24"/>
  <c r="Z132" i="24"/>
  <c r="AJ132" i="24"/>
  <c r="AM132" i="24"/>
  <c r="AG157" i="24"/>
  <c r="Z157" i="24"/>
  <c r="AG132" i="24"/>
  <c r="AJ19" i="24"/>
  <c r="AG19" i="24"/>
  <c r="Y19" i="24"/>
  <c r="AK108" i="24"/>
  <c r="AD57" i="24"/>
  <c r="AG108" i="24"/>
  <c r="X57" i="24"/>
  <c r="W57" i="24"/>
  <c r="AB19" i="24"/>
  <c r="AA19" i="24"/>
  <c r="Z19" i="24"/>
  <c r="AL19" i="24"/>
  <c r="AI19" i="24"/>
  <c r="AE108" i="24"/>
  <c r="AC108" i="24"/>
  <c r="Z57" i="24"/>
  <c r="AJ108" i="24"/>
  <c r="Y57" i="24"/>
  <c r="AM19" i="24"/>
  <c r="AC19" i="24"/>
  <c r="AO19" i="24"/>
  <c r="AK19" i="24"/>
  <c r="AJ57" i="24"/>
  <c r="AA108" i="24"/>
  <c r="AE57" i="24"/>
  <c r="AB108" i="24"/>
  <c r="AL57" i="24"/>
  <c r="AI57" i="24"/>
  <c r="AO57" i="24"/>
  <c r="AH57" i="24"/>
  <c r="AL108" i="24"/>
  <c r="X108" i="24"/>
  <c r="AF108" i="24"/>
  <c r="Z108" i="24"/>
  <c r="X19" i="24"/>
  <c r="AD108" i="24"/>
  <c r="AH108" i="24"/>
  <c r="W108" i="24"/>
  <c r="Y108" i="24"/>
  <c r="AE19" i="24"/>
  <c r="AN108" i="24"/>
  <c r="X148" i="19"/>
  <c r="AM140" i="24"/>
  <c r="AE87" i="19"/>
  <c r="AE161" i="19"/>
  <c r="AO38" i="24"/>
  <c r="AL38" i="24"/>
  <c r="AC38" i="24"/>
  <c r="AA140" i="24"/>
  <c r="AF78" i="19"/>
  <c r="AA151" i="19"/>
  <c r="AO160" i="27"/>
  <c r="AJ160" i="27"/>
  <c r="AE143" i="24"/>
  <c r="Y89" i="19"/>
  <c r="AF143" i="24"/>
  <c r="AJ172" i="27"/>
  <c r="AH143" i="24"/>
  <c r="AN143" i="24"/>
  <c r="AG143" i="24"/>
  <c r="AD143" i="24"/>
  <c r="AO143" i="24"/>
  <c r="W143" i="24"/>
  <c r="AM143" i="24"/>
  <c r="AA143" i="24"/>
  <c r="AB160" i="27"/>
  <c r="AN160" i="27"/>
  <c r="Y20" i="27"/>
  <c r="Y160" i="27"/>
  <c r="AK20" i="27"/>
  <c r="W160" i="27"/>
  <c r="AJ20" i="27"/>
  <c r="AO80" i="27"/>
  <c r="Y80" i="27"/>
  <c r="AF80" i="27"/>
  <c r="AJ80" i="27"/>
  <c r="AH160" i="27"/>
  <c r="AE9" i="27"/>
  <c r="AC160" i="27"/>
  <c r="AG160" i="27"/>
  <c r="AG105" i="27"/>
  <c r="AA160" i="27"/>
  <c r="Z20" i="27"/>
  <c r="AK160" i="27"/>
  <c r="Z160" i="27"/>
  <c r="AI160" i="27"/>
  <c r="AJ168" i="27"/>
  <c r="W168" i="27"/>
  <c r="AE168" i="27"/>
  <c r="AC57" i="19"/>
  <c r="AK57" i="19"/>
  <c r="Z175" i="24"/>
  <c r="Z14" i="24"/>
  <c r="AH14" i="24"/>
  <c r="AL105" i="27"/>
  <c r="AG20" i="27"/>
  <c r="AN80" i="27"/>
  <c r="AH20" i="27"/>
  <c r="AK80" i="27"/>
  <c r="AB80" i="27"/>
  <c r="AC20" i="27"/>
  <c r="AM80" i="27"/>
  <c r="AE160" i="27"/>
  <c r="AE20" i="27"/>
  <c r="AE80" i="27"/>
  <c r="AO20" i="27"/>
  <c r="AC80" i="27"/>
  <c r="X80" i="27"/>
  <c r="AI20" i="27"/>
  <c r="AH80" i="27"/>
  <c r="AN20" i="27"/>
  <c r="AB20" i="27"/>
  <c r="AF160" i="27"/>
  <c r="AA20" i="27"/>
  <c r="Z80" i="27"/>
  <c r="Z105" i="27"/>
  <c r="AD20" i="27"/>
  <c r="AG80" i="27"/>
  <c r="AD105" i="27"/>
  <c r="AL20" i="27"/>
  <c r="AA80" i="27"/>
  <c r="AI80" i="27"/>
  <c r="AH91" i="24"/>
  <c r="X91" i="24"/>
  <c r="AF168" i="27"/>
  <c r="Z9" i="27"/>
  <c r="AI168" i="27"/>
  <c r="AG9" i="27"/>
  <c r="AK168" i="27"/>
  <c r="AK9" i="27"/>
  <c r="AD168" i="27"/>
  <c r="AL168" i="27"/>
  <c r="AO168" i="27"/>
  <c r="AB168" i="27"/>
  <c r="X168" i="27"/>
  <c r="AA168" i="27"/>
  <c r="Z168" i="27"/>
  <c r="Y168" i="27"/>
  <c r="AM168" i="27"/>
  <c r="Z143" i="24"/>
  <c r="X160" i="27"/>
  <c r="AM160" i="27"/>
  <c r="Y14" i="24"/>
  <c r="W62" i="24"/>
  <c r="AI172" i="27"/>
  <c r="AC105" i="27"/>
  <c r="AM9" i="27"/>
  <c r="AB9" i="27"/>
  <c r="X105" i="27"/>
  <c r="AO9" i="27"/>
  <c r="AO105" i="27"/>
  <c r="AA9" i="27"/>
  <c r="AH168" i="27"/>
  <c r="AN62" i="24"/>
  <c r="AK172" i="27"/>
  <c r="AM172" i="27"/>
  <c r="Y105" i="27"/>
  <c r="AL9" i="27"/>
  <c r="AM105" i="27"/>
  <c r="X9" i="27"/>
  <c r="AI105" i="27"/>
  <c r="AJ9" i="27"/>
  <c r="AN9" i="27"/>
  <c r="AK105" i="27"/>
  <c r="AD80" i="27"/>
  <c r="AL160" i="27"/>
  <c r="AB143" i="24"/>
  <c r="AC172" i="27"/>
  <c r="W172" i="27"/>
  <c r="AJ105" i="27"/>
  <c r="AF9" i="27"/>
  <c r="AH105" i="27"/>
  <c r="W105" i="27"/>
  <c r="Y9" i="27"/>
  <c r="AF105" i="27"/>
  <c r="AB105" i="27"/>
  <c r="AI9" i="27"/>
  <c r="AH9" i="27"/>
  <c r="AA105" i="27"/>
  <c r="AL80" i="27"/>
  <c r="AC143" i="24"/>
  <c r="AG133" i="19"/>
  <c r="AC9" i="27"/>
  <c r="AN105" i="27"/>
  <c r="AG168" i="27"/>
  <c r="AC168" i="27"/>
  <c r="Y143" i="24"/>
  <c r="AD9" i="27"/>
  <c r="AF20" i="27"/>
  <c r="X20" i="27"/>
  <c r="AK143" i="24"/>
  <c r="X143" i="24"/>
  <c r="AL143" i="24"/>
  <c r="AL175" i="24"/>
  <c r="AK91" i="24"/>
  <c r="AA172" i="27"/>
  <c r="AN175" i="24"/>
  <c r="Y175" i="24"/>
  <c r="AM91" i="24"/>
  <c r="Y172" i="27"/>
  <c r="AA91" i="27"/>
  <c r="AG128" i="24"/>
  <c r="AF98" i="24"/>
  <c r="AE154" i="27"/>
  <c r="Y128" i="24"/>
  <c r="W58" i="27"/>
  <c r="AF26" i="24"/>
  <c r="Y44" i="27"/>
  <c r="AH45" i="27"/>
  <c r="AK26" i="24"/>
  <c r="AI142" i="27"/>
  <c r="AD26" i="24"/>
  <c r="Y176" i="27"/>
  <c r="AG44" i="27"/>
  <c r="W44" i="27"/>
  <c r="AH91" i="19"/>
  <c r="Z73" i="27"/>
  <c r="AA44" i="27"/>
  <c r="AC63" i="19"/>
  <c r="AF141" i="19"/>
  <c r="AD177" i="19"/>
  <c r="AB121" i="19"/>
  <c r="W92" i="27"/>
  <c r="AM174" i="27"/>
  <c r="AE131" i="27"/>
  <c r="Y100" i="27"/>
  <c r="AC171" i="27"/>
  <c r="AB159" i="27"/>
  <c r="AK75" i="27"/>
  <c r="AD119" i="27"/>
  <c r="AN145" i="27"/>
  <c r="AK27" i="21"/>
  <c r="X161" i="27"/>
  <c r="AO63" i="19"/>
  <c r="AC131" i="27"/>
  <c r="AK127" i="27"/>
  <c r="Z17" i="27"/>
  <c r="X14" i="24"/>
  <c r="AL25" i="27"/>
  <c r="AD74" i="27"/>
  <c r="AJ145" i="24"/>
  <c r="AN106" i="27"/>
  <c r="AG25" i="27"/>
  <c r="AN91" i="27"/>
  <c r="AK91" i="27"/>
  <c r="Y64" i="24"/>
  <c r="W59" i="24"/>
  <c r="W101" i="27"/>
  <c r="W106" i="27"/>
  <c r="AM161" i="27"/>
  <c r="AA161" i="27"/>
  <c r="AN25" i="27"/>
  <c r="AD91" i="27"/>
  <c r="AJ62" i="24"/>
  <c r="AI62" i="24"/>
  <c r="Y27" i="21"/>
  <c r="Z8" i="24"/>
  <c r="AN101" i="27"/>
  <c r="AF176" i="27"/>
  <c r="AM44" i="27"/>
  <c r="AJ44" i="27"/>
  <c r="AL142" i="27"/>
  <c r="AE171" i="24"/>
  <c r="AJ161" i="27"/>
  <c r="AD161" i="27"/>
  <c r="X25" i="27"/>
  <c r="AN172" i="27"/>
  <c r="Z62" i="24"/>
  <c r="AM122" i="27"/>
  <c r="AM61" i="27"/>
  <c r="X13" i="27"/>
  <c r="AF27" i="27"/>
  <c r="AE73" i="27"/>
  <c r="AE59" i="27"/>
  <c r="AC110" i="27"/>
  <c r="AH106" i="27"/>
  <c r="AD172" i="27"/>
  <c r="AO172" i="27"/>
  <c r="Z172" i="27"/>
  <c r="AD62" i="24"/>
  <c r="AC62" i="24"/>
  <c r="AB62" i="24"/>
  <c r="Y26" i="24"/>
  <c r="AL49" i="21"/>
  <c r="AI49" i="21"/>
  <c r="AH62" i="24"/>
  <c r="AD96" i="27"/>
  <c r="AI89" i="27"/>
  <c r="Z159" i="27"/>
  <c r="X176" i="27"/>
  <c r="Z109" i="27"/>
  <c r="AO73" i="27"/>
  <c r="AH126" i="27"/>
  <c r="AM74" i="27"/>
  <c r="AE45" i="27"/>
  <c r="Z90" i="27"/>
  <c r="AF172" i="27"/>
  <c r="AE172" i="27"/>
  <c r="AG172" i="27"/>
  <c r="AG62" i="24"/>
  <c r="AA62" i="24"/>
  <c r="AK62" i="24"/>
  <c r="AA26" i="24"/>
  <c r="AJ26" i="24"/>
  <c r="AC26" i="24"/>
  <c r="AB57" i="19"/>
  <c r="AO4" i="21"/>
  <c r="AJ151" i="19"/>
  <c r="AN146" i="19"/>
  <c r="W13" i="27"/>
  <c r="X75" i="27"/>
  <c r="AA123" i="27"/>
  <c r="AE98" i="24"/>
  <c r="Z98" i="24"/>
  <c r="AG98" i="24"/>
  <c r="AI35" i="27"/>
  <c r="X92" i="27"/>
  <c r="Y154" i="27"/>
  <c r="AJ174" i="27"/>
  <c r="AB151" i="27"/>
  <c r="AJ171" i="27"/>
  <c r="W38" i="27"/>
  <c r="AO82" i="24"/>
  <c r="AA8" i="24"/>
  <c r="AN13" i="27"/>
  <c r="AJ75" i="27"/>
  <c r="AB123" i="27"/>
  <c r="AC27" i="27"/>
  <c r="AN4" i="27"/>
  <c r="AA101" i="27"/>
  <c r="AC176" i="27"/>
  <c r="AE127" i="27"/>
  <c r="AK73" i="27"/>
  <c r="AD73" i="27"/>
  <c r="AA119" i="27"/>
  <c r="AK84" i="27"/>
  <c r="X45" i="27"/>
  <c r="AN110" i="27"/>
  <c r="AD90" i="27"/>
  <c r="AL98" i="24"/>
  <c r="AE29" i="27"/>
  <c r="Z35" i="27"/>
  <c r="AG110" i="27"/>
  <c r="AB98" i="24"/>
  <c r="W98" i="24"/>
  <c r="AJ89" i="19"/>
  <c r="AC10" i="21"/>
  <c r="AB17" i="21"/>
  <c r="AJ118" i="19"/>
  <c r="AE35" i="27"/>
  <c r="AM92" i="27"/>
  <c r="AC154" i="27"/>
  <c r="AF174" i="27"/>
  <c r="AH94" i="27"/>
  <c r="AB13" i="27"/>
  <c r="AO75" i="27"/>
  <c r="AJ123" i="27"/>
  <c r="AB27" i="27"/>
  <c r="AN124" i="27"/>
  <c r="AC101" i="27"/>
  <c r="AB101" i="27"/>
  <c r="AA73" i="27"/>
  <c r="AF56" i="27"/>
  <c r="AF119" i="27"/>
  <c r="Z110" i="27"/>
  <c r="AA90" i="27"/>
  <c r="AN57" i="19"/>
  <c r="AM43" i="21"/>
  <c r="AM86" i="19"/>
  <c r="AH86" i="19"/>
  <c r="AE4" i="21"/>
  <c r="X46" i="21"/>
  <c r="AI46" i="21"/>
  <c r="AD28" i="27"/>
  <c r="AB122" i="27"/>
  <c r="AM151" i="27"/>
  <c r="Y171" i="27"/>
  <c r="AN159" i="27"/>
  <c r="AM8" i="24"/>
  <c r="AC8" i="24"/>
  <c r="AO13" i="27"/>
  <c r="Y13" i="27"/>
  <c r="W75" i="27"/>
  <c r="AE75" i="27"/>
  <c r="AN123" i="27"/>
  <c r="AI123" i="27"/>
  <c r="AA27" i="27"/>
  <c r="AJ27" i="27"/>
  <c r="AB124" i="27"/>
  <c r="AO4" i="27"/>
  <c r="AI101" i="27"/>
  <c r="X101" i="27"/>
  <c r="AO101" i="27"/>
  <c r="AL132" i="27"/>
  <c r="AL109" i="27"/>
  <c r="AC56" i="27"/>
  <c r="AO119" i="27"/>
  <c r="AH119" i="27"/>
  <c r="X119" i="27"/>
  <c r="AD84" i="27"/>
  <c r="AN84" i="27"/>
  <c r="AM58" i="27"/>
  <c r="AI164" i="27"/>
  <c r="Y110" i="27"/>
  <c r="AH90" i="27"/>
  <c r="AE90" i="27"/>
  <c r="AO14" i="24"/>
  <c r="AD14" i="24"/>
  <c r="AN14" i="24"/>
  <c r="AG14" i="24"/>
  <c r="AJ64" i="24"/>
  <c r="AM64" i="24"/>
  <c r="AH64" i="24"/>
  <c r="AF26" i="21"/>
  <c r="AF57" i="19"/>
  <c r="AG57" i="19"/>
  <c r="AI90" i="19"/>
  <c r="AD11" i="21"/>
  <c r="W43" i="21"/>
  <c r="AH107" i="19"/>
  <c r="AH39" i="21"/>
  <c r="AK68" i="19"/>
  <c r="AB109" i="19"/>
  <c r="AF28" i="27"/>
  <c r="AE151" i="27"/>
  <c r="AG62" i="27"/>
  <c r="W57" i="27"/>
  <c r="AH11" i="27"/>
  <c r="W109" i="27"/>
  <c r="AE119" i="27"/>
  <c r="AG119" i="27"/>
  <c r="AN119" i="27"/>
  <c r="AI84" i="27"/>
  <c r="AO84" i="27"/>
  <c r="AN58" i="27"/>
  <c r="AC58" i="27"/>
  <c r="AJ164" i="27"/>
  <c r="AL14" i="24"/>
  <c r="AK14" i="24"/>
  <c r="AM14" i="24"/>
  <c r="AF14" i="24"/>
  <c r="X172" i="27"/>
  <c r="AH172" i="27"/>
  <c r="AL172" i="27"/>
  <c r="AO62" i="24"/>
  <c r="AE62" i="24"/>
  <c r="X62" i="24"/>
  <c r="AF62" i="24"/>
  <c r="AM62" i="24"/>
  <c r="AD98" i="24"/>
  <c r="AI98" i="24"/>
  <c r="AO98" i="24"/>
  <c r="AK98" i="24"/>
  <c r="AC98" i="24"/>
  <c r="AM98" i="24"/>
  <c r="AJ98" i="24"/>
  <c r="AA98" i="24"/>
  <c r="Y98" i="24"/>
  <c r="AH98" i="24"/>
  <c r="W26" i="24"/>
  <c r="AM26" i="24"/>
  <c r="AB26" i="24"/>
  <c r="Z26" i="24"/>
  <c r="AN26" i="24"/>
  <c r="AI26" i="24"/>
  <c r="AL26" i="24"/>
  <c r="X26" i="24"/>
  <c r="AH26" i="24"/>
  <c r="AI26" i="21"/>
  <c r="AK90" i="19"/>
  <c r="AK107" i="19"/>
  <c r="AN28" i="21"/>
  <c r="AO124" i="19"/>
  <c r="AC4" i="21"/>
  <c r="AL4" i="21"/>
  <c r="AE68" i="19"/>
  <c r="AN109" i="19"/>
  <c r="AC117" i="19"/>
  <c r="AJ28" i="27"/>
  <c r="AO122" i="27"/>
  <c r="AK151" i="27"/>
  <c r="AI62" i="27"/>
  <c r="AD98" i="27"/>
  <c r="AI111" i="27"/>
  <c r="AG171" i="27"/>
  <c r="W159" i="27"/>
  <c r="AM57" i="27"/>
  <c r="AK8" i="24"/>
  <c r="AA13" i="27"/>
  <c r="AL13" i="27"/>
  <c r="AG75" i="27"/>
  <c r="AB75" i="27"/>
  <c r="W123" i="27"/>
  <c r="AG123" i="27"/>
  <c r="X27" i="27"/>
  <c r="AL27" i="27"/>
  <c r="AA124" i="27"/>
  <c r="AL4" i="27"/>
  <c r="AF101" i="27"/>
  <c r="AJ101" i="27"/>
  <c r="AL101" i="27"/>
  <c r="AG11" i="27"/>
  <c r="AB109" i="27"/>
  <c r="AB119" i="27"/>
  <c r="AC119" i="27"/>
  <c r="AL119" i="27"/>
  <c r="AK119" i="27"/>
  <c r="AJ84" i="27"/>
  <c r="AC84" i="27"/>
  <c r="AD58" i="27"/>
  <c r="Y58" i="27"/>
  <c r="AC164" i="27"/>
  <c r="AG90" i="27"/>
  <c r="AA14" i="24"/>
  <c r="AC14" i="24"/>
  <c r="Y62" i="24"/>
  <c r="AE26" i="24"/>
  <c r="AG26" i="24"/>
  <c r="AM3" i="21"/>
  <c r="AL89" i="19"/>
  <c r="AM118" i="19"/>
  <c r="AF118" i="19"/>
  <c r="AD118" i="19"/>
  <c r="AH118" i="19"/>
  <c r="X149" i="19"/>
  <c r="AG87" i="27"/>
  <c r="Y51" i="27"/>
  <c r="X131" i="27"/>
  <c r="Y89" i="27"/>
  <c r="AG94" i="27"/>
  <c r="AC40" i="27"/>
  <c r="AE57" i="27"/>
  <c r="Y81" i="24"/>
  <c r="AB4" i="27"/>
  <c r="W176" i="27"/>
  <c r="AD176" i="27"/>
  <c r="AJ56" i="27"/>
  <c r="AO126" i="27"/>
  <c r="Z59" i="27"/>
  <c r="AB84" i="27"/>
  <c r="AL84" i="27"/>
  <c r="AM84" i="27"/>
  <c r="AL44" i="27"/>
  <c r="AC44" i="27"/>
  <c r="AD44" i="27"/>
  <c r="X44" i="27"/>
  <c r="AG145" i="27"/>
  <c r="AM164" i="27"/>
  <c r="AO142" i="27"/>
  <c r="AJ142" i="27"/>
  <c r="AJ45" i="27"/>
  <c r="AF174" i="24"/>
  <c r="Y161" i="27"/>
  <c r="Z25" i="27"/>
  <c r="Z91" i="27"/>
  <c r="AK162" i="24"/>
  <c r="X5" i="21"/>
  <c r="AF173" i="19"/>
  <c r="AD111" i="19"/>
  <c r="AG66" i="19"/>
  <c r="AG149" i="19"/>
  <c r="AF87" i="27"/>
  <c r="AJ51" i="27"/>
  <c r="AC28" i="27"/>
  <c r="AB125" i="27"/>
  <c r="AI79" i="27"/>
  <c r="AC35" i="27"/>
  <c r="AF156" i="27"/>
  <c r="AD122" i="27"/>
  <c r="Y81" i="27"/>
  <c r="AB92" i="27"/>
  <c r="AM131" i="27"/>
  <c r="AA103" i="27"/>
  <c r="AL55" i="24"/>
  <c r="AO33" i="27"/>
  <c r="AB89" i="27"/>
  <c r="AA94" i="27"/>
  <c r="Y169" i="27"/>
  <c r="AJ40" i="27"/>
  <c r="AO78" i="27"/>
  <c r="AI57" i="27"/>
  <c r="AB57" i="27"/>
  <c r="W81" i="24"/>
  <c r="AE152" i="24"/>
  <c r="AF4" i="27"/>
  <c r="AG101" i="27"/>
  <c r="AK176" i="27"/>
  <c r="AB176" i="27"/>
  <c r="AB127" i="27"/>
  <c r="AO11" i="27"/>
  <c r="W132" i="27"/>
  <c r="AH56" i="27"/>
  <c r="AM56" i="27"/>
  <c r="Z126" i="27"/>
  <c r="AC59" i="27"/>
  <c r="X84" i="27"/>
  <c r="AH84" i="27"/>
  <c r="AA84" i="27"/>
  <c r="AF84" i="27"/>
  <c r="Z44" i="27"/>
  <c r="AF44" i="27"/>
  <c r="AI44" i="27"/>
  <c r="AN44" i="27"/>
  <c r="AF145" i="27"/>
  <c r="AB164" i="27"/>
  <c r="Z142" i="27"/>
  <c r="W142" i="27"/>
  <c r="AF45" i="27"/>
  <c r="AG45" i="27"/>
  <c r="AK174" i="24"/>
  <c r="AJ25" i="27"/>
  <c r="W46" i="27"/>
  <c r="AC81" i="27"/>
  <c r="AB107" i="27"/>
  <c r="Z10" i="27"/>
  <c r="AB33" i="27"/>
  <c r="AG77" i="27"/>
  <c r="AA55" i="27"/>
  <c r="AJ89" i="27"/>
  <c r="AO94" i="27"/>
  <c r="X169" i="27"/>
  <c r="Y164" i="19"/>
  <c r="W21" i="21"/>
  <c r="AA141" i="19"/>
  <c r="AL103" i="19"/>
  <c r="AL147" i="19"/>
  <c r="AD164" i="19"/>
  <c r="X21" i="21"/>
  <c r="AJ141" i="19"/>
  <c r="AC141" i="19"/>
  <c r="AM170" i="19"/>
  <c r="AD54" i="19"/>
  <c r="AJ23" i="21"/>
  <c r="AI151" i="19"/>
  <c r="AI16" i="24"/>
  <c r="AJ100" i="27"/>
  <c r="AI169" i="27"/>
  <c r="AF82" i="24"/>
  <c r="AH8" i="24"/>
  <c r="AJ8" i="24"/>
  <c r="AI2" i="27"/>
  <c r="AD2" i="27"/>
  <c r="AG18" i="27"/>
  <c r="AM91" i="27"/>
  <c r="AJ162" i="24"/>
  <c r="Y79" i="27"/>
  <c r="AK158" i="27"/>
  <c r="AF81" i="27"/>
  <c r="AD154" i="27"/>
  <c r="X174" i="27"/>
  <c r="AC174" i="27"/>
  <c r="Y151" i="27"/>
  <c r="AO151" i="27"/>
  <c r="X151" i="27"/>
  <c r="AJ131" i="27"/>
  <c r="AK131" i="27"/>
  <c r="Z128" i="24"/>
  <c r="Z105" i="24"/>
  <c r="Y103" i="27"/>
  <c r="AM32" i="27"/>
  <c r="Z7" i="27"/>
  <c r="AL62" i="27"/>
  <c r="AG48" i="27"/>
  <c r="AF10" i="27"/>
  <c r="AE16" i="24"/>
  <c r="AL88" i="24"/>
  <c r="AI55" i="24"/>
  <c r="AF88" i="27"/>
  <c r="AJ2" i="27"/>
  <c r="W124" i="27"/>
  <c r="W4" i="27"/>
  <c r="AM4" i="27"/>
  <c r="AG4" i="27"/>
  <c r="AD101" i="27"/>
  <c r="AO18" i="27"/>
  <c r="AC11" i="27"/>
  <c r="AD109" i="27"/>
  <c r="Y109" i="27"/>
  <c r="AC73" i="27"/>
  <c r="AF73" i="27"/>
  <c r="AL73" i="27"/>
  <c r="X56" i="27"/>
  <c r="Z56" i="27"/>
  <c r="AG59" i="27"/>
  <c r="AI74" i="27"/>
  <c r="AE22" i="27"/>
  <c r="Y119" i="27"/>
  <c r="Z119" i="27"/>
  <c r="AJ119" i="27"/>
  <c r="AM119" i="27"/>
  <c r="W119" i="27"/>
  <c r="Y84" i="27"/>
  <c r="W84" i="27"/>
  <c r="AG84" i="27"/>
  <c r="AE84" i="27"/>
  <c r="AH44" i="27"/>
  <c r="AE44" i="27"/>
  <c r="AB44" i="27"/>
  <c r="AO44" i="27"/>
  <c r="AA145" i="27"/>
  <c r="AJ58" i="27"/>
  <c r="AH58" i="27"/>
  <c r="AK58" i="27"/>
  <c r="X164" i="27"/>
  <c r="AO164" i="27"/>
  <c r="AH142" i="27"/>
  <c r="AD142" i="27"/>
  <c r="AE142" i="27"/>
  <c r="AK45" i="27"/>
  <c r="AN45" i="27"/>
  <c r="AB45" i="27"/>
  <c r="AK110" i="27"/>
  <c r="AF110" i="27"/>
  <c r="AL90" i="27"/>
  <c r="W90" i="27"/>
  <c r="AC90" i="27"/>
  <c r="Y145" i="24"/>
  <c r="AC174" i="24"/>
  <c r="AG162" i="24"/>
  <c r="AI100" i="27"/>
  <c r="AJ116" i="27"/>
  <c r="AN169" i="27"/>
  <c r="AB88" i="27"/>
  <c r="AN8" i="24"/>
  <c r="AM2" i="27"/>
  <c r="AF124" i="27"/>
  <c r="AD124" i="27"/>
  <c r="AJ4" i="27"/>
  <c r="X4" i="27"/>
  <c r="Y4" i="27"/>
  <c r="AA18" i="27"/>
  <c r="AE153" i="27"/>
  <c r="AC109" i="27"/>
  <c r="AO109" i="27"/>
  <c r="AE56" i="27"/>
  <c r="AO56" i="27"/>
  <c r="AK59" i="27"/>
  <c r="AO59" i="27"/>
  <c r="AA74" i="27"/>
  <c r="AD22" i="27"/>
  <c r="AH145" i="27"/>
  <c r="AL164" i="27"/>
  <c r="Y164" i="27"/>
  <c r="AB110" i="27"/>
  <c r="AI110" i="27"/>
  <c r="AE91" i="24"/>
  <c r="AH143" i="27"/>
  <c r="Z140" i="27"/>
  <c r="AD81" i="27"/>
  <c r="AM154" i="27"/>
  <c r="AH154" i="27"/>
  <c r="W174" i="27"/>
  <c r="AB174" i="27"/>
  <c r="AC151" i="27"/>
  <c r="AG151" i="27"/>
  <c r="AB131" i="27"/>
  <c r="AH131" i="27"/>
  <c r="Z131" i="27"/>
  <c r="AK128" i="24"/>
  <c r="W23" i="24"/>
  <c r="AF63" i="24"/>
  <c r="AD62" i="27"/>
  <c r="W107" i="27"/>
  <c r="AN16" i="24"/>
  <c r="AG55" i="24"/>
  <c r="Y91" i="27"/>
  <c r="AF162" i="24"/>
  <c r="AB87" i="27"/>
  <c r="AC139" i="27"/>
  <c r="Z96" i="27"/>
  <c r="AJ158" i="27"/>
  <c r="AD19" i="27"/>
  <c r="AE122" i="27"/>
  <c r="AH122" i="27"/>
  <c r="AO81" i="27"/>
  <c r="AK81" i="27"/>
  <c r="AL81" i="27"/>
  <c r="AE92" i="27"/>
  <c r="AK92" i="27"/>
  <c r="AJ154" i="27"/>
  <c r="AI154" i="27"/>
  <c r="AL174" i="27"/>
  <c r="AC64" i="27"/>
  <c r="AC162" i="24"/>
  <c r="AC64" i="19"/>
  <c r="AK91" i="19"/>
  <c r="AE149" i="19"/>
  <c r="AN102" i="27"/>
  <c r="AD103" i="27"/>
  <c r="AH7" i="27"/>
  <c r="Y62" i="27"/>
  <c r="AH62" i="27"/>
  <c r="AC62" i="27"/>
  <c r="Y107" i="27"/>
  <c r="AM97" i="27"/>
  <c r="AN100" i="27"/>
  <c r="AH100" i="27"/>
  <c r="AM77" i="27"/>
  <c r="AC38" i="27"/>
  <c r="AK40" i="27"/>
  <c r="Z88" i="27"/>
  <c r="AG57" i="27"/>
  <c r="X57" i="27"/>
  <c r="AO27" i="27"/>
  <c r="AD66" i="24"/>
  <c r="Z91" i="24"/>
  <c r="W162" i="24"/>
  <c r="AC116" i="19"/>
  <c r="AE157" i="19"/>
  <c r="AB16" i="21"/>
  <c r="AL62" i="19"/>
  <c r="AM82" i="19"/>
  <c r="AK19" i="21"/>
  <c r="AJ15" i="21"/>
  <c r="AG64" i="19"/>
  <c r="AG91" i="19"/>
  <c r="AF149" i="19"/>
  <c r="AM29" i="27"/>
  <c r="AM87" i="27"/>
  <c r="AM96" i="27"/>
  <c r="AN143" i="27"/>
  <c r="AH156" i="27"/>
  <c r="AO158" i="27"/>
  <c r="AJ46" i="27"/>
  <c r="W140" i="27"/>
  <c r="AI122" i="27"/>
  <c r="Z122" i="27"/>
  <c r="X122" i="27"/>
  <c r="AG81" i="27"/>
  <c r="AB81" i="27"/>
  <c r="AO92" i="27"/>
  <c r="AH92" i="27"/>
  <c r="AC92" i="27"/>
  <c r="W154" i="27"/>
  <c r="AG174" i="27"/>
  <c r="AO38" i="27"/>
  <c r="AF64" i="24"/>
  <c r="AG64" i="24"/>
  <c r="AN162" i="24"/>
  <c r="AO162" i="24"/>
  <c r="Z3" i="21"/>
  <c r="Z125" i="19"/>
  <c r="AC157" i="19"/>
  <c r="AA16" i="21"/>
  <c r="AK62" i="19"/>
  <c r="AB165" i="19"/>
  <c r="Y82" i="19"/>
  <c r="AM150" i="19"/>
  <c r="AN162" i="19"/>
  <c r="AC91" i="19"/>
  <c r="AN149" i="19"/>
  <c r="AB149" i="19"/>
  <c r="AA149" i="19"/>
  <c r="AC149" i="19"/>
  <c r="AF96" i="27"/>
  <c r="W158" i="27"/>
  <c r="AH19" i="27"/>
  <c r="AD52" i="28"/>
  <c r="AH166" i="27"/>
  <c r="AB103" i="27"/>
  <c r="X155" i="27"/>
  <c r="AL32" i="27"/>
  <c r="AM7" i="27"/>
  <c r="AA128" i="27"/>
  <c r="W62" i="27"/>
  <c r="AE62" i="27"/>
  <c r="AH107" i="27"/>
  <c r="AD71" i="27"/>
  <c r="AO16" i="24"/>
  <c r="AK100" i="27"/>
  <c r="AA100" i="27"/>
  <c r="AK16" i="27"/>
  <c r="AA38" i="27"/>
  <c r="AH40" i="27"/>
  <c r="X136" i="27"/>
  <c r="X88" i="27"/>
  <c r="AN57" i="27"/>
  <c r="AH34" i="27"/>
  <c r="AD27" i="27"/>
  <c r="AL124" i="27"/>
  <c r="AG156" i="27"/>
  <c r="AN16" i="21"/>
  <c r="AO13" i="21"/>
  <c r="AB101" i="19"/>
  <c r="AE162" i="19"/>
  <c r="AM164" i="19"/>
  <c r="AK15" i="21"/>
  <c r="Z15" i="21"/>
  <c r="AL111" i="19"/>
  <c r="Z42" i="21"/>
  <c r="AD51" i="27"/>
  <c r="W96" i="27"/>
  <c r="AA96" i="27"/>
  <c r="AG143" i="27"/>
  <c r="AJ35" i="27"/>
  <c r="AA35" i="27"/>
  <c r="Y35" i="27"/>
  <c r="AO156" i="27"/>
  <c r="AB127" i="19"/>
  <c r="AC98" i="19"/>
  <c r="AD113" i="19"/>
  <c r="AL156" i="27"/>
  <c r="Y156" i="27"/>
  <c r="AD156" i="27"/>
  <c r="AI156" i="27"/>
  <c r="AK156" i="27"/>
  <c r="AH127" i="19"/>
  <c r="AI16" i="21"/>
  <c r="AH98" i="19"/>
  <c r="AD165" i="19"/>
  <c r="AA165" i="19"/>
  <c r="AB164" i="19"/>
  <c r="W173" i="19"/>
  <c r="AG10" i="21"/>
  <c r="Y64" i="19"/>
  <c r="AB96" i="19"/>
  <c r="AN121" i="19"/>
  <c r="X6" i="21"/>
  <c r="AA74" i="19"/>
  <c r="X74" i="19"/>
  <c r="AE23" i="21"/>
  <c r="AK78" i="19"/>
  <c r="AD78" i="19"/>
  <c r="AC51" i="27"/>
  <c r="AG148" i="27"/>
  <c r="AO96" i="27"/>
  <c r="AK96" i="27"/>
  <c r="AO143" i="27"/>
  <c r="W35" i="27"/>
  <c r="AG35" i="27"/>
  <c r="X156" i="27"/>
  <c r="AE156" i="27"/>
  <c r="AG63" i="24"/>
  <c r="AB155" i="27"/>
  <c r="AC32" i="27"/>
  <c r="AI36" i="27"/>
  <c r="AL7" i="27"/>
  <c r="Y7" i="27"/>
  <c r="AB128" i="27"/>
  <c r="Z62" i="27"/>
  <c r="AA62" i="27"/>
  <c r="AM62" i="27"/>
  <c r="AO62" i="27"/>
  <c r="AK62" i="27"/>
  <c r="AG71" i="27"/>
  <c r="AJ48" i="27"/>
  <c r="AN10" i="27"/>
  <c r="AB97" i="27"/>
  <c r="W16" i="24"/>
  <c r="X16" i="24"/>
  <c r="AF88" i="24"/>
  <c r="AL100" i="27"/>
  <c r="AD100" i="27"/>
  <c r="AB100" i="27"/>
  <c r="AD77" i="27"/>
  <c r="AB16" i="27"/>
  <c r="AO55" i="27"/>
  <c r="AE171" i="27"/>
  <c r="W171" i="27"/>
  <c r="AG108" i="27"/>
  <c r="X94" i="27"/>
  <c r="AN94" i="27"/>
  <c r="AL38" i="27"/>
  <c r="Y38" i="27"/>
  <c r="AG38" i="27"/>
  <c r="AE116" i="27"/>
  <c r="AB169" i="27"/>
  <c r="AL169" i="27"/>
  <c r="X34" i="27"/>
  <c r="AB82" i="24"/>
  <c r="W8" i="24"/>
  <c r="AO8" i="24"/>
  <c r="AL8" i="24"/>
  <c r="AE8" i="24"/>
  <c r="AL72" i="27"/>
  <c r="AH127" i="27"/>
  <c r="AG127" i="27"/>
  <c r="X11" i="27"/>
  <c r="AM11" i="27"/>
  <c r="AH109" i="27"/>
  <c r="AF109" i="27"/>
  <c r="AK109" i="27"/>
  <c r="AG109" i="27"/>
  <c r="X73" i="27"/>
  <c r="AH73" i="27"/>
  <c r="AM73" i="27"/>
  <c r="AB73" i="27"/>
  <c r="AJ73" i="27"/>
  <c r="W56" i="27"/>
  <c r="AN56" i="27"/>
  <c r="AA56" i="27"/>
  <c r="AD56" i="27"/>
  <c r="AL56" i="27"/>
  <c r="Y126" i="27"/>
  <c r="AA126" i="27"/>
  <c r="AH22" i="27"/>
  <c r="AH146" i="24"/>
  <c r="Y66" i="24"/>
  <c r="AK161" i="27"/>
  <c r="AC175" i="24"/>
  <c r="W91" i="24"/>
  <c r="AL91" i="24"/>
  <c r="AB25" i="27"/>
  <c r="W25" i="27"/>
  <c r="AE25" i="27"/>
  <c r="AG91" i="27"/>
  <c r="AO91" i="27"/>
  <c r="AI64" i="24"/>
  <c r="AC64" i="24"/>
  <c r="AD64" i="24"/>
  <c r="AK97" i="27"/>
  <c r="AB91" i="27"/>
  <c r="AC91" i="27"/>
  <c r="AI91" i="27"/>
  <c r="AL91" i="27"/>
  <c r="AH91" i="27"/>
  <c r="AE64" i="24"/>
  <c r="AO64" i="24"/>
  <c r="Z64" i="24"/>
  <c r="AA64" i="24"/>
  <c r="AO52" i="28"/>
  <c r="AO32" i="27"/>
  <c r="AK7" i="27"/>
  <c r="AF62" i="27"/>
  <c r="AJ62" i="27"/>
  <c r="AN62" i="27"/>
  <c r="X62" i="27"/>
  <c r="AL175" i="27"/>
  <c r="AI48" i="27"/>
  <c r="AG10" i="27"/>
  <c r="AH97" i="27"/>
  <c r="AH16" i="24"/>
  <c r="AC16" i="24"/>
  <c r="AB16" i="24"/>
  <c r="AO88" i="24"/>
  <c r="AN169" i="24"/>
  <c r="AL111" i="27"/>
  <c r="W100" i="27"/>
  <c r="X100" i="27"/>
  <c r="AO100" i="27"/>
  <c r="AM100" i="27"/>
  <c r="Y77" i="27"/>
  <c r="X16" i="27"/>
  <c r="AM55" i="27"/>
  <c r="AN171" i="27"/>
  <c r="AL171" i="27"/>
  <c r="AF94" i="27"/>
  <c r="Z94" i="27"/>
  <c r="AE94" i="27"/>
  <c r="AF38" i="27"/>
  <c r="AE38" i="27"/>
  <c r="AA169" i="27"/>
  <c r="AD169" i="27"/>
  <c r="AD78" i="27"/>
  <c r="AE82" i="24"/>
  <c r="AI8" i="24"/>
  <c r="X8" i="24"/>
  <c r="AD8" i="24"/>
  <c r="AF8" i="24"/>
  <c r="AF177" i="24"/>
  <c r="AJ127" i="27"/>
  <c r="AJ11" i="27"/>
  <c r="AE11" i="27"/>
  <c r="AD11" i="27"/>
  <c r="AJ109" i="27"/>
  <c r="AE109" i="27"/>
  <c r="AA109" i="27"/>
  <c r="AM109" i="27"/>
  <c r="W73" i="27"/>
  <c r="AI73" i="27"/>
  <c r="AG73" i="27"/>
  <c r="Y73" i="27"/>
  <c r="AG56" i="27"/>
  <c r="Y56" i="27"/>
  <c r="AI56" i="27"/>
  <c r="AB56" i="27"/>
  <c r="AD126" i="27"/>
  <c r="AA117" i="27"/>
  <c r="AK22" i="27"/>
  <c r="AC66" i="24"/>
  <c r="Z161" i="27"/>
  <c r="AH161" i="27"/>
  <c r="AL161" i="27"/>
  <c r="AN91" i="24"/>
  <c r="Y25" i="27"/>
  <c r="AF25" i="27"/>
  <c r="AH25" i="27"/>
  <c r="X91" i="27"/>
  <c r="W91" i="27"/>
  <c r="AJ91" i="27"/>
  <c r="AE91" i="27"/>
  <c r="AB64" i="24"/>
  <c r="X64" i="24"/>
  <c r="AN64" i="24"/>
  <c r="W64" i="24"/>
  <c r="AH162" i="24"/>
  <c r="AL162" i="24"/>
  <c r="X162" i="24"/>
  <c r="AI162" i="24"/>
  <c r="Z162" i="24"/>
  <c r="AD162" i="24"/>
  <c r="AB162" i="24"/>
  <c r="Y162" i="24"/>
  <c r="AM162" i="24"/>
  <c r="AE162" i="24"/>
  <c r="AM25" i="27"/>
  <c r="AC25" i="27"/>
  <c r="AD25" i="27"/>
  <c r="AK25" i="27"/>
  <c r="AO25" i="27"/>
  <c r="AA25" i="27"/>
  <c r="AK64" i="24"/>
  <c r="AD20" i="21"/>
  <c r="AC16" i="21"/>
  <c r="AN62" i="19"/>
  <c r="AC82" i="19"/>
  <c r="AF68" i="19"/>
  <c r="AK164" i="19"/>
  <c r="AE64" i="19"/>
  <c r="AE117" i="19"/>
  <c r="W6" i="21"/>
  <c r="AM168" i="19"/>
  <c r="AM76" i="27"/>
  <c r="W76" i="27"/>
  <c r="AH65" i="27"/>
  <c r="AB65" i="27"/>
  <c r="AH3" i="27"/>
  <c r="AO3" i="27"/>
  <c r="Z3" i="27"/>
  <c r="AC3" i="27"/>
  <c r="AG3" i="27"/>
  <c r="AA3" i="27"/>
  <c r="AA43" i="27"/>
  <c r="AD43" i="27"/>
  <c r="AI43" i="27"/>
  <c r="Z43" i="27"/>
  <c r="AE43" i="27"/>
  <c r="AO43" i="27"/>
  <c r="AF165" i="27"/>
  <c r="W165" i="27"/>
  <c r="AC165" i="27"/>
  <c r="AM165" i="27"/>
  <c r="AH67" i="27"/>
  <c r="AD67" i="27"/>
  <c r="AO67" i="27"/>
  <c r="X67" i="27"/>
  <c r="AJ67" i="27"/>
  <c r="Z67" i="27"/>
  <c r="AM67" i="27"/>
  <c r="Y67" i="27"/>
  <c r="AC67" i="27"/>
  <c r="W67" i="27"/>
  <c r="AI67" i="27"/>
  <c r="AF67" i="27"/>
  <c r="AL67" i="27"/>
  <c r="AA67" i="27"/>
  <c r="AK67" i="27"/>
  <c r="AN116" i="19"/>
  <c r="AL116" i="19"/>
  <c r="AD16" i="21"/>
  <c r="X62" i="19"/>
  <c r="AF82" i="19"/>
  <c r="Y19" i="21"/>
  <c r="AO164" i="19"/>
  <c r="Z64" i="19"/>
  <c r="AL64" i="19"/>
  <c r="AK49" i="21"/>
  <c r="AG177" i="19"/>
  <c r="AI58" i="19"/>
  <c r="AC6" i="21"/>
  <c r="AK31" i="21"/>
  <c r="Y127" i="19"/>
  <c r="AM16" i="21"/>
  <c r="AG16" i="21"/>
  <c r="AJ33" i="21"/>
  <c r="AA62" i="19"/>
  <c r="X154" i="19"/>
  <c r="AK113" i="19"/>
  <c r="AM133" i="19"/>
  <c r="AE82" i="19"/>
  <c r="X82" i="19"/>
  <c r="AM102" i="19"/>
  <c r="W14" i="21"/>
  <c r="Z39" i="21"/>
  <c r="AK110" i="19"/>
  <c r="AF4" i="21"/>
  <c r="Z4" i="21"/>
  <c r="Z68" i="19"/>
  <c r="AF164" i="19"/>
  <c r="X141" i="19"/>
  <c r="AM141" i="19"/>
  <c r="AN173" i="19"/>
  <c r="AA134" i="19"/>
  <c r="AM15" i="21"/>
  <c r="AE143" i="19"/>
  <c r="AM64" i="19"/>
  <c r="AI64" i="19"/>
  <c r="AO118" i="19"/>
  <c r="AH177" i="19"/>
  <c r="AA58" i="19"/>
  <c r="AK121" i="19"/>
  <c r="AO121" i="19"/>
  <c r="AF54" i="19"/>
  <c r="AJ117" i="19"/>
  <c r="Z6" i="21"/>
  <c r="Y6" i="21"/>
  <c r="AD42" i="21"/>
  <c r="AI23" i="21"/>
  <c r="AN87" i="19"/>
  <c r="AK168" i="19"/>
  <c r="AF91" i="19"/>
  <c r="AE91" i="19"/>
  <c r="Z149" i="19"/>
  <c r="AM149" i="19"/>
  <c r="AO149" i="19"/>
  <c r="AF146" i="19"/>
  <c r="Z119" i="19"/>
  <c r="X119" i="19"/>
  <c r="AI8" i="21"/>
  <c r="AI50" i="21"/>
  <c r="Y66" i="27"/>
  <c r="AI66" i="27"/>
  <c r="Z66" i="27"/>
  <c r="X129" i="27"/>
  <c r="AG129" i="27"/>
  <c r="Z129" i="27"/>
  <c r="AL75" i="24"/>
  <c r="AJ75" i="24"/>
  <c r="AC50" i="27"/>
  <c r="AH50" i="27"/>
  <c r="X50" i="27"/>
  <c r="Y50" i="27"/>
  <c r="W120" i="27"/>
  <c r="AK120" i="27"/>
  <c r="AH120" i="27"/>
  <c r="AN14" i="27"/>
  <c r="AD14" i="27"/>
  <c r="AJ14" i="27"/>
  <c r="W14" i="27"/>
  <c r="X14" i="27"/>
  <c r="AC14" i="27"/>
  <c r="AO144" i="27"/>
  <c r="AL144" i="27"/>
  <c r="W144" i="27"/>
  <c r="AA144" i="27"/>
  <c r="AB144" i="27"/>
  <c r="AC144" i="27"/>
  <c r="AE144" i="27"/>
  <c r="W31" i="27"/>
  <c r="AK31" i="27"/>
  <c r="AJ31" i="27"/>
  <c r="AD31" i="27"/>
  <c r="AF31" i="27"/>
  <c r="AB31" i="27"/>
  <c r="AH136" i="27"/>
  <c r="AM136" i="27"/>
  <c r="AD136" i="27"/>
  <c r="Y136" i="27"/>
  <c r="AL136" i="27"/>
  <c r="AE136" i="27"/>
  <c r="AK136" i="27"/>
  <c r="AN136" i="27"/>
  <c r="AK59" i="24"/>
  <c r="AC59" i="24"/>
  <c r="AB59" i="24"/>
  <c r="AM59" i="24"/>
  <c r="AL59" i="24"/>
  <c r="AF59" i="24"/>
  <c r="X59" i="24"/>
  <c r="AJ59" i="24"/>
  <c r="AH59" i="24"/>
  <c r="AO59" i="24"/>
  <c r="AF152" i="24"/>
  <c r="AB152" i="24"/>
  <c r="W152" i="24"/>
  <c r="AI152" i="24"/>
  <c r="AL152" i="24"/>
  <c r="Y152" i="24"/>
  <c r="AA152" i="24"/>
  <c r="AM152" i="24"/>
  <c r="AB120" i="24"/>
  <c r="AE120" i="24"/>
  <c r="Y120" i="24"/>
  <c r="AO120" i="24"/>
  <c r="AE67" i="27"/>
  <c r="AA40" i="24"/>
  <c r="W40" i="24"/>
  <c r="AG40" i="24"/>
  <c r="AD40" i="24"/>
  <c r="W17" i="24"/>
  <c r="AN17" i="24"/>
  <c r="AA17" i="24"/>
  <c r="AO17" i="24"/>
  <c r="X17" i="24"/>
  <c r="AH17" i="24"/>
  <c r="AF17" i="24"/>
  <c r="AL33" i="24"/>
  <c r="AG33" i="24"/>
  <c r="AA33" i="24"/>
  <c r="X33" i="24"/>
  <c r="AJ33" i="24"/>
  <c r="AH33" i="24"/>
  <c r="AO82" i="19"/>
  <c r="AK82" i="19"/>
  <c r="AJ82" i="19"/>
  <c r="AL71" i="19"/>
  <c r="AH19" i="21"/>
  <c r="Y2" i="21"/>
  <c r="AN177" i="19"/>
  <c r="Y177" i="19"/>
  <c r="AD6" i="21"/>
  <c r="AJ6" i="21"/>
  <c r="AB23" i="21"/>
  <c r="AL168" i="19"/>
  <c r="AD169" i="19"/>
  <c r="AC140" i="19"/>
  <c r="AL149" i="19"/>
  <c r="AI149" i="19"/>
  <c r="Y149" i="19"/>
  <c r="AK149" i="19"/>
  <c r="AN8" i="21"/>
  <c r="AB53" i="27"/>
  <c r="AD53" i="27"/>
  <c r="W53" i="27"/>
  <c r="AH139" i="24"/>
  <c r="AM139" i="24"/>
  <c r="AC162" i="27"/>
  <c r="AG162" i="27"/>
  <c r="AB162" i="27"/>
  <c r="AO162" i="27"/>
  <c r="AK108" i="27"/>
  <c r="AC108" i="27"/>
  <c r="AI108" i="27"/>
  <c r="AO108" i="27"/>
  <c r="AF108" i="27"/>
  <c r="AH108" i="27"/>
  <c r="AM108" i="27"/>
  <c r="AE108" i="27"/>
  <c r="AA34" i="27"/>
  <c r="AI34" i="27"/>
  <c r="AE34" i="27"/>
  <c r="AG34" i="27"/>
  <c r="AC34" i="27"/>
  <c r="AK34" i="27"/>
  <c r="AL34" i="27"/>
  <c r="AJ34" i="27"/>
  <c r="AO34" i="27"/>
  <c r="AB34" i="27"/>
  <c r="Z34" i="27"/>
  <c r="AM34" i="27"/>
  <c r="AF34" i="27"/>
  <c r="AD34" i="27"/>
  <c r="Y34" i="27"/>
  <c r="AH134" i="27"/>
  <c r="AO134" i="27"/>
  <c r="AB67" i="27"/>
  <c r="AE10" i="24"/>
  <c r="AB10" i="24"/>
  <c r="W10" i="24"/>
  <c r="AA10" i="24"/>
  <c r="AA106" i="27"/>
  <c r="X106" i="27"/>
  <c r="AC106" i="27"/>
  <c r="Z106" i="27"/>
  <c r="AJ106" i="27"/>
  <c r="AF106" i="27"/>
  <c r="AM106" i="27"/>
  <c r="AO106" i="27"/>
  <c r="Y106" i="27"/>
  <c r="AI106" i="27"/>
  <c r="AE106" i="27"/>
  <c r="AK106" i="27"/>
  <c r="AH155" i="19"/>
  <c r="AN65" i="19"/>
  <c r="AA26" i="27"/>
  <c r="AM26" i="27"/>
  <c r="AI26" i="27"/>
  <c r="AD139" i="27"/>
  <c r="AM139" i="27"/>
  <c r="AE139" i="27"/>
  <c r="Y139" i="27"/>
  <c r="AK139" i="27"/>
  <c r="AG139" i="27"/>
  <c r="X139" i="27"/>
  <c r="W139" i="27"/>
  <c r="AD148" i="27"/>
  <c r="AH148" i="27"/>
  <c r="AJ148" i="27"/>
  <c r="AA148" i="27"/>
  <c r="Y148" i="27"/>
  <c r="W148" i="27"/>
  <c r="AC148" i="27"/>
  <c r="AF148" i="27"/>
  <c r="AL125" i="27"/>
  <c r="AG125" i="27"/>
  <c r="Y125" i="27"/>
  <c r="Z125" i="27"/>
  <c r="AM125" i="27"/>
  <c r="X125" i="27"/>
  <c r="AC125" i="27"/>
  <c r="AH125" i="27"/>
  <c r="AI12" i="27"/>
  <c r="AM12" i="27"/>
  <c r="AD147" i="27"/>
  <c r="AF147" i="27"/>
  <c r="X147" i="27"/>
  <c r="AJ149" i="27"/>
  <c r="W149" i="27"/>
  <c r="AE149" i="27"/>
  <c r="Z149" i="27"/>
  <c r="AF42" i="27"/>
  <c r="AN42" i="27"/>
  <c r="Y68" i="27"/>
  <c r="AM68" i="27"/>
  <c r="W3" i="27"/>
  <c r="W47" i="27"/>
  <c r="AD47" i="27"/>
  <c r="AC47" i="27"/>
  <c r="AN47" i="27"/>
  <c r="Z47" i="27"/>
  <c r="AB47" i="27"/>
  <c r="AE54" i="27"/>
  <c r="AG54" i="27"/>
  <c r="AF54" i="27"/>
  <c r="Y54" i="27"/>
  <c r="AM54" i="27"/>
  <c r="AK54" i="27"/>
  <c r="AA54" i="27"/>
  <c r="AN24" i="27"/>
  <c r="AE24" i="27"/>
  <c r="AM24" i="27"/>
  <c r="AJ24" i="27"/>
  <c r="AI24" i="27"/>
  <c r="AF43" i="27"/>
  <c r="AD165" i="27"/>
  <c r="W34" i="27"/>
  <c r="AI73" i="24"/>
  <c r="W73" i="24"/>
  <c r="AM72" i="27"/>
  <c r="W72" i="27"/>
  <c r="X72" i="27"/>
  <c r="Z72" i="27"/>
  <c r="AI72" i="27"/>
  <c r="AH72" i="27"/>
  <c r="AK72" i="27"/>
  <c r="Y72" i="27"/>
  <c r="AJ18" i="27"/>
  <c r="AL18" i="27"/>
  <c r="AN18" i="27"/>
  <c r="AC18" i="27"/>
  <c r="AK18" i="27"/>
  <c r="AI18" i="27"/>
  <c r="X18" i="27"/>
  <c r="AB18" i="27"/>
  <c r="AH18" i="27"/>
  <c r="Z18" i="27"/>
  <c r="AE18" i="27"/>
  <c r="AF18" i="27"/>
  <c r="Y18" i="27"/>
  <c r="W18" i="27"/>
  <c r="AD18" i="27"/>
  <c r="AN67" i="27"/>
  <c r="AO153" i="27"/>
  <c r="AK153" i="27"/>
  <c r="X153" i="27"/>
  <c r="AH153" i="27"/>
  <c r="AJ153" i="27"/>
  <c r="Y153" i="27"/>
  <c r="AG153" i="27"/>
  <c r="AL153" i="27"/>
  <c r="AH174" i="24"/>
  <c r="AD174" i="24"/>
  <c r="AN174" i="24"/>
  <c r="AJ174" i="24"/>
  <c r="AI174" i="24"/>
  <c r="AO174" i="24"/>
  <c r="AL174" i="24"/>
  <c r="X174" i="24"/>
  <c r="AM174" i="24"/>
  <c r="Y174" i="24"/>
  <c r="AB174" i="24"/>
  <c r="Z174" i="24"/>
  <c r="AA174" i="24"/>
  <c r="W174" i="24"/>
  <c r="AE174" i="24"/>
  <c r="AD106" i="27"/>
  <c r="AE87" i="27"/>
  <c r="Y87" i="27"/>
  <c r="X87" i="27"/>
  <c r="Z51" i="27"/>
  <c r="X51" i="27"/>
  <c r="AI51" i="27"/>
  <c r="AI28" i="27"/>
  <c r="X28" i="27"/>
  <c r="AH28" i="27"/>
  <c r="AJ79" i="27"/>
  <c r="AK35" i="27"/>
  <c r="X35" i="27"/>
  <c r="AM35" i="27"/>
  <c r="AH35" i="27"/>
  <c r="AL35" i="27"/>
  <c r="AB105" i="24"/>
  <c r="Z126" i="24"/>
  <c r="AK103" i="27"/>
  <c r="AG103" i="27"/>
  <c r="AO103" i="27"/>
  <c r="AL138" i="27"/>
  <c r="AJ33" i="27"/>
  <c r="AI98" i="27"/>
  <c r="AB63" i="27"/>
  <c r="AE118" i="27"/>
  <c r="AF171" i="27"/>
  <c r="AM171" i="27"/>
  <c r="AK171" i="27"/>
  <c r="AB171" i="27"/>
  <c r="AH171" i="27"/>
  <c r="AK89" i="27"/>
  <c r="AN89" i="27"/>
  <c r="Z89" i="27"/>
  <c r="Y61" i="27"/>
  <c r="AG40" i="27"/>
  <c r="AE40" i="27"/>
  <c r="AL78" i="27"/>
  <c r="Y82" i="24"/>
  <c r="AH82" i="24"/>
  <c r="W82" i="24"/>
  <c r="X111" i="24"/>
  <c r="AG113" i="24"/>
  <c r="X2" i="27"/>
  <c r="AK2" i="27"/>
  <c r="Y127" i="27"/>
  <c r="AI127" i="27"/>
  <c r="AD127" i="27"/>
  <c r="X127" i="27"/>
  <c r="AC132" i="27"/>
  <c r="AB59" i="27"/>
  <c r="Y59" i="27"/>
  <c r="AN59" i="27"/>
  <c r="X117" i="27"/>
  <c r="Z22" i="27"/>
  <c r="AJ22" i="27"/>
  <c r="AB91" i="24"/>
  <c r="AC87" i="27"/>
  <c r="AL87" i="27"/>
  <c r="W51" i="27"/>
  <c r="AL51" i="27"/>
  <c r="AA28" i="27"/>
  <c r="W28" i="27"/>
  <c r="AG79" i="27"/>
  <c r="AN35" i="27"/>
  <c r="AD35" i="27"/>
  <c r="AF35" i="27"/>
  <c r="AB35" i="27"/>
  <c r="W103" i="27"/>
  <c r="AM103" i="27"/>
  <c r="AM33" i="27"/>
  <c r="AC33" i="27"/>
  <c r="AH98" i="27"/>
  <c r="Z171" i="27"/>
  <c r="X171" i="27"/>
  <c r="AI171" i="27"/>
  <c r="AO171" i="27"/>
  <c r="AD89" i="27"/>
  <c r="W89" i="27"/>
  <c r="X61" i="27"/>
  <c r="AB61" i="27"/>
  <c r="AM40" i="27"/>
  <c r="X40" i="27"/>
  <c r="Z78" i="27"/>
  <c r="AD82" i="24"/>
  <c r="AI82" i="24"/>
  <c r="AM111" i="24"/>
  <c r="Y2" i="27"/>
  <c r="AA2" i="27"/>
  <c r="Z127" i="27"/>
  <c r="AM127" i="27"/>
  <c r="AC127" i="27"/>
  <c r="AA127" i="27"/>
  <c r="AJ132" i="27"/>
  <c r="W59" i="27"/>
  <c r="AL59" i="27"/>
  <c r="AJ59" i="27"/>
  <c r="AA22" i="27"/>
  <c r="AC22" i="27"/>
  <c r="Z99" i="19"/>
  <c r="AO93" i="19"/>
  <c r="AH157" i="19"/>
  <c r="AI157" i="19"/>
  <c r="AG157" i="19"/>
  <c r="AL38" i="21"/>
  <c r="AJ31" i="21"/>
  <c r="AJ102" i="19"/>
  <c r="AM14" i="21"/>
  <c r="AK39" i="21"/>
  <c r="AO110" i="19"/>
  <c r="AF110" i="19"/>
  <c r="AF2" i="21"/>
  <c r="AH151" i="19"/>
  <c r="AJ104" i="19"/>
  <c r="AB91" i="19"/>
  <c r="Z91" i="19"/>
  <c r="AA91" i="19"/>
  <c r="W91" i="19"/>
  <c r="Z29" i="21"/>
  <c r="Y146" i="19"/>
  <c r="AJ8" i="21"/>
  <c r="Z8" i="21"/>
  <c r="AA72" i="19"/>
  <c r="AJ72" i="19"/>
  <c r="AO136" i="19"/>
  <c r="AK25" i="21"/>
  <c r="AA66" i="27"/>
  <c r="AJ130" i="27"/>
  <c r="X96" i="27"/>
  <c r="AA79" i="27"/>
  <c r="AF79" i="27"/>
  <c r="AD79" i="27"/>
  <c r="Z143" i="27"/>
  <c r="Z156" i="27"/>
  <c r="AC156" i="27"/>
  <c r="AE129" i="27"/>
  <c r="Z158" i="27"/>
  <c r="AF158" i="27"/>
  <c r="AE158" i="27"/>
  <c r="AK19" i="27"/>
  <c r="X46" i="27"/>
  <c r="Z46" i="27"/>
  <c r="AF140" i="27"/>
  <c r="AI39" i="27"/>
  <c r="AD23" i="24"/>
  <c r="AN126" i="24"/>
  <c r="AH126" i="24"/>
  <c r="AI63" i="24"/>
  <c r="X63" i="24"/>
  <c r="AH52" i="28"/>
  <c r="AF53" i="27"/>
  <c r="AK149" i="27"/>
  <c r="Y149" i="27"/>
  <c r="Z120" i="27"/>
  <c r="AF103" i="27"/>
  <c r="AN103" i="27"/>
  <c r="AL103" i="27"/>
  <c r="AH103" i="27"/>
  <c r="AJ103" i="27"/>
  <c r="AG155" i="27"/>
  <c r="AA14" i="27"/>
  <c r="AE14" i="27"/>
  <c r="AH14" i="27"/>
  <c r="AA107" i="27"/>
  <c r="AN107" i="27"/>
  <c r="AC68" i="27"/>
  <c r="AA68" i="27"/>
  <c r="AE68" i="27"/>
  <c r="AO68" i="27"/>
  <c r="AD48" i="27"/>
  <c r="AL48" i="27"/>
  <c r="AL141" i="27"/>
  <c r="W141" i="27"/>
  <c r="AA65" i="27"/>
  <c r="AK65" i="27"/>
  <c r="AG65" i="27"/>
  <c r="AK88" i="24"/>
  <c r="AN72" i="19"/>
  <c r="X99" i="19"/>
  <c r="AK20" i="21"/>
  <c r="AD157" i="19"/>
  <c r="AI38" i="21"/>
  <c r="AN31" i="21"/>
  <c r="Z31" i="21"/>
  <c r="AC144" i="19"/>
  <c r="AN33" i="21"/>
  <c r="AK98" i="19"/>
  <c r="AH154" i="19"/>
  <c r="AD26" i="21"/>
  <c r="AJ133" i="19"/>
  <c r="AO102" i="19"/>
  <c r="X14" i="21"/>
  <c r="AD39" i="21"/>
  <c r="AN89" i="19"/>
  <c r="AB89" i="19"/>
  <c r="AC110" i="19"/>
  <c r="X110" i="19"/>
  <c r="Z83" i="19"/>
  <c r="AD21" i="21"/>
  <c r="X2" i="21"/>
  <c r="AA2" i="21"/>
  <c r="AF15" i="21"/>
  <c r="AA128" i="19"/>
  <c r="W17" i="21"/>
  <c r="AC118" i="19"/>
  <c r="AK118" i="19"/>
  <c r="X118" i="19"/>
  <c r="AJ177" i="19"/>
  <c r="AB177" i="19"/>
  <c r="AM177" i="19"/>
  <c r="AK177" i="19"/>
  <c r="X151" i="19"/>
  <c r="AH59" i="19"/>
  <c r="AB8" i="21"/>
  <c r="X8" i="21"/>
  <c r="AG8" i="21"/>
  <c r="AB72" i="19"/>
  <c r="AL72" i="19"/>
  <c r="X136" i="19"/>
  <c r="AB122" i="19"/>
  <c r="AL46" i="27"/>
  <c r="AJ63" i="24"/>
  <c r="AJ107" i="27"/>
  <c r="AG107" i="27"/>
  <c r="Z107" i="27"/>
  <c r="AL107" i="27"/>
  <c r="AC107" i="27"/>
  <c r="AI107" i="27"/>
  <c r="AD107" i="27"/>
  <c r="AE107" i="27"/>
  <c r="AM107" i="27"/>
  <c r="AO107" i="27"/>
  <c r="W175" i="27"/>
  <c r="Y175" i="27"/>
  <c r="AC175" i="27"/>
  <c r="AO48" i="27"/>
  <c r="AJ139" i="24"/>
  <c r="AB139" i="24"/>
  <c r="AI139" i="24"/>
  <c r="W139" i="24"/>
  <c r="AK160" i="24"/>
  <c r="AJ160" i="24"/>
  <c r="AH160" i="24"/>
  <c r="AL66" i="27"/>
  <c r="AM79" i="27"/>
  <c r="AB79" i="27"/>
  <c r="AB12" i="27"/>
  <c r="Y129" i="27"/>
  <c r="AG158" i="27"/>
  <c r="AB158" i="27"/>
  <c r="AL19" i="27"/>
  <c r="AD46" i="27"/>
  <c r="AH140" i="27"/>
  <c r="Y85" i="27"/>
  <c r="AG39" i="27"/>
  <c r="AN75" i="24"/>
  <c r="W126" i="24"/>
  <c r="AD63" i="24"/>
  <c r="AM52" i="28"/>
  <c r="AA52" i="28"/>
  <c r="Y76" i="27"/>
  <c r="AG53" i="27"/>
  <c r="AD149" i="27"/>
  <c r="AC149" i="27"/>
  <c r="AD120" i="27"/>
  <c r="AH102" i="27"/>
  <c r="AE103" i="27"/>
  <c r="AC103" i="27"/>
  <c r="AI103" i="27"/>
  <c r="X103" i="27"/>
  <c r="AM155" i="27"/>
  <c r="AL60" i="27"/>
  <c r="AF14" i="27"/>
  <c r="AM14" i="27"/>
  <c r="AF107" i="27"/>
  <c r="X107" i="27"/>
  <c r="AA48" i="27"/>
  <c r="W48" i="27"/>
  <c r="AH88" i="24"/>
  <c r="AD169" i="24"/>
  <c r="AA169" i="24"/>
  <c r="AI169" i="24"/>
  <c r="AK169" i="24"/>
  <c r="AE3" i="21"/>
  <c r="AE93" i="19"/>
  <c r="AJ157" i="19"/>
  <c r="AN18" i="21"/>
  <c r="AC94" i="19"/>
  <c r="AA31" i="21"/>
  <c r="AO176" i="19"/>
  <c r="AN98" i="19"/>
  <c r="AI124" i="19"/>
  <c r="AA102" i="19"/>
  <c r="AF102" i="19"/>
  <c r="AN102" i="19"/>
  <c r="AB102" i="19"/>
  <c r="AN14" i="21"/>
  <c r="AL14" i="21"/>
  <c r="AG39" i="21"/>
  <c r="AF39" i="21"/>
  <c r="AG103" i="19"/>
  <c r="AL41" i="21"/>
  <c r="W89" i="19"/>
  <c r="W110" i="19"/>
  <c r="AI21" i="21"/>
  <c r="AC2" i="21"/>
  <c r="W15" i="21"/>
  <c r="AI15" i="21"/>
  <c r="AA79" i="19"/>
  <c r="AE96" i="19"/>
  <c r="Z17" i="21"/>
  <c r="AA118" i="19"/>
  <c r="Z118" i="19"/>
  <c r="X177" i="19"/>
  <c r="AC151" i="19"/>
  <c r="Z151" i="19"/>
  <c r="AD91" i="19"/>
  <c r="AJ91" i="19"/>
  <c r="Y91" i="19"/>
  <c r="X91" i="19"/>
  <c r="AJ155" i="19"/>
  <c r="AJ149" i="19"/>
  <c r="AH149" i="19"/>
  <c r="AD149" i="19"/>
  <c r="W146" i="19"/>
  <c r="AL78" i="19"/>
  <c r="AM8" i="21"/>
  <c r="AC8" i="21"/>
  <c r="AF72" i="19"/>
  <c r="X72" i="19"/>
  <c r="AA136" i="19"/>
  <c r="Z25" i="21"/>
  <c r="AK65" i="19"/>
  <c r="AK52" i="28"/>
  <c r="AI14" i="27"/>
  <c r="AG14" i="27"/>
  <c r="Y14" i="27"/>
  <c r="AO14" i="27"/>
  <c r="AL14" i="27"/>
  <c r="AK14" i="27"/>
  <c r="Z14" i="27"/>
  <c r="AF138" i="27"/>
  <c r="AN138" i="27"/>
  <c r="W138" i="27"/>
  <c r="Z48" i="27"/>
  <c r="AM48" i="27"/>
  <c r="AC48" i="27"/>
  <c r="AB48" i="27"/>
  <c r="Y48" i="27"/>
  <c r="AE48" i="27"/>
  <c r="AF48" i="27"/>
  <c r="AN48" i="27"/>
  <c r="X48" i="27"/>
  <c r="AH48" i="27"/>
  <c r="AJ95" i="27"/>
  <c r="AN95" i="27"/>
  <c r="AE88" i="24"/>
  <c r="AN88" i="24"/>
  <c r="Z88" i="24"/>
  <c r="X88" i="24"/>
  <c r="AC88" i="24"/>
  <c r="AI88" i="24"/>
  <c r="AD88" i="24"/>
  <c r="AK162" i="27"/>
  <c r="AJ162" i="27"/>
  <c r="AN162" i="27"/>
  <c r="AL63" i="27"/>
  <c r="AC111" i="27"/>
  <c r="AL3" i="27"/>
  <c r="AK3" i="27"/>
  <c r="AJ3" i="27"/>
  <c r="AD3" i="27"/>
  <c r="AK77" i="27"/>
  <c r="AC77" i="27"/>
  <c r="AM16" i="27"/>
  <c r="AN16" i="27"/>
  <c r="Z54" i="27"/>
  <c r="AO54" i="27"/>
  <c r="AD54" i="27"/>
  <c r="AN54" i="27"/>
  <c r="AD55" i="27"/>
  <c r="AN55" i="27"/>
  <c r="AL31" i="27"/>
  <c r="Y31" i="27"/>
  <c r="AC31" i="27"/>
  <c r="AE31" i="27"/>
  <c r="AL94" i="27"/>
  <c r="W94" i="27"/>
  <c r="AJ94" i="27"/>
  <c r="AK94" i="27"/>
  <c r="AM94" i="27"/>
  <c r="AN38" i="27"/>
  <c r="AJ38" i="27"/>
  <c r="AI38" i="27"/>
  <c r="AH38" i="27"/>
  <c r="Z38" i="27"/>
  <c r="X116" i="27"/>
  <c r="AF169" i="27"/>
  <c r="AG169" i="27"/>
  <c r="AM169" i="27"/>
  <c r="AC169" i="27"/>
  <c r="AA136" i="27"/>
  <c r="AG136" i="27"/>
  <c r="AO136" i="27"/>
  <c r="AB136" i="27"/>
  <c r="AJ136" i="27"/>
  <c r="AL159" i="27"/>
  <c r="AE159" i="27"/>
  <c r="AH78" i="27"/>
  <c r="AA78" i="27"/>
  <c r="AC78" i="27"/>
  <c r="AA88" i="27"/>
  <c r="AD88" i="27"/>
  <c r="AK165" i="27"/>
  <c r="AG165" i="27"/>
  <c r="AA165" i="27"/>
  <c r="AO57" i="27"/>
  <c r="AA57" i="27"/>
  <c r="AC57" i="27"/>
  <c r="AH57" i="27"/>
  <c r="AC81" i="24"/>
  <c r="AC111" i="24"/>
  <c r="W162" i="27"/>
  <c r="AE162" i="27"/>
  <c r="AG63" i="27"/>
  <c r="X111" i="27"/>
  <c r="AJ111" i="27"/>
  <c r="AF3" i="27"/>
  <c r="AN3" i="27"/>
  <c r="AB3" i="27"/>
  <c r="AC137" i="27"/>
  <c r="AF77" i="27"/>
  <c r="AH77" i="27"/>
  <c r="AJ16" i="27"/>
  <c r="AF16" i="27"/>
  <c r="AC54" i="27"/>
  <c r="W54" i="27"/>
  <c r="AB54" i="27"/>
  <c r="AL54" i="27"/>
  <c r="AE55" i="27"/>
  <c r="AI55" i="27"/>
  <c r="AG31" i="27"/>
  <c r="AO31" i="27"/>
  <c r="X31" i="27"/>
  <c r="AJ152" i="27"/>
  <c r="AB94" i="27"/>
  <c r="AD94" i="27"/>
  <c r="Y94" i="27"/>
  <c r="AI94" i="27"/>
  <c r="AB38" i="27"/>
  <c r="AM38" i="27"/>
  <c r="X38" i="27"/>
  <c r="AD38" i="27"/>
  <c r="Z116" i="27"/>
  <c r="W169" i="27"/>
  <c r="AK169" i="27"/>
  <c r="AH169" i="27"/>
  <c r="AJ169" i="27"/>
  <c r="AC136" i="27"/>
  <c r="Z136" i="27"/>
  <c r="AF136" i="27"/>
  <c r="W136" i="27"/>
  <c r="AM159" i="27"/>
  <c r="AJ159" i="27"/>
  <c r="AI159" i="27"/>
  <c r="X78" i="27"/>
  <c r="Y78" i="27"/>
  <c r="W88" i="27"/>
  <c r="AO88" i="27"/>
  <c r="AK88" i="27"/>
  <c r="Z165" i="27"/>
  <c r="X165" i="27"/>
  <c r="AK57" i="27"/>
  <c r="Y57" i="27"/>
  <c r="AL57" i="27"/>
  <c r="AF57" i="27"/>
  <c r="Z57" i="27"/>
  <c r="AN81" i="24"/>
  <c r="AL120" i="24"/>
  <c r="AC120" i="24"/>
  <c r="AM120" i="24"/>
  <c r="AJ120" i="24"/>
  <c r="AJ13" i="27"/>
  <c r="AM13" i="27"/>
  <c r="AD13" i="27"/>
  <c r="AG13" i="27"/>
  <c r="AB72" i="27"/>
  <c r="AJ72" i="27"/>
  <c r="AN72" i="27"/>
  <c r="AE72" i="27"/>
  <c r="AC72" i="27"/>
  <c r="AL176" i="27"/>
  <c r="AA176" i="27"/>
  <c r="AJ176" i="27"/>
  <c r="AH176" i="27"/>
  <c r="AK11" i="27"/>
  <c r="Y11" i="27"/>
  <c r="AB11" i="27"/>
  <c r="AF11" i="27"/>
  <c r="AA11" i="27"/>
  <c r="AC153" i="27"/>
  <c r="AA153" i="27"/>
  <c r="AB153" i="27"/>
  <c r="AI153" i="27"/>
  <c r="AN153" i="27"/>
  <c r="AK177" i="27"/>
  <c r="W126" i="27"/>
  <c r="AF126" i="27"/>
  <c r="AN126" i="27"/>
  <c r="AH117" i="27"/>
  <c r="AM22" i="27"/>
  <c r="AG22" i="27"/>
  <c r="X22" i="27"/>
  <c r="AN22" i="27"/>
  <c r="AO145" i="27"/>
  <c r="AK145" i="27"/>
  <c r="AL58" i="27"/>
  <c r="AA58" i="27"/>
  <c r="X58" i="27"/>
  <c r="AE58" i="27"/>
  <c r="AG58" i="27"/>
  <c r="AF164" i="27"/>
  <c r="AA164" i="27"/>
  <c r="AH164" i="27"/>
  <c r="AD164" i="27"/>
  <c r="Z164" i="27"/>
  <c r="AK142" i="27"/>
  <c r="AC142" i="27"/>
  <c r="AG142" i="27"/>
  <c r="AA142" i="27"/>
  <c r="AN142" i="27"/>
  <c r="AG17" i="27"/>
  <c r="AD45" i="27"/>
  <c r="Z45" i="27"/>
  <c r="AO45" i="27"/>
  <c r="AM45" i="27"/>
  <c r="W45" i="27"/>
  <c r="AL110" i="27"/>
  <c r="W110" i="27"/>
  <c r="AD110" i="27"/>
  <c r="AO110" i="27"/>
  <c r="AE110" i="27"/>
  <c r="AF90" i="27"/>
  <c r="AB90" i="27"/>
  <c r="AI90" i="27"/>
  <c r="AM90" i="27"/>
  <c r="AK90" i="27"/>
  <c r="AC145" i="24"/>
  <c r="AM171" i="24"/>
  <c r="AC17" i="24"/>
  <c r="AG17" i="24"/>
  <c r="Y17" i="24"/>
  <c r="AM17" i="24"/>
  <c r="AD10" i="24"/>
  <c r="AH10" i="24"/>
  <c r="AK10" i="24"/>
  <c r="AH66" i="24"/>
  <c r="AD175" i="24"/>
  <c r="AK33" i="24"/>
  <c r="AJ91" i="24"/>
  <c r="AI91" i="24"/>
  <c r="AI17" i="24"/>
  <c r="AH13" i="27"/>
  <c r="Z13" i="27"/>
  <c r="AE13" i="27"/>
  <c r="AK13" i="27"/>
  <c r="AC2" i="27"/>
  <c r="AG72" i="27"/>
  <c r="AA72" i="27"/>
  <c r="AF72" i="27"/>
  <c r="AO72" i="27"/>
  <c r="AI176" i="27"/>
  <c r="AM176" i="27"/>
  <c r="AN176" i="27"/>
  <c r="AE176" i="27"/>
  <c r="AG176" i="27"/>
  <c r="AF127" i="27"/>
  <c r="W11" i="27"/>
  <c r="AN11" i="27"/>
  <c r="AL11" i="27"/>
  <c r="Z11" i="27"/>
  <c r="Z153" i="27"/>
  <c r="W153" i="27"/>
  <c r="AF153" i="27"/>
  <c r="AM153" i="27"/>
  <c r="AL126" i="27"/>
  <c r="AB126" i="27"/>
  <c r="X126" i="27"/>
  <c r="AO117" i="27"/>
  <c r="AI22" i="27"/>
  <c r="Y22" i="27"/>
  <c r="AO22" i="27"/>
  <c r="AL22" i="27"/>
  <c r="AB145" i="27"/>
  <c r="Z145" i="27"/>
  <c r="AC145" i="27"/>
  <c r="Z58" i="27"/>
  <c r="AB58" i="27"/>
  <c r="AF58" i="27"/>
  <c r="AI58" i="27"/>
  <c r="W164" i="27"/>
  <c r="AN164" i="27"/>
  <c r="AE164" i="27"/>
  <c r="AG164" i="27"/>
  <c r="AM142" i="27"/>
  <c r="Y142" i="27"/>
  <c r="AF142" i="27"/>
  <c r="AB142" i="27"/>
  <c r="X17" i="27"/>
  <c r="Y45" i="27"/>
  <c r="AC45" i="27"/>
  <c r="AA45" i="27"/>
  <c r="AI45" i="27"/>
  <c r="AM110" i="27"/>
  <c r="AA110" i="27"/>
  <c r="X110" i="27"/>
  <c r="AH110" i="27"/>
  <c r="X90" i="27"/>
  <c r="AJ90" i="27"/>
  <c r="AO90" i="27"/>
  <c r="Y90" i="27"/>
  <c r="W145" i="24"/>
  <c r="X171" i="24"/>
  <c r="Z17" i="24"/>
  <c r="AK17" i="24"/>
  <c r="AL17" i="24"/>
  <c r="AE17" i="24"/>
  <c r="Z146" i="24"/>
  <c r="X10" i="24"/>
  <c r="AN10" i="24"/>
  <c r="AA66" i="24"/>
  <c r="AE66" i="24"/>
  <c r="AI161" i="27"/>
  <c r="AB175" i="24"/>
  <c r="AE175" i="24"/>
  <c r="AF33" i="24"/>
  <c r="AC91" i="24"/>
  <c r="AO91" i="24"/>
  <c r="AG175" i="24"/>
  <c r="W175" i="24"/>
  <c r="AI33" i="24"/>
  <c r="AF91" i="24"/>
  <c r="AN99" i="19"/>
  <c r="AM99" i="19"/>
  <c r="AC99" i="19"/>
  <c r="AA163" i="19"/>
  <c r="AC5" i="21"/>
  <c r="AA38" i="21"/>
  <c r="AB38" i="21"/>
  <c r="Z38" i="21"/>
  <c r="AJ38" i="21"/>
  <c r="AM38" i="21"/>
  <c r="AI31" i="21"/>
  <c r="AL31" i="21"/>
  <c r="AD31" i="21"/>
  <c r="AB31" i="21"/>
  <c r="AG31" i="21"/>
  <c r="AF31" i="21"/>
  <c r="Y31" i="21"/>
  <c r="X31" i="21"/>
  <c r="AM31" i="21"/>
  <c r="AM37" i="21"/>
  <c r="AB37" i="21"/>
  <c r="AO37" i="21"/>
  <c r="X67" i="19"/>
  <c r="AD99" i="19"/>
  <c r="AE99" i="19"/>
  <c r="AF52" i="21"/>
  <c r="AL84" i="19"/>
  <c r="AD84" i="19"/>
  <c r="AJ84" i="19"/>
  <c r="AF38" i="21"/>
  <c r="AD35" i="21"/>
  <c r="AH99" i="19"/>
  <c r="W99" i="19"/>
  <c r="AL163" i="19"/>
  <c r="AD148" i="19"/>
  <c r="AB148" i="19"/>
  <c r="AC148" i="19"/>
  <c r="AM148" i="19"/>
  <c r="AL5" i="21"/>
  <c r="AJ5" i="21"/>
  <c r="AI5" i="21"/>
  <c r="AE5" i="21"/>
  <c r="AH5" i="21"/>
  <c r="AB106" i="19"/>
  <c r="AN106" i="19"/>
  <c r="AF63" i="19"/>
  <c r="AF127" i="19"/>
  <c r="AB159" i="19"/>
  <c r="AO16" i="21"/>
  <c r="AF48" i="21"/>
  <c r="AO112" i="19"/>
  <c r="AF144" i="19"/>
  <c r="Y33" i="21"/>
  <c r="AF33" i="21"/>
  <c r="AA33" i="21"/>
  <c r="AG62" i="19"/>
  <c r="AH75" i="19"/>
  <c r="AD171" i="19"/>
  <c r="AN60" i="19"/>
  <c r="AK156" i="19"/>
  <c r="AM69" i="19"/>
  <c r="AJ165" i="19"/>
  <c r="Y126" i="19"/>
  <c r="AB138" i="19"/>
  <c r="AE39" i="21"/>
  <c r="AO39" i="21"/>
  <c r="AD103" i="19"/>
  <c r="AK103" i="19"/>
  <c r="AB24" i="21"/>
  <c r="AA88" i="19"/>
  <c r="AO152" i="19"/>
  <c r="AM41" i="21"/>
  <c r="AO86" i="19"/>
  <c r="AI110" i="19"/>
  <c r="AL110" i="19"/>
  <c r="Y110" i="19"/>
  <c r="AM51" i="21"/>
  <c r="AK21" i="21"/>
  <c r="AO21" i="21"/>
  <c r="AM21" i="21"/>
  <c r="Y10" i="21"/>
  <c r="AA10" i="21"/>
  <c r="AD134" i="19"/>
  <c r="Y111" i="19"/>
  <c r="AM96" i="19"/>
  <c r="AD96" i="19"/>
  <c r="AI160" i="19"/>
  <c r="AI17" i="21"/>
  <c r="AH49" i="21"/>
  <c r="W49" i="21"/>
  <c r="AD137" i="19"/>
  <c r="Z137" i="19"/>
  <c r="AO137" i="19"/>
  <c r="Y137" i="19"/>
  <c r="AO58" i="19"/>
  <c r="Y58" i="19"/>
  <c r="Z12" i="21"/>
  <c r="Z108" i="19"/>
  <c r="AM42" i="21"/>
  <c r="AB42" i="21"/>
  <c r="AO168" i="19"/>
  <c r="X168" i="19"/>
  <c r="W168" i="19"/>
  <c r="AM169" i="19"/>
  <c r="Z30" i="21"/>
  <c r="AA59" i="19"/>
  <c r="AJ29" i="21"/>
  <c r="AN29" i="21"/>
  <c r="AN85" i="19"/>
  <c r="AH146" i="19"/>
  <c r="X146" i="19"/>
  <c r="AB146" i="19"/>
  <c r="AI146" i="19"/>
  <c r="AD146" i="19"/>
  <c r="AA166" i="19"/>
  <c r="AH78" i="19"/>
  <c r="Z65" i="19"/>
  <c r="AG65" i="19"/>
  <c r="AI122" i="19"/>
  <c r="X122" i="19"/>
  <c r="AL139" i="19"/>
  <c r="AI60" i="19"/>
  <c r="AD45" i="21"/>
  <c r="AF138" i="19"/>
  <c r="AH103" i="19"/>
  <c r="X103" i="19"/>
  <c r="AM103" i="19"/>
  <c r="AG24" i="21"/>
  <c r="AH88" i="19"/>
  <c r="AJ152" i="19"/>
  <c r="AN110" i="19"/>
  <c r="AI36" i="21"/>
  <c r="AK114" i="19"/>
  <c r="AC49" i="21"/>
  <c r="AL40" i="21"/>
  <c r="AH168" i="19"/>
  <c r="AE168" i="19"/>
  <c r="Z168" i="19"/>
  <c r="AN168" i="19"/>
  <c r="AF169" i="19"/>
  <c r="AC169" i="19"/>
  <c r="AG30" i="21"/>
  <c r="AO29" i="21"/>
  <c r="AL29" i="21"/>
  <c r="AJ146" i="19"/>
  <c r="AG146" i="19"/>
  <c r="AM146" i="19"/>
  <c r="AO146" i="19"/>
  <c r="AL146" i="19"/>
  <c r="AC78" i="19"/>
  <c r="Y78" i="19"/>
  <c r="AN78" i="19"/>
  <c r="AB78" i="19"/>
  <c r="AD65" i="19"/>
  <c r="AL65" i="19"/>
  <c r="Y65" i="19"/>
  <c r="AM122" i="19"/>
  <c r="AF122" i="19"/>
  <c r="AB63" i="19"/>
  <c r="AM63" i="19"/>
  <c r="AK112" i="19"/>
  <c r="AI144" i="19"/>
  <c r="AE97" i="19"/>
  <c r="AL171" i="19"/>
  <c r="AN92" i="19"/>
  <c r="AD13" i="21"/>
  <c r="AB69" i="19"/>
  <c r="X101" i="19"/>
  <c r="AB133" i="19"/>
  <c r="X165" i="19"/>
  <c r="W39" i="21"/>
  <c r="AB39" i="21"/>
  <c r="Z103" i="19"/>
  <c r="AI103" i="19"/>
  <c r="AK135" i="19"/>
  <c r="Y86" i="19"/>
  <c r="AA162" i="19"/>
  <c r="AE110" i="19"/>
  <c r="AB110" i="19"/>
  <c r="Z110" i="19"/>
  <c r="AJ83" i="19"/>
  <c r="AI147" i="19"/>
  <c r="Z21" i="21"/>
  <c r="AB21" i="21"/>
  <c r="AF10" i="21"/>
  <c r="AJ10" i="21"/>
  <c r="W134" i="19"/>
  <c r="AA111" i="19"/>
  <c r="AG96" i="19"/>
  <c r="AH17" i="21"/>
  <c r="Y17" i="21"/>
  <c r="AO49" i="21"/>
  <c r="AH137" i="19"/>
  <c r="AK137" i="19"/>
  <c r="AJ58" i="19"/>
  <c r="Y12" i="21"/>
  <c r="AB108" i="19"/>
  <c r="AO53" i="19"/>
  <c r="AK42" i="21"/>
  <c r="AA168" i="19"/>
  <c r="AI168" i="19"/>
  <c r="AB168" i="19"/>
  <c r="X169" i="19"/>
  <c r="AF30" i="21"/>
  <c r="Y34" i="21"/>
  <c r="AK59" i="19"/>
  <c r="W29" i="21"/>
  <c r="AL85" i="19"/>
  <c r="AA146" i="19"/>
  <c r="Z146" i="19"/>
  <c r="AC146" i="19"/>
  <c r="AE146" i="19"/>
  <c r="AK166" i="19"/>
  <c r="W78" i="19"/>
  <c r="Z136" i="19"/>
  <c r="AA25" i="21"/>
  <c r="W65" i="19"/>
  <c r="AH65" i="19"/>
  <c r="AC122" i="19"/>
  <c r="Y122" i="19"/>
  <c r="AO169" i="27"/>
  <c r="AO113" i="24"/>
  <c r="AI13" i="27"/>
  <c r="AN75" i="27"/>
  <c r="AO123" i="27"/>
  <c r="AO124" i="27"/>
  <c r="AE132" i="27"/>
  <c r="AB33" i="24"/>
  <c r="AD91" i="24"/>
  <c r="AC56" i="21"/>
  <c r="AC66" i="27"/>
  <c r="AN66" i="27"/>
  <c r="AE66" i="27"/>
  <c r="AF143" i="27"/>
  <c r="Y143" i="27"/>
  <c r="AD143" i="27"/>
  <c r="AD12" i="27"/>
  <c r="AE112" i="27"/>
  <c r="AI147" i="27"/>
  <c r="AC39" i="27"/>
  <c r="W128" i="24"/>
  <c r="AF128" i="24"/>
  <c r="AO128" i="24"/>
  <c r="X105" i="24"/>
  <c r="AB96" i="24"/>
  <c r="AI96" i="24"/>
  <c r="AL63" i="24"/>
  <c r="AF82" i="27"/>
  <c r="AE146" i="27"/>
  <c r="AN50" i="27"/>
  <c r="AK50" i="27"/>
  <c r="AE76" i="27"/>
  <c r="AN120" i="27"/>
  <c r="AF120" i="27"/>
  <c r="AL102" i="27"/>
  <c r="AN157" i="27"/>
  <c r="AN7" i="27"/>
  <c r="X7" i="27"/>
  <c r="AB7" i="27"/>
  <c r="AE7" i="27"/>
  <c r="AA71" i="27"/>
  <c r="AN141" i="27"/>
  <c r="AD10" i="27"/>
  <c r="AI10" i="27"/>
  <c r="AE65" i="27"/>
  <c r="AF65" i="27"/>
  <c r="AO65" i="27"/>
  <c r="AN97" i="27"/>
  <c r="AF97" i="27"/>
  <c r="AG16" i="24"/>
  <c r="AF16" i="24"/>
  <c r="AA16" i="24"/>
  <c r="AM16" i="24"/>
  <c r="Y16" i="24"/>
  <c r="AB88" i="24"/>
  <c r="AG88" i="24"/>
  <c r="AM88" i="24"/>
  <c r="W88" i="24"/>
  <c r="AL169" i="24"/>
  <c r="AC169" i="24"/>
  <c r="AC55" i="24"/>
  <c r="Z160" i="24"/>
  <c r="AF33" i="27"/>
  <c r="AI33" i="27"/>
  <c r="AG33" i="27"/>
  <c r="W111" i="27"/>
  <c r="AD111" i="27"/>
  <c r="AN111" i="27"/>
  <c r="X3" i="27"/>
  <c r="Y3" i="27"/>
  <c r="AM3" i="27"/>
  <c r="AE100" i="27"/>
  <c r="AK137" i="27"/>
  <c r="AM47" i="27"/>
  <c r="AJ118" i="27"/>
  <c r="AA171" i="27"/>
  <c r="W108" i="27"/>
  <c r="AL108" i="27"/>
  <c r="Z108" i="27"/>
  <c r="AA31" i="27"/>
  <c r="AH31" i="27"/>
  <c r="AD152" i="27"/>
  <c r="AF152" i="27"/>
  <c r="AB43" i="27"/>
  <c r="Z176" i="27"/>
  <c r="AJ134" i="27"/>
  <c r="AC10" i="24"/>
  <c r="AJ66" i="24"/>
  <c r="AA104" i="27"/>
  <c r="AH96" i="24"/>
  <c r="AK96" i="24"/>
  <c r="AK111" i="27"/>
  <c r="AM118" i="27"/>
  <c r="AE169" i="27"/>
  <c r="X110" i="24"/>
  <c r="Y113" i="24"/>
  <c r="AC13" i="27"/>
  <c r="AL123" i="27"/>
  <c r="AH124" i="27"/>
  <c r="AA91" i="24"/>
  <c r="AJ66" i="27"/>
  <c r="AM66" i="27"/>
  <c r="AN130" i="27"/>
  <c r="AI86" i="27"/>
  <c r="AC30" i="27"/>
  <c r="AL143" i="27"/>
  <c r="AC143" i="27"/>
  <c r="AK143" i="27"/>
  <c r="AE143" i="27"/>
  <c r="X12" i="27"/>
  <c r="AL133" i="27"/>
  <c r="AO104" i="27"/>
  <c r="AI173" i="27"/>
  <c r="Y147" i="27"/>
  <c r="AJ39" i="27"/>
  <c r="AO39" i="27"/>
  <c r="AM128" i="24"/>
  <c r="AB128" i="24"/>
  <c r="AI105" i="24"/>
  <c r="W46" i="24"/>
  <c r="Z63" i="24"/>
  <c r="AF52" i="28"/>
  <c r="AG146" i="27"/>
  <c r="AI50" i="27"/>
  <c r="W50" i="27"/>
  <c r="Z76" i="27"/>
  <c r="AA8" i="27"/>
  <c r="X120" i="27"/>
  <c r="AG120" i="27"/>
  <c r="AM120" i="27"/>
  <c r="AJ102" i="27"/>
  <c r="AI42" i="27"/>
  <c r="AH60" i="27"/>
  <c r="AK36" i="27"/>
  <c r="AJ7" i="27"/>
  <c r="AG7" i="27"/>
  <c r="W7" i="27"/>
  <c r="AA7" i="27"/>
  <c r="AC71" i="27"/>
  <c r="AH10" i="27"/>
  <c r="AA10" i="27"/>
  <c r="AL10" i="27"/>
  <c r="AL65" i="27"/>
  <c r="Y65" i="27"/>
  <c r="AG97" i="27"/>
  <c r="AO97" i="27"/>
  <c r="AD97" i="27"/>
  <c r="AD16" i="24"/>
  <c r="Z16" i="24"/>
  <c r="AJ16" i="24"/>
  <c r="AK16" i="24"/>
  <c r="Y88" i="24"/>
  <c r="AJ88" i="24"/>
  <c r="AB169" i="24"/>
  <c r="AG169" i="24"/>
  <c r="AC160" i="24"/>
  <c r="AA160" i="24"/>
  <c r="W33" i="27"/>
  <c r="Y33" i="27"/>
  <c r="AL33" i="27"/>
  <c r="AG98" i="27"/>
  <c r="AM111" i="27"/>
  <c r="AG111" i="27"/>
  <c r="AA111" i="27"/>
  <c r="AI3" i="27"/>
  <c r="AE3" i="27"/>
  <c r="AG100" i="27"/>
  <c r="AC100" i="27"/>
  <c r="X137" i="27"/>
  <c r="AJ47" i="27"/>
  <c r="AK118" i="27"/>
  <c r="Z118" i="27"/>
  <c r="X108" i="27"/>
  <c r="AA108" i="27"/>
  <c r="AN31" i="27"/>
  <c r="AM31" i="27"/>
  <c r="AC152" i="27"/>
  <c r="X43" i="27"/>
  <c r="AD57" i="27"/>
  <c r="AN113" i="24"/>
  <c r="AD134" i="27"/>
  <c r="AA171" i="24"/>
  <c r="AL66" i="24"/>
  <c r="Y33" i="24"/>
  <c r="Y91" i="24"/>
  <c r="AN136" i="19"/>
  <c r="AE176" i="19"/>
  <c r="Z75" i="19"/>
  <c r="AH139" i="19"/>
  <c r="AK28" i="21"/>
  <c r="AE92" i="19"/>
  <c r="Y156" i="19"/>
  <c r="W45" i="21"/>
  <c r="W64" i="19"/>
  <c r="AG169" i="19"/>
  <c r="AH163" i="19"/>
  <c r="W20" i="21"/>
  <c r="Z20" i="21"/>
  <c r="AC84" i="19"/>
  <c r="AB5" i="21"/>
  <c r="Z5" i="21"/>
  <c r="W5" i="21"/>
  <c r="AD37" i="21"/>
  <c r="AN37" i="21"/>
  <c r="AM70" i="19"/>
  <c r="AJ63" i="19"/>
  <c r="AI63" i="19"/>
  <c r="AA80" i="19"/>
  <c r="AD176" i="19"/>
  <c r="AC62" i="19"/>
  <c r="W62" i="19"/>
  <c r="Y62" i="19"/>
  <c r="AI154" i="19"/>
  <c r="Z113" i="19"/>
  <c r="AA75" i="19"/>
  <c r="AD139" i="19"/>
  <c r="AI28" i="21"/>
  <c r="AI92" i="19"/>
  <c r="AF156" i="19"/>
  <c r="AG45" i="21"/>
  <c r="AM101" i="19"/>
  <c r="AL165" i="19"/>
  <c r="AM165" i="19"/>
  <c r="AC165" i="19"/>
  <c r="AM138" i="19"/>
  <c r="AK71" i="19"/>
  <c r="Y71" i="19"/>
  <c r="AM135" i="19"/>
  <c r="Z167" i="19"/>
  <c r="AM24" i="21"/>
  <c r="AA56" i="19"/>
  <c r="AD88" i="19"/>
  <c r="AA120" i="19"/>
  <c r="AH152" i="19"/>
  <c r="AI9" i="21"/>
  <c r="Y41" i="21"/>
  <c r="X129" i="19"/>
  <c r="AO145" i="19"/>
  <c r="AA89" i="19"/>
  <c r="Z89" i="19"/>
  <c r="AE89" i="19"/>
  <c r="AC89" i="19"/>
  <c r="AJ162" i="19"/>
  <c r="AM162" i="19"/>
  <c r="AD110" i="19"/>
  <c r="AC19" i="21"/>
  <c r="AG132" i="19"/>
  <c r="AG164" i="19"/>
  <c r="AJ164" i="19"/>
  <c r="AO2" i="21"/>
  <c r="AG2" i="21"/>
  <c r="AA77" i="19"/>
  <c r="AM173" i="19"/>
  <c r="AB15" i="21"/>
  <c r="AA15" i="21"/>
  <c r="AH15" i="21"/>
  <c r="AD15" i="21"/>
  <c r="AD47" i="21"/>
  <c r="AA64" i="19"/>
  <c r="AK64" i="19"/>
  <c r="AJ64" i="19"/>
  <c r="AF96" i="19"/>
  <c r="AK96" i="19"/>
  <c r="Z96" i="19"/>
  <c r="AI128" i="19"/>
  <c r="AE17" i="21"/>
  <c r="AG58" i="19"/>
  <c r="X58" i="19"/>
  <c r="AA54" i="19"/>
  <c r="AH27" i="21"/>
  <c r="AF27" i="21"/>
  <c r="AH123" i="19"/>
  <c r="AI12" i="21"/>
  <c r="AE44" i="21"/>
  <c r="AN108" i="19"/>
  <c r="AN172" i="19"/>
  <c r="X53" i="19"/>
  <c r="AM6" i="21"/>
  <c r="AK6" i="21"/>
  <c r="AO6" i="21"/>
  <c r="Y42" i="21"/>
  <c r="AA42" i="21"/>
  <c r="AN42" i="21"/>
  <c r="AO74" i="19"/>
  <c r="AB74" i="19"/>
  <c r="AF23" i="21"/>
  <c r="W23" i="21"/>
  <c r="AD23" i="21"/>
  <c r="Y151" i="19"/>
  <c r="AD151" i="19"/>
  <c r="X40" i="21"/>
  <c r="AA104" i="19"/>
  <c r="AL169" i="19"/>
  <c r="AK169" i="19"/>
  <c r="W169" i="19"/>
  <c r="AI169" i="19"/>
  <c r="W30" i="21"/>
  <c r="AI30" i="21"/>
  <c r="AF140" i="19"/>
  <c r="AJ85" i="19"/>
  <c r="AM119" i="19"/>
  <c r="AE136" i="19"/>
  <c r="AB136" i="19"/>
  <c r="AJ25" i="21"/>
  <c r="AH25" i="21"/>
  <c r="Y130" i="19"/>
  <c r="AC50" i="21"/>
  <c r="Z67" i="19"/>
  <c r="AO163" i="19"/>
  <c r="Y20" i="21"/>
  <c r="Y84" i="19"/>
  <c r="AF148" i="19"/>
  <c r="AF5" i="21"/>
  <c r="AD5" i="21"/>
  <c r="AO5" i="21"/>
  <c r="AM5" i="21"/>
  <c r="AF37" i="21"/>
  <c r="Y37" i="21"/>
  <c r="AG38" i="21"/>
  <c r="W38" i="21"/>
  <c r="AC18" i="21"/>
  <c r="AC106" i="19"/>
  <c r="Z63" i="19"/>
  <c r="AG63" i="19"/>
  <c r="AI80" i="19"/>
  <c r="AN176" i="19"/>
  <c r="AO62" i="19"/>
  <c r="AE62" i="19"/>
  <c r="AM62" i="19"/>
  <c r="Y154" i="19"/>
  <c r="X26" i="21"/>
  <c r="AL22" i="21"/>
  <c r="AG75" i="19"/>
  <c r="AI139" i="19"/>
  <c r="AD28" i="21"/>
  <c r="Z92" i="19"/>
  <c r="Z156" i="19"/>
  <c r="Y45" i="21"/>
  <c r="AO101" i="19"/>
  <c r="AN165" i="19"/>
  <c r="AF165" i="19"/>
  <c r="AE165" i="19"/>
  <c r="AO165" i="19"/>
  <c r="AC126" i="19"/>
  <c r="AO138" i="19"/>
  <c r="AG71" i="19"/>
  <c r="AB135" i="19"/>
  <c r="X167" i="19"/>
  <c r="AN24" i="21"/>
  <c r="X56" i="19"/>
  <c r="X88" i="19"/>
  <c r="AI120" i="19"/>
  <c r="AF152" i="19"/>
  <c r="AJ9" i="21"/>
  <c r="AG41" i="21"/>
  <c r="AI129" i="19"/>
  <c r="X105" i="19"/>
  <c r="Y150" i="19"/>
  <c r="AD89" i="19"/>
  <c r="AF89" i="19"/>
  <c r="AK89" i="19"/>
  <c r="AG89" i="19"/>
  <c r="AF162" i="19"/>
  <c r="AL162" i="19"/>
  <c r="Z115" i="19"/>
  <c r="AM100" i="19"/>
  <c r="AJ132" i="19"/>
  <c r="AE164" i="19"/>
  <c r="Z164" i="19"/>
  <c r="AN2" i="21"/>
  <c r="AJ2" i="21"/>
  <c r="AI173" i="19"/>
  <c r="AK170" i="19"/>
  <c r="AO15" i="21"/>
  <c r="AE15" i="21"/>
  <c r="X15" i="21"/>
  <c r="AO64" i="19"/>
  <c r="AN64" i="19"/>
  <c r="AH64" i="19"/>
  <c r="AA96" i="19"/>
  <c r="AI96" i="19"/>
  <c r="AL96" i="19"/>
  <c r="AF128" i="19"/>
  <c r="AD17" i="21"/>
  <c r="AL17" i="21"/>
  <c r="AK58" i="19"/>
  <c r="AH58" i="19"/>
  <c r="W27" i="21"/>
  <c r="AK123" i="19"/>
  <c r="AM12" i="21"/>
  <c r="AO44" i="21"/>
  <c r="AJ108" i="19"/>
  <c r="AJ172" i="19"/>
  <c r="AE6" i="21"/>
  <c r="AG6" i="21"/>
  <c r="AH6" i="21"/>
  <c r="AL6" i="21"/>
  <c r="AL42" i="21"/>
  <c r="AF42" i="21"/>
  <c r="X42" i="21"/>
  <c r="AG74" i="19"/>
  <c r="AD74" i="19"/>
  <c r="AC23" i="21"/>
  <c r="X23" i="21"/>
  <c r="AE151" i="19"/>
  <c r="AL151" i="19"/>
  <c r="AA40" i="21"/>
  <c r="AK104" i="19"/>
  <c r="AH169" i="19"/>
  <c r="AN169" i="19"/>
  <c r="AA169" i="19"/>
  <c r="Y169" i="19"/>
  <c r="AN30" i="21"/>
  <c r="AH30" i="21"/>
  <c r="AC76" i="19"/>
  <c r="Z140" i="19"/>
  <c r="AK85" i="19"/>
  <c r="AB119" i="19"/>
  <c r="AC119" i="19"/>
  <c r="W119" i="19"/>
  <c r="AK136" i="19"/>
  <c r="W136" i="19"/>
  <c r="AM25" i="21"/>
  <c r="Y25" i="21"/>
  <c r="W130" i="19"/>
  <c r="AG50" i="21"/>
  <c r="AK86" i="27"/>
  <c r="AD63" i="27"/>
  <c r="AE110" i="24"/>
  <c r="AM73" i="24"/>
  <c r="Z113" i="24"/>
  <c r="AD70" i="27"/>
  <c r="AI109" i="27"/>
  <c r="AN109" i="27"/>
  <c r="AJ17" i="24"/>
  <c r="AD137" i="24"/>
  <c r="AM146" i="24"/>
  <c r="W146" i="24"/>
  <c r="AM45" i="24"/>
  <c r="AB161" i="27"/>
  <c r="AN161" i="27"/>
  <c r="AK175" i="24"/>
  <c r="AO175" i="24"/>
  <c r="AF175" i="24"/>
  <c r="AI14" i="24"/>
  <c r="AJ14" i="24"/>
  <c r="W14" i="24"/>
  <c r="AE14" i="24"/>
  <c r="AM33" i="24"/>
  <c r="AC33" i="24"/>
  <c r="AO33" i="24"/>
  <c r="AH29" i="27"/>
  <c r="AC130" i="27"/>
  <c r="X130" i="27"/>
  <c r="AC26" i="27"/>
  <c r="AF86" i="27"/>
  <c r="AJ86" i="27"/>
  <c r="X86" i="27"/>
  <c r="AA86" i="27"/>
  <c r="AO30" i="27"/>
  <c r="AA143" i="27"/>
  <c r="AJ12" i="27"/>
  <c r="AL12" i="27"/>
  <c r="AF12" i="27"/>
  <c r="AA133" i="27"/>
  <c r="AH104" i="27"/>
  <c r="W104" i="27"/>
  <c r="AI104" i="27"/>
  <c r="AD158" i="27"/>
  <c r="Y158" i="27"/>
  <c r="AI158" i="27"/>
  <c r="AA158" i="27"/>
  <c r="X158" i="27"/>
  <c r="W19" i="27"/>
  <c r="X19" i="27"/>
  <c r="AE19" i="27"/>
  <c r="Z173" i="27"/>
  <c r="Z112" i="27"/>
  <c r="AB140" i="27"/>
  <c r="AM140" i="27"/>
  <c r="AA140" i="27"/>
  <c r="AC140" i="27"/>
  <c r="AM85" i="27"/>
  <c r="Y122" i="27"/>
  <c r="AG122" i="27"/>
  <c r="AA122" i="27"/>
  <c r="AJ122" i="27"/>
  <c r="AF122" i="27"/>
  <c r="X81" i="27"/>
  <c r="W81" i="27"/>
  <c r="AE81" i="27"/>
  <c r="AH81" i="27"/>
  <c r="AJ81" i="27"/>
  <c r="AA92" i="27"/>
  <c r="AI92" i="27"/>
  <c r="Y92" i="27"/>
  <c r="AL92" i="27"/>
  <c r="Z92" i="27"/>
  <c r="AO154" i="27"/>
  <c r="AG154" i="27"/>
  <c r="AB154" i="27"/>
  <c r="AK154" i="27"/>
  <c r="AF154" i="27"/>
  <c r="AI174" i="27"/>
  <c r="AO174" i="27"/>
  <c r="Z174" i="27"/>
  <c r="AE174" i="27"/>
  <c r="AD174" i="27"/>
  <c r="AH151" i="27"/>
  <c r="AD151" i="27"/>
  <c r="AI151" i="27"/>
  <c r="AL151" i="27"/>
  <c r="AN151" i="27"/>
  <c r="Y131" i="27"/>
  <c r="AG131" i="27"/>
  <c r="AF131" i="27"/>
  <c r="W131" i="27"/>
  <c r="AD131" i="27"/>
  <c r="Z23" i="24"/>
  <c r="Y75" i="24"/>
  <c r="Y63" i="24"/>
  <c r="AH63" i="24"/>
  <c r="AG52" i="28"/>
  <c r="AE82" i="27"/>
  <c r="AI82" i="27"/>
  <c r="AD146" i="27"/>
  <c r="AM50" i="27"/>
  <c r="AG50" i="27"/>
  <c r="AE50" i="27"/>
  <c r="AB50" i="27"/>
  <c r="AL8" i="27"/>
  <c r="AH149" i="27"/>
  <c r="AM149" i="27"/>
  <c r="AO149" i="27"/>
  <c r="AF149" i="27"/>
  <c r="AB120" i="27"/>
  <c r="AC120" i="27"/>
  <c r="AL120" i="27"/>
  <c r="Y120" i="27"/>
  <c r="AJ120" i="27"/>
  <c r="AF37" i="27"/>
  <c r="Y102" i="27"/>
  <c r="W102" i="27"/>
  <c r="AD42" i="27"/>
  <c r="AI60" i="27"/>
  <c r="AC36" i="27"/>
  <c r="Y157" i="27"/>
  <c r="AO7" i="27"/>
  <c r="AF7" i="27"/>
  <c r="Y138" i="27"/>
  <c r="AD138" i="27"/>
  <c r="AJ138" i="27"/>
  <c r="AK71" i="27"/>
  <c r="Z71" i="27"/>
  <c r="AI141" i="27"/>
  <c r="AK10" i="27"/>
  <c r="Y10" i="27"/>
  <c r="AM10" i="27"/>
  <c r="X10" i="27"/>
  <c r="AB10" i="27"/>
  <c r="Z65" i="27"/>
  <c r="AD65" i="27"/>
  <c r="AJ65" i="27"/>
  <c r="AM65" i="27"/>
  <c r="X65" i="27"/>
  <c r="W97" i="27"/>
  <c r="AE97" i="27"/>
  <c r="X97" i="27"/>
  <c r="AC97" i="27"/>
  <c r="Z97" i="27"/>
  <c r="AL95" i="27"/>
  <c r="AH169" i="24"/>
  <c r="X169" i="24"/>
  <c r="AO169" i="24"/>
  <c r="Z169" i="24"/>
  <c r="AE169" i="24"/>
  <c r="AO55" i="24"/>
  <c r="Y139" i="24"/>
  <c r="AN139" i="24"/>
  <c r="AL160" i="24"/>
  <c r="AB160" i="24"/>
  <c r="AF160" i="24"/>
  <c r="AG160" i="24"/>
  <c r="AA33" i="27"/>
  <c r="AF98" i="27"/>
  <c r="AF162" i="27"/>
  <c r="X162" i="27"/>
  <c r="AD162" i="27"/>
  <c r="AM162" i="27"/>
  <c r="Z162" i="27"/>
  <c r="Z63" i="27"/>
  <c r="AH63" i="27"/>
  <c r="AC63" i="27"/>
  <c r="AB137" i="27"/>
  <c r="W77" i="27"/>
  <c r="AO77" i="27"/>
  <c r="AE77" i="27"/>
  <c r="AB77" i="27"/>
  <c r="AG16" i="27"/>
  <c r="W16" i="27"/>
  <c r="AA16" i="27"/>
  <c r="AO16" i="27"/>
  <c r="Y47" i="27"/>
  <c r="AF47" i="27"/>
  <c r="AH47" i="27"/>
  <c r="AG47" i="27"/>
  <c r="AA47" i="27"/>
  <c r="AK144" i="27"/>
  <c r="AM144" i="27"/>
  <c r="AI144" i="27"/>
  <c r="AH144" i="27"/>
  <c r="AG55" i="27"/>
  <c r="AJ55" i="27"/>
  <c r="Y55" i="27"/>
  <c r="W55" i="27"/>
  <c r="AF89" i="27"/>
  <c r="X89" i="27"/>
  <c r="AA89" i="27"/>
  <c r="AM89" i="27"/>
  <c r="AH89" i="27"/>
  <c r="AL61" i="27"/>
  <c r="AE61" i="27"/>
  <c r="Y24" i="27"/>
  <c r="Z24" i="27"/>
  <c r="AF24" i="27"/>
  <c r="AB24" i="27"/>
  <c r="AI152" i="27"/>
  <c r="AK152" i="27"/>
  <c r="AN152" i="27"/>
  <c r="AM15" i="27"/>
  <c r="AG43" i="27"/>
  <c r="Y43" i="27"/>
  <c r="AC43" i="27"/>
  <c r="AK43" i="27"/>
  <c r="AL40" i="27"/>
  <c r="AD40" i="27"/>
  <c r="AA40" i="27"/>
  <c r="Z40" i="27"/>
  <c r="AO159" i="27"/>
  <c r="Y159" i="27"/>
  <c r="AH159" i="27"/>
  <c r="AC159" i="27"/>
  <c r="AK159" i="27"/>
  <c r="W78" i="27"/>
  <c r="AE78" i="27"/>
  <c r="AB78" i="27"/>
  <c r="AF78" i="27"/>
  <c r="AJ78" i="27"/>
  <c r="AG88" i="27"/>
  <c r="AJ88" i="27"/>
  <c r="AM88" i="27"/>
  <c r="AC88" i="27"/>
  <c r="AN88" i="27"/>
  <c r="AN165" i="27"/>
  <c r="AH165" i="27"/>
  <c r="AE165" i="27"/>
  <c r="AB165" i="27"/>
  <c r="AO165" i="27"/>
  <c r="AA59" i="24"/>
  <c r="AG59" i="24"/>
  <c r="AD59" i="24"/>
  <c r="Z59" i="24"/>
  <c r="AA82" i="24"/>
  <c r="AJ82" i="24"/>
  <c r="AG82" i="24"/>
  <c r="AC82" i="24"/>
  <c r="AM82" i="24"/>
  <c r="AH152" i="24"/>
  <c r="AJ152" i="24"/>
  <c r="AG152" i="24"/>
  <c r="AK152" i="24"/>
  <c r="X152" i="24"/>
  <c r="AB111" i="24"/>
  <c r="X177" i="24"/>
  <c r="W110" i="24"/>
  <c r="AF73" i="24"/>
  <c r="AN73" i="24"/>
  <c r="AC113" i="24"/>
  <c r="AD113" i="24"/>
  <c r="AM113" i="24"/>
  <c r="AF2" i="27"/>
  <c r="AM75" i="27"/>
  <c r="Z75" i="27"/>
  <c r="Y75" i="27"/>
  <c r="AF75" i="27"/>
  <c r="AI75" i="27"/>
  <c r="AC123" i="27"/>
  <c r="AK123" i="27"/>
  <c r="AE123" i="27"/>
  <c r="AD123" i="27"/>
  <c r="Z123" i="27"/>
  <c r="Y27" i="27"/>
  <c r="AM27" i="27"/>
  <c r="AI27" i="27"/>
  <c r="W27" i="27"/>
  <c r="AE27" i="27"/>
  <c r="AM124" i="27"/>
  <c r="Y124" i="27"/>
  <c r="AE124" i="27"/>
  <c r="Z124" i="27"/>
  <c r="AG124" i="27"/>
  <c r="AA4" i="27"/>
  <c r="AI4" i="27"/>
  <c r="AC4" i="27"/>
  <c r="AH4" i="27"/>
  <c r="AM101" i="27"/>
  <c r="Y101" i="27"/>
  <c r="Z101" i="27"/>
  <c r="AO177" i="27"/>
  <c r="AB22" i="27"/>
  <c r="AB17" i="24"/>
  <c r="AF161" i="27"/>
  <c r="AE161" i="27"/>
  <c r="Z33" i="24"/>
  <c r="X5" i="27"/>
  <c r="Y86" i="27"/>
  <c r="AD86" i="27"/>
  <c r="W86" i="27"/>
  <c r="AM30" i="27"/>
  <c r="Z104" i="27"/>
  <c r="AM104" i="27"/>
  <c r="AN112" i="27"/>
  <c r="AE140" i="27"/>
  <c r="AJ140" i="27"/>
  <c r="X140" i="27"/>
  <c r="Y140" i="27"/>
  <c r="AA85" i="27"/>
  <c r="AA82" i="27"/>
  <c r="AF8" i="27"/>
  <c r="AA149" i="27"/>
  <c r="AG149" i="27"/>
  <c r="AG37" i="27"/>
  <c r="AN160" i="24"/>
  <c r="AN63" i="27"/>
  <c r="AG49" i="27"/>
  <c r="Y177" i="27"/>
  <c r="AG177" i="27"/>
  <c r="AO66" i="24"/>
  <c r="AO161" i="27"/>
  <c r="AC161" i="27"/>
  <c r="W161" i="27"/>
  <c r="AL106" i="27"/>
  <c r="AG106" i="27"/>
  <c r="AA175" i="24"/>
  <c r="X175" i="24"/>
  <c r="AI175" i="24"/>
  <c r="AM175" i="24"/>
  <c r="AN33" i="24"/>
  <c r="AD33" i="24"/>
  <c r="W33" i="24"/>
  <c r="AE33" i="24"/>
  <c r="AA29" i="27"/>
  <c r="AM130" i="27"/>
  <c r="AF26" i="27"/>
  <c r="AO86" i="27"/>
  <c r="AM86" i="27"/>
  <c r="AB30" i="27"/>
  <c r="AA12" i="27"/>
  <c r="AO12" i="27"/>
  <c r="AD104" i="27"/>
  <c r="AE104" i="27"/>
  <c r="AC158" i="27"/>
  <c r="AH158" i="27"/>
  <c r="AL158" i="27"/>
  <c r="AN158" i="27"/>
  <c r="AL83" i="27"/>
  <c r="AN19" i="27"/>
  <c r="Y19" i="27"/>
  <c r="AE173" i="27"/>
  <c r="AF112" i="27"/>
  <c r="AK46" i="27"/>
  <c r="AL140" i="27"/>
  <c r="AI140" i="27"/>
  <c r="AD140" i="27"/>
  <c r="AN140" i="27"/>
  <c r="AG140" i="27"/>
  <c r="AL85" i="27"/>
  <c r="AL122" i="27"/>
  <c r="AC122" i="27"/>
  <c r="W122" i="27"/>
  <c r="AK122" i="27"/>
  <c r="AM81" i="27"/>
  <c r="AA81" i="27"/>
  <c r="AI81" i="27"/>
  <c r="Z81" i="27"/>
  <c r="AN92" i="27"/>
  <c r="AD92" i="27"/>
  <c r="AG92" i="27"/>
  <c r="AJ92" i="27"/>
  <c r="AL154" i="27"/>
  <c r="Z154" i="27"/>
  <c r="AA154" i="27"/>
  <c r="X154" i="27"/>
  <c r="AK174" i="27"/>
  <c r="AH174" i="27"/>
  <c r="AN174" i="27"/>
  <c r="Y174" i="27"/>
  <c r="Z151" i="27"/>
  <c r="AA151" i="27"/>
  <c r="AF151" i="27"/>
  <c r="W151" i="27"/>
  <c r="AO131" i="27"/>
  <c r="AA131" i="27"/>
  <c r="AI131" i="27"/>
  <c r="AN131" i="27"/>
  <c r="AA23" i="24"/>
  <c r="AG75" i="24"/>
  <c r="AB126" i="24"/>
  <c r="Y126" i="24"/>
  <c r="AH46" i="24"/>
  <c r="AK63" i="24"/>
  <c r="W63" i="24"/>
  <c r="W82" i="27"/>
  <c r="AO50" i="27"/>
  <c r="AA50" i="27"/>
  <c r="AJ50" i="27"/>
  <c r="AJ8" i="27"/>
  <c r="AB149" i="27"/>
  <c r="X149" i="27"/>
  <c r="AL149" i="27"/>
  <c r="AN149" i="27"/>
  <c r="AI149" i="27"/>
  <c r="AO120" i="27"/>
  <c r="AA120" i="27"/>
  <c r="AE120" i="27"/>
  <c r="AI120" i="27"/>
  <c r="AN37" i="27"/>
  <c r="X102" i="27"/>
  <c r="AC102" i="27"/>
  <c r="AK102" i="27"/>
  <c r="AE42" i="27"/>
  <c r="AD60" i="27"/>
  <c r="AG36" i="27"/>
  <c r="AH157" i="27"/>
  <c r="Z138" i="27"/>
  <c r="AH138" i="27"/>
  <c r="AL71" i="27"/>
  <c r="AM71" i="27"/>
  <c r="AH71" i="27"/>
  <c r="AA141" i="27"/>
  <c r="AO10" i="27"/>
  <c r="AC10" i="27"/>
  <c r="W10" i="27"/>
  <c r="AE10" i="27"/>
  <c r="AI65" i="27"/>
  <c r="AN65" i="27"/>
  <c r="AC65" i="27"/>
  <c r="W65" i="27"/>
  <c r="AJ97" i="27"/>
  <c r="AA97" i="27"/>
  <c r="Y97" i="27"/>
  <c r="AI97" i="27"/>
  <c r="AM95" i="27"/>
  <c r="W169" i="24"/>
  <c r="Y169" i="24"/>
  <c r="AF169" i="24"/>
  <c r="AJ169" i="24"/>
  <c r="W55" i="24"/>
  <c r="AC139" i="24"/>
  <c r="AO139" i="24"/>
  <c r="Y160" i="24"/>
  <c r="AO160" i="24"/>
  <c r="AM160" i="24"/>
  <c r="AE160" i="24"/>
  <c r="AF130" i="24"/>
  <c r="Y162" i="27"/>
  <c r="AL162" i="27"/>
  <c r="AH162" i="27"/>
  <c r="AA162" i="27"/>
  <c r="AA63" i="27"/>
  <c r="AE63" i="27"/>
  <c r="AI77" i="27"/>
  <c r="AA77" i="27"/>
  <c r="AL77" i="27"/>
  <c r="X77" i="27"/>
  <c r="AN77" i="27"/>
  <c r="AD16" i="27"/>
  <c r="AL16" i="27"/>
  <c r="AE16" i="27"/>
  <c r="AH16" i="27"/>
  <c r="X47" i="27"/>
  <c r="AL47" i="27"/>
  <c r="AO47" i="27"/>
  <c r="AI47" i="27"/>
  <c r="Y144" i="27"/>
  <c r="AF144" i="27"/>
  <c r="AD144" i="27"/>
  <c r="AN144" i="27"/>
  <c r="AI54" i="27"/>
  <c r="AC55" i="27"/>
  <c r="AK55" i="27"/>
  <c r="Z55" i="27"/>
  <c r="X55" i="27"/>
  <c r="AE89" i="27"/>
  <c r="AO89" i="27"/>
  <c r="AL89" i="27"/>
  <c r="AC89" i="27"/>
  <c r="AN61" i="27"/>
  <c r="W61" i="27"/>
  <c r="AO61" i="27"/>
  <c r="AG24" i="27"/>
  <c r="X24" i="27"/>
  <c r="AO24" i="27"/>
  <c r="W152" i="27"/>
  <c r="W43" i="27"/>
  <c r="AL43" i="27"/>
  <c r="AJ43" i="27"/>
  <c r="AM43" i="27"/>
  <c r="AI40" i="27"/>
  <c r="AF40" i="27"/>
  <c r="W40" i="27"/>
  <c r="AN40" i="27"/>
  <c r="Y40" i="27"/>
  <c r="AD159" i="27"/>
  <c r="AF159" i="27"/>
  <c r="AG159" i="27"/>
  <c r="X159" i="27"/>
  <c r="AN78" i="27"/>
  <c r="AM78" i="27"/>
  <c r="AG78" i="27"/>
  <c r="AI78" i="27"/>
  <c r="AL88" i="27"/>
  <c r="Y88" i="27"/>
  <c r="AE88" i="27"/>
  <c r="AI88" i="27"/>
  <c r="AI165" i="27"/>
  <c r="AJ165" i="27"/>
  <c r="Y165" i="27"/>
  <c r="AL165" i="27"/>
  <c r="X7" i="24"/>
  <c r="Y59" i="24"/>
  <c r="AE59" i="24"/>
  <c r="AI59" i="24"/>
  <c r="AN82" i="24"/>
  <c r="X82" i="24"/>
  <c r="AK82" i="24"/>
  <c r="AL82" i="24"/>
  <c r="AO152" i="24"/>
  <c r="AN152" i="24"/>
  <c r="Z152" i="24"/>
  <c r="AD152" i="24"/>
  <c r="AF111" i="24"/>
  <c r="Z111" i="24"/>
  <c r="AF110" i="24"/>
  <c r="AI110" i="24"/>
  <c r="AB73" i="24"/>
  <c r="AD73" i="24"/>
  <c r="AA113" i="24"/>
  <c r="AJ113" i="24"/>
  <c r="AB113" i="24"/>
  <c r="W2" i="27"/>
  <c r="AL75" i="27"/>
  <c r="AC75" i="27"/>
  <c r="AH75" i="27"/>
  <c r="AA75" i="27"/>
  <c r="AF123" i="27"/>
  <c r="X123" i="27"/>
  <c r="AM123" i="27"/>
  <c r="Y123" i="27"/>
  <c r="Z27" i="27"/>
  <c r="AH27" i="27"/>
  <c r="AK27" i="27"/>
  <c r="AN27" i="27"/>
  <c r="AI124" i="27"/>
  <c r="X124" i="27"/>
  <c r="AJ124" i="27"/>
  <c r="AK124" i="27"/>
  <c r="AD4" i="27"/>
  <c r="AE4" i="27"/>
  <c r="Z4" i="27"/>
  <c r="AK101" i="27"/>
  <c r="AE101" i="27"/>
  <c r="Z177" i="27"/>
  <c r="AF22" i="27"/>
  <c r="AN146" i="24"/>
  <c r="AB146" i="24"/>
  <c r="AN66" i="24"/>
  <c r="AO3" i="21"/>
  <c r="AL35" i="21"/>
  <c r="AB35" i="21"/>
  <c r="AL131" i="19"/>
  <c r="AG148" i="19"/>
  <c r="AO18" i="21"/>
  <c r="AF18" i="21"/>
  <c r="AM142" i="19"/>
  <c r="W80" i="19"/>
  <c r="AN73" i="19"/>
  <c r="AE11" i="21"/>
  <c r="AC11" i="21"/>
  <c r="W11" i="21"/>
  <c r="Y43" i="21"/>
  <c r="Z43" i="21"/>
  <c r="Z107" i="19"/>
  <c r="AM171" i="19"/>
  <c r="AE60" i="19"/>
  <c r="Z60" i="19"/>
  <c r="AK13" i="21"/>
  <c r="AE13" i="21"/>
  <c r="X69" i="19"/>
  <c r="AO69" i="19"/>
  <c r="Z14" i="21"/>
  <c r="AK14" i="21"/>
  <c r="Y14" i="21"/>
  <c r="AB14" i="21"/>
  <c r="AH138" i="19"/>
  <c r="AA138" i="19"/>
  <c r="AD138" i="19"/>
  <c r="AC167" i="19"/>
  <c r="AD167" i="19"/>
  <c r="AD56" i="19"/>
  <c r="Z56" i="19"/>
  <c r="AE9" i="21"/>
  <c r="AF129" i="19"/>
  <c r="Y132" i="19"/>
  <c r="AL77" i="19"/>
  <c r="AK134" i="19"/>
  <c r="AI134" i="19"/>
  <c r="AG46" i="21"/>
  <c r="W46" i="21"/>
  <c r="AO160" i="19"/>
  <c r="AL161" i="19"/>
  <c r="AI54" i="19"/>
  <c r="AC44" i="21"/>
  <c r="AG172" i="19"/>
  <c r="Y66" i="19"/>
  <c r="W34" i="21"/>
  <c r="AJ59" i="19"/>
  <c r="AC59" i="19"/>
  <c r="AG140" i="19"/>
  <c r="Y140" i="19"/>
  <c r="AF5" i="27"/>
  <c r="AM5" i="27"/>
  <c r="W5" i="27"/>
  <c r="AH5" i="27"/>
  <c r="AA5" i="27"/>
  <c r="AL5" i="27"/>
  <c r="Z5" i="27"/>
  <c r="AG5" i="27"/>
  <c r="AO5" i="27"/>
  <c r="AD5" i="27"/>
  <c r="AA150" i="27"/>
  <c r="AL150" i="27"/>
  <c r="W150" i="27"/>
  <c r="Z150" i="27"/>
  <c r="AJ150" i="27"/>
  <c r="AH150" i="27"/>
  <c r="X150" i="27"/>
  <c r="AC150" i="27"/>
  <c r="AB150" i="27"/>
  <c r="Y150" i="27"/>
  <c r="AK150" i="27"/>
  <c r="AM150" i="27"/>
  <c r="AE150" i="27"/>
  <c r="AF150" i="27"/>
  <c r="AH133" i="27"/>
  <c r="AM133" i="27"/>
  <c r="AJ133" i="27"/>
  <c r="Z133" i="27"/>
  <c r="AK133" i="27"/>
  <c r="AO133" i="27"/>
  <c r="AC21" i="27"/>
  <c r="AN21" i="27"/>
  <c r="AG21" i="27"/>
  <c r="X21" i="27"/>
  <c r="AD21" i="27"/>
  <c r="AE21" i="27"/>
  <c r="AF21" i="27"/>
  <c r="AM21" i="27"/>
  <c r="AL21" i="27"/>
  <c r="AK21" i="27"/>
  <c r="AN113" i="27"/>
  <c r="AI113" i="27"/>
  <c r="AE113" i="27"/>
  <c r="Y113" i="27"/>
  <c r="AO113" i="27"/>
  <c r="AF113" i="27"/>
  <c r="AK113" i="27"/>
  <c r="AG113" i="27"/>
  <c r="AL113" i="27"/>
  <c r="AC113" i="27"/>
  <c r="AM113" i="27"/>
  <c r="AA113" i="27"/>
  <c r="AH113" i="27"/>
  <c r="AB113" i="27"/>
  <c r="X113" i="27"/>
  <c r="AD113" i="27"/>
  <c r="Z113" i="27"/>
  <c r="AJ113" i="27"/>
  <c r="AK31" i="24"/>
  <c r="AE31" i="24"/>
  <c r="Y31" i="24"/>
  <c r="AH31" i="24"/>
  <c r="AD31" i="24"/>
  <c r="AN31" i="24"/>
  <c r="AM31" i="24"/>
  <c r="X31" i="24"/>
  <c r="W31" i="24"/>
  <c r="AC31" i="24"/>
  <c r="AF31" i="24"/>
  <c r="AL31" i="24"/>
  <c r="AB31" i="24"/>
  <c r="AM99" i="27"/>
  <c r="AC99" i="27"/>
  <c r="X99" i="27"/>
  <c r="AF99" i="27"/>
  <c r="Z99" i="27"/>
  <c r="W99" i="27"/>
  <c r="AI99" i="27"/>
  <c r="AN99" i="27"/>
  <c r="AG99" i="27"/>
  <c r="AL99" i="27"/>
  <c r="Y99" i="27"/>
  <c r="AE99" i="27"/>
  <c r="AK99" i="27"/>
  <c r="AA99" i="27"/>
  <c r="AI166" i="27"/>
  <c r="AJ166" i="27"/>
  <c r="AB166" i="27"/>
  <c r="AG166" i="27"/>
  <c r="AE166" i="27"/>
  <c r="W166" i="27"/>
  <c r="AC166" i="27"/>
  <c r="AE157" i="27"/>
  <c r="W128" i="27"/>
  <c r="AJ128" i="27"/>
  <c r="AI128" i="27"/>
  <c r="Y128" i="27"/>
  <c r="X93" i="27"/>
  <c r="AG93" i="27"/>
  <c r="AF93" i="27"/>
  <c r="AB93" i="27"/>
  <c r="AA93" i="27"/>
  <c r="AJ93" i="27"/>
  <c r="AC93" i="27"/>
  <c r="AE93" i="27"/>
  <c r="AK93" i="27"/>
  <c r="AI93" i="27"/>
  <c r="AM93" i="27"/>
  <c r="AO93" i="27"/>
  <c r="AN93" i="27"/>
  <c r="AL93" i="27"/>
  <c r="W93" i="27"/>
  <c r="Y93" i="27"/>
  <c r="AL142" i="24"/>
  <c r="AB142" i="24"/>
  <c r="AF142" i="24"/>
  <c r="W142" i="24"/>
  <c r="AG142" i="24"/>
  <c r="AD142" i="24"/>
  <c r="AK142" i="24"/>
  <c r="Y142" i="24"/>
  <c r="AJ142" i="24"/>
  <c r="AN142" i="24"/>
  <c r="AO142" i="24"/>
  <c r="AH142" i="24"/>
  <c r="Z142" i="24"/>
  <c r="AC142" i="24"/>
  <c r="AI142" i="24"/>
  <c r="AE142" i="24"/>
  <c r="AA142" i="24"/>
  <c r="AM142" i="24"/>
  <c r="X142" i="24"/>
  <c r="AL48" i="24"/>
  <c r="AI48" i="24"/>
  <c r="AE48" i="24"/>
  <c r="AN48" i="24"/>
  <c r="W48" i="24"/>
  <c r="AK48" i="24"/>
  <c r="AA48" i="24"/>
  <c r="AG48" i="24"/>
  <c r="AD48" i="24"/>
  <c r="AB48" i="24"/>
  <c r="AH48" i="24"/>
  <c r="Y48" i="24"/>
  <c r="Z48" i="24"/>
  <c r="AC48" i="24"/>
  <c r="AO48" i="24"/>
  <c r="AM48" i="24"/>
  <c r="AJ6" i="27"/>
  <c r="AB6" i="27"/>
  <c r="AC6" i="27"/>
  <c r="AD6" i="27"/>
  <c r="X6" i="27"/>
  <c r="AG6" i="27"/>
  <c r="AE6" i="27"/>
  <c r="W6" i="27"/>
  <c r="Z6" i="27"/>
  <c r="AK6" i="27"/>
  <c r="Y6" i="27"/>
  <c r="AA6" i="27"/>
  <c r="AM6" i="27"/>
  <c r="AO6" i="27"/>
  <c r="AL6" i="27"/>
  <c r="AF115" i="27"/>
  <c r="AK115" i="27"/>
  <c r="AD115" i="27"/>
  <c r="AB115" i="27"/>
  <c r="AJ115" i="27"/>
  <c r="AE115" i="27"/>
  <c r="AL115" i="27"/>
  <c r="AO115" i="27"/>
  <c r="AA115" i="27"/>
  <c r="AG115" i="27"/>
  <c r="AH115" i="27"/>
  <c r="AM115" i="27"/>
  <c r="Z115" i="27"/>
  <c r="Y115" i="27"/>
  <c r="AI115" i="27"/>
  <c r="X115" i="27"/>
  <c r="AE135" i="27"/>
  <c r="AA135" i="27"/>
  <c r="AB135" i="27"/>
  <c r="X135" i="27"/>
  <c r="AJ135" i="27"/>
  <c r="W135" i="27"/>
  <c r="AD135" i="27"/>
  <c r="AL135" i="27"/>
  <c r="AG135" i="27"/>
  <c r="AO135" i="27"/>
  <c r="AK135" i="27"/>
  <c r="AC135" i="27"/>
  <c r="AF135" i="27"/>
  <c r="AI135" i="27"/>
  <c r="Y135" i="27"/>
  <c r="AN135" i="27"/>
  <c r="Z135" i="27"/>
  <c r="AJ41" i="27"/>
  <c r="AL41" i="27"/>
  <c r="AI41" i="27"/>
  <c r="AD41" i="27"/>
  <c r="AF41" i="27"/>
  <c r="AN41" i="27"/>
  <c r="AM41" i="27"/>
  <c r="Z41" i="27"/>
  <c r="AA41" i="27"/>
  <c r="AK41" i="27"/>
  <c r="AC41" i="27"/>
  <c r="X41" i="27"/>
  <c r="Y41" i="27"/>
  <c r="W41" i="27"/>
  <c r="AG41" i="27"/>
  <c r="AB41" i="27"/>
  <c r="AH41" i="27"/>
  <c r="AA49" i="27"/>
  <c r="W49" i="27"/>
  <c r="X49" i="27"/>
  <c r="AC49" i="27"/>
  <c r="AM49" i="27"/>
  <c r="AB114" i="27"/>
  <c r="X114" i="27"/>
  <c r="AD114" i="27"/>
  <c r="Z114" i="27"/>
  <c r="AO114" i="27"/>
  <c r="AC114" i="27"/>
  <c r="Y114" i="27"/>
  <c r="AI114" i="27"/>
  <c r="AA114" i="27"/>
  <c r="AF70" i="27"/>
  <c r="AB70" i="27"/>
  <c r="AC70" i="27"/>
  <c r="X70" i="27"/>
  <c r="W70" i="27"/>
  <c r="AO70" i="27"/>
  <c r="AN70" i="27"/>
  <c r="Y70" i="27"/>
  <c r="AL70" i="27"/>
  <c r="AJ70" i="27"/>
  <c r="AK70" i="27"/>
  <c r="AE137" i="24"/>
  <c r="AJ137" i="24"/>
  <c r="AK137" i="24"/>
  <c r="X137" i="24"/>
  <c r="AN137" i="24"/>
  <c r="AB137" i="24"/>
  <c r="AC137" i="24"/>
  <c r="AA137" i="24"/>
  <c r="Y137" i="24"/>
  <c r="AN45" i="24"/>
  <c r="AK45" i="24"/>
  <c r="AH45" i="24"/>
  <c r="AA127" i="24"/>
  <c r="X127" i="24"/>
  <c r="AD127" i="24"/>
  <c r="Z127" i="24"/>
  <c r="AO127" i="24"/>
  <c r="AH3" i="21"/>
  <c r="AK3" i="21"/>
  <c r="AC3" i="21"/>
  <c r="W35" i="21"/>
  <c r="AO148" i="19"/>
  <c r="AN148" i="19"/>
  <c r="Z148" i="19"/>
  <c r="AD18" i="21"/>
  <c r="AJ18" i="21"/>
  <c r="AB95" i="19"/>
  <c r="AE80" i="19"/>
  <c r="AK22" i="21"/>
  <c r="AO11" i="21"/>
  <c r="AE43" i="21"/>
  <c r="Y107" i="19"/>
  <c r="AG171" i="19"/>
  <c r="X124" i="19"/>
  <c r="AH124" i="19"/>
  <c r="AG14" i="21"/>
  <c r="AK138" i="19"/>
  <c r="AC138" i="19"/>
  <c r="AE120" i="19"/>
  <c r="W120" i="19"/>
  <c r="AB9" i="21"/>
  <c r="AO129" i="19"/>
  <c r="AK51" i="21"/>
  <c r="AN132" i="19"/>
  <c r="Y77" i="19"/>
  <c r="AJ134" i="19"/>
  <c r="X134" i="19"/>
  <c r="AC46" i="21"/>
  <c r="X32" i="21"/>
  <c r="AL160" i="19"/>
  <c r="AH54" i="19"/>
  <c r="AE54" i="19"/>
  <c r="AJ123" i="19"/>
  <c r="X123" i="19"/>
  <c r="W44" i="21"/>
  <c r="AH172" i="19"/>
  <c r="AL66" i="19"/>
  <c r="AN59" i="19"/>
  <c r="Y59" i="19"/>
  <c r="AI140" i="19"/>
  <c r="AJ140" i="19"/>
  <c r="AG3" i="21"/>
  <c r="AD3" i="21"/>
  <c r="AG35" i="21"/>
  <c r="AO35" i="21"/>
  <c r="AF131" i="19"/>
  <c r="X163" i="19"/>
  <c r="AF163" i="19"/>
  <c r="AL20" i="21"/>
  <c r="AN20" i="21"/>
  <c r="AF20" i="21"/>
  <c r="AE52" i="21"/>
  <c r="AK84" i="19"/>
  <c r="AE84" i="19"/>
  <c r="Z84" i="19"/>
  <c r="AL148" i="19"/>
  <c r="Z37" i="21"/>
  <c r="X37" i="21"/>
  <c r="AC37" i="21"/>
  <c r="AA61" i="19"/>
  <c r="AD93" i="19"/>
  <c r="AC125" i="19"/>
  <c r="X157" i="19"/>
  <c r="AF157" i="19"/>
  <c r="AK157" i="19"/>
  <c r="X38" i="21"/>
  <c r="AN38" i="21"/>
  <c r="AK38" i="21"/>
  <c r="AE38" i="21"/>
  <c r="AL18" i="21"/>
  <c r="AK18" i="21"/>
  <c r="X18" i="21"/>
  <c r="AE18" i="21"/>
  <c r="AH106" i="19"/>
  <c r="AO142" i="19"/>
  <c r="AH31" i="21"/>
  <c r="AE63" i="19"/>
  <c r="AK95" i="19"/>
  <c r="AM127" i="19"/>
  <c r="AN127" i="19"/>
  <c r="AO159" i="19"/>
  <c r="AM80" i="19"/>
  <c r="AN80" i="19"/>
  <c r="AL80" i="19"/>
  <c r="AH144" i="19"/>
  <c r="AF97" i="19"/>
  <c r="AB62" i="19"/>
  <c r="AL73" i="19"/>
  <c r="AG98" i="19"/>
  <c r="Z98" i="19"/>
  <c r="AG113" i="19"/>
  <c r="AN22" i="21"/>
  <c r="X11" i="21"/>
  <c r="AJ11" i="21"/>
  <c r="AH43" i="21"/>
  <c r="AI43" i="21"/>
  <c r="AF75" i="19"/>
  <c r="AM75" i="19"/>
  <c r="AN107" i="19"/>
  <c r="W107" i="19"/>
  <c r="AI107" i="19"/>
  <c r="AN139" i="19"/>
  <c r="AF139" i="19"/>
  <c r="AB171" i="19"/>
  <c r="AH171" i="19"/>
  <c r="AC171" i="19"/>
  <c r="AA28" i="21"/>
  <c r="AF28" i="21"/>
  <c r="X60" i="19"/>
  <c r="AC60" i="19"/>
  <c r="W60" i="19"/>
  <c r="AA92" i="19"/>
  <c r="AO92" i="19"/>
  <c r="Y124" i="19"/>
  <c r="AE124" i="19"/>
  <c r="Z124" i="19"/>
  <c r="AE156" i="19"/>
  <c r="W156" i="19"/>
  <c r="AF13" i="21"/>
  <c r="AN13" i="21"/>
  <c r="W13" i="21"/>
  <c r="AA45" i="21"/>
  <c r="AH45" i="21"/>
  <c r="AI69" i="19"/>
  <c r="AA69" i="19"/>
  <c r="AG69" i="19"/>
  <c r="AE101" i="19"/>
  <c r="W101" i="19"/>
  <c r="Y133" i="19"/>
  <c r="AG165" i="19"/>
  <c r="W165" i="19"/>
  <c r="AI82" i="19"/>
  <c r="AH82" i="19"/>
  <c r="W126" i="19"/>
  <c r="AE14" i="21"/>
  <c r="AD14" i="21"/>
  <c r="AH14" i="21"/>
  <c r="AO14" i="21"/>
  <c r="AE138" i="19"/>
  <c r="X138" i="19"/>
  <c r="AG138" i="19"/>
  <c r="AI138" i="19"/>
  <c r="AL138" i="19"/>
  <c r="AE135" i="19"/>
  <c r="X135" i="19"/>
  <c r="AK167" i="19"/>
  <c r="AO167" i="19"/>
  <c r="AF167" i="19"/>
  <c r="AI24" i="21"/>
  <c r="AK24" i="21"/>
  <c r="AC56" i="19"/>
  <c r="AE56" i="19"/>
  <c r="AH56" i="19"/>
  <c r="AO88" i="19"/>
  <c r="AI88" i="19"/>
  <c r="AC120" i="19"/>
  <c r="AK120" i="19"/>
  <c r="AH120" i="19"/>
  <c r="Y152" i="19"/>
  <c r="AB152" i="19"/>
  <c r="AH9" i="21"/>
  <c r="AO9" i="21"/>
  <c r="AN9" i="21"/>
  <c r="Z41" i="21"/>
  <c r="AD41" i="21"/>
  <c r="AB129" i="19"/>
  <c r="AH129" i="19"/>
  <c r="AE129" i="19"/>
  <c r="AB158" i="19"/>
  <c r="AI162" i="19"/>
  <c r="AK162" i="19"/>
  <c r="W162" i="19"/>
  <c r="AH51" i="21"/>
  <c r="AF147" i="19"/>
  <c r="AK4" i="21"/>
  <c r="AA4" i="21"/>
  <c r="AE36" i="21"/>
  <c r="AD68" i="19"/>
  <c r="AB68" i="19"/>
  <c r="AE100" i="19"/>
  <c r="W100" i="19"/>
  <c r="AO132" i="19"/>
  <c r="AK132" i="19"/>
  <c r="AF132" i="19"/>
  <c r="AE77" i="19"/>
  <c r="AL141" i="19"/>
  <c r="AB141" i="19"/>
  <c r="AI141" i="19"/>
  <c r="Y141" i="19"/>
  <c r="X173" i="19"/>
  <c r="AH173" i="19"/>
  <c r="Y173" i="19"/>
  <c r="AC114" i="19"/>
  <c r="AB134" i="19"/>
  <c r="AM134" i="19"/>
  <c r="AO134" i="19"/>
  <c r="AL134" i="19"/>
  <c r="AK46" i="21"/>
  <c r="AJ46" i="21"/>
  <c r="AD79" i="19"/>
  <c r="AE175" i="19"/>
  <c r="AK32" i="21"/>
  <c r="Y160" i="19"/>
  <c r="Z160" i="19"/>
  <c r="Y49" i="21"/>
  <c r="AB161" i="19"/>
  <c r="AB137" i="19"/>
  <c r="X137" i="19"/>
  <c r="AK54" i="19"/>
  <c r="W54" i="19"/>
  <c r="AJ54" i="19"/>
  <c r="AJ27" i="21"/>
  <c r="AD27" i="21"/>
  <c r="AC27" i="21"/>
  <c r="AN123" i="19"/>
  <c r="Z123" i="19"/>
  <c r="Y123" i="19"/>
  <c r="AE12" i="21"/>
  <c r="AJ12" i="21"/>
  <c r="AA44" i="21"/>
  <c r="AM44" i="21"/>
  <c r="AH44" i="21"/>
  <c r="AD108" i="19"/>
  <c r="AI108" i="19"/>
  <c r="AM172" i="19"/>
  <c r="AD172" i="19"/>
  <c r="X172" i="19"/>
  <c r="AB117" i="19"/>
  <c r="AK117" i="19"/>
  <c r="Y117" i="19"/>
  <c r="AC74" i="19"/>
  <c r="AL74" i="19"/>
  <c r="Y74" i="19"/>
  <c r="AF87" i="19"/>
  <c r="X104" i="19"/>
  <c r="AJ168" i="19"/>
  <c r="AO66" i="19"/>
  <c r="X66" i="19"/>
  <c r="AL30" i="21"/>
  <c r="AA30" i="21"/>
  <c r="AK30" i="21"/>
  <c r="AD34" i="21"/>
  <c r="AJ34" i="21"/>
  <c r="AB59" i="19"/>
  <c r="Z59" i="19"/>
  <c r="AG59" i="19"/>
  <c r="AE59" i="19"/>
  <c r="AA140" i="19"/>
  <c r="AK140" i="19"/>
  <c r="AH140" i="19"/>
  <c r="AD140" i="19"/>
  <c r="AD29" i="21"/>
  <c r="AK29" i="21"/>
  <c r="AA29" i="21"/>
  <c r="AF85" i="19"/>
  <c r="AA85" i="19"/>
  <c r="Y85" i="19"/>
  <c r="AH119" i="19"/>
  <c r="AE119" i="19"/>
  <c r="Y119" i="19"/>
  <c r="AD72" i="19"/>
  <c r="Z72" i="19"/>
  <c r="AI25" i="21"/>
  <c r="AO25" i="21"/>
  <c r="AK122" i="19"/>
  <c r="AJ122" i="19"/>
  <c r="Z29" i="27"/>
  <c r="AD29" i="27"/>
  <c r="AN29" i="27"/>
  <c r="AI29" i="27"/>
  <c r="Y29" i="27"/>
  <c r="AO66" i="27"/>
  <c r="AF66" i="27"/>
  <c r="AG66" i="27"/>
  <c r="AK66" i="27"/>
  <c r="AH66" i="27"/>
  <c r="W66" i="27"/>
  <c r="AB66" i="27"/>
  <c r="AD66" i="27"/>
  <c r="Z130" i="27"/>
  <c r="AF130" i="27"/>
  <c r="W26" i="27"/>
  <c r="AL26" i="27"/>
  <c r="AJ26" i="27"/>
  <c r="Z26" i="27"/>
  <c r="Y26" i="27"/>
  <c r="AE26" i="27"/>
  <c r="AK26" i="27"/>
  <c r="AH26" i="27"/>
  <c r="AO26" i="27"/>
  <c r="AN26" i="27"/>
  <c r="AB26" i="27"/>
  <c r="AD26" i="27"/>
  <c r="X26" i="27"/>
  <c r="AG26" i="27"/>
  <c r="AA87" i="27"/>
  <c r="AH87" i="27"/>
  <c r="AD87" i="27"/>
  <c r="AO87" i="27"/>
  <c r="AJ87" i="27"/>
  <c r="AO139" i="27"/>
  <c r="AJ139" i="27"/>
  <c r="Z139" i="27"/>
  <c r="AN139" i="27"/>
  <c r="AH139" i="27"/>
  <c r="AK51" i="27"/>
  <c r="AF51" i="27"/>
  <c r="AH51" i="27"/>
  <c r="AB51" i="27"/>
  <c r="AN51" i="27"/>
  <c r="X148" i="27"/>
  <c r="AB148" i="27"/>
  <c r="AK148" i="27"/>
  <c r="Z148" i="27"/>
  <c r="AO148" i="27"/>
  <c r="AN28" i="27"/>
  <c r="AB28" i="27"/>
  <c r="AE28" i="27"/>
  <c r="AM28" i="27"/>
  <c r="AL28" i="27"/>
  <c r="AN125" i="27"/>
  <c r="AJ125" i="27"/>
  <c r="AI125" i="27"/>
  <c r="AK125" i="27"/>
  <c r="W125" i="27"/>
  <c r="AC96" i="27"/>
  <c r="AJ96" i="27"/>
  <c r="AL96" i="27"/>
  <c r="AI96" i="27"/>
  <c r="AH96" i="27"/>
  <c r="AI5" i="27"/>
  <c r="AC5" i="27"/>
  <c r="Z86" i="27"/>
  <c r="AB86" i="27"/>
  <c r="AG86" i="27"/>
  <c r="AN86" i="27"/>
  <c r="AO150" i="27"/>
  <c r="AG30" i="27"/>
  <c r="AD30" i="27"/>
  <c r="AK30" i="27"/>
  <c r="W30" i="27"/>
  <c r="AI30" i="27"/>
  <c r="AK79" i="27"/>
  <c r="AO79" i="27"/>
  <c r="X79" i="27"/>
  <c r="AL79" i="27"/>
  <c r="AN79" i="27"/>
  <c r="AI143" i="27"/>
  <c r="W143" i="27"/>
  <c r="X143" i="27"/>
  <c r="AJ143" i="27"/>
  <c r="AM143" i="27"/>
  <c r="AN12" i="27"/>
  <c r="AH12" i="27"/>
  <c r="AE12" i="27"/>
  <c r="Z12" i="27"/>
  <c r="AC12" i="27"/>
  <c r="AC133" i="27"/>
  <c r="Y133" i="27"/>
  <c r="AG133" i="27"/>
  <c r="AH129" i="27"/>
  <c r="AD129" i="27"/>
  <c r="AB129" i="27"/>
  <c r="AF129" i="27"/>
  <c r="AO129" i="27"/>
  <c r="AN104" i="27"/>
  <c r="AF104" i="27"/>
  <c r="AL104" i="27"/>
  <c r="AK104" i="27"/>
  <c r="AC104" i="27"/>
  <c r="AH21" i="27"/>
  <c r="Y21" i="27"/>
  <c r="W21" i="27"/>
  <c r="AF19" i="27"/>
  <c r="Z19" i="27"/>
  <c r="AC19" i="27"/>
  <c r="AO19" i="27"/>
  <c r="AA19" i="27"/>
  <c r="AM173" i="27"/>
  <c r="AM112" i="27"/>
  <c r="AI112" i="27"/>
  <c r="X112" i="27"/>
  <c r="AK112" i="27"/>
  <c r="AO112" i="27"/>
  <c r="AA46" i="27"/>
  <c r="AE46" i="27"/>
  <c r="AG46" i="27"/>
  <c r="AH46" i="27"/>
  <c r="AF46" i="27"/>
  <c r="AJ147" i="27"/>
  <c r="AK147" i="27"/>
  <c r="AO147" i="27"/>
  <c r="AC147" i="27"/>
  <c r="AH147" i="27"/>
  <c r="AO140" i="27"/>
  <c r="AJ85" i="27"/>
  <c r="W85" i="27"/>
  <c r="AE85" i="27"/>
  <c r="X85" i="27"/>
  <c r="AH85" i="27"/>
  <c r="W39" i="27"/>
  <c r="Z39" i="27"/>
  <c r="AD39" i="27"/>
  <c r="AH39" i="27"/>
  <c r="AL39" i="27"/>
  <c r="AI128" i="24"/>
  <c r="AD128" i="24"/>
  <c r="AC128" i="24"/>
  <c r="AJ128" i="24"/>
  <c r="AA128" i="24"/>
  <c r="AI23" i="24"/>
  <c r="AJ23" i="24"/>
  <c r="X23" i="24"/>
  <c r="AE23" i="24"/>
  <c r="AC23" i="24"/>
  <c r="AC105" i="24"/>
  <c r="AJ105" i="24"/>
  <c r="AN105" i="24"/>
  <c r="Y105" i="24"/>
  <c r="W105" i="24"/>
  <c r="AA75" i="24"/>
  <c r="AM75" i="24"/>
  <c r="AB75" i="24"/>
  <c r="AO75" i="24"/>
  <c r="AH75" i="24"/>
  <c r="AG126" i="24"/>
  <c r="AD126" i="24"/>
  <c r="AK126" i="24"/>
  <c r="AO126" i="24"/>
  <c r="AL126" i="24"/>
  <c r="AM63" i="24"/>
  <c r="AE63" i="24"/>
  <c r="AC63" i="24"/>
  <c r="AA63" i="24"/>
  <c r="AA31" i="24"/>
  <c r="AJ31" i="24"/>
  <c r="AI52" i="28"/>
  <c r="AE52" i="28"/>
  <c r="X52" i="28"/>
  <c r="Y52" i="28"/>
  <c r="AB52" i="28"/>
  <c r="AL52" i="28"/>
  <c r="Z52" i="28"/>
  <c r="AC82" i="27"/>
  <c r="AG82" i="27"/>
  <c r="AJ82" i="27"/>
  <c r="AB82" i="27"/>
  <c r="AO82" i="27"/>
  <c r="AD82" i="27"/>
  <c r="AN82" i="27"/>
  <c r="AL82" i="27"/>
  <c r="X82" i="27"/>
  <c r="AH82" i="27"/>
  <c r="AK82" i="27"/>
  <c r="Z82" i="27"/>
  <c r="AN146" i="27"/>
  <c r="AM146" i="27"/>
  <c r="AO99" i="27"/>
  <c r="AH99" i="27"/>
  <c r="AB76" i="27"/>
  <c r="AJ76" i="27"/>
  <c r="X76" i="27"/>
  <c r="AC76" i="27"/>
  <c r="AO76" i="27"/>
  <c r="AG8" i="27"/>
  <c r="AN8" i="27"/>
  <c r="Y8" i="27"/>
  <c r="AC8" i="27"/>
  <c r="Z8" i="27"/>
  <c r="AA53" i="27"/>
  <c r="AM53" i="27"/>
  <c r="AC53" i="27"/>
  <c r="AN53" i="27"/>
  <c r="Z53" i="27"/>
  <c r="AA23" i="27"/>
  <c r="AB23" i="27"/>
  <c r="AK23" i="27"/>
  <c r="AD23" i="27"/>
  <c r="AM23" i="27"/>
  <c r="AL23" i="27"/>
  <c r="Z23" i="27"/>
  <c r="AJ23" i="27"/>
  <c r="X23" i="27"/>
  <c r="AI23" i="27"/>
  <c r="AO23" i="27"/>
  <c r="AN23" i="27"/>
  <c r="AG23" i="27"/>
  <c r="AC23" i="27"/>
  <c r="W23" i="27"/>
  <c r="Y23" i="27"/>
  <c r="AF23" i="27"/>
  <c r="AH23" i="27"/>
  <c r="AB102" i="27"/>
  <c r="AE102" i="27"/>
  <c r="AI102" i="27"/>
  <c r="AA102" i="27"/>
  <c r="AO102" i="27"/>
  <c r="AD166" i="27"/>
  <c r="Z166" i="27"/>
  <c r="AA166" i="27"/>
  <c r="Z42" i="27"/>
  <c r="AH42" i="27"/>
  <c r="AG42" i="27"/>
  <c r="X42" i="27"/>
  <c r="AB42" i="27"/>
  <c r="AE155" i="27"/>
  <c r="AI155" i="27"/>
  <c r="AF155" i="27"/>
  <c r="AO155" i="27"/>
  <c r="AA155" i="27"/>
  <c r="AE60" i="27"/>
  <c r="AJ60" i="27"/>
  <c r="AG60" i="27"/>
  <c r="Y60" i="27"/>
  <c r="AA60" i="27"/>
  <c r="W32" i="27"/>
  <c r="AA32" i="27"/>
  <c r="AG32" i="27"/>
  <c r="Y32" i="27"/>
  <c r="X32" i="27"/>
  <c r="AD36" i="27"/>
  <c r="X36" i="27"/>
  <c r="Y36" i="27"/>
  <c r="W36" i="27"/>
  <c r="Z36" i="27"/>
  <c r="X157" i="27"/>
  <c r="AL157" i="27"/>
  <c r="W157" i="27"/>
  <c r="AO157" i="27"/>
  <c r="AD157" i="27"/>
  <c r="AD7" i="27"/>
  <c r="AF128" i="27"/>
  <c r="AE128" i="27"/>
  <c r="Z128" i="27"/>
  <c r="AO128" i="27"/>
  <c r="AK68" i="27"/>
  <c r="AB68" i="27"/>
  <c r="AJ68" i="27"/>
  <c r="AI68" i="27"/>
  <c r="AD68" i="27"/>
  <c r="AL68" i="27"/>
  <c r="AH68" i="27"/>
  <c r="AG68" i="27"/>
  <c r="AF68" i="27"/>
  <c r="X68" i="27"/>
  <c r="W68" i="27"/>
  <c r="Z68" i="27"/>
  <c r="AN68" i="27"/>
  <c r="AO138" i="27"/>
  <c r="AA138" i="27"/>
  <c r="AI138" i="27"/>
  <c r="X138" i="27"/>
  <c r="AB138" i="27"/>
  <c r="AN71" i="27"/>
  <c r="AE71" i="27"/>
  <c r="X71" i="27"/>
  <c r="Y71" i="27"/>
  <c r="AO71" i="27"/>
  <c r="AE175" i="27"/>
  <c r="AA175" i="27"/>
  <c r="AK175" i="27"/>
  <c r="AO175" i="27"/>
  <c r="AI175" i="27"/>
  <c r="Y141" i="27"/>
  <c r="AH141" i="27"/>
  <c r="AK141" i="27"/>
  <c r="AF141" i="27"/>
  <c r="AC141" i="27"/>
  <c r="AD93" i="27"/>
  <c r="X55" i="24"/>
  <c r="AJ55" i="24"/>
  <c r="AD55" i="24"/>
  <c r="AE55" i="24"/>
  <c r="AJ48" i="24"/>
  <c r="AH33" i="27"/>
  <c r="AD33" i="27"/>
  <c r="Z33" i="27"/>
  <c r="AK33" i="27"/>
  <c r="W98" i="27"/>
  <c r="Y98" i="27"/>
  <c r="AL98" i="27"/>
  <c r="AA98" i="27"/>
  <c r="X98" i="27"/>
  <c r="AC98" i="27"/>
  <c r="AB98" i="27"/>
  <c r="AN98" i="27"/>
  <c r="AE98" i="27"/>
  <c r="Z98" i="27"/>
  <c r="AJ98" i="27"/>
  <c r="Z100" i="27"/>
  <c r="AE137" i="27"/>
  <c r="AA137" i="27"/>
  <c r="AL137" i="27"/>
  <c r="AJ77" i="27"/>
  <c r="AI16" i="27"/>
  <c r="Z16" i="27"/>
  <c r="AE47" i="27"/>
  <c r="AG144" i="27"/>
  <c r="Z144" i="27"/>
  <c r="X54" i="27"/>
  <c r="AO118" i="27"/>
  <c r="AH6" i="27"/>
  <c r="AF55" i="27"/>
  <c r="AL55" i="27"/>
  <c r="AN115" i="27"/>
  <c r="Y108" i="27"/>
  <c r="AD108" i="27"/>
  <c r="AK61" i="27"/>
  <c r="AC61" i="27"/>
  <c r="AI61" i="27"/>
  <c r="AJ61" i="27"/>
  <c r="AC24" i="27"/>
  <c r="AK24" i="27"/>
  <c r="AI31" i="27"/>
  <c r="AH152" i="27"/>
  <c r="AG152" i="27"/>
  <c r="AM152" i="27"/>
  <c r="AL152" i="27"/>
  <c r="AA152" i="27"/>
  <c r="X152" i="27"/>
  <c r="Z152" i="27"/>
  <c r="AK116" i="27"/>
  <c r="AG116" i="27"/>
  <c r="AN116" i="27"/>
  <c r="Y116" i="27"/>
  <c r="AF116" i="27"/>
  <c r="AA15" i="27"/>
  <c r="AN15" i="27"/>
  <c r="AJ15" i="27"/>
  <c r="AF15" i="27"/>
  <c r="Y15" i="27"/>
  <c r="AE15" i="27"/>
  <c r="X15" i="27"/>
  <c r="AC15" i="27"/>
  <c r="AB15" i="27"/>
  <c r="AH15" i="27"/>
  <c r="W15" i="27"/>
  <c r="AL15" i="27"/>
  <c r="AD15" i="27"/>
  <c r="AK15" i="27"/>
  <c r="AO15" i="27"/>
  <c r="AG15" i="27"/>
  <c r="Z15" i="27"/>
  <c r="AO41" i="27"/>
  <c r="AH43" i="27"/>
  <c r="AO40" i="27"/>
  <c r="AB81" i="24"/>
  <c r="AL81" i="24"/>
  <c r="AJ81" i="24"/>
  <c r="AE81" i="24"/>
  <c r="AK81" i="24"/>
  <c r="W111" i="24"/>
  <c r="AE111" i="24"/>
  <c r="AA111" i="24"/>
  <c r="AG111" i="24"/>
  <c r="AL111" i="24"/>
  <c r="Y8" i="24"/>
  <c r="AI120" i="24"/>
  <c r="AF120" i="24"/>
  <c r="AD120" i="24"/>
  <c r="AK120" i="24"/>
  <c r="AG120" i="24"/>
  <c r="AA120" i="24"/>
  <c r="AN120" i="24"/>
  <c r="X120" i="24"/>
  <c r="Z120" i="24"/>
  <c r="Z110" i="24"/>
  <c r="AG110" i="24"/>
  <c r="AC110" i="24"/>
  <c r="AM110" i="24"/>
  <c r="AK110" i="24"/>
  <c r="AJ73" i="24"/>
  <c r="Y73" i="24"/>
  <c r="AE113" i="24"/>
  <c r="AL113" i="24"/>
  <c r="Y49" i="27"/>
  <c r="AB49" i="27"/>
  <c r="AJ49" i="27"/>
  <c r="Z49" i="27"/>
  <c r="AJ114" i="27"/>
  <c r="AE114" i="27"/>
  <c r="W114" i="27"/>
  <c r="AL2" i="27"/>
  <c r="AH2" i="27"/>
  <c r="AH70" i="27"/>
  <c r="AA70" i="27"/>
  <c r="AB132" i="27"/>
  <c r="AH132" i="27"/>
  <c r="AH177" i="27"/>
  <c r="AG126" i="27"/>
  <c r="AK126" i="27"/>
  <c r="AM126" i="27"/>
  <c r="AJ126" i="27"/>
  <c r="AM59" i="27"/>
  <c r="X59" i="27"/>
  <c r="AF59" i="27"/>
  <c r="AI59" i="27"/>
  <c r="AJ117" i="27"/>
  <c r="AG117" i="27"/>
  <c r="AC117" i="27"/>
  <c r="AM117" i="27"/>
  <c r="W117" i="27"/>
  <c r="X74" i="27"/>
  <c r="W74" i="27"/>
  <c r="AB74" i="27"/>
  <c r="AK74" i="27"/>
  <c r="AG74" i="27"/>
  <c r="AM145" i="27"/>
  <c r="AI145" i="27"/>
  <c r="AE145" i="27"/>
  <c r="X145" i="27"/>
  <c r="AI17" i="27"/>
  <c r="AM145" i="24"/>
  <c r="AD145" i="24"/>
  <c r="AN145" i="24"/>
  <c r="AO145" i="24"/>
  <c r="Z145" i="24"/>
  <c r="AD171" i="24"/>
  <c r="AF171" i="24"/>
  <c r="AL171" i="24"/>
  <c r="AK171" i="24"/>
  <c r="AG171" i="24"/>
  <c r="AO40" i="24"/>
  <c r="Z40" i="24"/>
  <c r="Y40" i="24"/>
  <c r="AJ40" i="24"/>
  <c r="AK40" i="24"/>
  <c r="AI137" i="24"/>
  <c r="AM137" i="24"/>
  <c r="AF146" i="24"/>
  <c r="AI146" i="24"/>
  <c r="X146" i="24"/>
  <c r="AA146" i="24"/>
  <c r="AF10" i="24"/>
  <c r="AG10" i="24"/>
  <c r="AJ45" i="24"/>
  <c r="X45" i="24"/>
  <c r="AB45" i="24"/>
  <c r="AC45" i="24"/>
  <c r="AL45" i="24"/>
  <c r="AI127" i="24"/>
  <c r="AM127" i="24"/>
  <c r="AL127" i="24"/>
  <c r="AB127" i="24"/>
  <c r="W66" i="24"/>
  <c r="AI66" i="24"/>
  <c r="AG66" i="24"/>
  <c r="AF66" i="24"/>
  <c r="AI18" i="21"/>
  <c r="AC29" i="27"/>
  <c r="X29" i="27"/>
  <c r="AK29" i="27"/>
  <c r="AL29" i="27"/>
  <c r="AB29" i="27"/>
  <c r="AE130" i="27"/>
  <c r="AH130" i="27"/>
  <c r="AL130" i="27"/>
  <c r="AI130" i="27"/>
  <c r="AK130" i="27"/>
  <c r="Y130" i="27"/>
  <c r="W130" i="27"/>
  <c r="AO130" i="27"/>
  <c r="Y5" i="27"/>
  <c r="AB5" i="27"/>
  <c r="AI150" i="27"/>
  <c r="AF30" i="27"/>
  <c r="Y30" i="27"/>
  <c r="AJ30" i="27"/>
  <c r="AL30" i="27"/>
  <c r="AA30" i="27"/>
  <c r="AI133" i="27"/>
  <c r="X133" i="27"/>
  <c r="AF133" i="27"/>
  <c r="AM129" i="27"/>
  <c r="AL129" i="27"/>
  <c r="AC129" i="27"/>
  <c r="W129" i="27"/>
  <c r="AI129" i="27"/>
  <c r="Z21" i="27"/>
  <c r="AJ21" i="27"/>
  <c r="AO21" i="27"/>
  <c r="AH83" i="27"/>
  <c r="Z83" i="27"/>
  <c r="AE83" i="27"/>
  <c r="W83" i="27"/>
  <c r="AN83" i="27"/>
  <c r="AJ83" i="27"/>
  <c r="AM83" i="27"/>
  <c r="AG83" i="27"/>
  <c r="X83" i="27"/>
  <c r="AD83" i="27"/>
  <c r="AO83" i="27"/>
  <c r="AI83" i="27"/>
  <c r="AA83" i="27"/>
  <c r="AF83" i="27"/>
  <c r="AC83" i="27"/>
  <c r="AK83" i="27"/>
  <c r="Y83" i="27"/>
  <c r="AD173" i="27"/>
  <c r="AC173" i="27"/>
  <c r="AK173" i="27"/>
  <c r="AA173" i="27"/>
  <c r="AH173" i="27"/>
  <c r="AL173" i="27"/>
  <c r="W173" i="27"/>
  <c r="AN173" i="27"/>
  <c r="X173" i="27"/>
  <c r="AB173" i="27"/>
  <c r="AF173" i="27"/>
  <c r="AJ173" i="27"/>
  <c r="W112" i="27"/>
  <c r="AJ112" i="27"/>
  <c r="AL112" i="27"/>
  <c r="Y112" i="27"/>
  <c r="AG112" i="27"/>
  <c r="Y46" i="27"/>
  <c r="AI46" i="27"/>
  <c r="AG147" i="27"/>
  <c r="AE147" i="27"/>
  <c r="W147" i="27"/>
  <c r="AA147" i="27"/>
  <c r="AM147" i="27"/>
  <c r="AI85" i="27"/>
  <c r="AB85" i="27"/>
  <c r="AF85" i="27"/>
  <c r="AN85" i="27"/>
  <c r="AD85" i="27"/>
  <c r="AN39" i="27"/>
  <c r="AB39" i="27"/>
  <c r="AE39" i="27"/>
  <c r="AM23" i="24"/>
  <c r="AL23" i="24"/>
  <c r="AN23" i="24"/>
  <c r="AB23" i="24"/>
  <c r="AH23" i="24"/>
  <c r="AG105" i="24"/>
  <c r="AD105" i="24"/>
  <c r="AK105" i="24"/>
  <c r="AO105" i="24"/>
  <c r="AE105" i="24"/>
  <c r="W75" i="24"/>
  <c r="AF75" i="24"/>
  <c r="AE75" i="24"/>
  <c r="AD75" i="24"/>
  <c r="AC75" i="24"/>
  <c r="AJ126" i="24"/>
  <c r="AE126" i="24"/>
  <c r="AB46" i="24"/>
  <c r="X46" i="24"/>
  <c r="AA46" i="24"/>
  <c r="AL46" i="24"/>
  <c r="AD46" i="24"/>
  <c r="AC46" i="24"/>
  <c r="AF46" i="24"/>
  <c r="AK46" i="24"/>
  <c r="Y46" i="24"/>
  <c r="AO46" i="24"/>
  <c r="Z46" i="24"/>
  <c r="AE46" i="24"/>
  <c r="AI46" i="24"/>
  <c r="AJ46" i="24"/>
  <c r="AG46" i="24"/>
  <c r="AI31" i="24"/>
  <c r="AG31" i="24"/>
  <c r="AL146" i="27"/>
  <c r="AH146" i="27"/>
  <c r="Y146" i="27"/>
  <c r="AI146" i="27"/>
  <c r="AK146" i="27"/>
  <c r="W146" i="27"/>
  <c r="AO146" i="27"/>
  <c r="X146" i="27"/>
  <c r="AF146" i="27"/>
  <c r="Z146" i="27"/>
  <c r="AB146" i="27"/>
  <c r="AB99" i="27"/>
  <c r="AG167" i="27"/>
  <c r="X167" i="27"/>
  <c r="AM167" i="27"/>
  <c r="AD167" i="27"/>
  <c r="AC167" i="27"/>
  <c r="AF167" i="27"/>
  <c r="AO167" i="27"/>
  <c r="AA167" i="27"/>
  <c r="AE167" i="27"/>
  <c r="Z167" i="27"/>
  <c r="AH167" i="27"/>
  <c r="AL167" i="27"/>
  <c r="AK167" i="27"/>
  <c r="AJ167" i="27"/>
  <c r="W167" i="27"/>
  <c r="AN167" i="27"/>
  <c r="AB167" i="27"/>
  <c r="AD76" i="27"/>
  <c r="AA76" i="27"/>
  <c r="AN76" i="27"/>
  <c r="AG76" i="27"/>
  <c r="AI76" i="27"/>
  <c r="X8" i="27"/>
  <c r="AO8" i="27"/>
  <c r="AK8" i="27"/>
  <c r="W8" i="27"/>
  <c r="AH8" i="27"/>
  <c r="AE53" i="27"/>
  <c r="Y53" i="27"/>
  <c r="AJ53" i="27"/>
  <c r="AO53" i="27"/>
  <c r="AK53" i="27"/>
  <c r="AF166" i="27"/>
  <c r="AM166" i="27"/>
  <c r="X166" i="27"/>
  <c r="AC42" i="27"/>
  <c r="AO42" i="27"/>
  <c r="AK42" i="27"/>
  <c r="AJ42" i="27"/>
  <c r="AA42" i="27"/>
  <c r="AN155" i="27"/>
  <c r="AH155" i="27"/>
  <c r="AC155" i="27"/>
  <c r="AD155" i="27"/>
  <c r="W155" i="27"/>
  <c r="W60" i="27"/>
  <c r="AK60" i="27"/>
  <c r="AN60" i="27"/>
  <c r="AB60" i="27"/>
  <c r="AO60" i="27"/>
  <c r="AJ32" i="27"/>
  <c r="AD32" i="27"/>
  <c r="Z32" i="27"/>
  <c r="AE32" i="27"/>
  <c r="AB32" i="27"/>
  <c r="AN36" i="27"/>
  <c r="AA36" i="27"/>
  <c r="AE36" i="27"/>
  <c r="AM36" i="27"/>
  <c r="AL36" i="27"/>
  <c r="Z157" i="27"/>
  <c r="AF157" i="27"/>
  <c r="AB157" i="27"/>
  <c r="AI157" i="27"/>
  <c r="AG157" i="27"/>
  <c r="AM128" i="27"/>
  <c r="AD128" i="27"/>
  <c r="AN128" i="27"/>
  <c r="AC128" i="27"/>
  <c r="AM175" i="27"/>
  <c r="AG175" i="27"/>
  <c r="AJ175" i="27"/>
  <c r="AD175" i="27"/>
  <c r="AE141" i="27"/>
  <c r="AO141" i="27"/>
  <c r="AD141" i="27"/>
  <c r="X141" i="27"/>
  <c r="AG141" i="27"/>
  <c r="AH93" i="27"/>
  <c r="AN55" i="24"/>
  <c r="AH55" i="24"/>
  <c r="Z55" i="24"/>
  <c r="X48" i="24"/>
  <c r="AF48" i="24"/>
  <c r="AB130" i="24"/>
  <c r="W130" i="24"/>
  <c r="AC130" i="24"/>
  <c r="AI130" i="24"/>
  <c r="Y130" i="24"/>
  <c r="X130" i="24"/>
  <c r="AL130" i="24"/>
  <c r="AJ130" i="24"/>
  <c r="AE130" i="24"/>
  <c r="AA130" i="24"/>
  <c r="AK130" i="24"/>
  <c r="AD130" i="24"/>
  <c r="AO130" i="24"/>
  <c r="AN130" i="24"/>
  <c r="AM130" i="24"/>
  <c r="Z130" i="24"/>
  <c r="AO137" i="27"/>
  <c r="AH137" i="27"/>
  <c r="W137" i="27"/>
  <c r="AF137" i="27"/>
  <c r="AG137" i="27"/>
  <c r="AM137" i="27"/>
  <c r="AJ137" i="27"/>
  <c r="AH118" i="27"/>
  <c r="AA118" i="27"/>
  <c r="AC118" i="27"/>
  <c r="AN118" i="27"/>
  <c r="AD118" i="27"/>
  <c r="AI118" i="27"/>
  <c r="W118" i="27"/>
  <c r="AG118" i="27"/>
  <c r="AF118" i="27"/>
  <c r="AB118" i="27"/>
  <c r="Y118" i="27"/>
  <c r="AN6" i="27"/>
  <c r="AC115" i="27"/>
  <c r="AJ108" i="27"/>
  <c r="AG61" i="27"/>
  <c r="Z61" i="27"/>
  <c r="W24" i="27"/>
  <c r="AH24" i="27"/>
  <c r="AB152" i="27"/>
  <c r="AH135" i="27"/>
  <c r="AD116" i="27"/>
  <c r="AO116" i="27"/>
  <c r="AL116" i="27"/>
  <c r="W116" i="27"/>
  <c r="AB116" i="27"/>
  <c r="AH69" i="27"/>
  <c r="AL69" i="27"/>
  <c r="AA69" i="27"/>
  <c r="Y69" i="27"/>
  <c r="W69" i="27"/>
  <c r="AG69" i="27"/>
  <c r="X69" i="27"/>
  <c r="AO69" i="27"/>
  <c r="Z69" i="27"/>
  <c r="AI69" i="27"/>
  <c r="AC69" i="27"/>
  <c r="AD69" i="27"/>
  <c r="AK69" i="27"/>
  <c r="AJ69" i="27"/>
  <c r="AF69" i="27"/>
  <c r="AE69" i="27"/>
  <c r="AM69" i="27"/>
  <c r="AF170" i="27"/>
  <c r="AD170" i="27"/>
  <c r="AC170" i="27"/>
  <c r="Y170" i="27"/>
  <c r="AK170" i="27"/>
  <c r="AN170" i="27"/>
  <c r="AG170" i="27"/>
  <c r="W170" i="27"/>
  <c r="AH170" i="27"/>
  <c r="AO170" i="27"/>
  <c r="X170" i="27"/>
  <c r="AE170" i="27"/>
  <c r="AA170" i="27"/>
  <c r="AM170" i="27"/>
  <c r="AI170" i="27"/>
  <c r="Z170" i="27"/>
  <c r="AL170" i="27"/>
  <c r="AJ170" i="27"/>
  <c r="Z7" i="24"/>
  <c r="AM7" i="24"/>
  <c r="AE7" i="24"/>
  <c r="AI7" i="24"/>
  <c r="AA7" i="24"/>
  <c r="AC7" i="24"/>
  <c r="AD7" i="24"/>
  <c r="W7" i="24"/>
  <c r="AN7" i="24"/>
  <c r="AO7" i="24"/>
  <c r="AG7" i="24"/>
  <c r="Y7" i="24"/>
  <c r="AL7" i="24"/>
  <c r="AJ7" i="24"/>
  <c r="AB7" i="24"/>
  <c r="AF7" i="24"/>
  <c r="AK7" i="24"/>
  <c r="AO81" i="24"/>
  <c r="Z81" i="24"/>
  <c r="AG81" i="24"/>
  <c r="AI81" i="24"/>
  <c r="AH81" i="24"/>
  <c r="Z78" i="24"/>
  <c r="AH78" i="24"/>
  <c r="AM78" i="24"/>
  <c r="AN78" i="24"/>
  <c r="AO78" i="24"/>
  <c r="AE78" i="24"/>
  <c r="AA78" i="24"/>
  <c r="W78" i="24"/>
  <c r="AG78" i="24"/>
  <c r="AD78" i="24"/>
  <c r="AB78" i="24"/>
  <c r="AF78" i="24"/>
  <c r="AJ78" i="24"/>
  <c r="AI78" i="24"/>
  <c r="AL78" i="24"/>
  <c r="AK78" i="24"/>
  <c r="Y78" i="24"/>
  <c r="AC78" i="24"/>
  <c r="X78" i="24"/>
  <c r="AJ111" i="24"/>
  <c r="AH111" i="24"/>
  <c r="AN111" i="24"/>
  <c r="AG8" i="24"/>
  <c r="AN177" i="24"/>
  <c r="AG177" i="24"/>
  <c r="AA177" i="24"/>
  <c r="AO177" i="24"/>
  <c r="AL177" i="24"/>
  <c r="Y177" i="24"/>
  <c r="AE177" i="24"/>
  <c r="AK177" i="24"/>
  <c r="AD177" i="24"/>
  <c r="AI177" i="24"/>
  <c r="AM177" i="24"/>
  <c r="Z177" i="24"/>
  <c r="AC177" i="24"/>
  <c r="AH177" i="24"/>
  <c r="AJ177" i="24"/>
  <c r="W177" i="24"/>
  <c r="W120" i="24"/>
  <c r="AH120" i="24"/>
  <c r="AN110" i="24"/>
  <c r="AA110" i="24"/>
  <c r="AB110" i="24"/>
  <c r="AJ110" i="24"/>
  <c r="AD110" i="24"/>
  <c r="AA73" i="24"/>
  <c r="AO73" i="24"/>
  <c r="AL73" i="24"/>
  <c r="AE73" i="24"/>
  <c r="Z73" i="24"/>
  <c r="X73" i="24"/>
  <c r="AC73" i="24"/>
  <c r="AG73" i="24"/>
  <c r="AH73" i="24"/>
  <c r="AF113" i="24"/>
  <c r="AK113" i="24"/>
  <c r="AH113" i="24"/>
  <c r="AI113" i="24"/>
  <c r="AK49" i="27"/>
  <c r="AH49" i="27"/>
  <c r="AN49" i="27"/>
  <c r="AE49" i="27"/>
  <c r="AG114" i="27"/>
  <c r="AF114" i="27"/>
  <c r="AN114" i="27"/>
  <c r="AI121" i="27"/>
  <c r="AJ121" i="27"/>
  <c r="AC121" i="27"/>
  <c r="Z121" i="27"/>
  <c r="AM121" i="27"/>
  <c r="AF121" i="27"/>
  <c r="AO121" i="27"/>
  <c r="AE121" i="27"/>
  <c r="AH121" i="27"/>
  <c r="AB121" i="27"/>
  <c r="W121" i="27"/>
  <c r="AA121" i="27"/>
  <c r="AD121" i="27"/>
  <c r="X121" i="27"/>
  <c r="AN121" i="27"/>
  <c r="Y121" i="27"/>
  <c r="AL121" i="27"/>
  <c r="AK121" i="27"/>
  <c r="AI70" i="27"/>
  <c r="Z70" i="27"/>
  <c r="AN132" i="27"/>
  <c r="AD132" i="27"/>
  <c r="AG132" i="27"/>
  <c r="AO132" i="27"/>
  <c r="AI132" i="27"/>
  <c r="AA132" i="27"/>
  <c r="AK132" i="27"/>
  <c r="Z132" i="27"/>
  <c r="AN117" i="27"/>
  <c r="Z117" i="27"/>
  <c r="AD117" i="27"/>
  <c r="AB117" i="27"/>
  <c r="AE117" i="27"/>
  <c r="AG64" i="27"/>
  <c r="AJ64" i="27"/>
  <c r="X64" i="27"/>
  <c r="AF64" i="27"/>
  <c r="AM64" i="27"/>
  <c r="Z64" i="27"/>
  <c r="AO64" i="27"/>
  <c r="AD64" i="27"/>
  <c r="W64" i="27"/>
  <c r="AB64" i="27"/>
  <c r="AL64" i="27"/>
  <c r="AA64" i="27"/>
  <c r="AI64" i="27"/>
  <c r="AH64" i="27"/>
  <c r="AN64" i="27"/>
  <c r="Y64" i="27"/>
  <c r="AN74" i="27"/>
  <c r="AH74" i="27"/>
  <c r="AL74" i="27"/>
  <c r="AO74" i="27"/>
  <c r="AE74" i="27"/>
  <c r="AC17" i="27"/>
  <c r="AM17" i="27"/>
  <c r="Y17" i="27"/>
  <c r="AD17" i="27"/>
  <c r="AO17" i="27"/>
  <c r="AL17" i="27"/>
  <c r="AK17" i="27"/>
  <c r="AA17" i="27"/>
  <c r="AE17" i="27"/>
  <c r="AB17" i="27"/>
  <c r="W17" i="27"/>
  <c r="AH17" i="27"/>
  <c r="AG145" i="24"/>
  <c r="AE145" i="24"/>
  <c r="AH145" i="24"/>
  <c r="AL145" i="24"/>
  <c r="AA145" i="24"/>
  <c r="Z171" i="24"/>
  <c r="AH171" i="24"/>
  <c r="AC171" i="24"/>
  <c r="AN171" i="24"/>
  <c r="AJ171" i="24"/>
  <c r="AC40" i="24"/>
  <c r="AB40" i="24"/>
  <c r="AM40" i="24"/>
  <c r="AI40" i="24"/>
  <c r="AN40" i="24"/>
  <c r="Z137" i="24"/>
  <c r="AL137" i="24"/>
  <c r="AH137" i="24"/>
  <c r="AE146" i="24"/>
  <c r="AJ146" i="24"/>
  <c r="AO146" i="24"/>
  <c r="AL146" i="24"/>
  <c r="AL10" i="24"/>
  <c r="Y10" i="24"/>
  <c r="Z10" i="24"/>
  <c r="AO10" i="24"/>
  <c r="W45" i="24"/>
  <c r="AF45" i="24"/>
  <c r="AD45" i="24"/>
  <c r="AO45" i="24"/>
  <c r="Z45" i="24"/>
  <c r="AH127" i="24"/>
  <c r="AC127" i="24"/>
  <c r="Y127" i="24"/>
  <c r="AK127" i="24"/>
  <c r="AM66" i="24"/>
  <c r="Z66" i="24"/>
  <c r="X66" i="24"/>
  <c r="W3" i="21"/>
  <c r="X3" i="21"/>
  <c r="Y3" i="21"/>
  <c r="AF3" i="21"/>
  <c r="AF35" i="21"/>
  <c r="AN35" i="21"/>
  <c r="AA35" i="21"/>
  <c r="AE35" i="21"/>
  <c r="AB163" i="19"/>
  <c r="AK163" i="19"/>
  <c r="AM163" i="19"/>
  <c r="AC20" i="21"/>
  <c r="AB20" i="21"/>
  <c r="X84" i="19"/>
  <c r="AO84" i="19"/>
  <c r="W84" i="19"/>
  <c r="AA148" i="19"/>
  <c r="AI148" i="19"/>
  <c r="W148" i="19"/>
  <c r="AH148" i="19"/>
  <c r="AJ37" i="21"/>
  <c r="AA37" i="21"/>
  <c r="AH37" i="21"/>
  <c r="AK37" i="21"/>
  <c r="AN157" i="19"/>
  <c r="Y157" i="19"/>
  <c r="AM157" i="19"/>
  <c r="W157" i="19"/>
  <c r="AG18" i="21"/>
  <c r="AA18" i="21"/>
  <c r="W18" i="21"/>
  <c r="W127" i="19"/>
  <c r="AO127" i="19"/>
  <c r="AA127" i="19"/>
  <c r="X48" i="21"/>
  <c r="Y80" i="19"/>
  <c r="AJ80" i="19"/>
  <c r="AE144" i="19"/>
  <c r="AL144" i="19"/>
  <c r="Y73" i="19"/>
  <c r="AK73" i="19"/>
  <c r="AC73" i="19"/>
  <c r="AO98" i="19"/>
  <c r="AF98" i="19"/>
  <c r="AJ98" i="19"/>
  <c r="AC113" i="19"/>
  <c r="Z22" i="21"/>
  <c r="AK11" i="21"/>
  <c r="AB11" i="21"/>
  <c r="Z11" i="21"/>
  <c r="AB43" i="21"/>
  <c r="AA43" i="21"/>
  <c r="AK43" i="21"/>
  <c r="AN75" i="19"/>
  <c r="AE75" i="19"/>
  <c r="W75" i="19"/>
  <c r="AF107" i="19"/>
  <c r="AM107" i="19"/>
  <c r="AB139" i="19"/>
  <c r="AJ139" i="19"/>
  <c r="W139" i="19"/>
  <c r="AN171" i="19"/>
  <c r="AF171" i="19"/>
  <c r="W28" i="21"/>
  <c r="AE28" i="21"/>
  <c r="AO28" i="21"/>
  <c r="AA60" i="19"/>
  <c r="AO60" i="19"/>
  <c r="X92" i="19"/>
  <c r="AC92" i="19"/>
  <c r="W92" i="19"/>
  <c r="AA124" i="19"/>
  <c r="AC124" i="19"/>
  <c r="AO156" i="19"/>
  <c r="AN156" i="19"/>
  <c r="AL156" i="19"/>
  <c r="Y13" i="21"/>
  <c r="AG13" i="21"/>
  <c r="X45" i="21"/>
  <c r="AN45" i="21"/>
  <c r="AM45" i="21"/>
  <c r="AE69" i="19"/>
  <c r="W69" i="19"/>
  <c r="AI101" i="19"/>
  <c r="AA101" i="19"/>
  <c r="AC101" i="19"/>
  <c r="AC14" i="21"/>
  <c r="AA14" i="21"/>
  <c r="AI14" i="21"/>
  <c r="AN138" i="19"/>
  <c r="AJ138" i="19"/>
  <c r="Z138" i="19"/>
  <c r="W138" i="19"/>
  <c r="W135" i="19"/>
  <c r="AG135" i="19"/>
  <c r="Y135" i="19"/>
  <c r="AM167" i="19"/>
  <c r="AH167" i="19"/>
  <c r="AA24" i="21"/>
  <c r="AJ24" i="21"/>
  <c r="AL24" i="21"/>
  <c r="AO56" i="19"/>
  <c r="AI56" i="19"/>
  <c r="AC88" i="19"/>
  <c r="AE88" i="19"/>
  <c r="Z88" i="19"/>
  <c r="AO120" i="19"/>
  <c r="AG120" i="19"/>
  <c r="AC152" i="19"/>
  <c r="AI152" i="19"/>
  <c r="Z152" i="19"/>
  <c r="AK9" i="21"/>
  <c r="AD9" i="21"/>
  <c r="AI41" i="21"/>
  <c r="AN41" i="21"/>
  <c r="AH41" i="21"/>
  <c r="Z129" i="19"/>
  <c r="Y129" i="19"/>
  <c r="AD86" i="19"/>
  <c r="Z105" i="19"/>
  <c r="Y162" i="19"/>
  <c r="Z162" i="19"/>
  <c r="AB162" i="19"/>
  <c r="AD162" i="19"/>
  <c r="AJ51" i="21"/>
  <c r="AJ4" i="21"/>
  <c r="AB4" i="21"/>
  <c r="AD4" i="21"/>
  <c r="AC36" i="21"/>
  <c r="AC132" i="19"/>
  <c r="AH132" i="19"/>
  <c r="W77" i="19"/>
  <c r="Z141" i="19"/>
  <c r="AE141" i="19"/>
  <c r="AO141" i="19"/>
  <c r="AJ173" i="19"/>
  <c r="AC173" i="19"/>
  <c r="AG173" i="19"/>
  <c r="AD114" i="19"/>
  <c r="AG134" i="19"/>
  <c r="AN134" i="19"/>
  <c r="AH134" i="19"/>
  <c r="AD46" i="21"/>
  <c r="AO46" i="21"/>
  <c r="AE46" i="21"/>
  <c r="AM79" i="19"/>
  <c r="AL143" i="19"/>
  <c r="AD32" i="21"/>
  <c r="AN160" i="19"/>
  <c r="AD49" i="21"/>
  <c r="Y161" i="19"/>
  <c r="AA174" i="19"/>
  <c r="AF137" i="19"/>
  <c r="AG137" i="19"/>
  <c r="AN54" i="19"/>
  <c r="AM54" i="19"/>
  <c r="AE27" i="21"/>
  <c r="AO27" i="21"/>
  <c r="W123" i="19"/>
  <c r="AE123" i="19"/>
  <c r="AA12" i="21"/>
  <c r="AF12" i="21"/>
  <c r="AL12" i="21"/>
  <c r="AB44" i="21"/>
  <c r="Z44" i="21"/>
  <c r="AO108" i="19"/>
  <c r="X108" i="19"/>
  <c r="W108" i="19"/>
  <c r="AE172" i="19"/>
  <c r="AB172" i="19"/>
  <c r="AA117" i="19"/>
  <c r="AM74" i="19"/>
  <c r="AJ74" i="19"/>
  <c r="AO104" i="19"/>
  <c r="AH104" i="19"/>
  <c r="AE66" i="19"/>
  <c r="AO30" i="21"/>
  <c r="AC30" i="21"/>
  <c r="AD30" i="21"/>
  <c r="AJ30" i="21"/>
  <c r="AF59" i="19"/>
  <c r="X59" i="19"/>
  <c r="AM59" i="19"/>
  <c r="AE140" i="19"/>
  <c r="AO140" i="19"/>
  <c r="AL140" i="19"/>
  <c r="AH29" i="21"/>
  <c r="AF29" i="21"/>
  <c r="AG29" i="21"/>
  <c r="AE29" i="21"/>
  <c r="AE85" i="19"/>
  <c r="W85" i="19"/>
  <c r="AC85" i="19"/>
  <c r="W29" i="27"/>
  <c r="AG29" i="27"/>
  <c r="AJ29" i="27"/>
  <c r="AO29" i="27"/>
  <c r="X66" i="27"/>
  <c r="AD130" i="27"/>
  <c r="AG130" i="27"/>
  <c r="AA130" i="27"/>
  <c r="AK87" i="27"/>
  <c r="W87" i="27"/>
  <c r="AI87" i="27"/>
  <c r="AN87" i="27"/>
  <c r="AB139" i="27"/>
  <c r="AF139" i="27"/>
  <c r="AI139" i="27"/>
  <c r="AA139" i="27"/>
  <c r="AG51" i="27"/>
  <c r="AO51" i="27"/>
  <c r="AE51" i="27"/>
  <c r="AA51" i="27"/>
  <c r="AN148" i="27"/>
  <c r="AI148" i="27"/>
  <c r="AM148" i="27"/>
  <c r="AL148" i="27"/>
  <c r="AO28" i="27"/>
  <c r="Y28" i="27"/>
  <c r="Z28" i="27"/>
  <c r="AK28" i="27"/>
  <c r="AD125" i="27"/>
  <c r="AF125" i="27"/>
  <c r="AE125" i="27"/>
  <c r="AO125" i="27"/>
  <c r="AB96" i="27"/>
  <c r="AG96" i="27"/>
  <c r="AE96" i="27"/>
  <c r="Y96" i="27"/>
  <c r="AN5" i="27"/>
  <c r="AK5" i="27"/>
  <c r="AE5" i="27"/>
  <c r="AE86" i="27"/>
  <c r="AH86" i="27"/>
  <c r="AL86" i="27"/>
  <c r="AG150" i="27"/>
  <c r="AD150" i="27"/>
  <c r="AH30" i="27"/>
  <c r="Z30" i="27"/>
  <c r="AN30" i="27"/>
  <c r="AE30" i="27"/>
  <c r="AC79" i="27"/>
  <c r="W79" i="27"/>
  <c r="AE79" i="27"/>
  <c r="AH79" i="27"/>
  <c r="AM156" i="27"/>
  <c r="AJ156" i="27"/>
  <c r="AA156" i="27"/>
  <c r="AN156" i="27"/>
  <c r="W156" i="27"/>
  <c r="W12" i="27"/>
  <c r="AG12" i="27"/>
  <c r="AK12" i="27"/>
  <c r="Y12" i="27"/>
  <c r="AD133" i="27"/>
  <c r="AB133" i="27"/>
  <c r="AE133" i="27"/>
  <c r="W133" i="27"/>
  <c r="AK129" i="27"/>
  <c r="AJ129" i="27"/>
  <c r="AA129" i="27"/>
  <c r="AN129" i="27"/>
  <c r="AJ104" i="27"/>
  <c r="AB104" i="27"/>
  <c r="X104" i="27"/>
  <c r="Y104" i="27"/>
  <c r="AB21" i="27"/>
  <c r="AA21" i="27"/>
  <c r="AI21" i="27"/>
  <c r="AG19" i="27"/>
  <c r="AJ19" i="27"/>
  <c r="AM19" i="27"/>
  <c r="AB19" i="27"/>
  <c r="W113" i="27"/>
  <c r="Y173" i="27"/>
  <c r="AG173" i="27"/>
  <c r="AA112" i="27"/>
  <c r="AC112" i="27"/>
  <c r="AD112" i="27"/>
  <c r="AH112" i="27"/>
  <c r="AB46" i="27"/>
  <c r="AO46" i="27"/>
  <c r="AC46" i="27"/>
  <c r="AM46" i="27"/>
  <c r="Z147" i="27"/>
  <c r="AB147" i="27"/>
  <c r="AN147" i="27"/>
  <c r="AL147" i="27"/>
  <c r="AO85" i="27"/>
  <c r="AC85" i="27"/>
  <c r="AG85" i="27"/>
  <c r="AK85" i="27"/>
  <c r="AK39" i="27"/>
  <c r="X39" i="27"/>
  <c r="AF39" i="27"/>
  <c r="Y39" i="27"/>
  <c r="AM39" i="27"/>
  <c r="AN128" i="24"/>
  <c r="AH128" i="24"/>
  <c r="AL128" i="24"/>
  <c r="X128" i="24"/>
  <c r="AN79" i="24"/>
  <c r="AL79" i="24"/>
  <c r="W79" i="24"/>
  <c r="X79" i="24"/>
  <c r="AF79" i="24"/>
  <c r="Z79" i="24"/>
  <c r="AO79" i="24"/>
  <c r="AM79" i="24"/>
  <c r="Y79" i="24"/>
  <c r="AI79" i="24"/>
  <c r="AD79" i="24"/>
  <c r="AC79" i="24"/>
  <c r="AJ79" i="24"/>
  <c r="AE79" i="24"/>
  <c r="AH79" i="24"/>
  <c r="AG79" i="24"/>
  <c r="AK79" i="24"/>
  <c r="AA79" i="24"/>
  <c r="AB79" i="24"/>
  <c r="AF23" i="24"/>
  <c r="AO23" i="24"/>
  <c r="AG23" i="24"/>
  <c r="Y23" i="24"/>
  <c r="AF105" i="24"/>
  <c r="AA105" i="24"/>
  <c r="AH105" i="24"/>
  <c r="AL105" i="24"/>
  <c r="X75" i="24"/>
  <c r="AI75" i="24"/>
  <c r="AK75" i="24"/>
  <c r="Z75" i="24"/>
  <c r="AF126" i="24"/>
  <c r="AM126" i="24"/>
  <c r="AA126" i="24"/>
  <c r="AC126" i="24"/>
  <c r="X126" i="24"/>
  <c r="AJ96" i="24"/>
  <c r="Y96" i="24"/>
  <c r="AA96" i="24"/>
  <c r="AE96" i="24"/>
  <c r="AG96" i="24"/>
  <c r="W96" i="24"/>
  <c r="AO96" i="24"/>
  <c r="X96" i="24"/>
  <c r="AC96" i="24"/>
  <c r="AL96" i="24"/>
  <c r="AD96" i="24"/>
  <c r="AM96" i="24"/>
  <c r="AN96" i="24"/>
  <c r="AF96" i="24"/>
  <c r="AN46" i="24"/>
  <c r="AO63" i="24"/>
  <c r="AN63" i="24"/>
  <c r="Z31" i="24"/>
  <c r="AO31" i="24"/>
  <c r="W52" i="28"/>
  <c r="AJ52" i="28"/>
  <c r="AN52" i="28"/>
  <c r="Y82" i="27"/>
  <c r="AA146" i="27"/>
  <c r="AJ146" i="27"/>
  <c r="AD50" i="27"/>
  <c r="AF50" i="27"/>
  <c r="Z50" i="27"/>
  <c r="AD99" i="27"/>
  <c r="Y167" i="27"/>
  <c r="AF76" i="27"/>
  <c r="AH76" i="27"/>
  <c r="AL76" i="27"/>
  <c r="AK76" i="27"/>
  <c r="AB8" i="27"/>
  <c r="AE8" i="27"/>
  <c r="AI8" i="27"/>
  <c r="AM8" i="27"/>
  <c r="AI53" i="27"/>
  <c r="AH53" i="27"/>
  <c r="X53" i="27"/>
  <c r="AL53" i="27"/>
  <c r="AM37" i="27"/>
  <c r="AO37" i="27"/>
  <c r="Z37" i="27"/>
  <c r="AB37" i="27"/>
  <c r="AA37" i="27"/>
  <c r="AK37" i="27"/>
  <c r="AC37" i="27"/>
  <c r="AE37" i="27"/>
  <c r="AH37" i="27"/>
  <c r="AJ37" i="27"/>
  <c r="AI37" i="27"/>
  <c r="AD37" i="27"/>
  <c r="AL37" i="27"/>
  <c r="Y37" i="27"/>
  <c r="X37" i="27"/>
  <c r="Z102" i="27"/>
  <c r="AD102" i="27"/>
  <c r="AG102" i="27"/>
  <c r="AM102" i="27"/>
  <c r="AN166" i="27"/>
  <c r="AK166" i="27"/>
  <c r="AL166" i="27"/>
  <c r="Y166" i="27"/>
  <c r="Y42" i="27"/>
  <c r="AL42" i="27"/>
  <c r="W42" i="27"/>
  <c r="AM42" i="27"/>
  <c r="AK155" i="27"/>
  <c r="Y155" i="27"/>
  <c r="AL155" i="27"/>
  <c r="AJ155" i="27"/>
  <c r="AC60" i="27"/>
  <c r="X60" i="27"/>
  <c r="AF60" i="27"/>
  <c r="Z60" i="27"/>
  <c r="AK32" i="27"/>
  <c r="AH32" i="27"/>
  <c r="AN32" i="27"/>
  <c r="AI32" i="27"/>
  <c r="AO36" i="27"/>
  <c r="AB36" i="27"/>
  <c r="AF36" i="27"/>
  <c r="AJ36" i="27"/>
  <c r="AM157" i="27"/>
  <c r="AJ157" i="27"/>
  <c r="AA157" i="27"/>
  <c r="AC157" i="27"/>
  <c r="AC7" i="27"/>
  <c r="AG128" i="27"/>
  <c r="X128" i="27"/>
  <c r="AL128" i="27"/>
  <c r="AH128" i="27"/>
  <c r="AM138" i="27"/>
  <c r="AE138" i="27"/>
  <c r="AG138" i="27"/>
  <c r="AK138" i="27"/>
  <c r="AJ71" i="27"/>
  <c r="AB71" i="27"/>
  <c r="W71" i="27"/>
  <c r="AI71" i="27"/>
  <c r="Z175" i="27"/>
  <c r="AF175" i="27"/>
  <c r="X175" i="27"/>
  <c r="AB175" i="27"/>
  <c r="AH175" i="27"/>
  <c r="AM141" i="27"/>
  <c r="AB141" i="27"/>
  <c r="Z141" i="27"/>
  <c r="AJ141" i="27"/>
  <c r="X95" i="27"/>
  <c r="AB95" i="27"/>
  <c r="AE95" i="27"/>
  <c r="AA95" i="27"/>
  <c r="AF95" i="27"/>
  <c r="AK95" i="27"/>
  <c r="Y95" i="27"/>
  <c r="AH95" i="27"/>
  <c r="AO95" i="27"/>
  <c r="AG95" i="27"/>
  <c r="W95" i="27"/>
  <c r="AD95" i="27"/>
  <c r="AC95" i="27"/>
  <c r="AI95" i="27"/>
  <c r="Z93" i="27"/>
  <c r="AF55" i="24"/>
  <c r="AK55" i="24"/>
  <c r="AB55" i="24"/>
  <c r="Y55" i="24"/>
  <c r="AA55" i="24"/>
  <c r="AF139" i="24"/>
  <c r="AE139" i="24"/>
  <c r="X139" i="24"/>
  <c r="Z139" i="24"/>
  <c r="AD139" i="24"/>
  <c r="AA139" i="24"/>
  <c r="AK139" i="24"/>
  <c r="AL139" i="24"/>
  <c r="AG139" i="24"/>
  <c r="AI160" i="24"/>
  <c r="AD160" i="24"/>
  <c r="X160" i="24"/>
  <c r="AG130" i="24"/>
  <c r="AE33" i="27"/>
  <c r="AN33" i="27"/>
  <c r="AK98" i="27"/>
  <c r="AO98" i="27"/>
  <c r="AM63" i="27"/>
  <c r="Y63" i="27"/>
  <c r="AK63" i="27"/>
  <c r="AI63" i="27"/>
  <c r="AJ63" i="27"/>
  <c r="AF63" i="27"/>
  <c r="W63" i="27"/>
  <c r="AO63" i="27"/>
  <c r="AE111" i="27"/>
  <c r="Z111" i="27"/>
  <c r="AH111" i="27"/>
  <c r="AF111" i="27"/>
  <c r="AB111" i="27"/>
  <c r="Y111" i="27"/>
  <c r="Z137" i="27"/>
  <c r="AI137" i="27"/>
  <c r="Y137" i="27"/>
  <c r="AD137" i="27"/>
  <c r="Y16" i="27"/>
  <c r="X144" i="27"/>
  <c r="AH54" i="27"/>
  <c r="X118" i="27"/>
  <c r="AI6" i="27"/>
  <c r="AF6" i="27"/>
  <c r="AB55" i="27"/>
  <c r="W115" i="27"/>
  <c r="AB108" i="27"/>
  <c r="AD61" i="27"/>
  <c r="AA61" i="27"/>
  <c r="AF61" i="27"/>
  <c r="AA24" i="27"/>
  <c r="AL24" i="27"/>
  <c r="AE152" i="27"/>
  <c r="AO152" i="27"/>
  <c r="AM135" i="27"/>
  <c r="AA116" i="27"/>
  <c r="AI116" i="27"/>
  <c r="AC116" i="27"/>
  <c r="AM116" i="27"/>
  <c r="AN69" i="27"/>
  <c r="AE41" i="27"/>
  <c r="AB170" i="27"/>
  <c r="AN43" i="27"/>
  <c r="AF81" i="24"/>
  <c r="AM81" i="24"/>
  <c r="AD81" i="24"/>
  <c r="X81" i="24"/>
  <c r="AI111" i="24"/>
  <c r="AD111" i="24"/>
  <c r="AO111" i="24"/>
  <c r="Y111" i="24"/>
  <c r="AO110" i="24"/>
  <c r="AL110" i="24"/>
  <c r="Y110" i="24"/>
  <c r="AK73" i="24"/>
  <c r="X113" i="24"/>
  <c r="AI49" i="27"/>
  <c r="AL49" i="27"/>
  <c r="AD49" i="27"/>
  <c r="AO49" i="27"/>
  <c r="AM114" i="27"/>
  <c r="AK114" i="27"/>
  <c r="AL114" i="27"/>
  <c r="AO2" i="27"/>
  <c r="AG2" i="27"/>
  <c r="AE2" i="27"/>
  <c r="Z2" i="27"/>
  <c r="AB2" i="27"/>
  <c r="AG121" i="27"/>
  <c r="AE70" i="27"/>
  <c r="AM70" i="27"/>
  <c r="Y134" i="27"/>
  <c r="AC134" i="27"/>
  <c r="AF134" i="27"/>
  <c r="AN134" i="27"/>
  <c r="AE134" i="27"/>
  <c r="X134" i="27"/>
  <c r="AI134" i="27"/>
  <c r="AG134" i="27"/>
  <c r="W134" i="27"/>
  <c r="AB134" i="27"/>
  <c r="AA134" i="27"/>
  <c r="Z134" i="27"/>
  <c r="AK134" i="27"/>
  <c r="AL134" i="27"/>
  <c r="AM134" i="27"/>
  <c r="AL127" i="27"/>
  <c r="AO127" i="27"/>
  <c r="W127" i="27"/>
  <c r="X132" i="27"/>
  <c r="AF132" i="27"/>
  <c r="AM132" i="27"/>
  <c r="AL177" i="27"/>
  <c r="AB177" i="27"/>
  <c r="W177" i="27"/>
  <c r="AC177" i="27"/>
  <c r="AN177" i="27"/>
  <c r="AD177" i="27"/>
  <c r="AM177" i="27"/>
  <c r="AF177" i="27"/>
  <c r="AE177" i="27"/>
  <c r="X177" i="27"/>
  <c r="AJ177" i="27"/>
  <c r="AI177" i="27"/>
  <c r="AC126" i="27"/>
  <c r="AI126" i="27"/>
  <c r="AA59" i="27"/>
  <c r="AH59" i="27"/>
  <c r="AI163" i="27"/>
  <c r="AM163" i="27"/>
  <c r="W163" i="27"/>
  <c r="AE163" i="27"/>
  <c r="AL163" i="27"/>
  <c r="AB163" i="27"/>
  <c r="AK163" i="27"/>
  <c r="AG163" i="27"/>
  <c r="AA163" i="27"/>
  <c r="AC163" i="27"/>
  <c r="AN163" i="27"/>
  <c r="AJ163" i="27"/>
  <c r="AF163" i="27"/>
  <c r="Y163" i="27"/>
  <c r="AD163" i="27"/>
  <c r="X163" i="27"/>
  <c r="Z163" i="27"/>
  <c r="AO163" i="27"/>
  <c r="AL117" i="27"/>
  <c r="AF117" i="27"/>
  <c r="Y117" i="27"/>
  <c r="AI117" i="27"/>
  <c r="AK64" i="27"/>
  <c r="Z74" i="27"/>
  <c r="AF74" i="27"/>
  <c r="AJ74" i="27"/>
  <c r="AC74" i="27"/>
  <c r="W145" i="27"/>
  <c r="AJ145" i="27"/>
  <c r="AD145" i="27"/>
  <c r="Y145" i="27"/>
  <c r="AN17" i="27"/>
  <c r="AF17" i="27"/>
  <c r="X145" i="24"/>
  <c r="AK145" i="24"/>
  <c r="AB145" i="24"/>
  <c r="AF145" i="24"/>
  <c r="W171" i="24"/>
  <c r="AB171" i="24"/>
  <c r="Y171" i="24"/>
  <c r="AO171" i="24"/>
  <c r="AE40" i="24"/>
  <c r="AH40" i="24"/>
  <c r="AF40" i="24"/>
  <c r="AL40" i="24"/>
  <c r="AO137" i="24"/>
  <c r="AF137" i="24"/>
  <c r="W137" i="24"/>
  <c r="Y146" i="24"/>
  <c r="AC146" i="24"/>
  <c r="AD146" i="24"/>
  <c r="AG146" i="24"/>
  <c r="AI10" i="24"/>
  <c r="AJ10" i="24"/>
  <c r="Y45" i="24"/>
  <c r="AE45" i="24"/>
  <c r="AA45" i="24"/>
  <c r="AG45" i="24"/>
  <c r="W127" i="24"/>
  <c r="AN127" i="24"/>
  <c r="AJ127" i="24"/>
  <c r="AE127" i="24"/>
  <c r="AG127" i="24"/>
  <c r="AK66" i="24"/>
  <c r="AD67" i="19"/>
  <c r="W67" i="19"/>
  <c r="X131" i="19"/>
  <c r="AM131" i="19"/>
  <c r="AM20" i="21"/>
  <c r="AA20" i="21"/>
  <c r="AG20" i="21"/>
  <c r="AO20" i="21"/>
  <c r="AE116" i="19"/>
  <c r="W61" i="19"/>
  <c r="AO61" i="19"/>
  <c r="AF93" i="19"/>
  <c r="AH93" i="19"/>
  <c r="AM93" i="19"/>
  <c r="AG93" i="19"/>
  <c r="AF125" i="19"/>
  <c r="X125" i="19"/>
  <c r="AH70" i="19"/>
  <c r="AK94" i="19"/>
  <c r="AF95" i="19"/>
  <c r="AC95" i="19"/>
  <c r="AF159" i="19"/>
  <c r="AN159" i="19"/>
  <c r="AK48" i="21"/>
  <c r="Z48" i="21"/>
  <c r="AG112" i="19"/>
  <c r="AB112" i="19"/>
  <c r="AI176" i="19"/>
  <c r="AL176" i="19"/>
  <c r="AD33" i="21"/>
  <c r="AE33" i="21"/>
  <c r="X33" i="21"/>
  <c r="W33" i="21"/>
  <c r="X97" i="19"/>
  <c r="AJ73" i="19"/>
  <c r="AE73" i="19"/>
  <c r="W154" i="19"/>
  <c r="AK154" i="19"/>
  <c r="AN113" i="19"/>
  <c r="AJ113" i="19"/>
  <c r="AF113" i="19"/>
  <c r="AB113" i="19"/>
  <c r="Y113" i="19"/>
  <c r="AN26" i="21"/>
  <c r="Y26" i="21"/>
  <c r="AC26" i="21"/>
  <c r="AM26" i="21"/>
  <c r="AJ26" i="21"/>
  <c r="AL43" i="21"/>
  <c r="AF43" i="21"/>
  <c r="AJ43" i="21"/>
  <c r="X43" i="21"/>
  <c r="AD43" i="21"/>
  <c r="AD75" i="19"/>
  <c r="AL75" i="19"/>
  <c r="AO75" i="19"/>
  <c r="AC75" i="19"/>
  <c r="AI75" i="19"/>
  <c r="AD107" i="19"/>
  <c r="AL107" i="19"/>
  <c r="AC107" i="19"/>
  <c r="X107" i="19"/>
  <c r="AO107" i="19"/>
  <c r="Z139" i="19"/>
  <c r="X139" i="19"/>
  <c r="AK139" i="19"/>
  <c r="AA139" i="19"/>
  <c r="AC139" i="19"/>
  <c r="Z171" i="19"/>
  <c r="X171" i="19"/>
  <c r="AJ171" i="19"/>
  <c r="AI171" i="19"/>
  <c r="AA171" i="19"/>
  <c r="Y28" i="21"/>
  <c r="X28" i="21"/>
  <c r="AB28" i="21"/>
  <c r="AG28" i="21"/>
  <c r="AH28" i="21"/>
  <c r="AM60" i="19"/>
  <c r="AG60" i="19"/>
  <c r="AF60" i="19"/>
  <c r="Y60" i="19"/>
  <c r="AL60" i="19"/>
  <c r="AM92" i="19"/>
  <c r="AG92" i="19"/>
  <c r="AF92" i="19"/>
  <c r="Y92" i="19"/>
  <c r="AH92" i="19"/>
  <c r="AB124" i="19"/>
  <c r="AK124" i="19"/>
  <c r="AG124" i="19"/>
  <c r="AF124" i="19"/>
  <c r="AL124" i="19"/>
  <c r="AM156" i="19"/>
  <c r="AC156" i="19"/>
  <c r="AG156" i="19"/>
  <c r="AH156" i="19"/>
  <c r="AB156" i="19"/>
  <c r="AC13" i="21"/>
  <c r="AB13" i="21"/>
  <c r="X13" i="21"/>
  <c r="AJ13" i="21"/>
  <c r="AM13" i="21"/>
  <c r="AO45" i="21"/>
  <c r="AL45" i="21"/>
  <c r="AJ45" i="21"/>
  <c r="AE45" i="21"/>
  <c r="AI45" i="21"/>
  <c r="AL69" i="19"/>
  <c r="AH69" i="19"/>
  <c r="AD69" i="19"/>
  <c r="Z69" i="19"/>
  <c r="AK69" i="19"/>
  <c r="AL101" i="19"/>
  <c r="AH101" i="19"/>
  <c r="AD101" i="19"/>
  <c r="Z101" i="19"/>
  <c r="AK101" i="19"/>
  <c r="AE126" i="19"/>
  <c r="AL126" i="19"/>
  <c r="AJ126" i="19"/>
  <c r="X7" i="21"/>
  <c r="AA7" i="21"/>
  <c r="Z71" i="19"/>
  <c r="AC71" i="19"/>
  <c r="AA71" i="19"/>
  <c r="AO135" i="19"/>
  <c r="Z135" i="19"/>
  <c r="AL135" i="19"/>
  <c r="AH135" i="19"/>
  <c r="AF135" i="19"/>
  <c r="AA135" i="19"/>
  <c r="W167" i="19"/>
  <c r="AG167" i="19"/>
  <c r="AL167" i="19"/>
  <c r="AJ167" i="19"/>
  <c r="AI167" i="19"/>
  <c r="X24" i="21"/>
  <c r="AF24" i="21"/>
  <c r="Y24" i="21"/>
  <c r="AO24" i="21"/>
  <c r="AH24" i="21"/>
  <c r="AF56" i="19"/>
  <c r="Y56" i="19"/>
  <c r="AK56" i="19"/>
  <c r="AG56" i="19"/>
  <c r="W56" i="19"/>
  <c r="AF88" i="19"/>
  <c r="Y88" i="19"/>
  <c r="AK88" i="19"/>
  <c r="AG88" i="19"/>
  <c r="W88" i="19"/>
  <c r="AF120" i="19"/>
  <c r="Y120" i="19"/>
  <c r="AN120" i="19"/>
  <c r="AJ120" i="19"/>
  <c r="Z120" i="19"/>
  <c r="AM152" i="19"/>
  <c r="AE152" i="19"/>
  <c r="AG152" i="19"/>
  <c r="W152" i="19"/>
  <c r="AD152" i="19"/>
  <c r="AG9" i="21"/>
  <c r="AL9" i="21"/>
  <c r="X9" i="21"/>
  <c r="AM9" i="21"/>
  <c r="AF9" i="21"/>
  <c r="AO41" i="21"/>
  <c r="AC41" i="21"/>
  <c r="AJ41" i="21"/>
  <c r="AA41" i="21"/>
  <c r="AE41" i="21"/>
  <c r="AD129" i="19"/>
  <c r="AJ129" i="19"/>
  <c r="AG129" i="19"/>
  <c r="AA129" i="19"/>
  <c r="AC129" i="19"/>
  <c r="AC105" i="19"/>
  <c r="AJ158" i="19"/>
  <c r="AN145" i="19"/>
  <c r="AA145" i="19"/>
  <c r="AD145" i="19"/>
  <c r="AE145" i="19"/>
  <c r="Y145" i="19"/>
  <c r="AK150" i="19"/>
  <c r="AC150" i="19"/>
  <c r="AL150" i="19"/>
  <c r="AK83" i="19"/>
  <c r="AH115" i="19"/>
  <c r="Z36" i="21"/>
  <c r="AL36" i="21"/>
  <c r="Y36" i="21"/>
  <c r="AM68" i="19"/>
  <c r="AG68" i="19"/>
  <c r="AI68" i="19"/>
  <c r="AL68" i="19"/>
  <c r="X100" i="19"/>
  <c r="AF100" i="19"/>
  <c r="Z100" i="19"/>
  <c r="AA164" i="19"/>
  <c r="W164" i="19"/>
  <c r="AL164" i="19"/>
  <c r="X164" i="19"/>
  <c r="AN164" i="19"/>
  <c r="AH21" i="21"/>
  <c r="AC21" i="21"/>
  <c r="Y21" i="21"/>
  <c r="AE21" i="21"/>
  <c r="AA21" i="21"/>
  <c r="AK2" i="21"/>
  <c r="AL2" i="21"/>
  <c r="Z2" i="21"/>
  <c r="AD2" i="21"/>
  <c r="AE2" i="21"/>
  <c r="AJ109" i="19"/>
  <c r="AA114" i="19"/>
  <c r="AL114" i="19"/>
  <c r="AF114" i="19"/>
  <c r="AK10" i="21"/>
  <c r="AL10" i="21"/>
  <c r="AD10" i="21"/>
  <c r="AI10" i="21"/>
  <c r="AF170" i="19"/>
  <c r="AC170" i="19"/>
  <c r="AO47" i="21"/>
  <c r="AH143" i="19"/>
  <c r="AO175" i="19"/>
  <c r="AO128" i="19"/>
  <c r="Z128" i="19"/>
  <c r="AN128" i="19"/>
  <c r="AM160" i="19"/>
  <c r="AE160" i="19"/>
  <c r="X160" i="19"/>
  <c r="AF160" i="19"/>
  <c r="AF49" i="21"/>
  <c r="AB49" i="21"/>
  <c r="AN49" i="21"/>
  <c r="AG49" i="21"/>
  <c r="AA49" i="21"/>
  <c r="AE49" i="21"/>
  <c r="AH161" i="19"/>
  <c r="W174" i="19"/>
  <c r="AF177" i="19"/>
  <c r="AL177" i="19"/>
  <c r="AI177" i="19"/>
  <c r="AC177" i="19"/>
  <c r="AE58" i="19"/>
  <c r="W58" i="19"/>
  <c r="AN58" i="19"/>
  <c r="Z58" i="19"/>
  <c r="AL58" i="19"/>
  <c r="AJ121" i="19"/>
  <c r="AG27" i="21"/>
  <c r="X27" i="21"/>
  <c r="AM27" i="21"/>
  <c r="AL27" i="21"/>
  <c r="AD123" i="19"/>
  <c r="AF123" i="19"/>
  <c r="AI123" i="19"/>
  <c r="AM123" i="19"/>
  <c r="AO123" i="19"/>
  <c r="X12" i="21"/>
  <c r="AB12" i="21"/>
  <c r="AC12" i="21"/>
  <c r="AG12" i="21"/>
  <c r="AH12" i="21"/>
  <c r="X44" i="21"/>
  <c r="AI44" i="21"/>
  <c r="AJ44" i="21"/>
  <c r="AD44" i="21"/>
  <c r="AG44" i="21"/>
  <c r="Y108" i="19"/>
  <c r="AA108" i="19"/>
  <c r="AE108" i="19"/>
  <c r="AC108" i="19"/>
  <c r="AL108" i="19"/>
  <c r="AC172" i="19"/>
  <c r="AK172" i="19"/>
  <c r="AO172" i="19"/>
  <c r="AF172" i="19"/>
  <c r="Z172" i="19"/>
  <c r="AD53" i="19"/>
  <c r="Z53" i="19"/>
  <c r="AF117" i="19"/>
  <c r="AN117" i="19"/>
  <c r="AM117" i="19"/>
  <c r="AM23" i="21"/>
  <c r="AG23" i="21"/>
  <c r="AN23" i="21"/>
  <c r="Y23" i="21"/>
  <c r="AH23" i="21"/>
  <c r="AC40" i="21"/>
  <c r="AF40" i="21"/>
  <c r="AO40" i="21"/>
  <c r="AC104" i="19"/>
  <c r="AB104" i="19"/>
  <c r="AL104" i="19"/>
  <c r="AD104" i="19"/>
  <c r="AM66" i="19"/>
  <c r="AK66" i="19"/>
  <c r="AJ66" i="19"/>
  <c r="AB34" i="21"/>
  <c r="AI34" i="21"/>
  <c r="AN34" i="21"/>
  <c r="AH34" i="21"/>
  <c r="AC34" i="21"/>
  <c r="X34" i="21"/>
  <c r="AM34" i="21"/>
  <c r="AA34" i="21"/>
  <c r="AE153" i="19"/>
  <c r="AA153" i="19"/>
  <c r="AC155" i="19"/>
  <c r="AI155" i="19"/>
  <c r="AF155" i="19"/>
  <c r="AG155" i="19"/>
  <c r="AB155" i="19"/>
  <c r="AM155" i="19"/>
  <c r="AD155" i="19"/>
  <c r="AN155" i="19"/>
  <c r="AD76" i="19"/>
  <c r="AB55" i="19"/>
  <c r="AI55" i="19"/>
  <c r="AF55" i="19"/>
  <c r="AD55" i="19"/>
  <c r="AO55" i="19"/>
  <c r="AA55" i="19"/>
  <c r="AK55" i="19"/>
  <c r="AN55" i="19"/>
  <c r="AL55" i="19"/>
  <c r="AH67" i="19"/>
  <c r="AK67" i="19"/>
  <c r="AH131" i="19"/>
  <c r="W131" i="19"/>
  <c r="AJ20" i="21"/>
  <c r="X20" i="21"/>
  <c r="AE20" i="21"/>
  <c r="AI20" i="21"/>
  <c r="AJ52" i="21"/>
  <c r="AK52" i="21"/>
  <c r="AM84" i="19"/>
  <c r="AA84" i="19"/>
  <c r="AI84" i="19"/>
  <c r="AH84" i="19"/>
  <c r="AM116" i="19"/>
  <c r="Y116" i="19"/>
  <c r="W116" i="19"/>
  <c r="Y148" i="19"/>
  <c r="AE148" i="19"/>
  <c r="AJ148" i="19"/>
  <c r="AK5" i="21"/>
  <c r="AG5" i="21"/>
  <c r="AN5" i="21"/>
  <c r="Y5" i="21"/>
  <c r="AI37" i="21"/>
  <c r="AE37" i="21"/>
  <c r="AL37" i="21"/>
  <c r="W37" i="21"/>
  <c r="AF61" i="19"/>
  <c r="AI93" i="19"/>
  <c r="X93" i="19"/>
  <c r="W93" i="19"/>
  <c r="AC93" i="19"/>
  <c r="AL125" i="19"/>
  <c r="AD125" i="19"/>
  <c r="AK125" i="19"/>
  <c r="Y125" i="19"/>
  <c r="Z157" i="19"/>
  <c r="AL157" i="19"/>
  <c r="AB157" i="19"/>
  <c r="AA157" i="19"/>
  <c r="Y38" i="21"/>
  <c r="AC38" i="21"/>
  <c r="AD38" i="21"/>
  <c r="AH38" i="21"/>
  <c r="Y18" i="21"/>
  <c r="Z18" i="21"/>
  <c r="AH18" i="21"/>
  <c r="AM18" i="21"/>
  <c r="AI70" i="19"/>
  <c r="AB70" i="19"/>
  <c r="Y94" i="19"/>
  <c r="AM106" i="19"/>
  <c r="AB142" i="19"/>
  <c r="AJ95" i="19"/>
  <c r="AI95" i="19"/>
  <c r="AM159" i="19"/>
  <c r="AG159" i="19"/>
  <c r="AM48" i="21"/>
  <c r="Y48" i="21"/>
  <c r="AE112" i="19"/>
  <c r="AD112" i="19"/>
  <c r="AO144" i="19"/>
  <c r="AD144" i="19"/>
  <c r="AC176" i="19"/>
  <c r="W176" i="19"/>
  <c r="AF176" i="19"/>
  <c r="AL33" i="21"/>
  <c r="AH33" i="21"/>
  <c r="AG33" i="21"/>
  <c r="Z33" i="21"/>
  <c r="AJ97" i="19"/>
  <c r="AC97" i="19"/>
  <c r="W73" i="19"/>
  <c r="AO73" i="19"/>
  <c r="AG73" i="19"/>
  <c r="Z154" i="19"/>
  <c r="AG154" i="19"/>
  <c r="X113" i="19"/>
  <c r="AM113" i="19"/>
  <c r="AI113" i="19"/>
  <c r="AE113" i="19"/>
  <c r="AH26" i="21"/>
  <c r="AO26" i="21"/>
  <c r="Z26" i="21"/>
  <c r="W26" i="21"/>
  <c r="AA26" i="21"/>
  <c r="AJ57" i="19"/>
  <c r="AO43" i="21"/>
  <c r="AC43" i="21"/>
  <c r="AG43" i="21"/>
  <c r="AB75" i="19"/>
  <c r="AJ75" i="19"/>
  <c r="X75" i="19"/>
  <c r="AK75" i="19"/>
  <c r="AB107" i="19"/>
  <c r="AJ107" i="19"/>
  <c r="AE107" i="19"/>
  <c r="AA107" i="19"/>
  <c r="Y139" i="19"/>
  <c r="AG139" i="19"/>
  <c r="AO139" i="19"/>
  <c r="AM139" i="19"/>
  <c r="Y171" i="19"/>
  <c r="AK171" i="19"/>
  <c r="AO171" i="19"/>
  <c r="W171" i="19"/>
  <c r="AM28" i="21"/>
  <c r="AJ28" i="21"/>
  <c r="AC28" i="21"/>
  <c r="AL28" i="21"/>
  <c r="AK60" i="19"/>
  <c r="AJ60" i="19"/>
  <c r="AD60" i="19"/>
  <c r="AB60" i="19"/>
  <c r="AK92" i="19"/>
  <c r="AJ92" i="19"/>
  <c r="AD92" i="19"/>
  <c r="AB92" i="19"/>
  <c r="AM124" i="19"/>
  <c r="AN124" i="19"/>
  <c r="AJ124" i="19"/>
  <c r="AD124" i="19"/>
  <c r="AA156" i="19"/>
  <c r="AI156" i="19"/>
  <c r="AD156" i="19"/>
  <c r="X156" i="19"/>
  <c r="Z13" i="21"/>
  <c r="AH13" i="21"/>
  <c r="AI13" i="21"/>
  <c r="AL13" i="21"/>
  <c r="AK45" i="21"/>
  <c r="Z45" i="21"/>
  <c r="AC45" i="21"/>
  <c r="AB45" i="21"/>
  <c r="AF69" i="19"/>
  <c r="AN69" i="19"/>
  <c r="AJ69" i="19"/>
  <c r="Y69" i="19"/>
  <c r="AF101" i="19"/>
  <c r="AN101" i="19"/>
  <c r="AJ101" i="19"/>
  <c r="Y101" i="19"/>
  <c r="AA82" i="19"/>
  <c r="AD82" i="19"/>
  <c r="AL82" i="19"/>
  <c r="X126" i="19"/>
  <c r="AI126" i="19"/>
  <c r="AH126" i="19"/>
  <c r="AN126" i="19"/>
  <c r="AC102" i="19"/>
  <c r="AK102" i="19"/>
  <c r="AD102" i="19"/>
  <c r="AJ39" i="21"/>
  <c r="AN39" i="21"/>
  <c r="Y39" i="21"/>
  <c r="AC39" i="21"/>
  <c r="AH71" i="19"/>
  <c r="AD71" i="19"/>
  <c r="AC135" i="19"/>
  <c r="AN135" i="19"/>
  <c r="AJ135" i="19"/>
  <c r="AE167" i="19"/>
  <c r="AB167" i="19"/>
  <c r="AN167" i="19"/>
  <c r="Y167" i="19"/>
  <c r="AE24" i="21"/>
  <c r="W24" i="21"/>
  <c r="AD24" i="21"/>
  <c r="AC24" i="21"/>
  <c r="AM56" i="19"/>
  <c r="AB56" i="19"/>
  <c r="AN56" i="19"/>
  <c r="AJ56" i="19"/>
  <c r="AM88" i="19"/>
  <c r="AB88" i="19"/>
  <c r="AN88" i="19"/>
  <c r="AJ88" i="19"/>
  <c r="AM120" i="19"/>
  <c r="AB120" i="19"/>
  <c r="X120" i="19"/>
  <c r="AD120" i="19"/>
  <c r="AA152" i="19"/>
  <c r="AK152" i="19"/>
  <c r="AL152" i="19"/>
  <c r="AN152" i="19"/>
  <c r="W9" i="21"/>
  <c r="AA9" i="21"/>
  <c r="AC9" i="21"/>
  <c r="Y9" i="21"/>
  <c r="AK41" i="21"/>
  <c r="W41" i="21"/>
  <c r="AF41" i="21"/>
  <c r="X41" i="21"/>
  <c r="AN129" i="19"/>
  <c r="AL129" i="19"/>
  <c r="W129" i="19"/>
  <c r="AM129" i="19"/>
  <c r="Y105" i="19"/>
  <c r="AN158" i="19"/>
  <c r="AL145" i="19"/>
  <c r="Z145" i="19"/>
  <c r="AG145" i="19"/>
  <c r="AB150" i="19"/>
  <c r="AH150" i="19"/>
  <c r="X150" i="19"/>
  <c r="X89" i="19"/>
  <c r="AM89" i="19"/>
  <c r="AI89" i="19"/>
  <c r="AH89" i="19"/>
  <c r="AH162" i="19"/>
  <c r="X162" i="19"/>
  <c r="AO162" i="19"/>
  <c r="AG162" i="19"/>
  <c r="AA110" i="19"/>
  <c r="AG110" i="19"/>
  <c r="AM110" i="19"/>
  <c r="AH110" i="19"/>
  <c r="AG19" i="21"/>
  <c r="AE19" i="21"/>
  <c r="AC83" i="19"/>
  <c r="X115" i="19"/>
  <c r="AH147" i="19"/>
  <c r="AI4" i="21"/>
  <c r="W4" i="21"/>
  <c r="AN4" i="21"/>
  <c r="AK36" i="21"/>
  <c r="AD36" i="21"/>
  <c r="W36" i="21"/>
  <c r="AA36" i="21"/>
  <c r="X68" i="19"/>
  <c r="AJ68" i="19"/>
  <c r="AO68" i="19"/>
  <c r="W68" i="19"/>
  <c r="AD100" i="19"/>
  <c r="AO100" i="19"/>
  <c r="AH100" i="19"/>
  <c r="AC164" i="19"/>
  <c r="AI164" i="19"/>
  <c r="AG21" i="21"/>
  <c r="AF21" i="21"/>
  <c r="AL21" i="21"/>
  <c r="AN21" i="21"/>
  <c r="AH2" i="21"/>
  <c r="AI2" i="21"/>
  <c r="AB2" i="21"/>
  <c r="W2" i="21"/>
  <c r="AK109" i="19"/>
  <c r="AL173" i="19"/>
  <c r="AD173" i="19"/>
  <c r="AK173" i="19"/>
  <c r="W114" i="19"/>
  <c r="AG114" i="19"/>
  <c r="AJ114" i="19"/>
  <c r="Y114" i="19"/>
  <c r="AN10" i="21"/>
  <c r="X10" i="21"/>
  <c r="AM10" i="21"/>
  <c r="AE10" i="21"/>
  <c r="AB170" i="19"/>
  <c r="AO170" i="19"/>
  <c r="Y15" i="21"/>
  <c r="AC15" i="21"/>
  <c r="AG15" i="21"/>
  <c r="AN15" i="21"/>
  <c r="AJ47" i="21"/>
  <c r="AC47" i="21"/>
  <c r="AL79" i="19"/>
  <c r="Z143" i="19"/>
  <c r="AH175" i="19"/>
  <c r="AM32" i="21"/>
  <c r="AO96" i="19"/>
  <c r="X96" i="19"/>
  <c r="AH96" i="19"/>
  <c r="AH128" i="19"/>
  <c r="AE128" i="19"/>
  <c r="AB128" i="19"/>
  <c r="AJ128" i="19"/>
  <c r="AA160" i="19"/>
  <c r="AK160" i="19"/>
  <c r="W160" i="19"/>
  <c r="AB160" i="19"/>
  <c r="Z49" i="21"/>
  <c r="X49" i="21"/>
  <c r="AJ49" i="21"/>
  <c r="AO161" i="19"/>
  <c r="Y174" i="19"/>
  <c r="AL137" i="19"/>
  <c r="AN137" i="19"/>
  <c r="AE137" i="19"/>
  <c r="AA137" i="19"/>
  <c r="AI137" i="19"/>
  <c r="Z177" i="19"/>
  <c r="AA177" i="19"/>
  <c r="AO177" i="19"/>
  <c r="AE177" i="19"/>
  <c r="AC58" i="19"/>
  <c r="AM58" i="19"/>
  <c r="AB58" i="19"/>
  <c r="AF58" i="19"/>
  <c r="AF121" i="19"/>
  <c r="X54" i="19"/>
  <c r="AG54" i="19"/>
  <c r="AO54" i="19"/>
  <c r="Y54" i="19"/>
  <c r="AB54" i="19"/>
  <c r="AA27" i="21"/>
  <c r="AN27" i="21"/>
  <c r="AB27" i="21"/>
  <c r="AB123" i="19"/>
  <c r="AL123" i="19"/>
  <c r="AC123" i="19"/>
  <c r="AG123" i="19"/>
  <c r="AN12" i="21"/>
  <c r="AK12" i="21"/>
  <c r="W12" i="21"/>
  <c r="AO12" i="21"/>
  <c r="AN44" i="21"/>
  <c r="AF44" i="21"/>
  <c r="AK44" i="21"/>
  <c r="Y44" i="21"/>
  <c r="AM108" i="19"/>
  <c r="AK108" i="19"/>
  <c r="AG108" i="19"/>
  <c r="AF108" i="19"/>
  <c r="AA172" i="19"/>
  <c r="AI172" i="19"/>
  <c r="Y172" i="19"/>
  <c r="W172" i="19"/>
  <c r="AJ53" i="19"/>
  <c r="AL117" i="19"/>
  <c r="X117" i="19"/>
  <c r="W117" i="19"/>
  <c r="AO117" i="19"/>
  <c r="AE42" i="21"/>
  <c r="AG42" i="21"/>
  <c r="AJ42" i="21"/>
  <c r="AL23" i="21"/>
  <c r="AA23" i="21"/>
  <c r="AK23" i="21"/>
  <c r="AO23" i="21"/>
  <c r="AA87" i="19"/>
  <c r="AK151" i="19"/>
  <c r="AG151" i="19"/>
  <c r="AO151" i="19"/>
  <c r="AK40" i="21"/>
  <c r="AM40" i="21"/>
  <c r="AN40" i="21"/>
  <c r="AH40" i="21"/>
  <c r="AF104" i="19"/>
  <c r="AE104" i="19"/>
  <c r="AI104" i="19"/>
  <c r="W104" i="19"/>
  <c r="AC66" i="19"/>
  <c r="AN66" i="19"/>
  <c r="AG34" i="21"/>
  <c r="AE34" i="21"/>
  <c r="X153" i="19"/>
  <c r="AF153" i="19"/>
  <c r="Y155" i="19"/>
  <c r="AK155" i="19"/>
  <c r="X76" i="19"/>
  <c r="AB76" i="19"/>
  <c r="AL67" i="19"/>
  <c r="AI67" i="19"/>
  <c r="AO67" i="19"/>
  <c r="AB131" i="19"/>
  <c r="AO131" i="19"/>
  <c r="AA131" i="19"/>
  <c r="AJ116" i="19"/>
  <c r="AI116" i="19"/>
  <c r="AE61" i="19"/>
  <c r="AB93" i="19"/>
  <c r="AA93" i="19"/>
  <c r="Z93" i="19"/>
  <c r="AE125" i="19"/>
  <c r="AM125" i="19"/>
  <c r="AN94" i="19"/>
  <c r="AO95" i="19"/>
  <c r="X95" i="19"/>
  <c r="AA95" i="19"/>
  <c r="AK159" i="19"/>
  <c r="Y159" i="19"/>
  <c r="AJ159" i="19"/>
  <c r="AB48" i="21"/>
  <c r="AC48" i="21"/>
  <c r="AO48" i="21"/>
  <c r="AM112" i="19"/>
  <c r="AF112" i="19"/>
  <c r="AL112" i="19"/>
  <c r="AO33" i="21"/>
  <c r="AK33" i="21"/>
  <c r="AB33" i="21"/>
  <c r="AC33" i="21"/>
  <c r="AI33" i="21"/>
  <c r="AA73" i="19"/>
  <c r="AF73" i="19"/>
  <c r="AA113" i="19"/>
  <c r="W113" i="19"/>
  <c r="AL113" i="19"/>
  <c r="AH113" i="19"/>
  <c r="AK26" i="21"/>
  <c r="AL26" i="21"/>
  <c r="AG26" i="21"/>
  <c r="AB26" i="21"/>
  <c r="AA126" i="19"/>
  <c r="AK126" i="19"/>
  <c r="AD126" i="19"/>
  <c r="AF126" i="19"/>
  <c r="AM7" i="21"/>
  <c r="W7" i="21"/>
  <c r="X158" i="19"/>
  <c r="AH145" i="19"/>
  <c r="X145" i="19"/>
  <c r="W145" i="19"/>
  <c r="AC145" i="19"/>
  <c r="AK145" i="19"/>
  <c r="AG150" i="19"/>
  <c r="AI150" i="19"/>
  <c r="AI115" i="19"/>
  <c r="AG36" i="21"/>
  <c r="AO36" i="21"/>
  <c r="AM36" i="21"/>
  <c r="AN36" i="21"/>
  <c r="AG100" i="19"/>
  <c r="AB100" i="19"/>
  <c r="AO114" i="19"/>
  <c r="AE114" i="19"/>
  <c r="AB114" i="19"/>
  <c r="X114" i="19"/>
  <c r="AH170" i="19"/>
  <c r="AA170" i="19"/>
  <c r="AD170" i="19"/>
  <c r="AE47" i="21"/>
  <c r="Z175" i="19"/>
  <c r="AC128" i="19"/>
  <c r="AK128" i="19"/>
  <c r="W128" i="19"/>
  <c r="X128" i="19"/>
  <c r="AL174" i="19"/>
  <c r="AI40" i="21"/>
  <c r="AJ40" i="21"/>
  <c r="AE40" i="21"/>
  <c r="AD40" i="21"/>
  <c r="AB66" i="19"/>
  <c r="AH66" i="19"/>
  <c r="AD66" i="19"/>
  <c r="AL155" i="19"/>
  <c r="AA155" i="19"/>
  <c r="AA76" i="19"/>
  <c r="AC81" i="19"/>
  <c r="AE81" i="19"/>
  <c r="AK81" i="19"/>
  <c r="AJ81" i="19"/>
  <c r="AD81" i="19"/>
  <c r="AC153" i="19"/>
  <c r="AO153" i="19"/>
  <c r="Y153" i="19"/>
  <c r="W153" i="19"/>
  <c r="AB153" i="19"/>
  <c r="AD153" i="19"/>
  <c r="AL76" i="19"/>
  <c r="AH76" i="19"/>
  <c r="AO76" i="19"/>
  <c r="AE76" i="19"/>
  <c r="AM76" i="19"/>
  <c r="W76" i="19"/>
  <c r="AI76" i="19"/>
  <c r="AJ76" i="19"/>
  <c r="AK76" i="19"/>
  <c r="AA78" i="19"/>
  <c r="AE78" i="19"/>
  <c r="X78" i="19"/>
  <c r="AI119" i="19"/>
  <c r="AL119" i="19"/>
  <c r="AJ119" i="19"/>
  <c r="AK119" i="19"/>
  <c r="AA119" i="19"/>
  <c r="AD8" i="21"/>
  <c r="AF8" i="21"/>
  <c r="AL8" i="21"/>
  <c r="AH8" i="21"/>
  <c r="Y8" i="21"/>
  <c r="AC72" i="19"/>
  <c r="AO72" i="19"/>
  <c r="AE72" i="19"/>
  <c r="AI72" i="19"/>
  <c r="AH72" i="19"/>
  <c r="AC136" i="19"/>
  <c r="Y136" i="19"/>
  <c r="AI136" i="19"/>
  <c r="AL136" i="19"/>
  <c r="AJ136" i="19"/>
  <c r="AG25" i="21"/>
  <c r="AF25" i="21"/>
  <c r="X25" i="21"/>
  <c r="W25" i="21"/>
  <c r="AL25" i="21"/>
  <c r="X65" i="19"/>
  <c r="AJ65" i="19"/>
  <c r="AF65" i="19"/>
  <c r="AB65" i="19"/>
  <c r="AC65" i="19"/>
  <c r="AO122" i="19"/>
  <c r="AG122" i="19"/>
  <c r="AA122" i="19"/>
  <c r="Z122" i="19"/>
  <c r="AN122" i="19"/>
  <c r="Z130" i="19"/>
  <c r="AM29" i="21"/>
  <c r="AJ166" i="19"/>
  <c r="AL166" i="19"/>
  <c r="AI78" i="19"/>
  <c r="AN119" i="19"/>
  <c r="AF119" i="19"/>
  <c r="AD119" i="19"/>
  <c r="AO119" i="19"/>
  <c r="AE8" i="21"/>
  <c r="W8" i="21"/>
  <c r="AA8" i="21"/>
  <c r="AO8" i="21"/>
  <c r="AM72" i="19"/>
  <c r="Y72" i="19"/>
  <c r="AK72" i="19"/>
  <c r="AG72" i="19"/>
  <c r="AM136" i="19"/>
  <c r="AH136" i="19"/>
  <c r="AG136" i="19"/>
  <c r="AF136" i="19"/>
  <c r="AD25" i="21"/>
  <c r="AC25" i="21"/>
  <c r="AN25" i="21"/>
  <c r="AB25" i="21"/>
  <c r="AA65" i="19"/>
  <c r="AM65" i="19"/>
  <c r="AI65" i="19"/>
  <c r="AE65" i="19"/>
  <c r="AE122" i="19"/>
  <c r="W122" i="19"/>
  <c r="AD122" i="19"/>
  <c r="AL122" i="19"/>
  <c r="AA130" i="19"/>
  <c r="AO50" i="21"/>
  <c r="Y26" i="19"/>
  <c r="X142" i="19"/>
  <c r="AL52" i="21"/>
  <c r="W52" i="21"/>
  <c r="X52" i="21"/>
  <c r="Y52" i="21"/>
  <c r="AC70" i="19"/>
  <c r="AE70" i="19"/>
  <c r="AJ70" i="19"/>
  <c r="AM94" i="19"/>
  <c r="AD94" i="19"/>
  <c r="AG106" i="19"/>
  <c r="X106" i="19"/>
  <c r="AF142" i="19"/>
  <c r="AN142" i="19"/>
  <c r="X144" i="19"/>
  <c r="AD97" i="19"/>
  <c r="W22" i="21"/>
  <c r="AI22" i="21"/>
  <c r="AE90" i="19"/>
  <c r="AL90" i="19"/>
  <c r="AF133" i="19"/>
  <c r="W133" i="19"/>
  <c r="AK7" i="21"/>
  <c r="AF7" i="21"/>
  <c r="AI7" i="21"/>
  <c r="AL86" i="19"/>
  <c r="AD105" i="19"/>
  <c r="AI105" i="19"/>
  <c r="AO105" i="19"/>
  <c r="AG158" i="19"/>
  <c r="AO158" i="19"/>
  <c r="AL158" i="19"/>
  <c r="X19" i="21"/>
  <c r="AL19" i="21"/>
  <c r="AD19" i="21"/>
  <c r="W19" i="21"/>
  <c r="AM19" i="21"/>
  <c r="Y51" i="21"/>
  <c r="AC51" i="21"/>
  <c r="X51" i="21"/>
  <c r="AI51" i="21"/>
  <c r="AD51" i="21"/>
  <c r="AN83" i="19"/>
  <c r="AD83" i="19"/>
  <c r="X83" i="19"/>
  <c r="AO83" i="19"/>
  <c r="W83" i="19"/>
  <c r="AN115" i="19"/>
  <c r="AD115" i="19"/>
  <c r="AO115" i="19"/>
  <c r="AG115" i="19"/>
  <c r="AA115" i="19"/>
  <c r="AB147" i="19"/>
  <c r="X147" i="19"/>
  <c r="AO147" i="19"/>
  <c r="W147" i="19"/>
  <c r="AE147" i="19"/>
  <c r="AI77" i="19"/>
  <c r="AN77" i="19"/>
  <c r="AJ77" i="19"/>
  <c r="AF109" i="19"/>
  <c r="AH109" i="19"/>
  <c r="AA109" i="19"/>
  <c r="W109" i="19"/>
  <c r="AO109" i="19"/>
  <c r="W47" i="21"/>
  <c r="AN47" i="21"/>
  <c r="AB47" i="21"/>
  <c r="Z47" i="21"/>
  <c r="AA47" i="21"/>
  <c r="Z79" i="19"/>
  <c r="AH79" i="19"/>
  <c r="Y79" i="19"/>
  <c r="X79" i="19"/>
  <c r="W79" i="19"/>
  <c r="Z111" i="19"/>
  <c r="AH111" i="19"/>
  <c r="AC111" i="19"/>
  <c r="W111" i="19"/>
  <c r="AG111" i="19"/>
  <c r="W143" i="19"/>
  <c r="AM143" i="19"/>
  <c r="AO143" i="19"/>
  <c r="AD143" i="19"/>
  <c r="AI143" i="19"/>
  <c r="AK175" i="19"/>
  <c r="AL175" i="19"/>
  <c r="AC175" i="19"/>
  <c r="AD175" i="19"/>
  <c r="AA175" i="19"/>
  <c r="AB32" i="21"/>
  <c r="AF32" i="21"/>
  <c r="AO32" i="21"/>
  <c r="AC32" i="21"/>
  <c r="Z32" i="21"/>
  <c r="X161" i="19"/>
  <c r="AD161" i="19"/>
  <c r="AM161" i="19"/>
  <c r="AK174" i="19"/>
  <c r="AJ174" i="19"/>
  <c r="AI174" i="19"/>
  <c r="Z174" i="19"/>
  <c r="AH174" i="19"/>
  <c r="AA121" i="19"/>
  <c r="W121" i="19"/>
  <c r="AL121" i="19"/>
  <c r="AH121" i="19"/>
  <c r="Y121" i="19"/>
  <c r="AG121" i="19"/>
  <c r="Y53" i="19"/>
  <c r="AG53" i="19"/>
  <c r="W53" i="19"/>
  <c r="AF53" i="19"/>
  <c r="AK53" i="19"/>
  <c r="AB87" i="19"/>
  <c r="AJ87" i="19"/>
  <c r="W87" i="19"/>
  <c r="AC87" i="19"/>
  <c r="AF166" i="19"/>
  <c r="AN166" i="19"/>
  <c r="W166" i="19"/>
  <c r="AO166" i="19"/>
  <c r="X166" i="19"/>
  <c r="X81" i="19"/>
  <c r="W81" i="19"/>
  <c r="AL81" i="19"/>
  <c r="AG81" i="19"/>
  <c r="AO81" i="19"/>
  <c r="AN130" i="19"/>
  <c r="AJ130" i="19"/>
  <c r="AE130" i="19"/>
  <c r="AB130" i="19"/>
  <c r="AL130" i="19"/>
  <c r="AH50" i="21"/>
  <c r="AF50" i="21"/>
  <c r="AE50" i="21"/>
  <c r="AM50" i="21"/>
  <c r="AB50" i="21"/>
  <c r="AN70" i="19"/>
  <c r="Y90" i="19"/>
  <c r="AO52" i="21"/>
  <c r="AG52" i="21"/>
  <c r="AL61" i="19"/>
  <c r="AN61" i="19"/>
  <c r="AJ61" i="19"/>
  <c r="AA70" i="19"/>
  <c r="Z70" i="19"/>
  <c r="AH94" i="19"/>
  <c r="AG94" i="19"/>
  <c r="Z94" i="19"/>
  <c r="Y106" i="19"/>
  <c r="AA106" i="19"/>
  <c r="AF106" i="19"/>
  <c r="AG142" i="19"/>
  <c r="AC142" i="19"/>
  <c r="AH142" i="19"/>
  <c r="W97" i="19"/>
  <c r="AL97" i="19"/>
  <c r="AJ154" i="19"/>
  <c r="AA57" i="19"/>
  <c r="W57" i="19"/>
  <c r="AL57" i="19"/>
  <c r="AH57" i="19"/>
  <c r="AE22" i="21"/>
  <c r="AD22" i="21"/>
  <c r="X22" i="21"/>
  <c r="W90" i="19"/>
  <c r="AB90" i="19"/>
  <c r="AD90" i="19"/>
  <c r="X133" i="19"/>
  <c r="AA133" i="19"/>
  <c r="AG7" i="21"/>
  <c r="Y7" i="21"/>
  <c r="Z7" i="21"/>
  <c r="AC86" i="19"/>
  <c r="AA86" i="19"/>
  <c r="AE86" i="19"/>
  <c r="AN86" i="19"/>
  <c r="AJ86" i="19"/>
  <c r="AM105" i="19"/>
  <c r="AE105" i="19"/>
  <c r="AD158" i="19"/>
  <c r="W158" i="19"/>
  <c r="AJ3" i="21"/>
  <c r="AN3" i="21"/>
  <c r="AB3" i="21"/>
  <c r="AL3" i="21"/>
  <c r="AC35" i="21"/>
  <c r="Z35" i="21"/>
  <c r="AK35" i="21"/>
  <c r="AH35" i="21"/>
  <c r="AN67" i="19"/>
  <c r="AF67" i="19"/>
  <c r="AM67" i="19"/>
  <c r="AC67" i="19"/>
  <c r="AE67" i="19"/>
  <c r="AL99" i="19"/>
  <c r="AF99" i="19"/>
  <c r="AI99" i="19"/>
  <c r="AA99" i="19"/>
  <c r="AG99" i="19"/>
  <c r="Z131" i="19"/>
  <c r="AN131" i="19"/>
  <c r="AJ131" i="19"/>
  <c r="AK131" i="19"/>
  <c r="AE131" i="19"/>
  <c r="Z163" i="19"/>
  <c r="AN163" i="19"/>
  <c r="AJ163" i="19"/>
  <c r="AD163" i="19"/>
  <c r="AC163" i="19"/>
  <c r="AI52" i="21"/>
  <c r="AM52" i="21"/>
  <c r="AN52" i="21"/>
  <c r="Z52" i="21"/>
  <c r="AN84" i="19"/>
  <c r="AG84" i="19"/>
  <c r="AF84" i="19"/>
  <c r="AB84" i="19"/>
  <c r="AG116" i="19"/>
  <c r="AF116" i="19"/>
  <c r="AB116" i="19"/>
  <c r="X116" i="19"/>
  <c r="AH116" i="19"/>
  <c r="Z116" i="19"/>
  <c r="AB61" i="19"/>
  <c r="X61" i="19"/>
  <c r="AM61" i="19"/>
  <c r="AC61" i="19"/>
  <c r="AG61" i="19"/>
  <c r="AK61" i="19"/>
  <c r="AL93" i="19"/>
  <c r="AN93" i="19"/>
  <c r="AJ93" i="19"/>
  <c r="AK93" i="19"/>
  <c r="AI125" i="19"/>
  <c r="AH125" i="19"/>
  <c r="AA125" i="19"/>
  <c r="W125" i="19"/>
  <c r="AG125" i="19"/>
  <c r="W70" i="19"/>
  <c r="Y70" i="19"/>
  <c r="AF70" i="19"/>
  <c r="AO94" i="19"/>
  <c r="AI94" i="19"/>
  <c r="X94" i="19"/>
  <c r="AL94" i="19"/>
  <c r="AJ94" i="19"/>
  <c r="AO106" i="19"/>
  <c r="W106" i="19"/>
  <c r="Z106" i="19"/>
  <c r="AJ106" i="19"/>
  <c r="AL106" i="19"/>
  <c r="AK142" i="19"/>
  <c r="AJ142" i="19"/>
  <c r="AI142" i="19"/>
  <c r="AL142" i="19"/>
  <c r="Z142" i="19"/>
  <c r="AC31" i="21"/>
  <c r="AE31" i="21"/>
  <c r="W31" i="21"/>
  <c r="AN63" i="19"/>
  <c r="AH63" i="19"/>
  <c r="X63" i="19"/>
  <c r="AK63" i="19"/>
  <c r="Y63" i="19"/>
  <c r="AN95" i="19"/>
  <c r="AD95" i="19"/>
  <c r="AL95" i="19"/>
  <c r="AG95" i="19"/>
  <c r="AE95" i="19"/>
  <c r="AK127" i="19"/>
  <c r="AD127" i="19"/>
  <c r="AC127" i="19"/>
  <c r="AL127" i="19"/>
  <c r="AJ127" i="19"/>
  <c r="AD159" i="19"/>
  <c r="AE159" i="19"/>
  <c r="AC159" i="19"/>
  <c r="AL159" i="19"/>
  <c r="AH159" i="19"/>
  <c r="AE16" i="21"/>
  <c r="AF16" i="21"/>
  <c r="AJ16" i="21"/>
  <c r="Z16" i="21"/>
  <c r="Y16" i="21"/>
  <c r="AE48" i="21"/>
  <c r="AG48" i="21"/>
  <c r="AJ48" i="21"/>
  <c r="AN48" i="21"/>
  <c r="AD48" i="21"/>
  <c r="AF80" i="19"/>
  <c r="AO80" i="19"/>
  <c r="AK80" i="19"/>
  <c r="AG80" i="19"/>
  <c r="AH80" i="19"/>
  <c r="AN112" i="19"/>
  <c r="AA112" i="19"/>
  <c r="AC112" i="19"/>
  <c r="Y112" i="19"/>
  <c r="AH112" i="19"/>
  <c r="AM144" i="19"/>
  <c r="Y144" i="19"/>
  <c r="AG144" i="19"/>
  <c r="AN144" i="19"/>
  <c r="AB144" i="19"/>
  <c r="AM176" i="19"/>
  <c r="Y176" i="19"/>
  <c r="AG176" i="19"/>
  <c r="X176" i="19"/>
  <c r="AJ176" i="19"/>
  <c r="AN97" i="19"/>
  <c r="Z97" i="19"/>
  <c r="AB97" i="19"/>
  <c r="Y97" i="19"/>
  <c r="AG97" i="19"/>
  <c r="AO97" i="19"/>
  <c r="AI62" i="19"/>
  <c r="AJ62" i="19"/>
  <c r="AF62" i="19"/>
  <c r="Z62" i="19"/>
  <c r="AH62" i="19"/>
  <c r="AD73" i="19"/>
  <c r="AM73" i="19"/>
  <c r="AI73" i="19"/>
  <c r="AH73" i="19"/>
  <c r="AM98" i="19"/>
  <c r="AA98" i="19"/>
  <c r="AI98" i="19"/>
  <c r="X98" i="19"/>
  <c r="AD98" i="19"/>
  <c r="AN154" i="19"/>
  <c r="AB154" i="19"/>
  <c r="AC154" i="19"/>
  <c r="AE154" i="19"/>
  <c r="AA154" i="19"/>
  <c r="AD57" i="19"/>
  <c r="Z57" i="19"/>
  <c r="Y57" i="19"/>
  <c r="AO22" i="21"/>
  <c r="AC22" i="21"/>
  <c r="AM22" i="21"/>
  <c r="AB22" i="21"/>
  <c r="AJ22" i="21"/>
  <c r="AC90" i="19"/>
  <c r="AM90" i="19"/>
  <c r="AH90" i="19"/>
  <c r="AJ90" i="19"/>
  <c r="AN90" i="19"/>
  <c r="AI11" i="21"/>
  <c r="AN11" i="21"/>
  <c r="Y11" i="21"/>
  <c r="AL11" i="21"/>
  <c r="AH11" i="21"/>
  <c r="Z133" i="19"/>
  <c r="AH133" i="19"/>
  <c r="AE133" i="19"/>
  <c r="AC133" i="19"/>
  <c r="AK133" i="19"/>
  <c r="AO133" i="19"/>
  <c r="Z165" i="19"/>
  <c r="AH165" i="19"/>
  <c r="Y165" i="19"/>
  <c r="AI165" i="19"/>
  <c r="W82" i="19"/>
  <c r="AG82" i="19"/>
  <c r="AN82" i="19"/>
  <c r="AB82" i="19"/>
  <c r="AO126" i="19"/>
  <c r="AG126" i="19"/>
  <c r="AM126" i="19"/>
  <c r="Z126" i="19"/>
  <c r="AI102" i="19"/>
  <c r="AG102" i="19"/>
  <c r="AE102" i="19"/>
  <c r="AL102" i="19"/>
  <c r="Z102" i="19"/>
  <c r="AE7" i="21"/>
  <c r="AO7" i="21"/>
  <c r="AC7" i="21"/>
  <c r="AL7" i="21"/>
  <c r="AA39" i="21"/>
  <c r="X39" i="21"/>
  <c r="AM39" i="21"/>
  <c r="AN71" i="19"/>
  <c r="AF71" i="19"/>
  <c r="AE71" i="19"/>
  <c r="AM71" i="19"/>
  <c r="AI71" i="19"/>
  <c r="AN103" i="19"/>
  <c r="AF103" i="19"/>
  <c r="AE103" i="19"/>
  <c r="W103" i="19"/>
  <c r="AA103" i="19"/>
  <c r="W86" i="19"/>
  <c r="AF86" i="19"/>
  <c r="X86" i="19"/>
  <c r="AN105" i="19"/>
  <c r="W105" i="19"/>
  <c r="AL105" i="19"/>
  <c r="AH105" i="19"/>
  <c r="AG105" i="19"/>
  <c r="AK158" i="19"/>
  <c r="AF158" i="19"/>
  <c r="AC158" i="19"/>
  <c r="Y158" i="19"/>
  <c r="AH158" i="19"/>
  <c r="AJ145" i="19"/>
  <c r="AF145" i="19"/>
  <c r="AB145" i="19"/>
  <c r="AM145" i="19"/>
  <c r="AE150" i="19"/>
  <c r="AJ150" i="19"/>
  <c r="AN150" i="19"/>
  <c r="AN19" i="21"/>
  <c r="AB19" i="21"/>
  <c r="AF19" i="21"/>
  <c r="AI19" i="21"/>
  <c r="AO51" i="21"/>
  <c r="AA51" i="21"/>
  <c r="AN51" i="21"/>
  <c r="W51" i="21"/>
  <c r="AE51" i="21"/>
  <c r="AB83" i="19"/>
  <c r="Y83" i="19"/>
  <c r="AA83" i="19"/>
  <c r="AE83" i="19"/>
  <c r="AI83" i="19"/>
  <c r="AB115" i="19"/>
  <c r="AJ115" i="19"/>
  <c r="AE115" i="19"/>
  <c r="W115" i="19"/>
  <c r="AM115" i="19"/>
  <c r="Y147" i="19"/>
  <c r="AG147" i="19"/>
  <c r="AD147" i="19"/>
  <c r="AA147" i="19"/>
  <c r="AM147" i="19"/>
  <c r="Y4" i="21"/>
  <c r="AM4" i="21"/>
  <c r="X4" i="21"/>
  <c r="AG4" i="21"/>
  <c r="AH36" i="21"/>
  <c r="AB36" i="21"/>
  <c r="AF36" i="21"/>
  <c r="AJ36" i="21"/>
  <c r="AN68" i="19"/>
  <c r="AA68" i="19"/>
  <c r="AC68" i="19"/>
  <c r="Y68" i="19"/>
  <c r="AN100" i="19"/>
  <c r="AA100" i="19"/>
  <c r="AC100" i="19"/>
  <c r="Y100" i="19"/>
  <c r="AM132" i="19"/>
  <c r="AE132" i="19"/>
  <c r="AL132" i="19"/>
  <c r="Z132" i="19"/>
  <c r="AD132" i="19"/>
  <c r="AB77" i="19"/>
  <c r="X77" i="19"/>
  <c r="AM77" i="19"/>
  <c r="AC77" i="19"/>
  <c r="AG77" i="19"/>
  <c r="AI109" i="19"/>
  <c r="AC109" i="19"/>
  <c r="AD109" i="19"/>
  <c r="Z109" i="19"/>
  <c r="AG109" i="19"/>
  <c r="AN141" i="19"/>
  <c r="AH141" i="19"/>
  <c r="AD141" i="19"/>
  <c r="W141" i="19"/>
  <c r="AG141" i="19"/>
  <c r="Z173" i="19"/>
  <c r="AE173" i="19"/>
  <c r="AB173" i="19"/>
  <c r="AA173" i="19"/>
  <c r="AM114" i="19"/>
  <c r="Z114" i="19"/>
  <c r="AI114" i="19"/>
  <c r="AN114" i="19"/>
  <c r="AH10" i="21"/>
  <c r="AO10" i="21"/>
  <c r="Z10" i="21"/>
  <c r="AB10" i="21"/>
  <c r="AE134" i="19"/>
  <c r="AF134" i="19"/>
  <c r="AC134" i="19"/>
  <c r="Y134" i="19"/>
  <c r="AN46" i="21"/>
  <c r="AH46" i="21"/>
  <c r="AL46" i="21"/>
  <c r="AA46" i="21"/>
  <c r="AB46" i="21"/>
  <c r="AN170" i="19"/>
  <c r="X170" i="19"/>
  <c r="AE170" i="19"/>
  <c r="W170" i="19"/>
  <c r="Y170" i="19"/>
  <c r="AH47" i="21"/>
  <c r="AK47" i="21"/>
  <c r="Y47" i="21"/>
  <c r="AF47" i="21"/>
  <c r="AI47" i="21"/>
  <c r="AB79" i="19"/>
  <c r="AJ79" i="19"/>
  <c r="AE79" i="19"/>
  <c r="AG79" i="19"/>
  <c r="AK79" i="19"/>
  <c r="AB111" i="19"/>
  <c r="AJ111" i="19"/>
  <c r="AK111" i="19"/>
  <c r="AM111" i="19"/>
  <c r="X111" i="19"/>
  <c r="X143" i="19"/>
  <c r="AG143" i="19"/>
  <c r="AN143" i="19"/>
  <c r="AF143" i="19"/>
  <c r="AA143" i="19"/>
  <c r="W175" i="19"/>
  <c r="AM175" i="19"/>
  <c r="X175" i="19"/>
  <c r="AF175" i="19"/>
  <c r="AI175" i="19"/>
  <c r="AE32" i="21"/>
  <c r="W32" i="21"/>
  <c r="AA32" i="21"/>
  <c r="AG32" i="21"/>
  <c r="AH32" i="21"/>
  <c r="AF64" i="19"/>
  <c r="AB64" i="19"/>
  <c r="X64" i="19"/>
  <c r="AC96" i="19"/>
  <c r="Y96" i="19"/>
  <c r="AN96" i="19"/>
  <c r="AJ96" i="19"/>
  <c r="AM128" i="19"/>
  <c r="Y128" i="19"/>
  <c r="AG128" i="19"/>
  <c r="AL128" i="19"/>
  <c r="AC160" i="19"/>
  <c r="AH160" i="19"/>
  <c r="AG160" i="19"/>
  <c r="AD160" i="19"/>
  <c r="AK17" i="21"/>
  <c r="AO17" i="21"/>
  <c r="X17" i="21"/>
  <c r="AJ17" i="21"/>
  <c r="AF17" i="21"/>
  <c r="AN161" i="19"/>
  <c r="AI161" i="19"/>
  <c r="AJ161" i="19"/>
  <c r="AG161" i="19"/>
  <c r="AC161" i="19"/>
  <c r="AB174" i="19"/>
  <c r="AM174" i="19"/>
  <c r="AO174" i="19"/>
  <c r="AN174" i="19"/>
  <c r="AD174" i="19"/>
  <c r="AJ137" i="19"/>
  <c r="W137" i="19"/>
  <c r="AM137" i="19"/>
  <c r="AI118" i="19"/>
  <c r="AG118" i="19"/>
  <c r="AE118" i="19"/>
  <c r="AN118" i="19"/>
  <c r="AD121" i="19"/>
  <c r="Z121" i="19"/>
  <c r="AC121" i="19"/>
  <c r="AL54" i="19"/>
  <c r="AC54" i="19"/>
  <c r="AE53" i="19"/>
  <c r="AB53" i="19"/>
  <c r="AL53" i="19"/>
  <c r="AH53" i="19"/>
  <c r="AC53" i="19"/>
  <c r="AI117" i="19"/>
  <c r="AH117" i="19"/>
  <c r="AD117" i="19"/>
  <c r="Z117" i="19"/>
  <c r="AN6" i="21"/>
  <c r="AA6" i="21"/>
  <c r="AI6" i="21"/>
  <c r="AF6" i="21"/>
  <c r="AO42" i="21"/>
  <c r="AC42" i="21"/>
  <c r="W42" i="21"/>
  <c r="AH42" i="21"/>
  <c r="AE74" i="19"/>
  <c r="W74" i="19"/>
  <c r="AF74" i="19"/>
  <c r="AL87" i="19"/>
  <c r="AD87" i="19"/>
  <c r="AO87" i="19"/>
  <c r="Y87" i="19"/>
  <c r="AG87" i="19"/>
  <c r="W151" i="19"/>
  <c r="AM151" i="19"/>
  <c r="AF151" i="19"/>
  <c r="AB151" i="19"/>
  <c r="AB40" i="21"/>
  <c r="W40" i="21"/>
  <c r="AG40" i="21"/>
  <c r="Y40" i="21"/>
  <c r="AM104" i="19"/>
  <c r="Y104" i="19"/>
  <c r="AN104" i="19"/>
  <c r="AG104" i="19"/>
  <c r="AC168" i="19"/>
  <c r="Y168" i="19"/>
  <c r="AG168" i="19"/>
  <c r="AF168" i="19"/>
  <c r="W66" i="19"/>
  <c r="AA66" i="19"/>
  <c r="AI66" i="19"/>
  <c r="AF66" i="19"/>
  <c r="AJ169" i="19"/>
  <c r="AB169" i="19"/>
  <c r="Z169" i="19"/>
  <c r="AE169" i="19"/>
  <c r="Y30" i="21"/>
  <c r="AE30" i="21"/>
  <c r="AM30" i="21"/>
  <c r="X30" i="21"/>
  <c r="Z34" i="21"/>
  <c r="AK34" i="21"/>
  <c r="AL34" i="21"/>
  <c r="AF34" i="21"/>
  <c r="AJ153" i="19"/>
  <c r="AN153" i="19"/>
  <c r="AM153" i="19"/>
  <c r="AG153" i="19"/>
  <c r="AD59" i="19"/>
  <c r="AL59" i="19"/>
  <c r="AI59" i="19"/>
  <c r="W59" i="19"/>
  <c r="AN91" i="19"/>
  <c r="AL91" i="19"/>
  <c r="AM91" i="19"/>
  <c r="AO91" i="19"/>
  <c r="Z155" i="19"/>
  <c r="X155" i="19"/>
  <c r="AO155" i="19"/>
  <c r="W155" i="19"/>
  <c r="AN76" i="19"/>
  <c r="AG76" i="19"/>
  <c r="AF76" i="19"/>
  <c r="Y76" i="19"/>
  <c r="AM140" i="19"/>
  <c r="AB140" i="19"/>
  <c r="W140" i="19"/>
  <c r="X140" i="19"/>
  <c r="AC29" i="21"/>
  <c r="Y29" i="21"/>
  <c r="AB29" i="21"/>
  <c r="X29" i="21"/>
  <c r="AI85" i="19"/>
  <c r="AH85" i="19"/>
  <c r="AD85" i="19"/>
  <c r="Z85" i="19"/>
  <c r="AG85" i="19"/>
  <c r="AO85" i="19"/>
  <c r="AB166" i="19"/>
  <c r="AC166" i="19"/>
  <c r="Y166" i="19"/>
  <c r="AH166" i="19"/>
  <c r="Z166" i="19"/>
  <c r="AD166" i="19"/>
  <c r="AO78" i="19"/>
  <c r="AG78" i="19"/>
  <c r="AM78" i="19"/>
  <c r="Z78" i="19"/>
  <c r="AC55" i="19"/>
  <c r="X55" i="19"/>
  <c r="AM55" i="19"/>
  <c r="AJ55" i="19"/>
  <c r="AE55" i="19"/>
  <c r="AA81" i="19"/>
  <c r="Z81" i="19"/>
  <c r="AB81" i="19"/>
  <c r="Y81" i="19"/>
  <c r="AO130" i="19"/>
  <c r="AF130" i="19"/>
  <c r="AK130" i="19"/>
  <c r="AM130" i="19"/>
  <c r="AD130" i="19"/>
  <c r="X50" i="21"/>
  <c r="Y50" i="21"/>
  <c r="AN50" i="21"/>
  <c r="AA50" i="21"/>
  <c r="AJ50" i="21"/>
  <c r="AF90" i="19"/>
  <c r="AJ35" i="21"/>
  <c r="X35" i="21"/>
  <c r="Y35" i="21"/>
  <c r="AM35" i="21"/>
  <c r="AB67" i="19"/>
  <c r="AJ67" i="19"/>
  <c r="Y67" i="19"/>
  <c r="AG67" i="19"/>
  <c r="AB99" i="19"/>
  <c r="AJ99" i="19"/>
  <c r="Y99" i="19"/>
  <c r="AO99" i="19"/>
  <c r="Y131" i="19"/>
  <c r="AG131" i="19"/>
  <c r="AD131" i="19"/>
  <c r="AC131" i="19"/>
  <c r="Y163" i="19"/>
  <c r="AG163" i="19"/>
  <c r="W163" i="19"/>
  <c r="AE163" i="19"/>
  <c r="AB52" i="21"/>
  <c r="AD52" i="21"/>
  <c r="AA52" i="21"/>
  <c r="AC52" i="21"/>
  <c r="AA116" i="19"/>
  <c r="AO116" i="19"/>
  <c r="AK116" i="19"/>
  <c r="AI61" i="19"/>
  <c r="AH61" i="19"/>
  <c r="AD61" i="19"/>
  <c r="Z61" i="19"/>
  <c r="AB125" i="19"/>
  <c r="AN125" i="19"/>
  <c r="AJ125" i="19"/>
  <c r="AO70" i="19"/>
  <c r="AG70" i="19"/>
  <c r="AK70" i="19"/>
  <c r="AL70" i="19"/>
  <c r="X70" i="19"/>
  <c r="AA94" i="19"/>
  <c r="AE94" i="19"/>
  <c r="W94" i="19"/>
  <c r="AB94" i="19"/>
  <c r="AE106" i="19"/>
  <c r="AI106" i="19"/>
  <c r="AK106" i="19"/>
  <c r="AD106" i="19"/>
  <c r="AE142" i="19"/>
  <c r="AA142" i="19"/>
  <c r="W142" i="19"/>
  <c r="Y142" i="19"/>
  <c r="AD63" i="19"/>
  <c r="AL63" i="19"/>
  <c r="AA63" i="19"/>
  <c r="Z95" i="19"/>
  <c r="AH95" i="19"/>
  <c r="AM95" i="19"/>
  <c r="W95" i="19"/>
  <c r="AE127" i="19"/>
  <c r="AG127" i="19"/>
  <c r="Z127" i="19"/>
  <c r="X127" i="19"/>
  <c r="W159" i="19"/>
  <c r="AA159" i="19"/>
  <c r="Z159" i="19"/>
  <c r="X159" i="19"/>
  <c r="AL16" i="21"/>
  <c r="W16" i="21"/>
  <c r="X16" i="21"/>
  <c r="AH16" i="21"/>
  <c r="AI48" i="21"/>
  <c r="W48" i="21"/>
  <c r="AA48" i="21"/>
  <c r="AL48" i="21"/>
  <c r="AC80" i="19"/>
  <c r="AB80" i="19"/>
  <c r="X80" i="19"/>
  <c r="AD80" i="19"/>
  <c r="X112" i="19"/>
  <c r="AJ112" i="19"/>
  <c r="AI112" i="19"/>
  <c r="Z112" i="19"/>
  <c r="AA144" i="19"/>
  <c r="AK144" i="19"/>
  <c r="W144" i="19"/>
  <c r="Z144" i="19"/>
  <c r="AA176" i="19"/>
  <c r="AK176" i="19"/>
  <c r="AH176" i="19"/>
  <c r="Z176" i="19"/>
  <c r="AA97" i="19"/>
  <c r="AM97" i="19"/>
  <c r="AI97" i="19"/>
  <c r="AH97" i="19"/>
  <c r="X73" i="19"/>
  <c r="Z73" i="19"/>
  <c r="W98" i="19"/>
  <c r="AE98" i="19"/>
  <c r="Y98" i="19"/>
  <c r="AL98" i="19"/>
  <c r="AM154" i="19"/>
  <c r="AF154" i="19"/>
  <c r="AO154" i="19"/>
  <c r="AD154" i="19"/>
  <c r="X57" i="19"/>
  <c r="AM57" i="19"/>
  <c r="AI57" i="19"/>
  <c r="AE57" i="19"/>
  <c r="Y22" i="21"/>
  <c r="AA22" i="21"/>
  <c r="AG22" i="21"/>
  <c r="AH22" i="21"/>
  <c r="AO90" i="19"/>
  <c r="AG90" i="19"/>
  <c r="AA90" i="19"/>
  <c r="Z90" i="19"/>
  <c r="AA11" i="21"/>
  <c r="AM11" i="21"/>
  <c r="AF11" i="21"/>
  <c r="AN133" i="19"/>
  <c r="AL133" i="19"/>
  <c r="AD133" i="19"/>
  <c r="W102" i="19"/>
  <c r="Y102" i="19"/>
  <c r="AJ7" i="21"/>
  <c r="AN7" i="21"/>
  <c r="AB7" i="21"/>
  <c r="AH7" i="21"/>
  <c r="AB71" i="19"/>
  <c r="AJ71" i="19"/>
  <c r="W71" i="19"/>
  <c r="X71" i="19"/>
  <c r="AB103" i="19"/>
  <c r="AJ103" i="19"/>
  <c r="AO103" i="19"/>
  <c r="Y103" i="19"/>
  <c r="AI86" i="19"/>
  <c r="AG86" i="19"/>
  <c r="AK86" i="19"/>
  <c r="AB86" i="19"/>
  <c r="AA105" i="19"/>
  <c r="AJ105" i="19"/>
  <c r="AF105" i="19"/>
  <c r="AB105" i="19"/>
  <c r="AE158" i="19"/>
  <c r="AA158" i="19"/>
  <c r="AM158" i="19"/>
  <c r="AI158" i="19"/>
  <c r="AA150" i="19"/>
  <c r="W150" i="19"/>
  <c r="AO150" i="19"/>
  <c r="AF150" i="19"/>
  <c r="Z150" i="19"/>
  <c r="AJ19" i="21"/>
  <c r="Z19" i="21"/>
  <c r="AO19" i="21"/>
  <c r="AB51" i="21"/>
  <c r="AF51" i="21"/>
  <c r="AG51" i="21"/>
  <c r="AL51" i="21"/>
  <c r="AL83" i="19"/>
  <c r="AF83" i="19"/>
  <c r="AH83" i="19"/>
  <c r="AM83" i="19"/>
  <c r="AL115" i="19"/>
  <c r="AF115" i="19"/>
  <c r="AK115" i="19"/>
  <c r="AC115" i="19"/>
  <c r="Z147" i="19"/>
  <c r="AN147" i="19"/>
  <c r="AJ147" i="19"/>
  <c r="AK147" i="19"/>
  <c r="AK100" i="19"/>
  <c r="AJ100" i="19"/>
  <c r="AI100" i="19"/>
  <c r="AA132" i="19"/>
  <c r="AI132" i="19"/>
  <c r="AB132" i="19"/>
  <c r="X132" i="19"/>
  <c r="AF77" i="19"/>
  <c r="AH77" i="19"/>
  <c r="AD77" i="19"/>
  <c r="Z77" i="19"/>
  <c r="AO77" i="19"/>
  <c r="AL109" i="19"/>
  <c r="AE109" i="19"/>
  <c r="X109" i="19"/>
  <c r="AM109" i="19"/>
  <c r="AF46" i="21"/>
  <c r="Y46" i="21"/>
  <c r="Z46" i="21"/>
  <c r="AJ170" i="19"/>
  <c r="Z170" i="19"/>
  <c r="AG170" i="19"/>
  <c r="AI170" i="19"/>
  <c r="AG47" i="21"/>
  <c r="X47" i="21"/>
  <c r="AM47" i="21"/>
  <c r="AN79" i="19"/>
  <c r="AF79" i="19"/>
  <c r="AI79" i="19"/>
  <c r="AO79" i="19"/>
  <c r="AN111" i="19"/>
  <c r="AF111" i="19"/>
  <c r="AO111" i="19"/>
  <c r="AI111" i="19"/>
  <c r="AK143" i="19"/>
  <c r="Y143" i="19"/>
  <c r="AC143" i="19"/>
  <c r="AJ143" i="19"/>
  <c r="Y175" i="19"/>
  <c r="AG175" i="19"/>
  <c r="AN175" i="19"/>
  <c r="AJ175" i="19"/>
  <c r="AL32" i="21"/>
  <c r="AI32" i="21"/>
  <c r="AJ32" i="21"/>
  <c r="AN32" i="21"/>
  <c r="AG17" i="21"/>
  <c r="AC17" i="21"/>
  <c r="AN17" i="21"/>
  <c r="AA17" i="21"/>
  <c r="Z161" i="19"/>
  <c r="AF161" i="19"/>
  <c r="W161" i="19"/>
  <c r="AA161" i="19"/>
  <c r="AE174" i="19"/>
  <c r="AG174" i="19"/>
  <c r="AC174" i="19"/>
  <c r="AF174" i="19"/>
  <c r="W118" i="19"/>
  <c r="Y118" i="19"/>
  <c r="AL118" i="19"/>
  <c r="X121" i="19"/>
  <c r="AM121" i="19"/>
  <c r="AI121" i="19"/>
  <c r="AI53" i="19"/>
  <c r="AA53" i="19"/>
  <c r="AI74" i="19"/>
  <c r="AK74" i="19"/>
  <c r="AH74" i="19"/>
  <c r="Z74" i="19"/>
  <c r="AH87" i="19"/>
  <c r="Z87" i="19"/>
  <c r="AK87" i="19"/>
  <c r="AM87" i="19"/>
  <c r="X87" i="19"/>
  <c r="Z153" i="19"/>
  <c r="AI153" i="19"/>
  <c r="AH153" i="19"/>
  <c r="AK153" i="19"/>
  <c r="AB85" i="19"/>
  <c r="X85" i="19"/>
  <c r="AE166" i="19"/>
  <c r="AG166" i="19"/>
  <c r="AM166" i="19"/>
  <c r="Z55" i="19"/>
  <c r="W55" i="19"/>
  <c r="Y55" i="19"/>
  <c r="AH55" i="19"/>
  <c r="AN81" i="19"/>
  <c r="AM81" i="19"/>
  <c r="AI81" i="19"/>
  <c r="AH81" i="19"/>
  <c r="AH130" i="19"/>
  <c r="X130" i="19"/>
  <c r="AI130" i="19"/>
  <c r="AG130" i="19"/>
  <c r="AK50" i="21"/>
  <c r="W50" i="21"/>
  <c r="AL50" i="21"/>
  <c r="Z50" i="21"/>
  <c r="AJ111" i="21"/>
  <c r="AJ11" i="23" l="1"/>
  <c r="AG26" i="19"/>
  <c r="AM164" i="41"/>
  <c r="AI26" i="19"/>
  <c r="AD164" i="41"/>
  <c r="AO26" i="19"/>
  <c r="AD64" i="25"/>
  <c r="AJ62" i="41"/>
  <c r="AJ64" i="25"/>
  <c r="AO64" i="25"/>
  <c r="AN57" i="23"/>
  <c r="X56" i="21"/>
  <c r="AA56" i="21"/>
  <c r="AL56" i="21"/>
  <c r="AK56" i="21"/>
  <c r="Y56" i="21"/>
  <c r="AN56" i="21"/>
  <c r="AA111" i="21"/>
  <c r="AE56" i="21"/>
  <c r="AE143" i="41"/>
  <c r="AF111" i="21"/>
  <c r="W56" i="21"/>
  <c r="AJ56" i="21"/>
  <c r="AN111" i="21"/>
  <c r="AG111" i="21"/>
  <c r="AF56" i="21"/>
  <c r="AI56" i="21"/>
  <c r="AG56" i="21"/>
  <c r="AD56" i="21"/>
  <c r="Z56" i="21"/>
  <c r="AB56" i="21"/>
  <c r="AH56" i="21"/>
  <c r="AO56" i="21"/>
  <c r="X143" i="41"/>
  <c r="AL143" i="41"/>
  <c r="AB81" i="21"/>
  <c r="AE81" i="21"/>
  <c r="AG81" i="21"/>
  <c r="AF81" i="21"/>
  <c r="AK26" i="19"/>
  <c r="W26" i="19"/>
  <c r="X164" i="41"/>
  <c r="AA164" i="41"/>
  <c r="AE57" i="23"/>
  <c r="AL26" i="19"/>
  <c r="AO164" i="41"/>
  <c r="AG164" i="41"/>
  <c r="Z164" i="41"/>
  <c r="AC26" i="19"/>
  <c r="AE26" i="19"/>
  <c r="AA26" i="19"/>
  <c r="AK164" i="41"/>
  <c r="W164" i="41"/>
  <c r="AM26" i="19"/>
  <c r="AN164" i="41"/>
  <c r="AE164" i="41"/>
  <c r="AB26" i="19"/>
  <c r="AN26" i="19"/>
  <c r="X26" i="19"/>
  <c r="AF26" i="19"/>
  <c r="AF164" i="41"/>
  <c r="AB164" i="41"/>
  <c r="Z26" i="19"/>
  <c r="AH26" i="19"/>
  <c r="AJ26" i="19"/>
  <c r="Y164" i="41"/>
  <c r="AH164" i="41"/>
  <c r="AO143" i="41"/>
  <c r="AF23" i="28"/>
  <c r="W143" i="41"/>
  <c r="AI143" i="41"/>
  <c r="Z143" i="41"/>
  <c r="AJ143" i="41"/>
  <c r="AD4" i="19"/>
  <c r="AE62" i="21"/>
  <c r="AA133" i="40"/>
  <c r="AA146" i="21"/>
  <c r="AG62" i="21"/>
  <c r="AO62" i="21"/>
  <c r="AN173" i="21"/>
  <c r="X11" i="23"/>
  <c r="AI28" i="19"/>
  <c r="AF173" i="21"/>
  <c r="X28" i="19"/>
  <c r="AD28" i="19"/>
  <c r="X173" i="21"/>
  <c r="W45" i="19"/>
  <c r="AB71" i="42"/>
  <c r="AD89" i="26"/>
  <c r="AI14" i="19"/>
  <c r="AI83" i="42"/>
  <c r="AK48" i="26"/>
  <c r="AB34" i="26"/>
  <c r="W34" i="26"/>
  <c r="AK14" i="19"/>
  <c r="Y14" i="19"/>
  <c r="AA48" i="26"/>
  <c r="AL48" i="26"/>
  <c r="AH34" i="26"/>
  <c r="X34" i="26"/>
  <c r="AM34" i="26"/>
  <c r="W41" i="26"/>
  <c r="AD34" i="26"/>
  <c r="AD173" i="28"/>
  <c r="AL34" i="26"/>
  <c r="AO146" i="21"/>
  <c r="AC45" i="19"/>
  <c r="AM45" i="19"/>
  <c r="AF45" i="19"/>
  <c r="AM71" i="42"/>
  <c r="X71" i="42"/>
  <c r="AB45" i="19"/>
  <c r="X45" i="19"/>
  <c r="AD45" i="19"/>
  <c r="AN84" i="26"/>
  <c r="W84" i="26"/>
  <c r="AI71" i="42"/>
  <c r="W71" i="42"/>
  <c r="AG45" i="19"/>
  <c r="AD84" i="26"/>
  <c r="AI45" i="19"/>
  <c r="AF137" i="42"/>
  <c r="AO84" i="26"/>
  <c r="AN45" i="19"/>
  <c r="Y45" i="19"/>
  <c r="AJ45" i="19"/>
  <c r="AM137" i="42"/>
  <c r="AH71" i="42"/>
  <c r="AE45" i="19"/>
  <c r="AA45" i="19"/>
  <c r="AK45" i="19"/>
  <c r="AL45" i="19"/>
  <c r="AO45" i="19"/>
  <c r="Z45" i="19"/>
  <c r="AK151" i="21"/>
  <c r="AE71" i="42"/>
  <c r="Z8" i="19"/>
  <c r="W96" i="21"/>
  <c r="AJ146" i="21"/>
  <c r="AM38" i="23"/>
  <c r="AE53" i="21"/>
  <c r="AI146" i="28"/>
  <c r="X53" i="21"/>
  <c r="AG53" i="21"/>
  <c r="AB35" i="19"/>
  <c r="Z118" i="42"/>
  <c r="AM173" i="21"/>
  <c r="AG173" i="21"/>
  <c r="AF11" i="23"/>
  <c r="AH173" i="21"/>
  <c r="AO173" i="21"/>
  <c r="AB173" i="21"/>
  <c r="AF148" i="21"/>
  <c r="AE11" i="23"/>
  <c r="AO11" i="23"/>
  <c r="AL173" i="21"/>
  <c r="AH43" i="25"/>
  <c r="AF130" i="41"/>
  <c r="AI11" i="23"/>
  <c r="Z148" i="21"/>
  <c r="AA173" i="21"/>
  <c r="AC173" i="21"/>
  <c r="Y173" i="21"/>
  <c r="AB43" i="25"/>
  <c r="Z43" i="25"/>
  <c r="W11" i="23"/>
  <c r="Z11" i="23"/>
  <c r="AN11" i="23"/>
  <c r="AD11" i="23"/>
  <c r="AD173" i="21"/>
  <c r="AJ173" i="21"/>
  <c r="AC43" i="25"/>
  <c r="Y43" i="25"/>
  <c r="AA46" i="40"/>
  <c r="AC11" i="23"/>
  <c r="AA11" i="23"/>
  <c r="AB11" i="23"/>
  <c r="AL4" i="19"/>
  <c r="AN148" i="21"/>
  <c r="AK4" i="19"/>
  <c r="W173" i="21"/>
  <c r="AF4" i="19"/>
  <c r="AL148" i="21"/>
  <c r="AM11" i="23"/>
  <c r="AH11" i="23"/>
  <c r="AH4" i="19"/>
  <c r="AA148" i="21"/>
  <c r="AG11" i="23"/>
  <c r="Y11" i="23"/>
  <c r="AH35" i="19"/>
  <c r="AJ53" i="21"/>
  <c r="AK53" i="21"/>
  <c r="AI35" i="19"/>
  <c r="AD53" i="21"/>
  <c r="AC53" i="21"/>
  <c r="AG35" i="19"/>
  <c r="W35" i="19"/>
  <c r="X35" i="19"/>
  <c r="AK164" i="40"/>
  <c r="Y53" i="21"/>
  <c r="AC35" i="19"/>
  <c r="AO53" i="21"/>
  <c r="AM53" i="21"/>
  <c r="AL35" i="19"/>
  <c r="AF132" i="21"/>
  <c r="AJ35" i="19"/>
  <c r="AL53" i="21"/>
  <c r="Z53" i="21"/>
  <c r="AO35" i="19"/>
  <c r="AM35" i="19"/>
  <c r="AE35" i="19"/>
  <c r="AK35" i="19"/>
  <c r="AA35" i="19"/>
  <c r="AH53" i="21"/>
  <c r="AN53" i="21"/>
  <c r="Z35" i="19"/>
  <c r="AN35" i="19"/>
  <c r="Y35" i="19"/>
  <c r="AI53" i="21"/>
  <c r="AF35" i="19"/>
  <c r="AB53" i="21"/>
  <c r="AF53" i="21"/>
  <c r="AA53" i="21"/>
  <c r="AK138" i="23"/>
  <c r="AH52" i="19"/>
  <c r="W52" i="19"/>
  <c r="AL52" i="19"/>
  <c r="Y13" i="19"/>
  <c r="AM133" i="26"/>
  <c r="AB13" i="19"/>
  <c r="W44" i="19"/>
  <c r="AC52" i="19"/>
  <c r="AM52" i="19"/>
  <c r="AI133" i="26"/>
  <c r="AG138" i="23"/>
  <c r="AN138" i="23"/>
  <c r="AH138" i="23"/>
  <c r="AI13" i="19"/>
  <c r="AI52" i="19"/>
  <c r="AA52" i="19"/>
  <c r="AB44" i="19"/>
  <c r="Z52" i="19"/>
  <c r="AE133" i="26"/>
  <c r="AA138" i="23"/>
  <c r="Y138" i="23"/>
  <c r="AM13" i="19"/>
  <c r="AN52" i="19"/>
  <c r="AG52" i="19"/>
  <c r="AE138" i="23"/>
  <c r="Z138" i="23"/>
  <c r="AJ138" i="23"/>
  <c r="Y52" i="19"/>
  <c r="AA13" i="19"/>
  <c r="AJ72" i="21"/>
  <c r="AK52" i="19"/>
  <c r="AO52" i="19"/>
  <c r="AC72" i="21"/>
  <c r="AB97" i="28"/>
  <c r="AL138" i="23"/>
  <c r="AB52" i="19"/>
  <c r="AC13" i="19"/>
  <c r="AM72" i="21"/>
  <c r="AB138" i="23"/>
  <c r="AI138" i="23"/>
  <c r="AD52" i="19"/>
  <c r="AK13" i="19"/>
  <c r="AJ52" i="19"/>
  <c r="AI72" i="21"/>
  <c r="Y44" i="19"/>
  <c r="AK72" i="21"/>
  <c r="AF138" i="23"/>
  <c r="AC138" i="23"/>
  <c r="AO138" i="23"/>
  <c r="AF52" i="19"/>
  <c r="AA21" i="19"/>
  <c r="X52" i="19"/>
  <c r="AK44" i="19"/>
  <c r="W138" i="23"/>
  <c r="AN39" i="19"/>
  <c r="AH119" i="21"/>
  <c r="AJ161" i="21"/>
  <c r="AK105" i="21"/>
  <c r="AB119" i="21"/>
  <c r="AH175" i="21"/>
  <c r="AL54" i="21"/>
  <c r="AD55" i="21"/>
  <c r="AN175" i="21"/>
  <c r="AN43" i="19"/>
  <c r="AM165" i="21"/>
  <c r="AL31" i="19"/>
  <c r="AF168" i="21"/>
  <c r="AH72" i="21"/>
  <c r="AA83" i="21"/>
  <c r="AH148" i="21"/>
  <c r="W72" i="21"/>
  <c r="AK111" i="21"/>
  <c r="Y148" i="21"/>
  <c r="AH13" i="19"/>
  <c r="X13" i="19"/>
  <c r="AL111" i="21"/>
  <c r="AF72" i="21"/>
  <c r="AM148" i="21"/>
  <c r="AF13" i="19"/>
  <c r="AC148" i="21"/>
  <c r="AD148" i="21"/>
  <c r="AL63" i="21"/>
  <c r="AC107" i="21"/>
  <c r="AO111" i="21"/>
  <c r="AD111" i="21"/>
  <c r="AG13" i="19"/>
  <c r="AE13" i="19"/>
  <c r="Y111" i="21"/>
  <c r="Y168" i="21"/>
  <c r="Z111" i="21"/>
  <c r="AG72" i="21"/>
  <c r="AK148" i="21"/>
  <c r="AJ148" i="21"/>
  <c r="AD13" i="19"/>
  <c r="AE111" i="21"/>
  <c r="AB111" i="21"/>
  <c r="W13" i="19"/>
  <c r="AL13" i="19"/>
  <c r="W111" i="21"/>
  <c r="X111" i="21"/>
  <c r="AA72" i="21"/>
  <c r="AE148" i="21"/>
  <c r="AM107" i="21"/>
  <c r="AN168" i="21"/>
  <c r="X148" i="21"/>
  <c r="AO148" i="21"/>
  <c r="AB72" i="21"/>
  <c r="AN72" i="21"/>
  <c r="AH111" i="21"/>
  <c r="AO168" i="21"/>
  <c r="X72" i="21"/>
  <c r="AB148" i="21"/>
  <c r="Z72" i="21"/>
  <c r="Z168" i="21"/>
  <c r="AL107" i="21"/>
  <c r="Y147" i="21"/>
  <c r="AJ65" i="21"/>
  <c r="AK12" i="19"/>
  <c r="AJ89" i="21"/>
  <c r="Z7" i="19"/>
  <c r="X22" i="40"/>
  <c r="AL34" i="19"/>
  <c r="AL130" i="21"/>
  <c r="AO65" i="21"/>
  <c r="X34" i="19"/>
  <c r="AD49" i="28"/>
  <c r="AA91" i="21"/>
  <c r="AM128" i="21"/>
  <c r="AE128" i="21"/>
  <c r="AC123" i="21"/>
  <c r="AE129" i="26"/>
  <c r="AA49" i="28"/>
  <c r="AI65" i="21"/>
  <c r="AL91" i="21"/>
  <c r="AA78" i="21"/>
  <c r="AK138" i="21"/>
  <c r="AD74" i="21"/>
  <c r="AC31" i="19"/>
  <c r="Y65" i="21"/>
  <c r="AF138" i="21"/>
  <c r="X49" i="28"/>
  <c r="Z128" i="21"/>
  <c r="AM16" i="19"/>
  <c r="AD127" i="21"/>
  <c r="AN69" i="21"/>
  <c r="AO73" i="21"/>
  <c r="X127" i="21"/>
  <c r="AE6" i="19"/>
  <c r="Y6" i="19"/>
  <c r="AK63" i="21"/>
  <c r="AD97" i="21"/>
  <c r="AE24" i="19"/>
  <c r="AG18" i="19"/>
  <c r="AB24" i="19"/>
  <c r="AN33" i="19"/>
  <c r="AD33" i="19"/>
  <c r="AG125" i="21"/>
  <c r="AF122" i="21"/>
  <c r="AH66" i="21"/>
  <c r="Y122" i="21"/>
  <c r="AG119" i="40"/>
  <c r="Y163" i="21"/>
  <c r="AI41" i="19"/>
  <c r="AE139" i="21"/>
  <c r="AL159" i="21"/>
  <c r="X88" i="21"/>
  <c r="AG164" i="21"/>
  <c r="AN135" i="21"/>
  <c r="AC108" i="42"/>
  <c r="AH121" i="21"/>
  <c r="AI159" i="21"/>
  <c r="AB88" i="21"/>
  <c r="AE159" i="21"/>
  <c r="W21" i="26"/>
  <c r="AO21" i="26"/>
  <c r="AI21" i="26"/>
  <c r="AD21" i="26"/>
  <c r="AE21" i="26"/>
  <c r="AC21" i="26"/>
  <c r="AL21" i="26"/>
  <c r="AB21" i="26"/>
  <c r="AN21" i="26"/>
  <c r="AM21" i="26"/>
  <c r="Z21" i="26"/>
  <c r="AG21" i="26"/>
  <c r="AH21" i="26"/>
  <c r="X21" i="26"/>
  <c r="AK21" i="26"/>
  <c r="AA21" i="26"/>
  <c r="AF21" i="26"/>
  <c r="Y21" i="26"/>
  <c r="AJ21" i="26"/>
  <c r="AF18" i="23"/>
  <c r="AI18" i="23"/>
  <c r="AL18" i="23"/>
  <c r="AB18" i="23"/>
  <c r="Y18" i="23"/>
  <c r="AA18" i="23"/>
  <c r="AH18" i="23"/>
  <c r="AE18" i="23"/>
  <c r="AN18" i="23"/>
  <c r="AH48" i="41"/>
  <c r="AG48" i="41"/>
  <c r="AO48" i="41"/>
  <c r="AF48" i="41"/>
  <c r="AJ48" i="41"/>
  <c r="AI48" i="41"/>
  <c r="AA48" i="41"/>
  <c r="W48" i="41"/>
  <c r="AK48" i="41"/>
  <c r="AB48" i="41"/>
  <c r="AL48" i="41"/>
  <c r="X48" i="41"/>
  <c r="AE48" i="41"/>
  <c r="AN48" i="41"/>
  <c r="AD48" i="41"/>
  <c r="AC48" i="41"/>
  <c r="Z48" i="41"/>
  <c r="AM48" i="41"/>
  <c r="AM62" i="40"/>
  <c r="AI62" i="40"/>
  <c r="AO124" i="28"/>
  <c r="AD124" i="28"/>
  <c r="AL124" i="28"/>
  <c r="AI124" i="28"/>
  <c r="AJ124" i="28"/>
  <c r="AN124" i="28"/>
  <c r="AF124" i="28"/>
  <c r="AH124" i="28"/>
  <c r="W124" i="28"/>
  <c r="Y19" i="19"/>
  <c r="AE19" i="19"/>
  <c r="AM19" i="19"/>
  <c r="AB19" i="19"/>
  <c r="AF19" i="19"/>
  <c r="AH19" i="19"/>
  <c r="AA19" i="19"/>
  <c r="AC19" i="19"/>
  <c r="AL19" i="19"/>
  <c r="AD19" i="19"/>
  <c r="AO19" i="19"/>
  <c r="AO42" i="41"/>
  <c r="AC42" i="41"/>
  <c r="AN42" i="41"/>
  <c r="AK42" i="41"/>
  <c r="AN79" i="21"/>
  <c r="AA79" i="21"/>
  <c r="AI79" i="21"/>
  <c r="AF79" i="21"/>
  <c r="AK79" i="21"/>
  <c r="Y79" i="21"/>
  <c r="AO79" i="21"/>
  <c r="AD79" i="21"/>
  <c r="AJ79" i="21"/>
  <c r="AL79" i="21"/>
  <c r="AC79" i="21"/>
  <c r="W79" i="21"/>
  <c r="AB79" i="21"/>
  <c r="X79" i="21"/>
  <c r="AH37" i="28"/>
  <c r="AI37" i="28"/>
  <c r="W37" i="28"/>
  <c r="AA37" i="28"/>
  <c r="AK99" i="21"/>
  <c r="AH99" i="21"/>
  <c r="AE99" i="21"/>
  <c r="AF99" i="21"/>
  <c r="AI99" i="21"/>
  <c r="AN99" i="21"/>
  <c r="AL99" i="21"/>
  <c r="AG99" i="21"/>
  <c r="AO99" i="21"/>
  <c r="Z25" i="19"/>
  <c r="AI25" i="19"/>
  <c r="X25" i="19"/>
  <c r="W25" i="19"/>
  <c r="AG25" i="19"/>
  <c r="AD25" i="19"/>
  <c r="AH25" i="19"/>
  <c r="Y25" i="19"/>
  <c r="AK25" i="19"/>
  <c r="AB25" i="19"/>
  <c r="AF25" i="19"/>
  <c r="AM25" i="19"/>
  <c r="AL25" i="19"/>
  <c r="AA25" i="19"/>
  <c r="AC25" i="19"/>
  <c r="AO86" i="40"/>
  <c r="AK86" i="40"/>
  <c r="Y86" i="40"/>
  <c r="AM86" i="40"/>
  <c r="X86" i="40"/>
  <c r="AJ86" i="40"/>
  <c r="AE86" i="40"/>
  <c r="AF86" i="40"/>
  <c r="AG86" i="40"/>
  <c r="AC86" i="40"/>
  <c r="Z86" i="40"/>
  <c r="W86" i="40"/>
  <c r="AD86" i="40"/>
  <c r="AN86" i="40"/>
  <c r="AH86" i="40"/>
  <c r="AI86" i="40"/>
  <c r="AB86" i="40"/>
  <c r="AA86" i="40"/>
  <c r="AL86" i="40"/>
  <c r="AJ102" i="41"/>
  <c r="AI102" i="41"/>
  <c r="AG25" i="42"/>
  <c r="AN25" i="42"/>
  <c r="AO25" i="42"/>
  <c r="AM25" i="42"/>
  <c r="AB25" i="42"/>
  <c r="AD25" i="42"/>
  <c r="AJ25" i="42"/>
  <c r="AF25" i="42"/>
  <c r="AA25" i="42"/>
  <c r="X163" i="21"/>
  <c r="AA122" i="21"/>
  <c r="AD99" i="21"/>
  <c r="W41" i="19"/>
  <c r="AJ24" i="19"/>
  <c r="AK159" i="21"/>
  <c r="AK19" i="19"/>
  <c r="AB125" i="21"/>
  <c r="X33" i="19"/>
  <c r="AE135" i="21"/>
  <c r="AA121" i="21"/>
  <c r="AD24" i="19"/>
  <c r="Z19" i="19"/>
  <c r="AG66" i="21"/>
  <c r="AJ18" i="19"/>
  <c r="Y99" i="21"/>
  <c r="AI66" i="21"/>
  <c r="AJ19" i="19"/>
  <c r="X139" i="21"/>
  <c r="AO64" i="41"/>
  <c r="AD64" i="41"/>
  <c r="AD68" i="21"/>
  <c r="AC68" i="21"/>
  <c r="AO57" i="40"/>
  <c r="AB57" i="40"/>
  <c r="W57" i="40"/>
  <c r="AK57" i="40"/>
  <c r="AF57" i="40"/>
  <c r="AJ57" i="40"/>
  <c r="AN57" i="40"/>
  <c r="AG57" i="40"/>
  <c r="AM57" i="40"/>
  <c r="AI57" i="40"/>
  <c r="AC57" i="40"/>
  <c r="AL57" i="40"/>
  <c r="X57" i="40"/>
  <c r="Z57" i="40"/>
  <c r="AH57" i="40"/>
  <c r="AD57" i="40"/>
  <c r="Y57" i="40"/>
  <c r="AJ88" i="21"/>
  <c r="Z88" i="21"/>
  <c r="AE88" i="21"/>
  <c r="AM88" i="21"/>
  <c r="AC88" i="21"/>
  <c r="AA88" i="21"/>
  <c r="AN88" i="21"/>
  <c r="AO88" i="21"/>
  <c r="AK88" i="21"/>
  <c r="AG135" i="21"/>
  <c r="X135" i="21"/>
  <c r="AH135" i="21"/>
  <c r="AM135" i="21"/>
  <c r="AK135" i="21"/>
  <c r="AC135" i="21"/>
  <c r="AO135" i="21"/>
  <c r="AD135" i="21"/>
  <c r="AJ135" i="21"/>
  <c r="AC30" i="19"/>
  <c r="X30" i="19"/>
  <c r="AE30" i="19"/>
  <c r="AM30" i="19"/>
  <c r="AK30" i="19"/>
  <c r="AI30" i="19"/>
  <c r="AB30" i="19"/>
  <c r="AO30" i="19"/>
  <c r="AH30" i="19"/>
  <c r="AG159" i="21"/>
  <c r="AB159" i="21"/>
  <c r="AH159" i="21"/>
  <c r="AM159" i="21"/>
  <c r="AA159" i="21"/>
  <c r="AO159" i="21"/>
  <c r="AJ159" i="21"/>
  <c r="AD159" i="21"/>
  <c r="AC159" i="21"/>
  <c r="AA88" i="26"/>
  <c r="AN88" i="26"/>
  <c r="AI88" i="26"/>
  <c r="AJ88" i="26"/>
  <c r="Y88" i="26"/>
  <c r="AH88" i="26"/>
  <c r="X88" i="26"/>
  <c r="AL88" i="26"/>
  <c r="Z88" i="26"/>
  <c r="AM88" i="26"/>
  <c r="AB88" i="26"/>
  <c r="AF88" i="26"/>
  <c r="AG88" i="26"/>
  <c r="W88" i="26"/>
  <c r="AK88" i="26"/>
  <c r="AC88" i="26"/>
  <c r="AE88" i="26"/>
  <c r="AO88" i="26"/>
  <c r="AD88" i="26"/>
  <c r="AL75" i="41"/>
  <c r="AG75" i="41"/>
  <c r="AN75" i="41"/>
  <c r="AA75" i="41"/>
  <c r="AF75" i="41"/>
  <c r="AB75" i="41"/>
  <c r="AM75" i="41"/>
  <c r="AD75" i="41"/>
  <c r="AK75" i="41"/>
  <c r="Y75" i="41"/>
  <c r="AI75" i="41"/>
  <c r="AE75" i="41"/>
  <c r="AO75" i="41"/>
  <c r="AO98" i="21"/>
  <c r="Z98" i="21"/>
  <c r="AD98" i="21"/>
  <c r="AK98" i="21"/>
  <c r="AL98" i="21"/>
  <c r="AJ98" i="21"/>
  <c r="AN98" i="21"/>
  <c r="AA98" i="21"/>
  <c r="AE98" i="21"/>
  <c r="AM98" i="21"/>
  <c r="X98" i="21"/>
  <c r="Y98" i="21"/>
  <c r="AL30" i="19"/>
  <c r="AN163" i="21"/>
  <c r="AC41" i="19"/>
  <c r="X24" i="19"/>
  <c r="AC66" i="21"/>
  <c r="AI125" i="21"/>
  <c r="AG48" i="19"/>
  <c r="AD30" i="19"/>
  <c r="AG79" i="21"/>
  <c r="AO137" i="21"/>
  <c r="AH98" i="21"/>
  <c r="AA41" i="19"/>
  <c r="AM121" i="21"/>
  <c r="AM24" i="19"/>
  <c r="Y159" i="21"/>
  <c r="AG19" i="19"/>
  <c r="AD125" i="21"/>
  <c r="AK139" i="21"/>
  <c r="AF25" i="28"/>
  <c r="W25" i="28"/>
  <c r="AN25" i="28"/>
  <c r="AB123" i="28"/>
  <c r="X123" i="28"/>
  <c r="AF123" i="28"/>
  <c r="AI123" i="28"/>
  <c r="AM123" i="28"/>
  <c r="Z123" i="28"/>
  <c r="AK123" i="28"/>
  <c r="Y123" i="28"/>
  <c r="AC123" i="28"/>
  <c r="AJ123" i="28"/>
  <c r="W123" i="28"/>
  <c r="AH123" i="28"/>
  <c r="AL123" i="28"/>
  <c r="AD123" i="28"/>
  <c r="AN123" i="28"/>
  <c r="AG123" i="28"/>
  <c r="AO123" i="28"/>
  <c r="AE123" i="28"/>
  <c r="AE132" i="28"/>
  <c r="AC132" i="28"/>
  <c r="AN132" i="28"/>
  <c r="AG132" i="28"/>
  <c r="AA132" i="28"/>
  <c r="Z132" i="28"/>
  <c r="AL132" i="28"/>
  <c r="AI132" i="28"/>
  <c r="AD132" i="28"/>
  <c r="AF132" i="28"/>
  <c r="W132" i="28"/>
  <c r="Y132" i="28"/>
  <c r="AO132" i="28"/>
  <c r="X132" i="28"/>
  <c r="AK132" i="28"/>
  <c r="AB132" i="28"/>
  <c r="AM132" i="28"/>
  <c r="AH132" i="28"/>
  <c r="AJ132" i="28"/>
  <c r="AL59" i="25"/>
  <c r="AA59" i="25"/>
  <c r="Z59" i="25"/>
  <c r="AM59" i="25"/>
  <c r="AF59" i="25"/>
  <c r="AI59" i="25"/>
  <c r="AD59" i="25"/>
  <c r="AE59" i="25"/>
  <c r="AH59" i="25"/>
  <c r="AC59" i="25"/>
  <c r="AB59" i="25"/>
  <c r="X59" i="25"/>
  <c r="AJ59" i="25"/>
  <c r="AG59" i="25"/>
  <c r="AK59" i="25"/>
  <c r="AN59" i="25"/>
  <c r="W59" i="25"/>
  <c r="Y59" i="25"/>
  <c r="AO59" i="25"/>
  <c r="AK20" i="19"/>
  <c r="Z20" i="19"/>
  <c r="AG20" i="19"/>
  <c r="W20" i="19"/>
  <c r="AM20" i="19"/>
  <c r="AI20" i="19"/>
  <c r="AO20" i="19"/>
  <c r="AC20" i="19"/>
  <c r="AB20" i="19"/>
  <c r="AJ124" i="23"/>
  <c r="AN124" i="23"/>
  <c r="AD122" i="21"/>
  <c r="AB122" i="21"/>
  <c r="W122" i="21"/>
  <c r="AI122" i="21"/>
  <c r="AN122" i="21"/>
  <c r="AL122" i="21"/>
  <c r="X122" i="21"/>
  <c r="AG122" i="21"/>
  <c r="Z122" i="21"/>
  <c r="AH163" i="21"/>
  <c r="W163" i="21"/>
  <c r="AB163" i="21"/>
  <c r="AA163" i="21"/>
  <c r="AE163" i="21"/>
  <c r="AD163" i="21"/>
  <c r="AO163" i="21"/>
  <c r="AC163" i="21"/>
  <c r="AJ163" i="21"/>
  <c r="W33" i="19"/>
  <c r="AO33" i="19"/>
  <c r="AI33" i="19"/>
  <c r="AG33" i="19"/>
  <c r="AC33" i="19"/>
  <c r="Y33" i="19"/>
  <c r="AJ33" i="19"/>
  <c r="AA33" i="19"/>
  <c r="AM98" i="28"/>
  <c r="AD98" i="28"/>
  <c r="AJ98" i="28"/>
  <c r="AH98" i="28"/>
  <c r="AC98" i="28"/>
  <c r="AE98" i="28"/>
  <c r="AN98" i="28"/>
  <c r="Z98" i="28"/>
  <c r="X98" i="28"/>
  <c r="AF98" i="28"/>
  <c r="AL98" i="28"/>
  <c r="Y98" i="28"/>
  <c r="AG98" i="28"/>
  <c r="AB98" i="28"/>
  <c r="AA98" i="28"/>
  <c r="AK98" i="28"/>
  <c r="AO98" i="28"/>
  <c r="AG30" i="19"/>
  <c r="W30" i="19"/>
  <c r="AH122" i="21"/>
  <c r="AK121" i="21"/>
  <c r="AC24" i="19"/>
  <c r="W125" i="21"/>
  <c r="AE48" i="19"/>
  <c r="AF30" i="19"/>
  <c r="AL33" i="19"/>
  <c r="AM79" i="21"/>
  <c r="Z137" i="21"/>
  <c r="AG163" i="21"/>
  <c r="AH20" i="19"/>
  <c r="AF98" i="21"/>
  <c r="AE122" i="21"/>
  <c r="X99" i="21"/>
  <c r="AJ41" i="19"/>
  <c r="AG121" i="21"/>
  <c r="X159" i="21"/>
  <c r="AN19" i="19"/>
  <c r="Z125" i="21"/>
  <c r="Y48" i="19"/>
  <c r="AI37" i="19"/>
  <c r="AF88" i="21"/>
  <c r="AL141" i="21"/>
  <c r="X125" i="21"/>
  <c r="X18" i="19"/>
  <c r="W150" i="21"/>
  <c r="AN33" i="41"/>
  <c r="AH33" i="41"/>
  <c r="AD33" i="41"/>
  <c r="AI33" i="41"/>
  <c r="Y33" i="41"/>
  <c r="AB33" i="41"/>
  <c r="AO33" i="41"/>
  <c r="AJ33" i="41"/>
  <c r="X33" i="41"/>
  <c r="AE33" i="41"/>
  <c r="AA33" i="41"/>
  <c r="AC33" i="41"/>
  <c r="Z33" i="41"/>
  <c r="AG33" i="41"/>
  <c r="W33" i="41"/>
  <c r="AF33" i="41"/>
  <c r="AL33" i="41"/>
  <c r="AL160" i="26"/>
  <c r="AH160" i="26"/>
  <c r="AK160" i="26"/>
  <c r="AJ160" i="26"/>
  <c r="AG160" i="26"/>
  <c r="AI160" i="26"/>
  <c r="W160" i="26"/>
  <c r="Y160" i="26"/>
  <c r="Z160" i="26"/>
  <c r="AC160" i="26"/>
  <c r="AE160" i="26"/>
  <c r="AF160" i="26"/>
  <c r="AM160" i="26"/>
  <c r="AN160" i="26"/>
  <c r="AA160" i="26"/>
  <c r="AB160" i="26"/>
  <c r="X160" i="26"/>
  <c r="AD160" i="26"/>
  <c r="AO160" i="26"/>
  <c r="AI171" i="25"/>
  <c r="AL171" i="25"/>
  <c r="Z171" i="25"/>
  <c r="AE171" i="25"/>
  <c r="AO171" i="25"/>
  <c r="AF171" i="25"/>
  <c r="AA171" i="25"/>
  <c r="Y171" i="25"/>
  <c r="AH171" i="25"/>
  <c r="AK171" i="25"/>
  <c r="AN171" i="25"/>
  <c r="AG171" i="25"/>
  <c r="AM171" i="25"/>
  <c r="AD171" i="25"/>
  <c r="W171" i="25"/>
  <c r="AC171" i="25"/>
  <c r="AJ171" i="25"/>
  <c r="X171" i="25"/>
  <c r="AB171" i="25"/>
  <c r="AD132" i="23"/>
  <c r="AL132" i="23"/>
  <c r="Z132" i="23"/>
  <c r="AE66" i="21"/>
  <c r="AB66" i="21"/>
  <c r="AF66" i="21"/>
  <c r="Y66" i="21"/>
  <c r="AN66" i="21"/>
  <c r="X66" i="21"/>
  <c r="AL66" i="21"/>
  <c r="W66" i="21"/>
  <c r="Z66" i="21"/>
  <c r="AD156" i="41"/>
  <c r="Y156" i="41"/>
  <c r="AH156" i="41"/>
  <c r="AN156" i="41"/>
  <c r="AM156" i="41"/>
  <c r="X156" i="41"/>
  <c r="AE156" i="41"/>
  <c r="AF156" i="41"/>
  <c r="AL156" i="41"/>
  <c r="AG24" i="19"/>
  <c r="AL24" i="19"/>
  <c r="AA24" i="19"/>
  <c r="AO24" i="19"/>
  <c r="AI24" i="19"/>
  <c r="Y24" i="19"/>
  <c r="AF24" i="19"/>
  <c r="AK24" i="19"/>
  <c r="Z24" i="19"/>
  <c r="W152" i="21"/>
  <c r="AE152" i="21"/>
  <c r="AL152" i="21"/>
  <c r="AN152" i="21"/>
  <c r="AG152" i="21"/>
  <c r="Y152" i="21"/>
  <c r="AC152" i="21"/>
  <c r="AD152" i="21"/>
  <c r="AK152" i="21"/>
  <c r="AH152" i="21"/>
  <c r="X152" i="21"/>
  <c r="Z152" i="21"/>
  <c r="AJ152" i="21"/>
  <c r="AA152" i="21"/>
  <c r="AO152" i="21"/>
  <c r="AF152" i="21"/>
  <c r="AB152" i="21"/>
  <c r="AM152" i="21"/>
  <c r="AI152" i="21"/>
  <c r="AK33" i="19"/>
  <c r="AM137" i="21"/>
  <c r="W135" i="21"/>
  <c r="Z30" i="19"/>
  <c r="X137" i="21"/>
  <c r="Y20" i="19"/>
  <c r="Z135" i="21"/>
  <c r="AN121" i="21"/>
  <c r="AM66" i="21"/>
  <c r="AI48" i="19"/>
  <c r="AJ30" i="19"/>
  <c r="AH33" i="19"/>
  <c r="Z79" i="21"/>
  <c r="AL137" i="21"/>
  <c r="AI163" i="21"/>
  <c r="AE20" i="19"/>
  <c r="AI98" i="21"/>
  <c r="AC122" i="21"/>
  <c r="AJ99" i="21"/>
  <c r="AN41" i="19"/>
  <c r="AN24" i="19"/>
  <c r="AN159" i="21"/>
  <c r="AE25" i="19"/>
  <c r="AH27" i="28"/>
  <c r="AJ27" i="28"/>
  <c r="AG27" i="28"/>
  <c r="Y27" i="28"/>
  <c r="AL27" i="28"/>
  <c r="AB27" i="28"/>
  <c r="AO27" i="28"/>
  <c r="AD27" i="28"/>
  <c r="AN27" i="28"/>
  <c r="AA27" i="28"/>
  <c r="AE146" i="26"/>
  <c r="AG146" i="26"/>
  <c r="Z146" i="26"/>
  <c r="AB146" i="26"/>
  <c r="AL146" i="26"/>
  <c r="AM146" i="26"/>
  <c r="W146" i="26"/>
  <c r="AO146" i="26"/>
  <c r="AK146" i="26"/>
  <c r="AJ146" i="26"/>
  <c r="AI146" i="26"/>
  <c r="AC146" i="26"/>
  <c r="X146" i="26"/>
  <c r="AF146" i="26"/>
  <c r="AD146" i="26"/>
  <c r="AN146" i="26"/>
  <c r="AH146" i="26"/>
  <c r="AA146" i="26"/>
  <c r="Y146" i="26"/>
  <c r="AK176" i="40"/>
  <c r="W176" i="40"/>
  <c r="AE176" i="40"/>
  <c r="AG176" i="40"/>
  <c r="AL176" i="40"/>
  <c r="AN176" i="40"/>
  <c r="AJ176" i="40"/>
  <c r="AB176" i="40"/>
  <c r="AF176" i="40"/>
  <c r="Z176" i="40"/>
  <c r="AI176" i="40"/>
  <c r="AB48" i="19"/>
  <c r="AL48" i="19"/>
  <c r="AM48" i="19"/>
  <c r="AK48" i="19"/>
  <c r="AD48" i="19"/>
  <c r="AF48" i="19"/>
  <c r="AO48" i="19"/>
  <c r="AA48" i="19"/>
  <c r="AJ48" i="19"/>
  <c r="AH48" i="19"/>
  <c r="Z48" i="19"/>
  <c r="W48" i="19"/>
  <c r="Y121" i="41"/>
  <c r="AB121" i="41"/>
  <c r="AM121" i="41"/>
  <c r="AN121" i="41"/>
  <c r="AE121" i="41"/>
  <c r="AG121" i="41"/>
  <c r="AK121" i="41"/>
  <c r="AA121" i="41"/>
  <c r="X121" i="41"/>
  <c r="Y148" i="41"/>
  <c r="AL148" i="41"/>
  <c r="Z148" i="41"/>
  <c r="AN148" i="41"/>
  <c r="AC148" i="41"/>
  <c r="AD148" i="41"/>
  <c r="AM148" i="41"/>
  <c r="AG148" i="41"/>
  <c r="AK148" i="41"/>
  <c r="AJ148" i="41"/>
  <c r="W148" i="41"/>
  <c r="AI148" i="41"/>
  <c r="Y148" i="42"/>
  <c r="AG148" i="42"/>
  <c r="AO148" i="42"/>
  <c r="AM148" i="42"/>
  <c r="X148" i="42"/>
  <c r="AH148" i="42"/>
  <c r="Z148" i="42"/>
  <c r="AJ148" i="42"/>
  <c r="AA148" i="42"/>
  <c r="AC148" i="42"/>
  <c r="AK148" i="42"/>
  <c r="AF148" i="42"/>
  <c r="AI148" i="42"/>
  <c r="AL148" i="42"/>
  <c r="AD148" i="42"/>
  <c r="AE148" i="42"/>
  <c r="AB148" i="42"/>
  <c r="AM80" i="25"/>
  <c r="AK80" i="25"/>
  <c r="AG80" i="25"/>
  <c r="AN80" i="25"/>
  <c r="AB80" i="25"/>
  <c r="AJ80" i="25"/>
  <c r="AL80" i="25"/>
  <c r="AF80" i="25"/>
  <c r="W80" i="25"/>
  <c r="Y80" i="25"/>
  <c r="AE80" i="25"/>
  <c r="AO80" i="25"/>
  <c r="Z80" i="25"/>
  <c r="X80" i="25"/>
  <c r="AD80" i="25"/>
  <c r="AI80" i="25"/>
  <c r="AA80" i="25"/>
  <c r="AK37" i="19"/>
  <c r="AE37" i="19"/>
  <c r="AM37" i="19"/>
  <c r="AL37" i="19"/>
  <c r="AJ37" i="19"/>
  <c r="Y37" i="19"/>
  <c r="Z37" i="19"/>
  <c r="AO37" i="19"/>
  <c r="AB37" i="19"/>
  <c r="AN37" i="19"/>
  <c r="X37" i="19"/>
  <c r="AG37" i="19"/>
  <c r="AD37" i="19"/>
  <c r="AC37" i="19"/>
  <c r="AH37" i="19"/>
  <c r="W37" i="19"/>
  <c r="AL43" i="42"/>
  <c r="AI43" i="42"/>
  <c r="AD43" i="42"/>
  <c r="AG43" i="42"/>
  <c r="AO43" i="42"/>
  <c r="AJ43" i="42"/>
  <c r="AH43" i="42"/>
  <c r="AB43" i="42"/>
  <c r="Z43" i="42"/>
  <c r="W43" i="42"/>
  <c r="AC43" i="42"/>
  <c r="AN43" i="42"/>
  <c r="AM43" i="42"/>
  <c r="AA43" i="42"/>
  <c r="AE43" i="42"/>
  <c r="X43" i="42"/>
  <c r="Y43" i="42"/>
  <c r="AF43" i="42"/>
  <c r="Z13" i="23"/>
  <c r="AE13" i="23"/>
  <c r="AJ13" i="23"/>
  <c r="AI13" i="23"/>
  <c r="AC13" i="23"/>
  <c r="AN13" i="23"/>
  <c r="AK13" i="23"/>
  <c r="AD13" i="23"/>
  <c r="W13" i="23"/>
  <c r="AB13" i="23"/>
  <c r="Y13" i="23"/>
  <c r="AM13" i="23"/>
  <c r="AF13" i="23"/>
  <c r="AG13" i="23"/>
  <c r="AL13" i="23"/>
  <c r="AA13" i="23"/>
  <c r="AO13" i="23"/>
  <c r="AH13" i="23"/>
  <c r="AH22" i="26"/>
  <c r="AF22" i="26"/>
  <c r="AK22" i="26"/>
  <c r="AB22" i="26"/>
  <c r="AN22" i="26"/>
  <c r="AM22" i="26"/>
  <c r="AI22" i="26"/>
  <c r="AE22" i="26"/>
  <c r="W22" i="26"/>
  <c r="Y22" i="26"/>
  <c r="AC22" i="26"/>
  <c r="AJ22" i="26"/>
  <c r="AL22" i="26"/>
  <c r="AO22" i="26"/>
  <c r="AG22" i="26"/>
  <c r="AA22" i="26"/>
  <c r="Z22" i="26"/>
  <c r="AD22" i="26"/>
  <c r="X22" i="26"/>
  <c r="AK19" i="28"/>
  <c r="AD19" i="28"/>
  <c r="X19" i="28"/>
  <c r="AJ19" i="28"/>
  <c r="AH19" i="28"/>
  <c r="AB19" i="28"/>
  <c r="Y19" i="28"/>
  <c r="AC19" i="28"/>
  <c r="AI19" i="28"/>
  <c r="AA19" i="28"/>
  <c r="AG19" i="28"/>
  <c r="AM19" i="28"/>
  <c r="AA139" i="21"/>
  <c r="Y139" i="21"/>
  <c r="AF139" i="21"/>
  <c r="AD139" i="21"/>
  <c r="AO139" i="21"/>
  <c r="AB139" i="21"/>
  <c r="AN139" i="21"/>
  <c r="AI139" i="21"/>
  <c r="AC139" i="21"/>
  <c r="AG139" i="21"/>
  <c r="AL139" i="21"/>
  <c r="AM139" i="21"/>
  <c r="W139" i="21"/>
  <c r="Z139" i="21"/>
  <c r="AH139" i="21"/>
  <c r="AF20" i="19"/>
  <c r="AK66" i="21"/>
  <c r="AK18" i="19"/>
  <c r="AN48" i="19"/>
  <c r="AN30" i="19"/>
  <c r="AE79" i="21"/>
  <c r="AL163" i="21"/>
  <c r="AJ164" i="21"/>
  <c r="AO122" i="21"/>
  <c r="AJ25" i="19"/>
  <c r="AB98" i="21"/>
  <c r="AG98" i="21"/>
  <c r="AL151" i="23"/>
  <c r="Y151" i="23"/>
  <c r="AM151" i="23"/>
  <c r="AO151" i="23"/>
  <c r="AJ151" i="23"/>
  <c r="AA151" i="23"/>
  <c r="AK151" i="23"/>
  <c r="X151" i="23"/>
  <c r="W151" i="23"/>
  <c r="AG151" i="23"/>
  <c r="AB151" i="23"/>
  <c r="AD151" i="23"/>
  <c r="Z151" i="23"/>
  <c r="AE151" i="23"/>
  <c r="AH151" i="23"/>
  <c r="AN151" i="23"/>
  <c r="AF151" i="23"/>
  <c r="AC151" i="23"/>
  <c r="W141" i="21"/>
  <c r="X141" i="21"/>
  <c r="AJ141" i="21"/>
  <c r="AO141" i="21"/>
  <c r="AN141" i="21"/>
  <c r="AE141" i="21"/>
  <c r="Y141" i="21"/>
  <c r="AA141" i="21"/>
  <c r="AM141" i="21"/>
  <c r="AC141" i="21"/>
  <c r="AK141" i="21"/>
  <c r="Z141" i="21"/>
  <c r="AB141" i="21"/>
  <c r="AF141" i="21"/>
  <c r="AC60" i="40"/>
  <c r="AH60" i="40"/>
  <c r="AD60" i="40"/>
  <c r="AJ60" i="40"/>
  <c r="X60" i="40"/>
  <c r="AG60" i="40"/>
  <c r="AK60" i="40"/>
  <c r="AO39" i="26"/>
  <c r="AN39" i="26"/>
  <c r="Z39" i="26"/>
  <c r="AB39" i="26"/>
  <c r="AL39" i="26"/>
  <c r="AC39" i="26"/>
  <c r="AD39" i="26"/>
  <c r="AG39" i="26"/>
  <c r="AI39" i="26"/>
  <c r="W39" i="26"/>
  <c r="AJ39" i="26"/>
  <c r="AA39" i="26"/>
  <c r="AF39" i="26"/>
  <c r="AE39" i="26"/>
  <c r="AM39" i="26"/>
  <c r="AK39" i="26"/>
  <c r="AH39" i="26"/>
  <c r="X39" i="26"/>
  <c r="Y39" i="26"/>
  <c r="AF23" i="26"/>
  <c r="AO23" i="26"/>
  <c r="AD23" i="26"/>
  <c r="AA23" i="26"/>
  <c r="AK23" i="26"/>
  <c r="W23" i="26"/>
  <c r="AN23" i="26"/>
  <c r="AC23" i="26"/>
  <c r="AB23" i="26"/>
  <c r="AE23" i="26"/>
  <c r="AG23" i="26"/>
  <c r="AM23" i="26"/>
  <c r="AI23" i="26"/>
  <c r="Y23" i="26"/>
  <c r="AL23" i="26"/>
  <c r="AH23" i="26"/>
  <c r="AJ23" i="26"/>
  <c r="Z23" i="26"/>
  <c r="AE5" i="42"/>
  <c r="AG5" i="42"/>
  <c r="W5" i="42"/>
  <c r="Y5" i="42"/>
  <c r="AD5" i="42"/>
  <c r="Z5" i="42"/>
  <c r="AC5" i="42"/>
  <c r="AI5" i="42"/>
  <c r="AB5" i="42"/>
  <c r="AL5" i="42"/>
  <c r="AM5" i="42"/>
  <c r="AJ5" i="42"/>
  <c r="X5" i="42"/>
  <c r="AF5" i="42"/>
  <c r="AH18" i="19"/>
  <c r="AL18" i="19"/>
  <c r="W18" i="19"/>
  <c r="AC18" i="19"/>
  <c r="AI18" i="19"/>
  <c r="Z18" i="19"/>
  <c r="AF18" i="19"/>
  <c r="AE18" i="19"/>
  <c r="AN18" i="19"/>
  <c r="AM18" i="19"/>
  <c r="AM98" i="42"/>
  <c r="AH98" i="42"/>
  <c r="AF98" i="42"/>
  <c r="W98" i="42"/>
  <c r="AD98" i="42"/>
  <c r="AO98" i="42"/>
  <c r="AF133" i="42"/>
  <c r="AO133" i="42"/>
  <c r="AC133" i="42"/>
  <c r="X133" i="42"/>
  <c r="AL133" i="42"/>
  <c r="Y133" i="42"/>
  <c r="AN133" i="42"/>
  <c r="AD133" i="42"/>
  <c r="AB133" i="42"/>
  <c r="AM133" i="42"/>
  <c r="AI133" i="42"/>
  <c r="AK133" i="42"/>
  <c r="AE133" i="42"/>
  <c r="AA133" i="42"/>
  <c r="AJ133" i="42"/>
  <c r="Z133" i="42"/>
  <c r="AH133" i="42"/>
  <c r="W133" i="42"/>
  <c r="AF114" i="23"/>
  <c r="AH114" i="23"/>
  <c r="AG114" i="23"/>
  <c r="AD114" i="23"/>
  <c r="AI114" i="23"/>
  <c r="Y114" i="23"/>
  <c r="AB114" i="23"/>
  <c r="AJ114" i="23"/>
  <c r="AA114" i="23"/>
  <c r="AK114" i="23"/>
  <c r="AL114" i="23"/>
  <c r="AN114" i="23"/>
  <c r="W114" i="23"/>
  <c r="AC114" i="23"/>
  <c r="AO114" i="23"/>
  <c r="X114" i="23"/>
  <c r="AG41" i="19"/>
  <c r="AD41" i="19"/>
  <c r="AO41" i="19"/>
  <c r="AH41" i="19"/>
  <c r="AL41" i="19"/>
  <c r="AE41" i="19"/>
  <c r="Z41" i="19"/>
  <c r="AK41" i="19"/>
  <c r="AB41" i="19"/>
  <c r="AK150" i="21"/>
  <c r="Z150" i="21"/>
  <c r="AJ150" i="21"/>
  <c r="AC150" i="21"/>
  <c r="AH150" i="21"/>
  <c r="AF150" i="21"/>
  <c r="AN150" i="21"/>
  <c r="AA150" i="21"/>
  <c r="AB150" i="21"/>
  <c r="AD150" i="21"/>
  <c r="AL150" i="21"/>
  <c r="AO150" i="21"/>
  <c r="AM150" i="21"/>
  <c r="AG150" i="21"/>
  <c r="X150" i="21"/>
  <c r="AK104" i="23"/>
  <c r="Z104" i="23"/>
  <c r="AI104" i="23"/>
  <c r="AG104" i="23"/>
  <c r="AH104" i="23"/>
  <c r="AC104" i="23"/>
  <c r="AL104" i="23"/>
  <c r="AN104" i="23"/>
  <c r="W104" i="23"/>
  <c r="Y104" i="23"/>
  <c r="AO104" i="23"/>
  <c r="AM5" i="28"/>
  <c r="AD5" i="28"/>
  <c r="X5" i="28"/>
  <c r="AB5" i="28"/>
  <c r="AG5" i="28"/>
  <c r="AF5" i="28"/>
  <c r="AE5" i="28"/>
  <c r="AN5" i="28"/>
  <c r="Z5" i="28"/>
  <c r="AH5" i="28"/>
  <c r="AA5" i="28"/>
  <c r="AC5" i="28"/>
  <c r="AO5" i="28"/>
  <c r="Y5" i="28"/>
  <c r="AJ5" i="28"/>
  <c r="AI5" i="28"/>
  <c r="AK5" i="28"/>
  <c r="Y137" i="21"/>
  <c r="AI135" i="21"/>
  <c r="AO121" i="21"/>
  <c r="AH88" i="21"/>
  <c r="AB137" i="21"/>
  <c r="AD20" i="19"/>
  <c r="W98" i="21"/>
  <c r="AC99" i="21"/>
  <c r="AL135" i="21"/>
  <c r="AG141" i="21"/>
  <c r="AD66" i="21"/>
  <c r="X48" i="19"/>
  <c r="AB33" i="19"/>
  <c r="AE137" i="21"/>
  <c r="AA20" i="19"/>
  <c r="AA99" i="21"/>
  <c r="AA135" i="21"/>
  <c r="W159" i="21"/>
  <c r="X19" i="19"/>
  <c r="AB18" i="19"/>
  <c r="AD88" i="21"/>
  <c r="AM33" i="19"/>
  <c r="AA30" i="19"/>
  <c r="AM163" i="21"/>
  <c r="AJ20" i="19"/>
  <c r="AM122" i="21"/>
  <c r="AM99" i="21"/>
  <c r="AF135" i="21"/>
  <c r="AM41" i="19"/>
  <c r="AD141" i="21"/>
  <c r="AA66" i="21"/>
  <c r="AO25" i="19"/>
  <c r="AA18" i="19"/>
  <c r="W88" i="21"/>
  <c r="AE150" i="21"/>
  <c r="AC98" i="21"/>
  <c r="AN25" i="19"/>
  <c r="AL88" i="21"/>
  <c r="Y48" i="41"/>
  <c r="AO36" i="26"/>
  <c r="AH36" i="26"/>
  <c r="AC173" i="40"/>
  <c r="AG173" i="40"/>
  <c r="AO173" i="40"/>
  <c r="AJ173" i="40"/>
  <c r="W173" i="40"/>
  <c r="X18" i="41"/>
  <c r="AE18" i="41"/>
  <c r="Y18" i="41"/>
  <c r="AO18" i="41"/>
  <c r="AG18" i="41"/>
  <c r="AI18" i="41"/>
  <c r="W18" i="41"/>
  <c r="AC18" i="41"/>
  <c r="AD18" i="41"/>
  <c r="AF18" i="41"/>
  <c r="AB165" i="41"/>
  <c r="AC165" i="41"/>
  <c r="Z165" i="41"/>
  <c r="Y165" i="41"/>
  <c r="X165" i="41"/>
  <c r="X164" i="21"/>
  <c r="AM164" i="21"/>
  <c r="AI164" i="21"/>
  <c r="Y164" i="21"/>
  <c r="AC164" i="21"/>
  <c r="AE164" i="21"/>
  <c r="AF164" i="21"/>
  <c r="Z164" i="21"/>
  <c r="AH164" i="21"/>
  <c r="AD164" i="21"/>
  <c r="AN164" i="21"/>
  <c r="AB164" i="21"/>
  <c r="AK164" i="21"/>
  <c r="W164" i="21"/>
  <c r="AA164" i="21"/>
  <c r="AI121" i="21"/>
  <c r="X121" i="21"/>
  <c r="AF121" i="21"/>
  <c r="AD121" i="21"/>
  <c r="AB121" i="21"/>
  <c r="AE121" i="21"/>
  <c r="Z121" i="21"/>
  <c r="Y121" i="21"/>
  <c r="AC121" i="21"/>
  <c r="AL121" i="21"/>
  <c r="AE35" i="41"/>
  <c r="AH35" i="41"/>
  <c r="AL35" i="41"/>
  <c r="Y35" i="41"/>
  <c r="AM35" i="41"/>
  <c r="AI35" i="41"/>
  <c r="AF35" i="41"/>
  <c r="X35" i="41"/>
  <c r="AC35" i="41"/>
  <c r="AB35" i="41"/>
  <c r="W35" i="41"/>
  <c r="AJ35" i="41"/>
  <c r="AO35" i="41"/>
  <c r="AN35" i="41"/>
  <c r="AK35" i="41"/>
  <c r="AA35" i="41"/>
  <c r="AD35" i="41"/>
  <c r="Z146" i="23"/>
  <c r="AM146" i="23"/>
  <c r="Y172" i="42"/>
  <c r="Z172" i="42"/>
  <c r="AM172" i="42"/>
  <c r="AL172" i="42"/>
  <c r="AB172" i="42"/>
  <c r="AD60" i="41"/>
  <c r="AH60" i="41"/>
  <c r="AI60" i="41"/>
  <c r="Z60" i="41"/>
  <c r="AK60" i="41"/>
  <c r="AJ60" i="41"/>
  <c r="AF60" i="41"/>
  <c r="AB60" i="41"/>
  <c r="AG60" i="41"/>
  <c r="AE60" i="41"/>
  <c r="AM60" i="41"/>
  <c r="Y60" i="41"/>
  <c r="AO60" i="41"/>
  <c r="W60" i="41"/>
  <c r="AC60" i="41"/>
  <c r="AL60" i="41"/>
  <c r="X60" i="41"/>
  <c r="AA60" i="41"/>
  <c r="AN60" i="41"/>
  <c r="AA137" i="21"/>
  <c r="AN137" i="21"/>
  <c r="AG137" i="21"/>
  <c r="AF137" i="21"/>
  <c r="AJ137" i="21"/>
  <c r="AC137" i="21"/>
  <c r="W137" i="21"/>
  <c r="AK137" i="21"/>
  <c r="AI137" i="21"/>
  <c r="AD137" i="21"/>
  <c r="AE125" i="21"/>
  <c r="AC125" i="21"/>
  <c r="Y125" i="21"/>
  <c r="AF125" i="21"/>
  <c r="AJ125" i="21"/>
  <c r="AN125" i="21"/>
  <c r="AA125" i="21"/>
  <c r="AK125" i="21"/>
  <c r="AL125" i="21"/>
  <c r="AM125" i="21"/>
  <c r="AH125" i="21"/>
  <c r="Z33" i="19"/>
  <c r="AF163" i="21"/>
  <c r="AL20" i="19"/>
  <c r="W99" i="21"/>
  <c r="AF41" i="19"/>
  <c r="Z159" i="21"/>
  <c r="W19" i="19"/>
  <c r="Y18" i="19"/>
  <c r="AG88" i="21"/>
  <c r="AK163" i="21"/>
  <c r="AO164" i="21"/>
  <c r="AK122" i="21"/>
  <c r="AB99" i="21"/>
  <c r="Y135" i="21"/>
  <c r="AJ121" i="21"/>
  <c r="AH141" i="21"/>
  <c r="AJ66" i="21"/>
  <c r="AD18" i="19"/>
  <c r="AI88" i="21"/>
  <c r="Y150" i="21"/>
  <c r="AN20" i="19"/>
  <c r="Y41" i="19"/>
  <c r="AF37" i="19"/>
  <c r="AH79" i="21"/>
  <c r="AH24" i="19"/>
  <c r="Y30" i="19"/>
  <c r="AF33" i="19"/>
  <c r="AM33" i="41"/>
  <c r="AG133" i="42"/>
  <c r="AC36" i="26"/>
  <c r="AH25" i="28"/>
  <c r="AL25" i="28"/>
  <c r="AM13" i="41"/>
  <c r="W27" i="28"/>
  <c r="AK25" i="28"/>
  <c r="AL36" i="26"/>
  <c r="AE27" i="28"/>
  <c r="AA25" i="28"/>
  <c r="AH64" i="41"/>
  <c r="AE13" i="41"/>
  <c r="AD132" i="21"/>
  <c r="AH146" i="21"/>
  <c r="AA44" i="19"/>
  <c r="W21" i="19"/>
  <c r="AC21" i="19"/>
  <c r="AJ62" i="21"/>
  <c r="AH44" i="19"/>
  <c r="AA4" i="19"/>
  <c r="AF28" i="19"/>
  <c r="AI62" i="21"/>
  <c r="AG8" i="19"/>
  <c r="AG4" i="19"/>
  <c r="Y28" i="19"/>
  <c r="Y21" i="19"/>
  <c r="AA81" i="21"/>
  <c r="AC81" i="21"/>
  <c r="AL28" i="19"/>
  <c r="AD8" i="19"/>
  <c r="AB14" i="19"/>
  <c r="AH81" i="21"/>
  <c r="W81" i="21"/>
  <c r="W4" i="19"/>
  <c r="AE28" i="19"/>
  <c r="AB146" i="21"/>
  <c r="Y124" i="26"/>
  <c r="AK41" i="26"/>
  <c r="AF41" i="26"/>
  <c r="AE89" i="26"/>
  <c r="AN46" i="40"/>
  <c r="AA136" i="40"/>
  <c r="AG46" i="40"/>
  <c r="AI164" i="40"/>
  <c r="X89" i="26"/>
  <c r="AN133" i="40"/>
  <c r="AM53" i="41"/>
  <c r="AK127" i="42"/>
  <c r="AN21" i="19"/>
  <c r="X132" i="21"/>
  <c r="AG21" i="19"/>
  <c r="AJ8" i="19"/>
  <c r="AK28" i="19"/>
  <c r="AN8" i="19"/>
  <c r="AN4" i="19"/>
  <c r="AF8" i="19"/>
  <c r="AO81" i="21"/>
  <c r="AK8" i="19"/>
  <c r="AE14" i="19"/>
  <c r="AI4" i="19"/>
  <c r="AK81" i="21"/>
  <c r="AM14" i="19"/>
  <c r="Z28" i="19"/>
  <c r="AH28" i="19"/>
  <c r="AG146" i="21"/>
  <c r="AC124" i="26"/>
  <c r="AB41" i="26"/>
  <c r="AD164" i="40"/>
  <c r="AO89" i="26"/>
  <c r="AM124" i="26"/>
  <c r="AF89" i="26"/>
  <c r="AJ53" i="41"/>
  <c r="AD136" i="40"/>
  <c r="AG132" i="21"/>
  <c r="AF44" i="19"/>
  <c r="AL62" i="21"/>
  <c r="AC129" i="21"/>
  <c r="X44" i="19"/>
  <c r="AN146" i="21"/>
  <c r="AB129" i="21"/>
  <c r="Y132" i="21"/>
  <c r="AI44" i="19"/>
  <c r="AB21" i="19"/>
  <c r="AJ132" i="21"/>
  <c r="AD21" i="19"/>
  <c r="AC62" i="21"/>
  <c r="X8" i="19"/>
  <c r="AO28" i="19"/>
  <c r="Y8" i="19"/>
  <c r="AO4" i="19"/>
  <c r="AH132" i="21"/>
  <c r="AL8" i="19"/>
  <c r="AK21" i="19"/>
  <c r="AO21" i="19"/>
  <c r="AN14" i="19"/>
  <c r="AE4" i="19"/>
  <c r="AD81" i="21"/>
  <c r="AJ81" i="21"/>
  <c r="AH14" i="19"/>
  <c r="AN28" i="19"/>
  <c r="AL146" i="21"/>
  <c r="AJ14" i="19"/>
  <c r="Y146" i="21"/>
  <c r="AL14" i="19"/>
  <c r="AI124" i="26"/>
  <c r="X41" i="26"/>
  <c r="AB46" i="40"/>
  <c r="AJ133" i="40"/>
  <c r="AI89" i="26"/>
  <c r="Z89" i="26"/>
  <c r="X133" i="40"/>
  <c r="AL133" i="40"/>
  <c r="AJ136" i="40"/>
  <c r="AI143" i="23"/>
  <c r="Z136" i="40"/>
  <c r="AH23" i="28"/>
  <c r="AC23" i="28"/>
  <c r="AN132" i="21"/>
  <c r="W62" i="21"/>
  <c r="AF129" i="21"/>
  <c r="Z44" i="19"/>
  <c r="X21" i="19"/>
  <c r="X51" i="19"/>
  <c r="AN62" i="21"/>
  <c r="AD129" i="21"/>
  <c r="Z132" i="21"/>
  <c r="Z21" i="19"/>
  <c r="AL132" i="21"/>
  <c r="AN44" i="19"/>
  <c r="AH62" i="21"/>
  <c r="AE8" i="19"/>
  <c r="W28" i="19"/>
  <c r="AM8" i="19"/>
  <c r="Y4" i="19"/>
  <c r="AI8" i="19"/>
  <c r="W8" i="19"/>
  <c r="AH129" i="21"/>
  <c r="Z14" i="19"/>
  <c r="AC14" i="19"/>
  <c r="AB28" i="19"/>
  <c r="AK146" i="21"/>
  <c r="AM146" i="21"/>
  <c r="AD146" i="21"/>
  <c r="AN124" i="26"/>
  <c r="AD124" i="26"/>
  <c r="AE124" i="26"/>
  <c r="AG41" i="26"/>
  <c r="AJ89" i="26"/>
  <c r="AC89" i="26"/>
  <c r="AD46" i="40"/>
  <c r="Y136" i="40"/>
  <c r="AK136" i="40"/>
  <c r="AM23" i="28"/>
  <c r="AE23" i="28"/>
  <c r="X62" i="21"/>
  <c r="AG129" i="21"/>
  <c r="AD44" i="19"/>
  <c r="AE21" i="19"/>
  <c r="Y62" i="21"/>
  <c r="W129" i="21"/>
  <c r="AK132" i="21"/>
  <c r="AI21" i="19"/>
  <c r="AO132" i="21"/>
  <c r="AE44" i="19"/>
  <c r="AB62" i="21"/>
  <c r="AB8" i="19"/>
  <c r="Y102" i="21"/>
  <c r="AC28" i="19"/>
  <c r="AI132" i="21"/>
  <c r="AA8" i="19"/>
  <c r="AM129" i="21"/>
  <c r="AN129" i="21"/>
  <c r="AL21" i="19"/>
  <c r="AD14" i="19"/>
  <c r="Z4" i="19"/>
  <c r="AM28" i="19"/>
  <c r="AN81" i="21"/>
  <c r="W146" i="21"/>
  <c r="AI146" i="21"/>
  <c r="X14" i="19"/>
  <c r="X124" i="26"/>
  <c r="AF124" i="26"/>
  <c r="AL41" i="26"/>
  <c r="AH46" i="40"/>
  <c r="AM89" i="26"/>
  <c r="AM133" i="40"/>
  <c r="AI157" i="28"/>
  <c r="AE53" i="41"/>
  <c r="X23" i="28"/>
  <c r="Z23" i="28"/>
  <c r="AG44" i="19"/>
  <c r="AH21" i="19"/>
  <c r="AK62" i="21"/>
  <c r="Y129" i="21"/>
  <c r="AE132" i="21"/>
  <c r="AC132" i="21"/>
  <c r="AJ4" i="19"/>
  <c r="AO44" i="19"/>
  <c r="AG28" i="19"/>
  <c r="X81" i="21"/>
  <c r="Z81" i="21"/>
  <c r="AM62" i="21"/>
  <c r="AK129" i="21"/>
  <c r="Z129" i="21"/>
  <c r="AH8" i="19"/>
  <c r="AA129" i="21"/>
  <c r="AO14" i="19"/>
  <c r="AO8" i="19"/>
  <c r="AI81" i="21"/>
  <c r="AF146" i="21"/>
  <c r="AH124" i="26"/>
  <c r="AD41" i="26"/>
  <c r="AA89" i="26"/>
  <c r="AB136" i="40"/>
  <c r="AD52" i="27"/>
  <c r="AO133" i="40"/>
  <c r="AB157" i="28"/>
  <c r="AA53" i="41"/>
  <c r="AB133" i="40"/>
  <c r="X146" i="21"/>
  <c r="AD62" i="21"/>
  <c r="AI129" i="21"/>
  <c r="AM132" i="21"/>
  <c r="AF21" i="19"/>
  <c r="AA62" i="21"/>
  <c r="AL129" i="21"/>
  <c r="AM44" i="19"/>
  <c r="AM21" i="19"/>
  <c r="AL44" i="19"/>
  <c r="X4" i="19"/>
  <c r="AC44" i="19"/>
  <c r="AJ28" i="19"/>
  <c r="Y81" i="21"/>
  <c r="AF62" i="21"/>
  <c r="AL81" i="21"/>
  <c r="AM4" i="19"/>
  <c r="W132" i="21"/>
  <c r="AB132" i="21"/>
  <c r="X129" i="21"/>
  <c r="AF14" i="19"/>
  <c r="AO129" i="21"/>
  <c r="AJ129" i="21"/>
  <c r="AA14" i="19"/>
  <c r="AB4" i="19"/>
  <c r="Z146" i="21"/>
  <c r="AE146" i="21"/>
  <c r="AG14" i="19"/>
  <c r="AF46" i="40"/>
  <c r="AL89" i="26"/>
  <c r="AL138" i="21"/>
  <c r="AK89" i="21"/>
  <c r="AE7" i="19"/>
  <c r="AM100" i="21"/>
  <c r="AG138" i="21"/>
  <c r="AH89" i="21"/>
  <c r="AN130" i="21"/>
  <c r="X100" i="21"/>
  <c r="Z34" i="19"/>
  <c r="AG65" i="21"/>
  <c r="AO74" i="21"/>
  <c r="AE130" i="21"/>
  <c r="AF34" i="19"/>
  <c r="AD91" i="21"/>
  <c r="AI74" i="21"/>
  <c r="AF101" i="21"/>
  <c r="Y130" i="21"/>
  <c r="X128" i="21"/>
  <c r="Z110" i="21"/>
  <c r="W100" i="21"/>
  <c r="AB128" i="21"/>
  <c r="AM34" i="19"/>
  <c r="AN91" i="21"/>
  <c r="AF129" i="26"/>
  <c r="AE125" i="26"/>
  <c r="Z123" i="40"/>
  <c r="X75" i="26"/>
  <c r="AA89" i="21"/>
  <c r="AN100" i="21"/>
  <c r="AJ100" i="21"/>
  <c r="AB34" i="19"/>
  <c r="AK65" i="21"/>
  <c r="AH74" i="21"/>
  <c r="W130" i="21"/>
  <c r="Z177" i="21"/>
  <c r="AE34" i="19"/>
  <c r="W91" i="21"/>
  <c r="AI130" i="21"/>
  <c r="AF5" i="19"/>
  <c r="AJ128" i="21"/>
  <c r="AC91" i="21"/>
  <c r="W5" i="19"/>
  <c r="AE9" i="19"/>
  <c r="AA123" i="21"/>
  <c r="AL123" i="21"/>
  <c r="AD9" i="19"/>
  <c r="AK34" i="19"/>
  <c r="AO138" i="21"/>
  <c r="W65" i="21"/>
  <c r="X116" i="26"/>
  <c r="Z22" i="40"/>
  <c r="AL129" i="26"/>
  <c r="AH168" i="26"/>
  <c r="AK53" i="40"/>
  <c r="AN138" i="21"/>
  <c r="AD7" i="19"/>
  <c r="AF100" i="21"/>
  <c r="X138" i="21"/>
  <c r="AK130" i="21"/>
  <c r="X29" i="19"/>
  <c r="AB138" i="21"/>
  <c r="AO89" i="21"/>
  <c r="AB5" i="19"/>
  <c r="AD100" i="21"/>
  <c r="AI31" i="19"/>
  <c r="AG89" i="21"/>
  <c r="AK7" i="19"/>
  <c r="Y100" i="21"/>
  <c r="AB29" i="19"/>
  <c r="AL100" i="21"/>
  <c r="AC34" i="19"/>
  <c r="AH176" i="21"/>
  <c r="AF74" i="21"/>
  <c r="AJ130" i="21"/>
  <c r="AO128" i="21"/>
  <c r="AA130" i="21"/>
  <c r="AL128" i="21"/>
  <c r="AH31" i="19"/>
  <c r="AE65" i="21"/>
  <c r="X91" i="21"/>
  <c r="AO91" i="21"/>
  <c r="AN7" i="19"/>
  <c r="AK9" i="19"/>
  <c r="AA138" i="21"/>
  <c r="AC128" i="21"/>
  <c r="Y89" i="21"/>
  <c r="AJ123" i="21"/>
  <c r="AN177" i="21"/>
  <c r="W78" i="21"/>
  <c r="AD78" i="21"/>
  <c r="Z138" i="21"/>
  <c r="W168" i="26"/>
  <c r="AN22" i="40"/>
  <c r="AN168" i="26"/>
  <c r="X129" i="26"/>
  <c r="AL22" i="40"/>
  <c r="AN89" i="21"/>
  <c r="AI138" i="21"/>
  <c r="AM89" i="21"/>
  <c r="AC100" i="21"/>
  <c r="Z29" i="19"/>
  <c r="AM31" i="19"/>
  <c r="W89" i="21"/>
  <c r="Y7" i="19"/>
  <c r="AG5" i="19"/>
  <c r="Z100" i="21"/>
  <c r="AE29" i="19"/>
  <c r="AH7" i="19"/>
  <c r="AO100" i="21"/>
  <c r="Z91" i="21"/>
  <c r="AE74" i="21"/>
  <c r="AM130" i="21"/>
  <c r="Y9" i="19"/>
  <c r="AO31" i="19"/>
  <c r="AN65" i="21"/>
  <c r="AB130" i="21"/>
  <c r="AB91" i="21"/>
  <c r="AB31" i="19"/>
  <c r="Z65" i="21"/>
  <c r="AB74" i="21"/>
  <c r="AH78" i="21"/>
  <c r="AJ177" i="21"/>
  <c r="AN31" i="19"/>
  <c r="AH91" i="21"/>
  <c r="AJ9" i="19"/>
  <c r="AM138" i="21"/>
  <c r="AI9" i="19"/>
  <c r="AH123" i="21"/>
  <c r="X78" i="21"/>
  <c r="AG9" i="19"/>
  <c r="AL78" i="21"/>
  <c r="AG34" i="19"/>
  <c r="AE75" i="26"/>
  <c r="AB75" i="26"/>
  <c r="AG22" i="40"/>
  <c r="AF49" i="28"/>
  <c r="Y31" i="19"/>
  <c r="AD29" i="19"/>
  <c r="W31" i="19"/>
  <c r="AA65" i="21"/>
  <c r="Y91" i="21"/>
  <c r="AI7" i="19"/>
  <c r="AK100" i="21"/>
  <c r="AK29" i="19"/>
  <c r="AJ7" i="19"/>
  <c r="AE100" i="21"/>
  <c r="AO27" i="19"/>
  <c r="AM91" i="21"/>
  <c r="AF31" i="19"/>
  <c r="AF65" i="21"/>
  <c r="W74" i="21"/>
  <c r="AH128" i="21"/>
  <c r="AG91" i="21"/>
  <c r="AL177" i="21"/>
  <c r="AJ78" i="21"/>
  <c r="AD128" i="21"/>
  <c r="AA9" i="19"/>
  <c r="W9" i="19"/>
  <c r="AI123" i="21"/>
  <c r="AB123" i="21"/>
  <c r="Z78" i="21"/>
  <c r="AN78" i="21"/>
  <c r="AI34" i="19"/>
  <c r="AG31" i="19"/>
  <c r="AM168" i="26"/>
  <c r="AO168" i="26"/>
  <c r="AI49" i="28"/>
  <c r="AI47" i="28"/>
  <c r="AA31" i="19"/>
  <c r="AH29" i="19"/>
  <c r="AE31" i="19"/>
  <c r="AK91" i="21"/>
  <c r="AF7" i="19"/>
  <c r="AB100" i="21"/>
  <c r="AC5" i="19"/>
  <c r="AJ31" i="19"/>
  <c r="AE91" i="21"/>
  <c r="X80" i="21"/>
  <c r="AL65" i="21"/>
  <c r="AK128" i="21"/>
  <c r="AM78" i="21"/>
  <c r="AG128" i="21"/>
  <c r="AO9" i="19"/>
  <c r="AG123" i="21"/>
  <c r="AD101" i="21"/>
  <c r="AG116" i="26"/>
  <c r="AC116" i="26"/>
  <c r="AM38" i="26"/>
  <c r="AF56" i="26"/>
  <c r="Y75" i="26"/>
  <c r="AO22" i="40"/>
  <c r="AH49" i="28"/>
  <c r="AE49" i="28"/>
  <c r="W138" i="21"/>
  <c r="AM65" i="21"/>
  <c r="AN29" i="19"/>
  <c r="AJ34" i="19"/>
  <c r="Y74" i="21"/>
  <c r="Z31" i="19"/>
  <c r="AL176" i="21"/>
  <c r="AL7" i="19"/>
  <c r="AI29" i="19"/>
  <c r="Y138" i="21"/>
  <c r="AD31" i="19"/>
  <c r="X65" i="21"/>
  <c r="AI91" i="21"/>
  <c r="AG7" i="19"/>
  <c r="Z130" i="21"/>
  <c r="AC9" i="19"/>
  <c r="X31" i="19"/>
  <c r="AB65" i="21"/>
  <c r="AJ91" i="21"/>
  <c r="AK74" i="21"/>
  <c r="Y128" i="21"/>
  <c r="AD65" i="21"/>
  <c r="AF128" i="21"/>
  <c r="AC65" i="21"/>
  <c r="X9" i="19"/>
  <c r="AF9" i="19"/>
  <c r="AI129" i="26"/>
  <c r="AM129" i="26"/>
  <c r="AC51" i="25"/>
  <c r="AG177" i="28"/>
  <c r="Y36" i="26"/>
  <c r="AI13" i="41"/>
  <c r="AB25" i="28"/>
  <c r="AD13" i="41"/>
  <c r="W64" i="41"/>
  <c r="AI27" i="28"/>
  <c r="AI25" i="28"/>
  <c r="AM36" i="26"/>
  <c r="X36" i="26"/>
  <c r="AL64" i="41"/>
  <c r="AM27" i="28"/>
  <c r="Z25" i="28"/>
  <c r="AL82" i="21"/>
  <c r="AK157" i="21"/>
  <c r="Y114" i="21"/>
  <c r="AC153" i="21"/>
  <c r="AG15" i="19"/>
  <c r="AM10" i="19"/>
  <c r="AN126" i="21"/>
  <c r="Z116" i="21"/>
  <c r="AC40" i="19"/>
  <c r="AE67" i="21"/>
  <c r="Z107" i="21"/>
  <c r="AM168" i="21"/>
  <c r="AA63" i="21"/>
  <c r="AJ107" i="21"/>
  <c r="AB97" i="21"/>
  <c r="AB168" i="21"/>
  <c r="Y63" i="21"/>
  <c r="AH168" i="21"/>
  <c r="AJ63" i="21"/>
  <c r="AG107" i="21"/>
  <c r="AJ83" i="21"/>
  <c r="AE118" i="21"/>
  <c r="AN108" i="42"/>
  <c r="AC91" i="26"/>
  <c r="AN63" i="21"/>
  <c r="AC97" i="21"/>
  <c r="AD168" i="21"/>
  <c r="Z63" i="21"/>
  <c r="Y107" i="21"/>
  <c r="W97" i="21"/>
  <c r="AC168" i="21"/>
  <c r="AM63" i="21"/>
  <c r="W168" i="21"/>
  <c r="AA115" i="21"/>
  <c r="X83" i="21"/>
  <c r="AK119" i="40"/>
  <c r="AG63" i="21"/>
  <c r="AF97" i="21"/>
  <c r="AD107" i="21"/>
  <c r="AJ97" i="21"/>
  <c r="AL168" i="21"/>
  <c r="AH63" i="21"/>
  <c r="Y115" i="21"/>
  <c r="AB156" i="25"/>
  <c r="AA156" i="25"/>
  <c r="AE63" i="21"/>
  <c r="AG97" i="21"/>
  <c r="AL97" i="21"/>
  <c r="AI168" i="21"/>
  <c r="AC63" i="21"/>
  <c r="AH107" i="21"/>
  <c r="AE91" i="26"/>
  <c r="AF63" i="21"/>
  <c r="AE168" i="21"/>
  <c r="AD91" i="26"/>
  <c r="AI107" i="21"/>
  <c r="AO63" i="21"/>
  <c r="X168" i="21"/>
  <c r="AJ118" i="21"/>
  <c r="AI97" i="21"/>
  <c r="W107" i="21"/>
  <c r="AA168" i="21"/>
  <c r="W63" i="21"/>
  <c r="X107" i="21"/>
  <c r="AJ168" i="21"/>
  <c r="AI63" i="21"/>
  <c r="AO15" i="40"/>
  <c r="AB36" i="26"/>
  <c r="Z36" i="26"/>
  <c r="AN36" i="26"/>
  <c r="AE101" i="40"/>
  <c r="AD124" i="21"/>
  <c r="AD122" i="42"/>
  <c r="W13" i="41"/>
  <c r="AN13" i="41"/>
  <c r="AK27" i="28"/>
  <c r="AA70" i="21"/>
  <c r="Y124" i="21"/>
  <c r="AI38" i="19"/>
  <c r="AF36" i="26"/>
  <c r="AE36" i="26"/>
  <c r="AG36" i="26"/>
  <c r="X101" i="40"/>
  <c r="AE93" i="21"/>
  <c r="Y70" i="21"/>
  <c r="AJ36" i="26"/>
  <c r="W36" i="26"/>
  <c r="AD101" i="40"/>
  <c r="X11" i="19"/>
  <c r="AO54" i="40"/>
  <c r="AA54" i="40"/>
  <c r="Y54" i="40"/>
  <c r="AK54" i="40"/>
  <c r="X78" i="40"/>
  <c r="AC78" i="40"/>
  <c r="AH78" i="40"/>
  <c r="AD78" i="40"/>
  <c r="W78" i="40"/>
  <c r="AE78" i="40"/>
  <c r="AN78" i="40"/>
  <c r="AK78" i="40"/>
  <c r="AG78" i="40"/>
  <c r="AO78" i="40"/>
  <c r="AL78" i="40"/>
  <c r="AJ78" i="40"/>
  <c r="Z78" i="40"/>
  <c r="AF78" i="40"/>
  <c r="Y78" i="40"/>
  <c r="AI78" i="40"/>
  <c r="AM78" i="40"/>
  <c r="W71" i="28"/>
  <c r="AE71" i="28"/>
  <c r="AK71" i="28"/>
  <c r="AO71" i="28"/>
  <c r="AF71" i="28"/>
  <c r="AL22" i="41"/>
  <c r="AC22" i="41"/>
  <c r="AD22" i="41"/>
  <c r="Y22" i="41"/>
  <c r="Z22" i="41"/>
  <c r="AK22" i="41"/>
  <c r="AM22" i="41"/>
  <c r="X22" i="41"/>
  <c r="AE22" i="41"/>
  <c r="AH22" i="41"/>
  <c r="AI22" i="41"/>
  <c r="AA22" i="41"/>
  <c r="AN22" i="41"/>
  <c r="AB22" i="41"/>
  <c r="AJ22" i="41"/>
  <c r="AO22" i="41"/>
  <c r="AF22" i="41"/>
  <c r="AG22" i="41"/>
  <c r="W22" i="41"/>
  <c r="X144" i="42"/>
  <c r="Y144" i="42"/>
  <c r="AB144" i="42"/>
  <c r="AM144" i="42"/>
  <c r="AJ144" i="42"/>
  <c r="AH144" i="42"/>
  <c r="W144" i="42"/>
  <c r="Z144" i="42"/>
  <c r="AE144" i="42"/>
  <c r="AA144" i="42"/>
  <c r="AD144" i="42"/>
  <c r="AF127" i="40"/>
  <c r="AL127" i="40"/>
  <c r="Y127" i="40"/>
  <c r="AD127" i="40"/>
  <c r="AA127" i="40"/>
  <c r="AN127" i="40"/>
  <c r="Z127" i="40"/>
  <c r="AE127" i="40"/>
  <c r="W127" i="40"/>
  <c r="AK127" i="40"/>
  <c r="AB127" i="40"/>
  <c r="AC127" i="40"/>
  <c r="AM127" i="40"/>
  <c r="X127" i="40"/>
  <c r="AJ127" i="40"/>
  <c r="AO127" i="40"/>
  <c r="AG127" i="40"/>
  <c r="AI127" i="40"/>
  <c r="AB49" i="42"/>
  <c r="AN49" i="42"/>
  <c r="X49" i="42"/>
  <c r="AF49" i="42"/>
  <c r="AB170" i="26"/>
  <c r="AD170" i="26"/>
  <c r="Y170" i="26"/>
  <c r="AN170" i="26"/>
  <c r="X170" i="26"/>
  <c r="AL170" i="26"/>
  <c r="W170" i="26"/>
  <c r="AJ170" i="26"/>
  <c r="AG170" i="26"/>
  <c r="AK170" i="26"/>
  <c r="Z170" i="26"/>
  <c r="AC170" i="26"/>
  <c r="AO170" i="26"/>
  <c r="AI170" i="26"/>
  <c r="AH170" i="26"/>
  <c r="AA91" i="40"/>
  <c r="AO91" i="40"/>
  <c r="AF91" i="40"/>
  <c r="AB91" i="40"/>
  <c r="X3" i="40"/>
  <c r="Y3" i="40"/>
  <c r="W113" i="21"/>
  <c r="AE113" i="21"/>
  <c r="X113" i="21"/>
  <c r="AL113" i="21"/>
  <c r="AH113" i="21"/>
  <c r="AM113" i="21"/>
  <c r="AO113" i="21"/>
  <c r="AC113" i="21"/>
  <c r="AB113" i="21"/>
  <c r="Y113" i="21"/>
  <c r="AJ113" i="21"/>
  <c r="AI113" i="21"/>
  <c r="AG113" i="21"/>
  <c r="Z113" i="21"/>
  <c r="AN2" i="41"/>
  <c r="AE2" i="41"/>
  <c r="AG2" i="41"/>
  <c r="W2" i="41"/>
  <c r="AH2" i="41"/>
  <c r="AD2" i="41"/>
  <c r="AO2" i="41"/>
  <c r="AM2" i="41"/>
  <c r="AK2" i="41"/>
  <c r="AB2" i="41"/>
  <c r="AI2" i="41"/>
  <c r="AJ2" i="41"/>
  <c r="Y2" i="41"/>
  <c r="AC2" i="41"/>
  <c r="AF2" i="41"/>
  <c r="AL2" i="41"/>
  <c r="Z2" i="41"/>
  <c r="X2" i="41"/>
  <c r="AI103" i="28"/>
  <c r="AJ103" i="28"/>
  <c r="W103" i="28"/>
  <c r="AN103" i="28"/>
  <c r="AM103" i="28"/>
  <c r="AH103" i="28"/>
  <c r="X103" i="28"/>
  <c r="AE103" i="28"/>
  <c r="Y103" i="28"/>
  <c r="AF103" i="28"/>
  <c r="AB103" i="28"/>
  <c r="Z103" i="28"/>
  <c r="AK103" i="28"/>
  <c r="AG103" i="28"/>
  <c r="AD103" i="28"/>
  <c r="AC103" i="28"/>
  <c r="AL103" i="28"/>
  <c r="AO103" i="28"/>
  <c r="AA103" i="28"/>
  <c r="AD33" i="26"/>
  <c r="W33" i="26"/>
  <c r="AO33" i="26"/>
  <c r="Z33" i="26"/>
  <c r="AC33" i="26"/>
  <c r="AB33" i="26"/>
  <c r="AE33" i="26"/>
  <c r="AA33" i="26"/>
  <c r="AH33" i="26"/>
  <c r="AG33" i="26"/>
  <c r="AI33" i="26"/>
  <c r="Y33" i="26"/>
  <c r="AJ33" i="26"/>
  <c r="AN33" i="26"/>
  <c r="AF33" i="26"/>
  <c r="AK33" i="26"/>
  <c r="AM33" i="26"/>
  <c r="AL33" i="26"/>
  <c r="X33" i="26"/>
  <c r="AO134" i="21"/>
  <c r="AI134" i="21"/>
  <c r="AG134" i="21"/>
  <c r="AN134" i="21"/>
  <c r="AF134" i="21"/>
  <c r="AM134" i="21"/>
  <c r="Z134" i="21"/>
  <c r="AE134" i="21"/>
  <c r="AB134" i="21"/>
  <c r="AJ134" i="21"/>
  <c r="AH134" i="21"/>
  <c r="AC134" i="21"/>
  <c r="AD134" i="21"/>
  <c r="X134" i="21"/>
  <c r="AK134" i="21"/>
  <c r="AL134" i="21"/>
  <c r="AA134" i="21"/>
  <c r="Y134" i="21"/>
  <c r="Y119" i="21"/>
  <c r="AJ55" i="21"/>
  <c r="W54" i="21"/>
  <c r="X39" i="19"/>
  <c r="Z17" i="19"/>
  <c r="AD119" i="21"/>
  <c r="AI55" i="21"/>
  <c r="Z43" i="19"/>
  <c r="AE165" i="21"/>
  <c r="AO55" i="21"/>
  <c r="AG161" i="21"/>
  <c r="AG58" i="26"/>
  <c r="AC58" i="26"/>
  <c r="AH58" i="26"/>
  <c r="X58" i="26"/>
  <c r="Z58" i="26"/>
  <c r="AO58" i="26"/>
  <c r="AN58" i="26"/>
  <c r="AE58" i="26"/>
  <c r="W58" i="26"/>
  <c r="AK58" i="26"/>
  <c r="AI58" i="26"/>
  <c r="Y58" i="26"/>
  <c r="AL58" i="26"/>
  <c r="AB58" i="26"/>
  <c r="AM58" i="26"/>
  <c r="AD58" i="26"/>
  <c r="AJ58" i="26"/>
  <c r="AA58" i="26"/>
  <c r="AF58" i="26"/>
  <c r="Z90" i="41"/>
  <c r="AE90" i="41"/>
  <c r="AL90" i="41"/>
  <c r="AF90" i="41"/>
  <c r="AM90" i="41"/>
  <c r="AD90" i="41"/>
  <c r="AI90" i="41"/>
  <c r="AJ90" i="41"/>
  <c r="W90" i="41"/>
  <c r="AK90" i="41"/>
  <c r="AH90" i="41"/>
  <c r="AN90" i="41"/>
  <c r="AO90" i="41"/>
  <c r="X90" i="41"/>
  <c r="AG90" i="41"/>
  <c r="AB90" i="41"/>
  <c r="AO147" i="28"/>
  <c r="AD147" i="28"/>
  <c r="AM147" i="28"/>
  <c r="AI147" i="28"/>
  <c r="AK147" i="28"/>
  <c r="Y147" i="28"/>
  <c r="AN147" i="28"/>
  <c r="Z147" i="28"/>
  <c r="AC147" i="28"/>
  <c r="AB147" i="28"/>
  <c r="X147" i="28"/>
  <c r="AH147" i="28"/>
  <c r="AJ147" i="28"/>
  <c r="AA147" i="28"/>
  <c r="W147" i="28"/>
  <c r="AG147" i="28"/>
  <c r="AF147" i="28"/>
  <c r="AM108" i="28"/>
  <c r="W108" i="28"/>
  <c r="AJ108" i="28"/>
  <c r="X108" i="28"/>
  <c r="AM108" i="26"/>
  <c r="X108" i="26"/>
  <c r="AI108" i="26"/>
  <c r="AN108" i="26"/>
  <c r="AA108" i="26"/>
  <c r="AB108" i="26"/>
  <c r="AJ108" i="26"/>
  <c r="Z108" i="26"/>
  <c r="AK108" i="26"/>
  <c r="AG108" i="26"/>
  <c r="W108" i="26"/>
  <c r="AH108" i="26"/>
  <c r="Y108" i="26"/>
  <c r="AL108" i="26"/>
  <c r="AE108" i="26"/>
  <c r="AF108" i="26"/>
  <c r="AC108" i="26"/>
  <c r="AD108" i="26"/>
  <c r="AO108" i="26"/>
  <c r="AF2" i="19"/>
  <c r="X2" i="19"/>
  <c r="AO2" i="19"/>
  <c r="AK2" i="19"/>
  <c r="Y2" i="19"/>
  <c r="Z2" i="19"/>
  <c r="AC2" i="19"/>
  <c r="AM2" i="19"/>
  <c r="AI2" i="19"/>
  <c r="AE2" i="19"/>
  <c r="AN2" i="19"/>
  <c r="AJ2" i="19"/>
  <c r="AL2" i="19"/>
  <c r="AD2" i="19"/>
  <c r="AI76" i="26"/>
  <c r="Z76" i="26"/>
  <c r="AG76" i="26"/>
  <c r="AN76" i="26"/>
  <c r="AM76" i="26"/>
  <c r="AL76" i="26"/>
  <c r="AO76" i="26"/>
  <c r="AF76" i="26"/>
  <c r="AB76" i="26"/>
  <c r="AE76" i="26"/>
  <c r="AH76" i="26"/>
  <c r="AK76" i="26"/>
  <c r="AA76" i="26"/>
  <c r="AJ76" i="26"/>
  <c r="AC76" i="26"/>
  <c r="Y76" i="26"/>
  <c r="X76" i="26"/>
  <c r="AK55" i="23"/>
  <c r="X55" i="23"/>
  <c r="AE55" i="23"/>
  <c r="AH55" i="23"/>
  <c r="Y55" i="23"/>
  <c r="AI55" i="23"/>
  <c r="W55" i="23"/>
  <c r="AD55" i="23"/>
  <c r="AB55" i="23"/>
  <c r="AO55" i="23"/>
  <c r="Z55" i="23"/>
  <c r="AF55" i="23"/>
  <c r="Z6" i="28"/>
  <c r="AK6" i="28"/>
  <c r="X6" i="28"/>
  <c r="W6" i="28"/>
  <c r="AE6" i="28"/>
  <c r="AC6" i="28"/>
  <c r="Y6" i="28"/>
  <c r="AI6" i="28"/>
  <c r="AL6" i="28"/>
  <c r="AF6" i="28"/>
  <c r="AD6" i="28"/>
  <c r="AM6" i="28"/>
  <c r="AH6" i="28"/>
  <c r="AB6" i="28"/>
  <c r="AJ6" i="28"/>
  <c r="AA6" i="28"/>
  <c r="AG6" i="28"/>
  <c r="AO6" i="28"/>
  <c r="AH133" i="28"/>
  <c r="AO133" i="28"/>
  <c r="AE133" i="28"/>
  <c r="AN133" i="28"/>
  <c r="AD133" i="28"/>
  <c r="AM133" i="28"/>
  <c r="Y133" i="28"/>
  <c r="AG133" i="28"/>
  <c r="AB133" i="28"/>
  <c r="Z133" i="28"/>
  <c r="AF133" i="28"/>
  <c r="AJ133" i="28"/>
  <c r="AL133" i="28"/>
  <c r="AC133" i="28"/>
  <c r="X133" i="28"/>
  <c r="AI133" i="28"/>
  <c r="X50" i="19"/>
  <c r="AI50" i="19"/>
  <c r="Z50" i="19"/>
  <c r="AO50" i="19"/>
  <c r="AC50" i="19"/>
  <c r="AF50" i="19"/>
  <c r="AB50" i="19"/>
  <c r="AA50" i="19"/>
  <c r="AG50" i="19"/>
  <c r="AN50" i="19"/>
  <c r="AH50" i="19"/>
  <c r="AJ50" i="19"/>
  <c r="AE50" i="19"/>
  <c r="AK50" i="19"/>
  <c r="AC175" i="21"/>
  <c r="AI175" i="21"/>
  <c r="Z175" i="21"/>
  <c r="AG175" i="21"/>
  <c r="AK175" i="21"/>
  <c r="AF175" i="21"/>
  <c r="AL175" i="21"/>
  <c r="W175" i="21"/>
  <c r="Y175" i="21"/>
  <c r="AK81" i="40"/>
  <c r="AH81" i="40"/>
  <c r="AD81" i="40"/>
  <c r="W81" i="40"/>
  <c r="AA81" i="40"/>
  <c r="AC81" i="40"/>
  <c r="AM81" i="40"/>
  <c r="AO81" i="40"/>
  <c r="X81" i="40"/>
  <c r="AB81" i="40"/>
  <c r="AC172" i="26"/>
  <c r="AG172" i="26"/>
  <c r="AJ172" i="26"/>
  <c r="X172" i="26"/>
  <c r="AA172" i="26"/>
  <c r="AO172" i="26"/>
  <c r="AN172" i="26"/>
  <c r="Y172" i="26"/>
  <c r="Z172" i="26"/>
  <c r="AH172" i="26"/>
  <c r="AF172" i="26"/>
  <c r="AK172" i="26"/>
  <c r="AE172" i="26"/>
  <c r="W172" i="26"/>
  <c r="AI172" i="26"/>
  <c r="AB172" i="26"/>
  <c r="AM172" i="26"/>
  <c r="AL172" i="26"/>
  <c r="AD172" i="26"/>
  <c r="W126" i="42"/>
  <c r="Z126" i="42"/>
  <c r="AJ126" i="42"/>
  <c r="AK126" i="42"/>
  <c r="AL61" i="21"/>
  <c r="AO119" i="21"/>
  <c r="AM175" i="21"/>
  <c r="AK113" i="21"/>
  <c r="AL165" i="21"/>
  <c r="AL39" i="19"/>
  <c r="Y50" i="19"/>
  <c r="X61" i="21"/>
  <c r="X175" i="21"/>
  <c r="AE18" i="40"/>
  <c r="AM18" i="40"/>
  <c r="AF18" i="40"/>
  <c r="W18" i="40"/>
  <c r="AA18" i="40"/>
  <c r="AL27" i="40"/>
  <c r="AI27" i="40"/>
  <c r="AN53" i="42"/>
  <c r="AL53" i="42"/>
  <c r="Z53" i="42"/>
  <c r="W53" i="42"/>
  <c r="AA53" i="42"/>
  <c r="AI53" i="42"/>
  <c r="AH151" i="26"/>
  <c r="AL151" i="26"/>
  <c r="AA151" i="26"/>
  <c r="Z151" i="26"/>
  <c r="AN151" i="26"/>
  <c r="Y151" i="26"/>
  <c r="W151" i="26"/>
  <c r="AJ151" i="26"/>
  <c r="AM151" i="26"/>
  <c r="AE151" i="26"/>
  <c r="AF151" i="26"/>
  <c r="X151" i="26"/>
  <c r="AG151" i="26"/>
  <c r="AO151" i="26"/>
  <c r="AC151" i="26"/>
  <c r="AK151" i="26"/>
  <c r="AD151" i="26"/>
  <c r="AD54" i="26"/>
  <c r="AB54" i="26"/>
  <c r="Y54" i="26"/>
  <c r="AN54" i="26"/>
  <c r="AE54" i="26"/>
  <c r="AA54" i="26"/>
  <c r="Z54" i="26"/>
  <c r="AL54" i="26"/>
  <c r="W54" i="26"/>
  <c r="AI54" i="26"/>
  <c r="AK54" i="26"/>
  <c r="AC54" i="26"/>
  <c r="AG54" i="26"/>
  <c r="X54" i="26"/>
  <c r="AJ54" i="26"/>
  <c r="AO147" i="21"/>
  <c r="AJ147" i="21"/>
  <c r="AC147" i="21"/>
  <c r="Z147" i="21"/>
  <c r="AI147" i="21"/>
  <c r="AK147" i="21"/>
  <c r="W147" i="21"/>
  <c r="AM147" i="21"/>
  <c r="AO105" i="21"/>
  <c r="AE105" i="21"/>
  <c r="AN105" i="21"/>
  <c r="AC105" i="21"/>
  <c r="AF105" i="21"/>
  <c r="AI105" i="21"/>
  <c r="AG105" i="21"/>
  <c r="W105" i="21"/>
  <c r="AD105" i="21"/>
  <c r="Y105" i="21"/>
  <c r="Y70" i="26"/>
  <c r="AE70" i="26"/>
  <c r="AK70" i="26"/>
  <c r="AM70" i="26"/>
  <c r="AF70" i="26"/>
  <c r="AA70" i="26"/>
  <c r="AG70" i="26"/>
  <c r="AD70" i="26"/>
  <c r="AB70" i="26"/>
  <c r="AH70" i="26"/>
  <c r="AO70" i="26"/>
  <c r="Z70" i="26"/>
  <c r="AN70" i="26"/>
  <c r="AI70" i="26"/>
  <c r="AJ70" i="26"/>
  <c r="X70" i="26"/>
  <c r="W70" i="26"/>
  <c r="AC70" i="26"/>
  <c r="AO103" i="40"/>
  <c r="AI103" i="40"/>
  <c r="AD103" i="40"/>
  <c r="X103" i="40"/>
  <c r="AG103" i="40"/>
  <c r="AK103" i="40"/>
  <c r="Y103" i="40"/>
  <c r="AE103" i="40"/>
  <c r="AA103" i="40"/>
  <c r="AH103" i="40"/>
  <c r="AC103" i="40"/>
  <c r="AM103" i="40"/>
  <c r="AJ103" i="40"/>
  <c r="AL103" i="40"/>
  <c r="Z103" i="40"/>
  <c r="AB103" i="40"/>
  <c r="AM146" i="42"/>
  <c r="X146" i="42"/>
  <c r="AD146" i="42"/>
  <c r="AC146" i="42"/>
  <c r="AG146" i="42"/>
  <c r="AA146" i="42"/>
  <c r="AL146" i="42"/>
  <c r="X55" i="21"/>
  <c r="Z55" i="21"/>
  <c r="AL55" i="21"/>
  <c r="AM55" i="21"/>
  <c r="AG55" i="21"/>
  <c r="AB55" i="21"/>
  <c r="AN55" i="21"/>
  <c r="AF55" i="21"/>
  <c r="AA55" i="21"/>
  <c r="AA79" i="41"/>
  <c r="AK79" i="41"/>
  <c r="AH79" i="41"/>
  <c r="AL79" i="41"/>
  <c r="AI79" i="41"/>
  <c r="AO79" i="41"/>
  <c r="AC79" i="41"/>
  <c r="W79" i="41"/>
  <c r="AN79" i="41"/>
  <c r="AG17" i="19"/>
  <c r="Y55" i="21"/>
  <c r="AG54" i="21"/>
  <c r="AI39" i="19"/>
  <c r="AD17" i="19"/>
  <c r="AB147" i="21"/>
  <c r="AF96" i="21"/>
  <c r="AN113" i="21"/>
  <c r="AN54" i="21"/>
  <c r="AJ39" i="19"/>
  <c r="AF17" i="19"/>
  <c r="AO54" i="21"/>
  <c r="W134" i="21"/>
  <c r="AA113" i="21"/>
  <c r="AH127" i="40"/>
  <c r="AD129" i="42"/>
  <c r="AN129" i="42"/>
  <c r="AB129" i="42"/>
  <c r="W129" i="42"/>
  <c r="AF129" i="42"/>
  <c r="AH129" i="42"/>
  <c r="AI129" i="42"/>
  <c r="AJ129" i="42"/>
  <c r="AA129" i="42"/>
  <c r="AL129" i="42"/>
  <c r="AM129" i="42"/>
  <c r="X129" i="42"/>
  <c r="AE129" i="42"/>
  <c r="AC129" i="42"/>
  <c r="AO129" i="42"/>
  <c r="AK129" i="42"/>
  <c r="AG129" i="42"/>
  <c r="AG25" i="40"/>
  <c r="Y25" i="40"/>
  <c r="AO25" i="40"/>
  <c r="AN25" i="40"/>
  <c r="AN4" i="41"/>
  <c r="AB4" i="41"/>
  <c r="Y4" i="41"/>
  <c r="AL4" i="41"/>
  <c r="AE4" i="41"/>
  <c r="X4" i="41"/>
  <c r="AD4" i="41"/>
  <c r="AA121" i="26"/>
  <c r="AF121" i="26"/>
  <c r="AJ121" i="26"/>
  <c r="AB121" i="26"/>
  <c r="AH121" i="26"/>
  <c r="X121" i="26"/>
  <c r="AE121" i="26"/>
  <c r="AK121" i="26"/>
  <c r="AO121" i="26"/>
  <c r="AL121" i="26"/>
  <c r="AG121" i="26"/>
  <c r="AM121" i="26"/>
  <c r="AN121" i="26"/>
  <c r="Y121" i="26"/>
  <c r="W121" i="26"/>
  <c r="AC121" i="26"/>
  <c r="AD121" i="26"/>
  <c r="AI121" i="26"/>
  <c r="AI61" i="21"/>
  <c r="AK61" i="21"/>
  <c r="AB61" i="21"/>
  <c r="AE61" i="21"/>
  <c r="AJ61" i="21"/>
  <c r="Z61" i="21"/>
  <c r="Y61" i="21"/>
  <c r="AO61" i="21"/>
  <c r="AG61" i="21"/>
  <c r="AD61" i="21"/>
  <c r="AM61" i="21"/>
  <c r="AF61" i="21"/>
  <c r="AA61" i="21"/>
  <c r="W61" i="21"/>
  <c r="AC61" i="21"/>
  <c r="AH61" i="21"/>
  <c r="AK106" i="21"/>
  <c r="AC106" i="21"/>
  <c r="AO106" i="21"/>
  <c r="AE106" i="21"/>
  <c r="W106" i="21"/>
  <c r="AN106" i="21"/>
  <c r="AA106" i="21"/>
  <c r="AF106" i="21"/>
  <c r="AI106" i="21"/>
  <c r="X106" i="21"/>
  <c r="AH106" i="21"/>
  <c r="Y106" i="21"/>
  <c r="AD106" i="21"/>
  <c r="AJ106" i="21"/>
  <c r="Z106" i="21"/>
  <c r="AG106" i="21"/>
  <c r="Z54" i="21"/>
  <c r="AB54" i="21"/>
  <c r="AH54" i="21"/>
  <c r="AA54" i="21"/>
  <c r="AE54" i="21"/>
  <c r="AI54" i="21"/>
  <c r="AF54" i="21"/>
  <c r="AJ54" i="21"/>
  <c r="AK54" i="21"/>
  <c r="AC85" i="40"/>
  <c r="AG85" i="40"/>
  <c r="W85" i="40"/>
  <c r="AH85" i="40"/>
  <c r="Y85" i="40"/>
  <c r="AK85" i="40"/>
  <c r="AD85" i="40"/>
  <c r="AN85" i="40"/>
  <c r="AM85" i="40"/>
  <c r="AE85" i="40"/>
  <c r="Z85" i="40"/>
  <c r="AL119" i="42"/>
  <c r="AO119" i="42"/>
  <c r="AK119" i="42"/>
  <c r="Z119" i="42"/>
  <c r="AM119" i="42"/>
  <c r="AA119" i="42"/>
  <c r="AN119" i="42"/>
  <c r="AB149" i="41"/>
  <c r="W149" i="41"/>
  <c r="AA149" i="41"/>
  <c r="AF149" i="41"/>
  <c r="AM149" i="41"/>
  <c r="AO149" i="41"/>
  <c r="Y149" i="41"/>
  <c r="AI149" i="41"/>
  <c r="Z149" i="41"/>
  <c r="AN149" i="41"/>
  <c r="AH149" i="41"/>
  <c r="AE149" i="41"/>
  <c r="AK149" i="41"/>
  <c r="X149" i="41"/>
  <c r="AD149" i="41"/>
  <c r="AJ149" i="41"/>
  <c r="AG149" i="41"/>
  <c r="AC149" i="41"/>
  <c r="AL149" i="41"/>
  <c r="X54" i="21"/>
  <c r="AE55" i="21"/>
  <c r="Z165" i="21"/>
  <c r="AL17" i="19"/>
  <c r="AN147" i="21"/>
  <c r="AA105" i="21"/>
  <c r="AD113" i="21"/>
  <c r="Y54" i="21"/>
  <c r="AH39" i="19"/>
  <c r="AM17" i="19"/>
  <c r="AM106" i="21"/>
  <c r="AF113" i="21"/>
  <c r="AL106" i="21"/>
  <c r="W76" i="26"/>
  <c r="AK133" i="28"/>
  <c r="AK166" i="41"/>
  <c r="Y166" i="41"/>
  <c r="AH166" i="41"/>
  <c r="AG166" i="41"/>
  <c r="AJ166" i="41"/>
  <c r="AA166" i="41"/>
  <c r="AB52" i="26"/>
  <c r="AJ52" i="26"/>
  <c r="AK52" i="26"/>
  <c r="AN52" i="26"/>
  <c r="AI52" i="26"/>
  <c r="Y52" i="26"/>
  <c r="Z52" i="26"/>
  <c r="AH52" i="26"/>
  <c r="AG52" i="26"/>
  <c r="AD52" i="26"/>
  <c r="AL52" i="26"/>
  <c r="AE52" i="26"/>
  <c r="AA52" i="26"/>
  <c r="W52" i="26"/>
  <c r="AF52" i="26"/>
  <c r="AM52" i="26"/>
  <c r="AO52" i="26"/>
  <c r="X52" i="26"/>
  <c r="AC52" i="26"/>
  <c r="AK102" i="26"/>
  <c r="AD102" i="26"/>
  <c r="AH102" i="26"/>
  <c r="AN102" i="26"/>
  <c r="AL102" i="26"/>
  <c r="W102" i="26"/>
  <c r="AG102" i="26"/>
  <c r="AE102" i="26"/>
  <c r="AO102" i="26"/>
  <c r="AI102" i="26"/>
  <c r="AC102" i="26"/>
  <c r="AM102" i="26"/>
  <c r="Z102" i="26"/>
  <c r="X102" i="26"/>
  <c r="AB102" i="26"/>
  <c r="AA102" i="26"/>
  <c r="AJ102" i="26"/>
  <c r="AF102" i="26"/>
  <c r="AD113" i="42"/>
  <c r="W113" i="42"/>
  <c r="AI113" i="42"/>
  <c r="AK113" i="42"/>
  <c r="Z113" i="42"/>
  <c r="AB113" i="42"/>
  <c r="Y113" i="42"/>
  <c r="AJ113" i="42"/>
  <c r="AE113" i="42"/>
  <c r="AO113" i="42"/>
  <c r="AM113" i="42"/>
  <c r="AC113" i="42"/>
  <c r="AA113" i="42"/>
  <c r="AG113" i="42"/>
  <c r="AN113" i="42"/>
  <c r="AL113" i="42"/>
  <c r="AF113" i="42"/>
  <c r="Z21" i="41"/>
  <c r="AH21" i="41"/>
  <c r="AE21" i="41"/>
  <c r="AM39" i="41"/>
  <c r="AB39" i="41"/>
  <c r="AK39" i="41"/>
  <c r="AE39" i="41"/>
  <c r="AC39" i="41"/>
  <c r="AI39" i="41"/>
  <c r="AB47" i="40"/>
  <c r="AC47" i="40"/>
  <c r="AN47" i="40"/>
  <c r="AL47" i="40"/>
  <c r="AO96" i="21"/>
  <c r="AJ96" i="21"/>
  <c r="AG96" i="21"/>
  <c r="AB96" i="21"/>
  <c r="AI96" i="21"/>
  <c r="AH96" i="21"/>
  <c r="AA96" i="21"/>
  <c r="AD96" i="21"/>
  <c r="AM96" i="21"/>
  <c r="AC96" i="21"/>
  <c r="AA43" i="19"/>
  <c r="X43" i="19"/>
  <c r="AB43" i="19"/>
  <c r="AE43" i="19"/>
  <c r="Y43" i="19"/>
  <c r="AK43" i="19"/>
  <c r="AF43" i="19"/>
  <c r="AL43" i="19"/>
  <c r="AG43" i="19"/>
  <c r="AC43" i="19"/>
  <c r="W43" i="19"/>
  <c r="AO43" i="19"/>
  <c r="AI43" i="19"/>
  <c r="AM43" i="19"/>
  <c r="AD147" i="21"/>
  <c r="AO175" i="21"/>
  <c r="AK55" i="21"/>
  <c r="AA161" i="21"/>
  <c r="Y96" i="21"/>
  <c r="AM105" i="21"/>
  <c r="W2" i="19"/>
  <c r="AD54" i="21"/>
  <c r="X147" i="21"/>
  <c r="Y90" i="41"/>
  <c r="X165" i="21"/>
  <c r="AK165" i="21"/>
  <c r="W165" i="21"/>
  <c r="AB165" i="21"/>
  <c r="AH165" i="21"/>
  <c r="AD165" i="21"/>
  <c r="AG165" i="21"/>
  <c r="AO165" i="21"/>
  <c r="AC165" i="21"/>
  <c r="AF165" i="21"/>
  <c r="AM76" i="21"/>
  <c r="AB76" i="21"/>
  <c r="AN76" i="21"/>
  <c r="AI76" i="21"/>
  <c r="AK76" i="21"/>
  <c r="AA76" i="21"/>
  <c r="AE76" i="21"/>
  <c r="AJ76" i="21"/>
  <c r="AO76" i="21"/>
  <c r="AD76" i="21"/>
  <c r="W76" i="21"/>
  <c r="AH76" i="21"/>
  <c r="AF76" i="21"/>
  <c r="AC76" i="21"/>
  <c r="X76" i="21"/>
  <c r="Y76" i="21"/>
  <c r="Z76" i="21"/>
  <c r="AG76" i="21"/>
  <c r="Z63" i="40"/>
  <c r="AL63" i="40"/>
  <c r="AE63" i="40"/>
  <c r="AO63" i="40"/>
  <c r="AH63" i="40"/>
  <c r="X63" i="40"/>
  <c r="AD63" i="40"/>
  <c r="AB63" i="40"/>
  <c r="AG63" i="40"/>
  <c r="AI63" i="40"/>
  <c r="AM63" i="40"/>
  <c r="AJ63" i="40"/>
  <c r="W63" i="40"/>
  <c r="AC63" i="40"/>
  <c r="AK63" i="40"/>
  <c r="Y63" i="40"/>
  <c r="AF63" i="40"/>
  <c r="AN57" i="26"/>
  <c r="AO57" i="26"/>
  <c r="AE57" i="26"/>
  <c r="AB57" i="26"/>
  <c r="AK57" i="26"/>
  <c r="AJ57" i="26"/>
  <c r="AF57" i="26"/>
  <c r="W57" i="26"/>
  <c r="AL57" i="26"/>
  <c r="AH57" i="26"/>
  <c r="AD57" i="26"/>
  <c r="AM57" i="26"/>
  <c r="AI57" i="26"/>
  <c r="Y57" i="26"/>
  <c r="AC57" i="26"/>
  <c r="AG57" i="26"/>
  <c r="Z57" i="26"/>
  <c r="X57" i="26"/>
  <c r="AA57" i="26"/>
  <c r="Y97" i="41"/>
  <c r="AG97" i="41"/>
  <c r="AB157" i="26"/>
  <c r="Z157" i="26"/>
  <c r="AO157" i="26"/>
  <c r="AL157" i="26"/>
  <c r="AH157" i="26"/>
  <c r="AC157" i="26"/>
  <c r="AI157" i="26"/>
  <c r="AK157" i="26"/>
  <c r="X157" i="26"/>
  <c r="AE157" i="26"/>
  <c r="AN157" i="26"/>
  <c r="AF157" i="26"/>
  <c r="AG157" i="26"/>
  <c r="AD157" i="26"/>
  <c r="Y157" i="26"/>
  <c r="AM157" i="26"/>
  <c r="W157" i="26"/>
  <c r="AA157" i="26"/>
  <c r="Z108" i="40"/>
  <c r="AF108" i="40"/>
  <c r="AI108" i="40"/>
  <c r="AL108" i="40"/>
  <c r="AD108" i="40"/>
  <c r="AG108" i="40"/>
  <c r="AE108" i="40"/>
  <c r="AM108" i="40"/>
  <c r="W39" i="19"/>
  <c r="Z39" i="19"/>
  <c r="AA39" i="19"/>
  <c r="Y39" i="19"/>
  <c r="AM39" i="19"/>
  <c r="AE39" i="19"/>
  <c r="AG39" i="19"/>
  <c r="AD39" i="19"/>
  <c r="AC39" i="19"/>
  <c r="AK39" i="19"/>
  <c r="AO39" i="19"/>
  <c r="AE17" i="19"/>
  <c r="AJ17" i="19"/>
  <c r="AI17" i="19"/>
  <c r="AB17" i="19"/>
  <c r="AA17" i="19"/>
  <c r="Y17" i="19"/>
  <c r="AK17" i="19"/>
  <c r="X17" i="19"/>
  <c r="W17" i="19"/>
  <c r="AN17" i="19"/>
  <c r="AC17" i="19"/>
  <c r="AK84" i="21"/>
  <c r="W84" i="21"/>
  <c r="AA84" i="21"/>
  <c r="AC84" i="21"/>
  <c r="AJ84" i="21"/>
  <c r="AG84" i="21"/>
  <c r="X84" i="21"/>
  <c r="Y84" i="21"/>
  <c r="AD84" i="21"/>
  <c r="AE84" i="21"/>
  <c r="AN84" i="21"/>
  <c r="AF84" i="21"/>
  <c r="AO84" i="21"/>
  <c r="AB84" i="21"/>
  <c r="AI84" i="21"/>
  <c r="Z84" i="21"/>
  <c r="AL84" i="21"/>
  <c r="AB14" i="40"/>
  <c r="Z14" i="40"/>
  <c r="AD14" i="40"/>
  <c r="X14" i="40"/>
  <c r="AO14" i="40"/>
  <c r="AL14" i="40"/>
  <c r="AJ14" i="40"/>
  <c r="AF14" i="40"/>
  <c r="AM14" i="40"/>
  <c r="W161" i="21"/>
  <c r="AO161" i="21"/>
  <c r="AL161" i="21"/>
  <c r="AB161" i="21"/>
  <c r="AD161" i="21"/>
  <c r="AH161" i="21"/>
  <c r="AK161" i="21"/>
  <c r="AC161" i="21"/>
  <c r="AI161" i="21"/>
  <c r="Z161" i="21"/>
  <c r="AF161" i="21"/>
  <c r="Y161" i="21"/>
  <c r="AN165" i="21"/>
  <c r="AJ119" i="21"/>
  <c r="AE175" i="21"/>
  <c r="X96" i="21"/>
  <c r="AL105" i="21"/>
  <c r="Y165" i="21"/>
  <c r="AA147" i="21"/>
  <c r="W55" i="21"/>
  <c r="AD175" i="21"/>
  <c r="AM161" i="21"/>
  <c r="Z96" i="21"/>
  <c r="AD50" i="19"/>
  <c r="X105" i="21"/>
  <c r="AG2" i="19"/>
  <c r="AM54" i="21"/>
  <c r="AO17" i="19"/>
  <c r="AN161" i="21"/>
  <c r="W50" i="19"/>
  <c r="AH84" i="21"/>
  <c r="AA2" i="19"/>
  <c r="AB78" i="40"/>
  <c r="AD3" i="40"/>
  <c r="AL4" i="42"/>
  <c r="AI4" i="42"/>
  <c r="AJ4" i="42"/>
  <c r="AN4" i="42"/>
  <c r="AF4" i="42"/>
  <c r="AO4" i="42"/>
  <c r="AA4" i="42"/>
  <c r="AM4" i="42"/>
  <c r="AE4" i="42"/>
  <c r="AH4" i="42"/>
  <c r="X4" i="42"/>
  <c r="AD4" i="42"/>
  <c r="AG4" i="42"/>
  <c r="AK4" i="42"/>
  <c r="W4" i="42"/>
  <c r="AB4" i="42"/>
  <c r="Z4" i="42"/>
  <c r="Y4" i="42"/>
  <c r="AL23" i="19"/>
  <c r="AC23" i="19"/>
  <c r="AI23" i="19"/>
  <c r="AD23" i="19"/>
  <c r="AE23" i="19"/>
  <c r="AG23" i="19"/>
  <c r="Y23" i="19"/>
  <c r="Z23" i="19"/>
  <c r="AF23" i="19"/>
  <c r="AN23" i="19"/>
  <c r="AO23" i="19"/>
  <c r="AH23" i="19"/>
  <c r="W23" i="19"/>
  <c r="X23" i="19"/>
  <c r="AM23" i="19"/>
  <c r="AK23" i="19"/>
  <c r="AB23" i="19"/>
  <c r="AJ23" i="19"/>
  <c r="X20" i="40"/>
  <c r="Z20" i="40"/>
  <c r="AD20" i="40"/>
  <c r="AE20" i="40"/>
  <c r="AF20" i="40"/>
  <c r="AB20" i="40"/>
  <c r="AE136" i="21"/>
  <c r="AM136" i="21"/>
  <c r="AB136" i="21"/>
  <c r="AO136" i="21"/>
  <c r="AF136" i="21"/>
  <c r="AC136" i="21"/>
  <c r="AL136" i="21"/>
  <c r="AN136" i="21"/>
  <c r="Y136" i="21"/>
  <c r="AD136" i="21"/>
  <c r="AK136" i="21"/>
  <c r="AI136" i="21"/>
  <c r="AH136" i="21"/>
  <c r="AJ136" i="21"/>
  <c r="Z136" i="21"/>
  <c r="AG136" i="21"/>
  <c r="X136" i="21"/>
  <c r="W136" i="21"/>
  <c r="X119" i="21"/>
  <c r="W119" i="21"/>
  <c r="AF119" i="21"/>
  <c r="AE119" i="21"/>
  <c r="AA119" i="21"/>
  <c r="AN119" i="21"/>
  <c r="AL119" i="21"/>
  <c r="Z119" i="21"/>
  <c r="AG119" i="21"/>
  <c r="AI119" i="21"/>
  <c r="AB39" i="19"/>
  <c r="AE96" i="21"/>
  <c r="Z105" i="21"/>
  <c r="AG147" i="21"/>
  <c r="AE147" i="21"/>
  <c r="AH147" i="21"/>
  <c r="AC119" i="21"/>
  <c r="AA175" i="21"/>
  <c r="AL96" i="21"/>
  <c r="AH105" i="21"/>
  <c r="AJ165" i="21"/>
  <c r="AL147" i="21"/>
  <c r="AM119" i="21"/>
  <c r="AH55" i="21"/>
  <c r="AB175" i="21"/>
  <c r="X161" i="21"/>
  <c r="AJ43" i="19"/>
  <c r="AM50" i="19"/>
  <c r="AB105" i="21"/>
  <c r="AH2" i="19"/>
  <c r="AA165" i="21"/>
  <c r="AN96" i="21"/>
  <c r="AH43" i="19"/>
  <c r="AB106" i="21"/>
  <c r="Z121" i="26"/>
  <c r="Z151" i="41"/>
  <c r="Y151" i="41"/>
  <c r="AA151" i="41"/>
  <c r="AJ151" i="41"/>
  <c r="AL151" i="41"/>
  <c r="AK151" i="41"/>
  <c r="X151" i="41"/>
  <c r="AH151" i="41"/>
  <c r="AF151" i="41"/>
  <c r="AE107" i="42"/>
  <c r="AO107" i="42"/>
  <c r="AA107" i="42"/>
  <c r="AF85" i="41"/>
  <c r="AL85" i="41"/>
  <c r="AC78" i="25"/>
  <c r="AI78" i="25"/>
  <c r="AM78" i="25"/>
  <c r="X86" i="26"/>
  <c r="AJ86" i="26"/>
  <c r="AA86" i="26"/>
  <c r="AG86" i="26"/>
  <c r="AH86" i="26"/>
  <c r="AM86" i="26"/>
  <c r="AL86" i="26"/>
  <c r="Z86" i="26"/>
  <c r="AK86" i="26"/>
  <c r="W86" i="26"/>
  <c r="AB86" i="26"/>
  <c r="AN86" i="26"/>
  <c r="Y86" i="26"/>
  <c r="AC86" i="26"/>
  <c r="AE86" i="26"/>
  <c r="AD86" i="26"/>
  <c r="AO86" i="26"/>
  <c r="AI86" i="26"/>
  <c r="AF86" i="26"/>
  <c r="AO90" i="21"/>
  <c r="AG90" i="21"/>
  <c r="AJ90" i="21"/>
  <c r="Z90" i="21"/>
  <c r="AA90" i="21"/>
  <c r="AB90" i="21"/>
  <c r="AE90" i="21"/>
  <c r="Y90" i="21"/>
  <c r="AL90" i="21"/>
  <c r="X90" i="21"/>
  <c r="AM90" i="21"/>
  <c r="W90" i="21"/>
  <c r="AN90" i="21"/>
  <c r="AC90" i="21"/>
  <c r="AI90" i="21"/>
  <c r="AH90" i="21"/>
  <c r="AF90" i="21"/>
  <c r="AD90" i="21"/>
  <c r="AJ172" i="21"/>
  <c r="AD172" i="21"/>
  <c r="AA172" i="21"/>
  <c r="AK172" i="21"/>
  <c r="AI172" i="21"/>
  <c r="AF172" i="21"/>
  <c r="AH172" i="21"/>
  <c r="AO172" i="21"/>
  <c r="W172" i="21"/>
  <c r="AC172" i="21"/>
  <c r="AE172" i="21"/>
  <c r="AM172" i="21"/>
  <c r="Y172" i="21"/>
  <c r="X172" i="21"/>
  <c r="Z172" i="21"/>
  <c r="AB172" i="21"/>
  <c r="AN172" i="21"/>
  <c r="AG172" i="21"/>
  <c r="AL172" i="21"/>
  <c r="AH166" i="40"/>
  <c r="AM166" i="40"/>
  <c r="AI166" i="40"/>
  <c r="AO166" i="40"/>
  <c r="AL166" i="40"/>
  <c r="AC166" i="40"/>
  <c r="AK72" i="41"/>
  <c r="AI72" i="41"/>
  <c r="AH72" i="41"/>
  <c r="AG72" i="41"/>
  <c r="X72" i="41"/>
  <c r="AD72" i="41"/>
  <c r="AO72" i="41"/>
  <c r="AN72" i="41"/>
  <c r="AE72" i="41"/>
  <c r="W72" i="41"/>
  <c r="AL72" i="41"/>
  <c r="AC72" i="41"/>
  <c r="Z72" i="41"/>
  <c r="Y72" i="41"/>
  <c r="AM72" i="41"/>
  <c r="AC60" i="21"/>
  <c r="AG60" i="21"/>
  <c r="AH60" i="21"/>
  <c r="AF60" i="21"/>
  <c r="AI60" i="21"/>
  <c r="AL60" i="21"/>
  <c r="Z60" i="21"/>
  <c r="AK60" i="21"/>
  <c r="AJ60" i="21"/>
  <c r="Y60" i="21"/>
  <c r="X60" i="21"/>
  <c r="AN60" i="21"/>
  <c r="AM60" i="21"/>
  <c r="AE60" i="21"/>
  <c r="AJ49" i="19"/>
  <c r="AL49" i="19"/>
  <c r="AO49" i="19"/>
  <c r="Y49" i="19"/>
  <c r="AM49" i="19"/>
  <c r="AH49" i="19"/>
  <c r="AF49" i="19"/>
  <c r="AC49" i="19"/>
  <c r="AK49" i="19"/>
  <c r="Z49" i="19"/>
  <c r="X49" i="19"/>
  <c r="AD49" i="19"/>
  <c r="W49" i="19"/>
  <c r="AG49" i="19"/>
  <c r="Z70" i="21"/>
  <c r="AD11" i="19"/>
  <c r="AB60" i="21"/>
  <c r="Z124" i="21"/>
  <c r="AL38" i="19"/>
  <c r="AF101" i="28"/>
  <c r="AH101" i="28"/>
  <c r="Y101" i="28"/>
  <c r="AB101" i="28"/>
  <c r="AC101" i="28"/>
  <c r="AD101" i="28"/>
  <c r="AI101" i="28"/>
  <c r="AM101" i="28"/>
  <c r="AN101" i="28"/>
  <c r="AM42" i="23"/>
  <c r="AG42" i="23"/>
  <c r="AF42" i="23"/>
  <c r="AE42" i="23"/>
  <c r="AI42" i="23"/>
  <c r="Y42" i="23"/>
  <c r="AN42" i="23"/>
  <c r="AD100" i="42"/>
  <c r="AK100" i="42"/>
  <c r="Z100" i="42"/>
  <c r="AE100" i="42"/>
  <c r="W100" i="42"/>
  <c r="AH100" i="42"/>
  <c r="AG100" i="42"/>
  <c r="AB100" i="42"/>
  <c r="AO101" i="42"/>
  <c r="AD101" i="42"/>
  <c r="AB101" i="42"/>
  <c r="AF101" i="42"/>
  <c r="AK101" i="42"/>
  <c r="AA101" i="42"/>
  <c r="AN101" i="42"/>
  <c r="AI101" i="42"/>
  <c r="AM101" i="42"/>
  <c r="AL101" i="42"/>
  <c r="AC101" i="42"/>
  <c r="AE101" i="42"/>
  <c r="Z101" i="42"/>
  <c r="W101" i="42"/>
  <c r="AG101" i="42"/>
  <c r="AH101" i="42"/>
  <c r="Y101" i="42"/>
  <c r="X101" i="42"/>
  <c r="AB4" i="40"/>
  <c r="Y4" i="40"/>
  <c r="AE4" i="40"/>
  <c r="AI4" i="40"/>
  <c r="AG4" i="40"/>
  <c r="AO4" i="40"/>
  <c r="AK4" i="40"/>
  <c r="X4" i="40"/>
  <c r="AJ4" i="40"/>
  <c r="AF4" i="40"/>
  <c r="AA4" i="40"/>
  <c r="AD4" i="40"/>
  <c r="AL4" i="40"/>
  <c r="W4" i="40"/>
  <c r="AM4" i="40"/>
  <c r="AC4" i="40"/>
  <c r="Z4" i="40"/>
  <c r="AH4" i="40"/>
  <c r="AK37" i="41"/>
  <c r="AG37" i="41"/>
  <c r="AI37" i="41"/>
  <c r="Z37" i="41"/>
  <c r="AL37" i="41"/>
  <c r="X37" i="41"/>
  <c r="W37" i="41"/>
  <c r="AJ167" i="23"/>
  <c r="Z167" i="23"/>
  <c r="AM167" i="23"/>
  <c r="AH167" i="23"/>
  <c r="AK167" i="23"/>
  <c r="AC167" i="23"/>
  <c r="AE167" i="23"/>
  <c r="AO167" i="23"/>
  <c r="AG167" i="23"/>
  <c r="AF167" i="23"/>
  <c r="Y167" i="23"/>
  <c r="AB167" i="23"/>
  <c r="X167" i="23"/>
  <c r="AN167" i="23"/>
  <c r="AC52" i="40"/>
  <c r="AL52" i="40"/>
  <c r="Z52" i="40"/>
  <c r="AD52" i="40"/>
  <c r="AB52" i="40"/>
  <c r="AH52" i="40"/>
  <c r="AM52" i="40"/>
  <c r="AE52" i="40"/>
  <c r="AA52" i="40"/>
  <c r="AF52" i="40"/>
  <c r="AI52" i="40"/>
  <c r="AJ52" i="40"/>
  <c r="X52" i="40"/>
  <c r="W52" i="40"/>
  <c r="AN52" i="40"/>
  <c r="Y52" i="40"/>
  <c r="AK52" i="40"/>
  <c r="AL116" i="40"/>
  <c r="AC116" i="40"/>
  <c r="AE116" i="40"/>
  <c r="Z116" i="40"/>
  <c r="AO116" i="40"/>
  <c r="AA116" i="40"/>
  <c r="AE9" i="28"/>
  <c r="AM9" i="28"/>
  <c r="AH9" i="28"/>
  <c r="AG9" i="28"/>
  <c r="AF9" i="28"/>
  <c r="Z9" i="28"/>
  <c r="AD9" i="28"/>
  <c r="X9" i="28"/>
  <c r="AC9" i="28"/>
  <c r="AO9" i="28"/>
  <c r="AI9" i="28"/>
  <c r="AA9" i="28"/>
  <c r="AN9" i="28"/>
  <c r="AL9" i="28"/>
  <c r="AJ9" i="28"/>
  <c r="AK9" i="28"/>
  <c r="AL149" i="21"/>
  <c r="AI149" i="21"/>
  <c r="AK149" i="21"/>
  <c r="Y149" i="21"/>
  <c r="AA149" i="21"/>
  <c r="AH149" i="21"/>
  <c r="AD149" i="21"/>
  <c r="W149" i="21"/>
  <c r="AM149" i="21"/>
  <c r="AB149" i="21"/>
  <c r="AF149" i="21"/>
  <c r="AN149" i="21"/>
  <c r="X149" i="21"/>
  <c r="AG149" i="21"/>
  <c r="Z149" i="21"/>
  <c r="AJ149" i="21"/>
  <c r="AC149" i="21"/>
  <c r="AE149" i="21"/>
  <c r="AL70" i="21"/>
  <c r="AE70" i="21"/>
  <c r="AI70" i="21"/>
  <c r="AC70" i="21"/>
  <c r="AM70" i="21"/>
  <c r="AJ70" i="21"/>
  <c r="AH70" i="21"/>
  <c r="AF70" i="21"/>
  <c r="AO70" i="21"/>
  <c r="AG70" i="21"/>
  <c r="AB70" i="21"/>
  <c r="Y76" i="28"/>
  <c r="AE76" i="28"/>
  <c r="AD76" i="28"/>
  <c r="AB76" i="28"/>
  <c r="AM76" i="28"/>
  <c r="AA76" i="28"/>
  <c r="Z76" i="28"/>
  <c r="AG76" i="28"/>
  <c r="W76" i="28"/>
  <c r="AO76" i="28"/>
  <c r="AK76" i="28"/>
  <c r="AJ76" i="28"/>
  <c r="X76" i="28"/>
  <c r="AN76" i="28"/>
  <c r="AL76" i="28"/>
  <c r="AI76" i="28"/>
  <c r="AD136" i="26"/>
  <c r="AI136" i="26"/>
  <c r="AO136" i="26"/>
  <c r="AK136" i="26"/>
  <c r="W136" i="26"/>
  <c r="Y136" i="26"/>
  <c r="AE136" i="26"/>
  <c r="Z136" i="26"/>
  <c r="AJ136" i="26"/>
  <c r="AF136" i="26"/>
  <c r="AN136" i="26"/>
  <c r="AB136" i="26"/>
  <c r="AH136" i="26"/>
  <c r="AG136" i="26"/>
  <c r="AC136" i="26"/>
  <c r="AA136" i="26"/>
  <c r="AM136" i="26"/>
  <c r="AL136" i="26"/>
  <c r="X136" i="26"/>
  <c r="X42" i="19"/>
  <c r="AA42" i="19"/>
  <c r="AE42" i="19"/>
  <c r="AJ93" i="21"/>
  <c r="AA60" i="21"/>
  <c r="AK58" i="21"/>
  <c r="AD70" i="21"/>
  <c r="AI49" i="19"/>
  <c r="AD60" i="21"/>
  <c r="AO124" i="21"/>
  <c r="AB162" i="21"/>
  <c r="AF162" i="21"/>
  <c r="X56" i="42"/>
  <c r="AD56" i="42"/>
  <c r="Z56" i="42"/>
  <c r="AI56" i="42"/>
  <c r="AF56" i="42"/>
  <c r="AO56" i="42"/>
  <c r="AH56" i="42"/>
  <c r="AK56" i="42"/>
  <c r="AA56" i="42"/>
  <c r="AK143" i="28"/>
  <c r="AG143" i="28"/>
  <c r="AA143" i="28"/>
  <c r="AI176" i="41"/>
  <c r="AB176" i="41"/>
  <c r="AG176" i="41"/>
  <c r="AL176" i="41"/>
  <c r="AD176" i="41"/>
  <c r="AM176" i="41"/>
  <c r="AK176" i="41"/>
  <c r="Z176" i="41"/>
  <c r="AF176" i="41"/>
  <c r="AO176" i="41"/>
  <c r="AN37" i="40"/>
  <c r="AO37" i="40"/>
  <c r="AA37" i="40"/>
  <c r="AG37" i="40"/>
  <c r="AJ37" i="40"/>
  <c r="Y37" i="40"/>
  <c r="X37" i="40"/>
  <c r="AB37" i="40"/>
  <c r="AC37" i="40"/>
  <c r="Z37" i="40"/>
  <c r="AH37" i="40"/>
  <c r="W37" i="40"/>
  <c r="AM37" i="40"/>
  <c r="AK37" i="40"/>
  <c r="AF37" i="40"/>
  <c r="AD37" i="40"/>
  <c r="AI37" i="40"/>
  <c r="AG126" i="41"/>
  <c r="Z126" i="41"/>
  <c r="AI126" i="41"/>
  <c r="AK126" i="41"/>
  <c r="AM126" i="41"/>
  <c r="AD126" i="41"/>
  <c r="AJ126" i="41"/>
  <c r="AA126" i="41"/>
  <c r="AN126" i="41"/>
  <c r="AL126" i="41"/>
  <c r="AO126" i="41"/>
  <c r="AM161" i="41"/>
  <c r="AA161" i="41"/>
  <c r="AG161" i="41"/>
  <c r="AK161" i="41"/>
  <c r="AL161" i="41"/>
  <c r="AD161" i="41"/>
  <c r="AE161" i="41"/>
  <c r="AC92" i="21"/>
  <c r="AD92" i="21"/>
  <c r="AH92" i="21"/>
  <c r="AK92" i="21"/>
  <c r="X92" i="21"/>
  <c r="AJ92" i="21"/>
  <c r="AE92" i="21"/>
  <c r="AG92" i="21"/>
  <c r="AI92" i="21"/>
  <c r="AL92" i="21"/>
  <c r="Y92" i="21"/>
  <c r="W92" i="21"/>
  <c r="X75" i="21"/>
  <c r="AF75" i="21"/>
  <c r="AH75" i="21"/>
  <c r="AE75" i="21"/>
  <c r="AM75" i="21"/>
  <c r="Z75" i="21"/>
  <c r="W75" i="21"/>
  <c r="Y75" i="21"/>
  <c r="AD75" i="21"/>
  <c r="AI75" i="21"/>
  <c r="AL75" i="21"/>
  <c r="AK75" i="21"/>
  <c r="AC75" i="21"/>
  <c r="AA75" i="21"/>
  <c r="AG75" i="21"/>
  <c r="AN75" i="21"/>
  <c r="AM92" i="21"/>
  <c r="X93" i="21"/>
  <c r="AO60" i="21"/>
  <c r="AA38" i="19"/>
  <c r="AJ75" i="21"/>
  <c r="AB92" i="21"/>
  <c r="AN70" i="21"/>
  <c r="AB49" i="19"/>
  <c r="AJ130" i="42"/>
  <c r="AF130" i="42"/>
  <c r="AM130" i="42"/>
  <c r="AL130" i="42"/>
  <c r="AC130" i="42"/>
  <c r="AG130" i="42"/>
  <c r="AB169" i="26"/>
  <c r="Z169" i="26"/>
  <c r="AN169" i="26"/>
  <c r="AJ169" i="26"/>
  <c r="AM169" i="26"/>
  <c r="AG169" i="26"/>
  <c r="AI169" i="26"/>
  <c r="W169" i="26"/>
  <c r="AF56" i="40"/>
  <c r="Z56" i="40"/>
  <c r="AD56" i="40"/>
  <c r="W56" i="40"/>
  <c r="AM56" i="40"/>
  <c r="AJ56" i="40"/>
  <c r="AJ152" i="41"/>
  <c r="AB152" i="41"/>
  <c r="AI152" i="41"/>
  <c r="AJ141" i="26"/>
  <c r="AM141" i="26"/>
  <c r="AA141" i="26"/>
  <c r="AD141" i="26"/>
  <c r="AF141" i="26"/>
  <c r="AC141" i="26"/>
  <c r="AE141" i="26"/>
  <c r="AI141" i="26"/>
  <c r="AN141" i="26"/>
  <c r="AB141" i="26"/>
  <c r="AO141" i="26"/>
  <c r="Y141" i="26"/>
  <c r="W141" i="26"/>
  <c r="AL141" i="26"/>
  <c r="AL93" i="23"/>
  <c r="AA93" i="23"/>
  <c r="AM93" i="23"/>
  <c r="AN93" i="23"/>
  <c r="AH93" i="23"/>
  <c r="AG93" i="23"/>
  <c r="Z93" i="23"/>
  <c r="AK93" i="23"/>
  <c r="AC93" i="23"/>
  <c r="AO93" i="23"/>
  <c r="AI93" i="23"/>
  <c r="AD93" i="23"/>
  <c r="AJ93" i="23"/>
  <c r="AB93" i="23"/>
  <c r="Y93" i="23"/>
  <c r="X93" i="23"/>
  <c r="AF93" i="23"/>
  <c r="W101" i="23"/>
  <c r="AM101" i="23"/>
  <c r="AI101" i="23"/>
  <c r="AE101" i="23"/>
  <c r="AH101" i="23"/>
  <c r="AG101" i="23"/>
  <c r="AN101" i="23"/>
  <c r="AF101" i="23"/>
  <c r="AJ101" i="23"/>
  <c r="AK101" i="23"/>
  <c r="AG142" i="21"/>
  <c r="Y142" i="21"/>
  <c r="AF142" i="21"/>
  <c r="AN142" i="21"/>
  <c r="AM142" i="21"/>
  <c r="AI142" i="21"/>
  <c r="X142" i="21"/>
  <c r="AJ142" i="21"/>
  <c r="W142" i="21"/>
  <c r="AA142" i="21"/>
  <c r="AL142" i="21"/>
  <c r="AH142" i="21"/>
  <c r="AB142" i="21"/>
  <c r="AC142" i="21"/>
  <c r="AK142" i="21"/>
  <c r="AE142" i="21"/>
  <c r="Z142" i="21"/>
  <c r="AO142" i="21"/>
  <c r="AK147" i="41"/>
  <c r="X147" i="41"/>
  <c r="AF147" i="41"/>
  <c r="AG147" i="41"/>
  <c r="AH147" i="41"/>
  <c r="AI147" i="41"/>
  <c r="Y147" i="41"/>
  <c r="AM147" i="41"/>
  <c r="AJ147" i="41"/>
  <c r="AO147" i="41"/>
  <c r="AA11" i="19"/>
  <c r="W11" i="19"/>
  <c r="AL11" i="19"/>
  <c r="AG11" i="19"/>
  <c r="Z11" i="19"/>
  <c r="Y11" i="19"/>
  <c r="AO11" i="19"/>
  <c r="AB11" i="19"/>
  <c r="AH11" i="19"/>
  <c r="AI11" i="19"/>
  <c r="AE11" i="19"/>
  <c r="AK11" i="19"/>
  <c r="AF11" i="19"/>
  <c r="AC11" i="19"/>
  <c r="AM11" i="19"/>
  <c r="W46" i="19"/>
  <c r="AN46" i="19"/>
  <c r="AI46" i="19"/>
  <c r="AH46" i="19"/>
  <c r="AG46" i="19"/>
  <c r="AB46" i="19"/>
  <c r="X46" i="19"/>
  <c r="Z46" i="19"/>
  <c r="AK46" i="19"/>
  <c r="AA46" i="19"/>
  <c r="AL46" i="19"/>
  <c r="AE46" i="19"/>
  <c r="AF46" i="19"/>
  <c r="AJ46" i="19"/>
  <c r="AC46" i="19"/>
  <c r="Y46" i="19"/>
  <c r="AD46" i="19"/>
  <c r="AO46" i="19"/>
  <c r="AM46" i="19"/>
  <c r="AJ36" i="19"/>
  <c r="AI36" i="19"/>
  <c r="X36" i="19"/>
  <c r="AF92" i="21"/>
  <c r="AN93" i="21"/>
  <c r="AN49" i="19"/>
  <c r="AB75" i="21"/>
  <c r="AN92" i="21"/>
  <c r="AA93" i="21"/>
  <c r="AC67" i="21"/>
  <c r="AK90" i="21"/>
  <c r="AC124" i="21"/>
  <c r="W124" i="21"/>
  <c r="AH124" i="21"/>
  <c r="AK124" i="21"/>
  <c r="AG124" i="21"/>
  <c r="X124" i="21"/>
  <c r="AE124" i="21"/>
  <c r="AN124" i="21"/>
  <c r="AB124" i="21"/>
  <c r="AF124" i="21"/>
  <c r="AL124" i="21"/>
  <c r="AF70" i="41"/>
  <c r="AJ70" i="41"/>
  <c r="AB70" i="41"/>
  <c r="AD70" i="41"/>
  <c r="AG70" i="41"/>
  <c r="AI70" i="41"/>
  <c r="AH70" i="41"/>
  <c r="X70" i="41"/>
  <c r="Z70" i="41"/>
  <c r="W70" i="41"/>
  <c r="AA70" i="41"/>
  <c r="AN70" i="41"/>
  <c r="AL70" i="41"/>
  <c r="AK70" i="41"/>
  <c r="X161" i="40"/>
  <c r="AE161" i="40"/>
  <c r="AF161" i="40"/>
  <c r="AO161" i="40"/>
  <c r="AL161" i="40"/>
  <c r="Z161" i="40"/>
  <c r="W161" i="40"/>
  <c r="AG161" i="40"/>
  <c r="AD161" i="40"/>
  <c r="AN161" i="40"/>
  <c r="Y161" i="40"/>
  <c r="AA161" i="40"/>
  <c r="AB161" i="40"/>
  <c r="AK169" i="40"/>
  <c r="AI169" i="40"/>
  <c r="AL169" i="40"/>
  <c r="AF169" i="40"/>
  <c r="W169" i="40"/>
  <c r="AE169" i="40"/>
  <c r="AO169" i="40"/>
  <c r="AI9" i="26"/>
  <c r="AF9" i="26"/>
  <c r="X9" i="26"/>
  <c r="AG9" i="26"/>
  <c r="Y9" i="26"/>
  <c r="W9" i="26"/>
  <c r="AB9" i="26"/>
  <c r="AL9" i="26"/>
  <c r="Z9" i="26"/>
  <c r="AD9" i="26"/>
  <c r="AC9" i="26"/>
  <c r="AK9" i="26"/>
  <c r="AA9" i="26"/>
  <c r="AO9" i="26"/>
  <c r="AN9" i="26"/>
  <c r="AE9" i="26"/>
  <c r="AM9" i="26"/>
  <c r="AH9" i="26"/>
  <c r="AJ9" i="26"/>
  <c r="AE49" i="19"/>
  <c r="Z92" i="21"/>
  <c r="Y36" i="19"/>
  <c r="AO75" i="21"/>
  <c r="AA49" i="19"/>
  <c r="AE3" i="23"/>
  <c r="Y3" i="23"/>
  <c r="AI3" i="23"/>
  <c r="AF3" i="23"/>
  <c r="AL3" i="23"/>
  <c r="AD43" i="23"/>
  <c r="AN43" i="23"/>
  <c r="AB39" i="42"/>
  <c r="W39" i="42"/>
  <c r="AH81" i="26"/>
  <c r="AC81" i="26"/>
  <c r="AN81" i="26"/>
  <c r="AG81" i="26"/>
  <c r="AA81" i="26"/>
  <c r="AI81" i="26"/>
  <c r="X81" i="26"/>
  <c r="AO81" i="26"/>
  <c r="AD81" i="26"/>
  <c r="AE81" i="26"/>
  <c r="AF81" i="26"/>
  <c r="AJ81" i="26"/>
  <c r="W81" i="26"/>
  <c r="AF91" i="42"/>
  <c r="AN91" i="42"/>
  <c r="AJ91" i="42"/>
  <c r="AA91" i="42"/>
  <c r="X91" i="42"/>
  <c r="AK91" i="42"/>
  <c r="AB91" i="42"/>
  <c r="W91" i="42"/>
  <c r="Y10" i="41"/>
  <c r="X10" i="41"/>
  <c r="AC10" i="41"/>
  <c r="AN10" i="41"/>
  <c r="AE10" i="41"/>
  <c r="AH10" i="41"/>
  <c r="Y73" i="42"/>
  <c r="AC73" i="42"/>
  <c r="AN73" i="42"/>
  <c r="AG73" i="42"/>
  <c r="AF73" i="42"/>
  <c r="AJ73" i="42"/>
  <c r="AI73" i="42"/>
  <c r="AE73" i="42"/>
  <c r="X73" i="42"/>
  <c r="AD73" i="42"/>
  <c r="AK73" i="42"/>
  <c r="AA73" i="42"/>
  <c r="AB167" i="42"/>
  <c r="AH167" i="42"/>
  <c r="AM167" i="42"/>
  <c r="AA167" i="42"/>
  <c r="AE167" i="42"/>
  <c r="AN109" i="40"/>
  <c r="AA109" i="40"/>
  <c r="Y109" i="40"/>
  <c r="AF109" i="40"/>
  <c r="AE109" i="40"/>
  <c r="AG109" i="40"/>
  <c r="AD109" i="40"/>
  <c r="W109" i="40"/>
  <c r="AJ95" i="21"/>
  <c r="AA95" i="21"/>
  <c r="Z95" i="21"/>
  <c r="AI95" i="21"/>
  <c r="AG95" i="21"/>
  <c r="X95" i="21"/>
  <c r="AM95" i="21"/>
  <c r="W95" i="21"/>
  <c r="AB95" i="21"/>
  <c r="AH95" i="21"/>
  <c r="AE95" i="21"/>
  <c r="AD95" i="21"/>
  <c r="Y95" i="21"/>
  <c r="AN95" i="21"/>
  <c r="AC95" i="21"/>
  <c r="AF95" i="21"/>
  <c r="AL95" i="21"/>
  <c r="AK95" i="21"/>
  <c r="AB67" i="28"/>
  <c r="AF67" i="28"/>
  <c r="AL67" i="28"/>
  <c r="W67" i="28"/>
  <c r="AJ67" i="28"/>
  <c r="AK67" i="28"/>
  <c r="X67" i="28"/>
  <c r="AD67" i="28"/>
  <c r="Z67" i="28"/>
  <c r="AI67" i="28"/>
  <c r="Y67" i="28"/>
  <c r="AH67" i="28"/>
  <c r="AO67" i="28"/>
  <c r="AE67" i="28"/>
  <c r="AN67" i="28"/>
  <c r="AC67" i="28"/>
  <c r="Z67" i="21"/>
  <c r="AL67" i="21"/>
  <c r="AK67" i="21"/>
  <c r="AN67" i="21"/>
  <c r="AI67" i="21"/>
  <c r="X67" i="21"/>
  <c r="AH67" i="21"/>
  <c r="AM67" i="21"/>
  <c r="AJ67" i="21"/>
  <c r="AD67" i="21"/>
  <c r="Y67" i="21"/>
  <c r="AO67" i="21"/>
  <c r="AF67" i="21"/>
  <c r="AI93" i="21"/>
  <c r="AF93" i="21"/>
  <c r="Y93" i="21"/>
  <c r="AL93" i="21"/>
  <c r="AB93" i="21"/>
  <c r="AD93" i="21"/>
  <c r="AM93" i="21"/>
  <c r="W93" i="21"/>
  <c r="AG93" i="21"/>
  <c r="AH93" i="21"/>
  <c r="AK93" i="21"/>
  <c r="Y22" i="19"/>
  <c r="AK22" i="19"/>
  <c r="AJ22" i="19"/>
  <c r="AF22" i="19"/>
  <c r="AE22" i="19"/>
  <c r="AO22" i="19"/>
  <c r="AA22" i="19"/>
  <c r="Z22" i="19"/>
  <c r="AH22" i="19"/>
  <c r="X22" i="19"/>
  <c r="AG22" i="19"/>
  <c r="AI22" i="19"/>
  <c r="AM22" i="19"/>
  <c r="AC22" i="19"/>
  <c r="W22" i="19"/>
  <c r="AD22" i="19"/>
  <c r="AB22" i="19"/>
  <c r="AL22" i="19"/>
  <c r="AI145" i="23"/>
  <c r="X145" i="23"/>
  <c r="AO145" i="23"/>
  <c r="AL145" i="23"/>
  <c r="AF145" i="23"/>
  <c r="AM145" i="23"/>
  <c r="AG145" i="23"/>
  <c r="AH145" i="23"/>
  <c r="W145" i="23"/>
  <c r="AD145" i="23"/>
  <c r="AC145" i="23"/>
  <c r="Y145" i="23"/>
  <c r="AJ145" i="23"/>
  <c r="AE145" i="23"/>
  <c r="AA145" i="23"/>
  <c r="AN145" i="23"/>
  <c r="AO110" i="41"/>
  <c r="W110" i="41"/>
  <c r="Y110" i="41"/>
  <c r="AG110" i="41"/>
  <c r="AC110" i="41"/>
  <c r="AF110" i="41"/>
  <c r="Z110" i="41"/>
  <c r="AH110" i="41"/>
  <c r="AI110" i="41"/>
  <c r="AE110" i="41"/>
  <c r="AK110" i="41"/>
  <c r="AB110" i="41"/>
  <c r="AM110" i="41"/>
  <c r="AN110" i="41"/>
  <c r="AJ110" i="41"/>
  <c r="AD110" i="41"/>
  <c r="X110" i="41"/>
  <c r="Z28" i="42"/>
  <c r="AF28" i="42"/>
  <c r="AI28" i="42"/>
  <c r="X28" i="42"/>
  <c r="AC28" i="42"/>
  <c r="AE28" i="42"/>
  <c r="AG28" i="42"/>
  <c r="AJ28" i="42"/>
  <c r="Y28" i="42"/>
  <c r="AB28" i="42"/>
  <c r="AO28" i="42"/>
  <c r="AN28" i="42"/>
  <c r="AE83" i="25"/>
  <c r="W83" i="25"/>
  <c r="AO83" i="25"/>
  <c r="Z83" i="25"/>
  <c r="AJ83" i="25"/>
  <c r="Y83" i="25"/>
  <c r="AC83" i="25"/>
  <c r="AA83" i="25"/>
  <c r="X83" i="25"/>
  <c r="AI83" i="25"/>
  <c r="AF83" i="25"/>
  <c r="AG83" i="25"/>
  <c r="AM83" i="25"/>
  <c r="AD83" i="25"/>
  <c r="AN83" i="25"/>
  <c r="AB83" i="25"/>
  <c r="AH83" i="25"/>
  <c r="AK83" i="25"/>
  <c r="AL83" i="25"/>
  <c r="AO122" i="28"/>
  <c r="AI122" i="28"/>
  <c r="AN122" i="28"/>
  <c r="AH120" i="21"/>
  <c r="AC120" i="21"/>
  <c r="AO92" i="21"/>
  <c r="Z93" i="21"/>
  <c r="AB67" i="21"/>
  <c r="AD162" i="21"/>
  <c r="W67" i="21"/>
  <c r="AO93" i="21"/>
  <c r="AO149" i="21"/>
  <c r="AN22" i="19"/>
  <c r="AN4" i="40"/>
  <c r="AL163" i="41"/>
  <c r="Y163" i="41"/>
  <c r="W38" i="19"/>
  <c r="AB38" i="19"/>
  <c r="AF38" i="19"/>
  <c r="AN38" i="19"/>
  <c r="X38" i="19"/>
  <c r="AD38" i="19"/>
  <c r="AJ38" i="19"/>
  <c r="Y38" i="19"/>
  <c r="AG38" i="19"/>
  <c r="AO38" i="19"/>
  <c r="AC38" i="19"/>
  <c r="Z38" i="19"/>
  <c r="AM38" i="19"/>
  <c r="AE38" i="19"/>
  <c r="AK38" i="19"/>
  <c r="AD20" i="26"/>
  <c r="AA20" i="26"/>
  <c r="AM20" i="26"/>
  <c r="AI20" i="26"/>
  <c r="AL20" i="26"/>
  <c r="AH20" i="26"/>
  <c r="AN20" i="26"/>
  <c r="W20" i="26"/>
  <c r="X20" i="26"/>
  <c r="Z20" i="26"/>
  <c r="AO20" i="26"/>
  <c r="AF20" i="26"/>
  <c r="AJ20" i="26"/>
  <c r="Y20" i="26"/>
  <c r="AE20" i="26"/>
  <c r="AB20" i="26"/>
  <c r="AC20" i="26"/>
  <c r="AG20" i="26"/>
  <c r="AK20" i="26"/>
  <c r="Z50" i="25"/>
  <c r="AG50" i="25"/>
  <c r="AI50" i="25"/>
  <c r="Y50" i="25"/>
  <c r="AD50" i="25"/>
  <c r="AL50" i="25"/>
  <c r="AB50" i="25"/>
  <c r="AK50" i="25"/>
  <c r="AO50" i="25"/>
  <c r="W50" i="25"/>
  <c r="X50" i="25"/>
  <c r="AA50" i="25"/>
  <c r="AN50" i="25"/>
  <c r="AE50" i="25"/>
  <c r="AF50" i="25"/>
  <c r="AJ50" i="25"/>
  <c r="AH50" i="25"/>
  <c r="AM50" i="25"/>
  <c r="AE112" i="40"/>
  <c r="AL112" i="40"/>
  <c r="AA112" i="40"/>
  <c r="AI112" i="40"/>
  <c r="X112" i="40"/>
  <c r="Z112" i="40"/>
  <c r="AN112" i="40"/>
  <c r="AH112" i="40"/>
  <c r="AD112" i="40"/>
  <c r="AK112" i="40"/>
  <c r="AC112" i="40"/>
  <c r="AJ112" i="40"/>
  <c r="AB112" i="40"/>
  <c r="AO112" i="40"/>
  <c r="AM112" i="40"/>
  <c r="AF112" i="40"/>
  <c r="W112" i="40"/>
  <c r="Y112" i="40"/>
  <c r="AM92" i="41"/>
  <c r="AB92" i="41"/>
  <c r="W92" i="41"/>
  <c r="Z92" i="41"/>
  <c r="AL92" i="41"/>
  <c r="AN92" i="41"/>
  <c r="AK92" i="41"/>
  <c r="AG92" i="41"/>
  <c r="AC92" i="41"/>
  <c r="AD92" i="41"/>
  <c r="AC126" i="28"/>
  <c r="W126" i="28"/>
  <c r="AN126" i="28"/>
  <c r="AL126" i="28"/>
  <c r="AG126" i="28"/>
  <c r="AA126" i="28"/>
  <c r="Y126" i="28"/>
  <c r="AM126" i="28"/>
  <c r="AH126" i="28"/>
  <c r="AE126" i="28"/>
  <c r="AB126" i="28"/>
  <c r="AO126" i="28"/>
  <c r="AF126" i="28"/>
  <c r="X126" i="28"/>
  <c r="AK126" i="28"/>
  <c r="AD126" i="28"/>
  <c r="Y129" i="40"/>
  <c r="AC129" i="40"/>
  <c r="AF129" i="40"/>
  <c r="AA129" i="40"/>
  <c r="AN129" i="40"/>
  <c r="AI129" i="40"/>
  <c r="AE129" i="40"/>
  <c r="AO129" i="40"/>
  <c r="AD129" i="40"/>
  <c r="AM129" i="40"/>
  <c r="AB129" i="40"/>
  <c r="W129" i="40"/>
  <c r="AK129" i="40"/>
  <c r="AG129" i="40"/>
  <c r="AJ129" i="40"/>
  <c r="X129" i="40"/>
  <c r="Z129" i="40"/>
  <c r="AH129" i="40"/>
  <c r="AL129" i="40"/>
  <c r="Y162" i="21"/>
  <c r="AC162" i="21"/>
  <c r="AG162" i="21"/>
  <c r="AH162" i="21"/>
  <c r="AO162" i="21"/>
  <c r="X162" i="21"/>
  <c r="AJ162" i="21"/>
  <c r="W162" i="21"/>
  <c r="AE162" i="21"/>
  <c r="AK162" i="21"/>
  <c r="AA162" i="21"/>
  <c r="AN162" i="21"/>
  <c r="AM162" i="21"/>
  <c r="AI162" i="21"/>
  <c r="AL162" i="21"/>
  <c r="AA124" i="21"/>
  <c r="W70" i="21"/>
  <c r="AM124" i="21"/>
  <c r="X70" i="21"/>
  <c r="AI124" i="21"/>
  <c r="AG67" i="21"/>
  <c r="AN11" i="19"/>
  <c r="W60" i="21"/>
  <c r="AE42" i="26"/>
  <c r="AC42" i="26"/>
  <c r="AO68" i="26"/>
  <c r="AM68" i="26"/>
  <c r="AK68" i="26"/>
  <c r="AE68" i="26"/>
  <c r="AL61" i="40"/>
  <c r="AK61" i="40"/>
  <c r="Z166" i="26"/>
  <c r="AJ166" i="26"/>
  <c r="AB166" i="26"/>
  <c r="AO166" i="26"/>
  <c r="AH166" i="26"/>
  <c r="Y144" i="28"/>
  <c r="AF144" i="28"/>
  <c r="AM144" i="28"/>
  <c r="AG87" i="41"/>
  <c r="AD87" i="41"/>
  <c r="AB175" i="26"/>
  <c r="Z175" i="26"/>
  <c r="AC175" i="26"/>
  <c r="AE175" i="26"/>
  <c r="X175" i="26"/>
  <c r="AH175" i="26"/>
  <c r="AJ175" i="26"/>
  <c r="AK175" i="26"/>
  <c r="Y175" i="26"/>
  <c r="AI19" i="26"/>
  <c r="AA19" i="26"/>
  <c r="AN19" i="26"/>
  <c r="AD19" i="26"/>
  <c r="AO19" i="26"/>
  <c r="AM19" i="26"/>
  <c r="AK19" i="26"/>
  <c r="AB19" i="26"/>
  <c r="AF19" i="26"/>
  <c r="Y19" i="26"/>
  <c r="AA77" i="21"/>
  <c r="AI77" i="21"/>
  <c r="AD77" i="21"/>
  <c r="Y77" i="21"/>
  <c r="AK77" i="21"/>
  <c r="AL77" i="21"/>
  <c r="AH77" i="21"/>
  <c r="AG77" i="21"/>
  <c r="Z77" i="21"/>
  <c r="AB77" i="21"/>
  <c r="AI82" i="23"/>
  <c r="AC82" i="23"/>
  <c r="AD82" i="23"/>
  <c r="AB154" i="21"/>
  <c r="AK126" i="21"/>
  <c r="AF77" i="21"/>
  <c r="AN157" i="21"/>
  <c r="AI15" i="19"/>
  <c r="AD32" i="26"/>
  <c r="AH32" i="26"/>
  <c r="AJ32" i="26"/>
  <c r="AE32" i="26"/>
  <c r="AK32" i="26"/>
  <c r="AC32" i="26"/>
  <c r="AI32" i="26"/>
  <c r="AI60" i="23"/>
  <c r="Y60" i="23"/>
  <c r="AM60" i="23"/>
  <c r="Z60" i="23"/>
  <c r="AL60" i="23"/>
  <c r="AD55" i="42"/>
  <c r="AC55" i="42"/>
  <c r="W55" i="42"/>
  <c r="AN55" i="42"/>
  <c r="Y55" i="42"/>
  <c r="AA100" i="40"/>
  <c r="AF100" i="40"/>
  <c r="W100" i="40"/>
  <c r="AJ100" i="40"/>
  <c r="AH100" i="40"/>
  <c r="AE100" i="40"/>
  <c r="AK100" i="40"/>
  <c r="X100" i="40"/>
  <c r="AD100" i="40"/>
  <c r="Z100" i="40"/>
  <c r="AN100" i="40"/>
  <c r="AL100" i="40"/>
  <c r="AC100" i="40"/>
  <c r="AM100" i="40"/>
  <c r="AI100" i="40"/>
  <c r="Y100" i="40"/>
  <c r="W152" i="26"/>
  <c r="AK152" i="26"/>
  <c r="Z152" i="26"/>
  <c r="AB152" i="26"/>
  <c r="AM152" i="26"/>
  <c r="AD152" i="26"/>
  <c r="AI152" i="26"/>
  <c r="Y152" i="26"/>
  <c r="AL152" i="26"/>
  <c r="AG152" i="26"/>
  <c r="AN152" i="26"/>
  <c r="AF152" i="26"/>
  <c r="X152" i="26"/>
  <c r="AA152" i="26"/>
  <c r="AE152" i="26"/>
  <c r="AH152" i="26"/>
  <c r="AC152" i="26"/>
  <c r="AO152" i="26"/>
  <c r="X115" i="23"/>
  <c r="AH115" i="23"/>
  <c r="AE115" i="23"/>
  <c r="AJ115" i="23"/>
  <c r="AG115" i="23"/>
  <c r="AL115" i="23"/>
  <c r="AA115" i="23"/>
  <c r="AI115" i="23"/>
  <c r="AM126" i="21"/>
  <c r="AL166" i="21"/>
  <c r="AD87" i="42"/>
  <c r="AG87" i="42"/>
  <c r="AJ135" i="26"/>
  <c r="AO135" i="26"/>
  <c r="AN135" i="26"/>
  <c r="Z135" i="26"/>
  <c r="AE135" i="26"/>
  <c r="Z82" i="21"/>
  <c r="AC82" i="21"/>
  <c r="AK82" i="21"/>
  <c r="AM82" i="21"/>
  <c r="Y82" i="21"/>
  <c r="AO82" i="21"/>
  <c r="AJ82" i="21"/>
  <c r="AD82" i="21"/>
  <c r="AL153" i="21"/>
  <c r="AB153" i="21"/>
  <c r="X153" i="21"/>
  <c r="AA153" i="21"/>
  <c r="AG153" i="21"/>
  <c r="AD153" i="21"/>
  <c r="AN153" i="21"/>
  <c r="AH153" i="21"/>
  <c r="AL114" i="41"/>
  <c r="AJ114" i="41"/>
  <c r="AA114" i="41"/>
  <c r="AF114" i="41"/>
  <c r="AD114" i="41"/>
  <c r="AE114" i="41"/>
  <c r="AI125" i="41"/>
  <c r="Y125" i="41"/>
  <c r="AF125" i="41"/>
  <c r="AA125" i="41"/>
  <c r="X125" i="41"/>
  <c r="AJ132" i="42"/>
  <c r="AA132" i="42"/>
  <c r="AO132" i="42"/>
  <c r="AC24" i="42"/>
  <c r="AB24" i="42"/>
  <c r="AK24" i="42"/>
  <c r="W24" i="42"/>
  <c r="AF24" i="42"/>
  <c r="AL24" i="42"/>
  <c r="Z24" i="42"/>
  <c r="AF123" i="23"/>
  <c r="AE123" i="23"/>
  <c r="W123" i="23"/>
  <c r="Y45" i="42"/>
  <c r="AN45" i="42"/>
  <c r="AG82" i="42"/>
  <c r="AH82" i="42"/>
  <c r="AM82" i="42"/>
  <c r="AD82" i="42"/>
  <c r="AC82" i="42"/>
  <c r="AC161" i="28"/>
  <c r="AK161" i="28"/>
  <c r="AE161" i="28"/>
  <c r="Z161" i="28"/>
  <c r="X161" i="28"/>
  <c r="AA161" i="28"/>
  <c r="AM161" i="28"/>
  <c r="AO161" i="28"/>
  <c r="Y161" i="28"/>
  <c r="AL92" i="23"/>
  <c r="AM92" i="23"/>
  <c r="Z92" i="23"/>
  <c r="AF82" i="21"/>
  <c r="W126" i="21"/>
  <c r="AI82" i="21"/>
  <c r="AM40" i="19"/>
  <c r="W82" i="21"/>
  <c r="W77" i="21"/>
  <c r="AA157" i="21"/>
  <c r="Y166" i="21"/>
  <c r="X40" i="19"/>
  <c r="X12" i="26"/>
  <c r="AI12" i="26"/>
  <c r="AM12" i="26"/>
  <c r="Y66" i="41"/>
  <c r="AK66" i="41"/>
  <c r="AI161" i="26"/>
  <c r="AA161" i="26"/>
  <c r="AO161" i="26"/>
  <c r="AC161" i="26"/>
  <c r="AK161" i="26"/>
  <c r="AJ161" i="26"/>
  <c r="Z161" i="26"/>
  <c r="AH161" i="26"/>
  <c r="AL161" i="26"/>
  <c r="Z126" i="21"/>
  <c r="AD126" i="21"/>
  <c r="AO126" i="21"/>
  <c r="AF126" i="21"/>
  <c r="AH126" i="21"/>
  <c r="AC126" i="21"/>
  <c r="Y126" i="21"/>
  <c r="AI126" i="21"/>
  <c r="AE126" i="21"/>
  <c r="Y152" i="23"/>
  <c r="AJ152" i="23"/>
  <c r="AF152" i="23"/>
  <c r="AF87" i="40"/>
  <c r="X87" i="40"/>
  <c r="AE87" i="40"/>
  <c r="AM87" i="40"/>
  <c r="AL87" i="40"/>
  <c r="AK87" i="40"/>
  <c r="AA87" i="40"/>
  <c r="Y87" i="40"/>
  <c r="AC87" i="40"/>
  <c r="AO87" i="40"/>
  <c r="AN87" i="40"/>
  <c r="AB87" i="40"/>
  <c r="AJ87" i="40"/>
  <c r="Y34" i="42"/>
  <c r="AE34" i="42"/>
  <c r="AC34" i="42"/>
  <c r="AD34" i="42"/>
  <c r="AA77" i="26"/>
  <c r="AK77" i="26"/>
  <c r="AE77" i="26"/>
  <c r="AC77" i="26"/>
  <c r="AM77" i="26"/>
  <c r="AJ77" i="26"/>
  <c r="AF77" i="26"/>
  <c r="AD77" i="26"/>
  <c r="X77" i="26"/>
  <c r="AG77" i="26"/>
  <c r="AH77" i="26"/>
  <c r="AI77" i="26"/>
  <c r="Z77" i="26"/>
  <c r="W77" i="26"/>
  <c r="AO22" i="42"/>
  <c r="AL22" i="42"/>
  <c r="AC22" i="42"/>
  <c r="AM22" i="42"/>
  <c r="Y22" i="42"/>
  <c r="AN22" i="42"/>
  <c r="W22" i="42"/>
  <c r="AI22" i="42"/>
  <c r="AD22" i="42"/>
  <c r="Z22" i="42"/>
  <c r="AA22" i="42"/>
  <c r="AE22" i="42"/>
  <c r="AB22" i="42"/>
  <c r="AF22" i="42"/>
  <c r="AG22" i="42"/>
  <c r="X22" i="42"/>
  <c r="AJ22" i="42"/>
  <c r="AK22" i="42"/>
  <c r="AM140" i="40"/>
  <c r="AK140" i="40"/>
  <c r="Z140" i="40"/>
  <c r="AI140" i="40"/>
  <c r="AN140" i="40"/>
  <c r="AF140" i="40"/>
  <c r="X140" i="40"/>
  <c r="AD140" i="40"/>
  <c r="AH140" i="40"/>
  <c r="AB140" i="40"/>
  <c r="AA140" i="40"/>
  <c r="Y140" i="40"/>
  <c r="AE140" i="40"/>
  <c r="AL140" i="40"/>
  <c r="AJ140" i="40"/>
  <c r="AG140" i="40"/>
  <c r="AC140" i="40"/>
  <c r="W140" i="40"/>
  <c r="AO107" i="26"/>
  <c r="Z107" i="26"/>
  <c r="AC107" i="26"/>
  <c r="AA107" i="26"/>
  <c r="AI107" i="26"/>
  <c r="AJ107" i="26"/>
  <c r="AG107" i="26"/>
  <c r="AB107" i="26"/>
  <c r="Y107" i="26"/>
  <c r="AF107" i="26"/>
  <c r="AN107" i="26"/>
  <c r="X107" i="26"/>
  <c r="AK107" i="26"/>
  <c r="AD107" i="26"/>
  <c r="AE107" i="26"/>
  <c r="AH107" i="26"/>
  <c r="W107" i="26"/>
  <c r="AL126" i="21"/>
  <c r="X126" i="21"/>
  <c r="AJ166" i="21"/>
  <c r="AM77" i="21"/>
  <c r="AG82" i="21"/>
  <c r="AC157" i="21"/>
  <c r="AA82" i="21"/>
  <c r="AL15" i="19"/>
  <c r="AJ152" i="26"/>
  <c r="AH22" i="42"/>
  <c r="AM115" i="23"/>
  <c r="AG163" i="26"/>
  <c r="AI163" i="26"/>
  <c r="AL163" i="26"/>
  <c r="AD163" i="26"/>
  <c r="AB163" i="26"/>
  <c r="AA15" i="19"/>
  <c r="AB15" i="19"/>
  <c r="AO15" i="19"/>
  <c r="AM15" i="19"/>
  <c r="Y15" i="19"/>
  <c r="W15" i="19"/>
  <c r="AN15" i="19"/>
  <c r="AK15" i="19"/>
  <c r="AJ15" i="19"/>
  <c r="X15" i="19"/>
  <c r="AH15" i="19"/>
  <c r="AF15" i="19"/>
  <c r="AD15" i="19"/>
  <c r="AC15" i="19"/>
  <c r="Z15" i="19"/>
  <c r="AB9" i="40"/>
  <c r="AM9" i="40"/>
  <c r="AA87" i="26"/>
  <c r="AC87" i="26"/>
  <c r="Z87" i="26"/>
  <c r="AF87" i="26"/>
  <c r="Y87" i="26"/>
  <c r="AL87" i="26"/>
  <c r="AN87" i="26"/>
  <c r="X104" i="40"/>
  <c r="AL104" i="40"/>
  <c r="AJ104" i="40"/>
  <c r="AN104" i="40"/>
  <c r="AE104" i="40"/>
  <c r="AD104" i="40"/>
  <c r="Z104" i="40"/>
  <c r="AG104" i="40"/>
  <c r="AI104" i="40"/>
  <c r="AA104" i="40"/>
  <c r="AK114" i="21"/>
  <c r="AG114" i="21"/>
  <c r="W114" i="21"/>
  <c r="AC114" i="21"/>
  <c r="AI114" i="21"/>
  <c r="AA114" i="21"/>
  <c r="AB114" i="21"/>
  <c r="AN114" i="21"/>
  <c r="AO114" i="21"/>
  <c r="AD114" i="21"/>
  <c r="Z114" i="21"/>
  <c r="AM114" i="21"/>
  <c r="AJ114" i="21"/>
  <c r="AF114" i="21"/>
  <c r="X114" i="21"/>
  <c r="AE114" i="21"/>
  <c r="AI24" i="40"/>
  <c r="AJ24" i="40"/>
  <c r="Y24" i="40"/>
  <c r="AO24" i="40"/>
  <c r="AA24" i="40"/>
  <c r="X116" i="21"/>
  <c r="W116" i="21"/>
  <c r="AO116" i="21"/>
  <c r="AI116" i="21"/>
  <c r="AM116" i="21"/>
  <c r="AG116" i="21"/>
  <c r="AF116" i="21"/>
  <c r="AL116" i="21"/>
  <c r="AE116" i="21"/>
  <c r="AA116" i="21"/>
  <c r="AN116" i="21"/>
  <c r="AJ116" i="21"/>
  <c r="AB116" i="21"/>
  <c r="AK116" i="21"/>
  <c r="AD116" i="21"/>
  <c r="AC116" i="21"/>
  <c r="AN97" i="42"/>
  <c r="AL97" i="42"/>
  <c r="AE97" i="42"/>
  <c r="AH97" i="42"/>
  <c r="AK97" i="42"/>
  <c r="W97" i="42"/>
  <c r="AM97" i="42"/>
  <c r="X97" i="42"/>
  <c r="Z97" i="42"/>
  <c r="AI97" i="42"/>
  <c r="AE10" i="19"/>
  <c r="Z10" i="19"/>
  <c r="AO10" i="19"/>
  <c r="X10" i="19"/>
  <c r="AL10" i="19"/>
  <c r="AC10" i="19"/>
  <c r="AN10" i="19"/>
  <c r="AA10" i="19"/>
  <c r="AG10" i="19"/>
  <c r="Y10" i="19"/>
  <c r="AD10" i="19"/>
  <c r="AB10" i="19"/>
  <c r="W10" i="19"/>
  <c r="AJ10" i="19"/>
  <c r="AK10" i="19"/>
  <c r="AI10" i="19"/>
  <c r="AB82" i="21"/>
  <c r="AA154" i="21"/>
  <c r="AB126" i="21"/>
  <c r="AE166" i="21"/>
  <c r="AO77" i="21"/>
  <c r="AN82" i="21"/>
  <c r="AE77" i="21"/>
  <c r="AH82" i="21"/>
  <c r="AG126" i="21"/>
  <c r="AJ126" i="21"/>
  <c r="AO140" i="40"/>
  <c r="X35" i="40"/>
  <c r="AC35" i="40"/>
  <c r="Y35" i="40"/>
  <c r="AN59" i="23"/>
  <c r="AM59" i="23"/>
  <c r="Y59" i="23"/>
  <c r="AH157" i="21"/>
  <c r="AB157" i="21"/>
  <c r="AM157" i="21"/>
  <c r="X157" i="21"/>
  <c r="AI157" i="21"/>
  <c r="AD157" i="21"/>
  <c r="AJ157" i="21"/>
  <c r="AF157" i="21"/>
  <c r="AE157" i="21"/>
  <c r="AL157" i="21"/>
  <c r="Y157" i="21"/>
  <c r="Z157" i="21"/>
  <c r="AO157" i="21"/>
  <c r="W157" i="21"/>
  <c r="AE39" i="23"/>
  <c r="Y39" i="23"/>
  <c r="AM39" i="23"/>
  <c r="AN157" i="42"/>
  <c r="AL157" i="42"/>
  <c r="AI157" i="42"/>
  <c r="AF106" i="28"/>
  <c r="Z106" i="28"/>
  <c r="AH38" i="28"/>
  <c r="AC38" i="28"/>
  <c r="AB38" i="28"/>
  <c r="AD166" i="21"/>
  <c r="W166" i="21"/>
  <c r="AI166" i="21"/>
  <c r="Z166" i="21"/>
  <c r="X166" i="21"/>
  <c r="AH166" i="21"/>
  <c r="AM166" i="21"/>
  <c r="AC166" i="21"/>
  <c r="AK166" i="21"/>
  <c r="AA166" i="21"/>
  <c r="AN166" i="21"/>
  <c r="AG166" i="21"/>
  <c r="AG16" i="28"/>
  <c r="W16" i="28"/>
  <c r="AD16" i="28"/>
  <c r="AK16" i="28"/>
  <c r="AE16" i="28"/>
  <c r="AO16" i="28"/>
  <c r="AC16" i="28"/>
  <c r="Z16" i="28"/>
  <c r="Y16" i="28"/>
  <c r="AH16" i="28"/>
  <c r="AN16" i="28"/>
  <c r="AI16" i="28"/>
  <c r="AJ16" i="28"/>
  <c r="AM16" i="28"/>
  <c r="AB16" i="28"/>
  <c r="AL16" i="28"/>
  <c r="AA16" i="28"/>
  <c r="X16" i="28"/>
  <c r="Z96" i="42"/>
  <c r="AF96" i="42"/>
  <c r="AC96" i="42"/>
  <c r="AM96" i="42"/>
  <c r="AK96" i="42"/>
  <c r="W96" i="42"/>
  <c r="AD96" i="42"/>
  <c r="AO96" i="42"/>
  <c r="AG96" i="42"/>
  <c r="AH96" i="42"/>
  <c r="X96" i="42"/>
  <c r="AB96" i="42"/>
  <c r="AE96" i="42"/>
  <c r="AN96" i="42"/>
  <c r="AL96" i="42"/>
  <c r="Y96" i="42"/>
  <c r="AA96" i="42"/>
  <c r="AF86" i="42"/>
  <c r="AK86" i="42"/>
  <c r="AE86" i="42"/>
  <c r="Y86" i="42"/>
  <c r="AE168" i="42"/>
  <c r="AD168" i="42"/>
  <c r="AF166" i="21"/>
  <c r="AC77" i="21"/>
  <c r="AM153" i="21"/>
  <c r="AE9" i="40"/>
  <c r="AL107" i="26"/>
  <c r="AD97" i="42"/>
  <c r="AG106" i="28"/>
  <c r="AE79" i="42"/>
  <c r="AO79" i="42"/>
  <c r="AN79" i="42"/>
  <c r="Y79" i="42"/>
  <c r="AJ61" i="25"/>
  <c r="AK61" i="25"/>
  <c r="AD61" i="25"/>
  <c r="AF61" i="25"/>
  <c r="AG61" i="25"/>
  <c r="AH61" i="25"/>
  <c r="AC160" i="40"/>
  <c r="Y160" i="40"/>
  <c r="AH160" i="40"/>
  <c r="AA160" i="40"/>
  <c r="AN40" i="19"/>
  <c r="AG40" i="19"/>
  <c r="AL40" i="19"/>
  <c r="AI40" i="19"/>
  <c r="AB40" i="19"/>
  <c r="AD40" i="19"/>
  <c r="AF40" i="19"/>
  <c r="AA40" i="19"/>
  <c r="Y40" i="19"/>
  <c r="Z40" i="19"/>
  <c r="AA123" i="42"/>
  <c r="AI123" i="42"/>
  <c r="W132" i="26"/>
  <c r="AO132" i="26"/>
  <c r="Y132" i="26"/>
  <c r="AA132" i="26"/>
  <c r="AK132" i="26"/>
  <c r="AG132" i="26"/>
  <c r="AM132" i="26"/>
  <c r="AH81" i="41"/>
  <c r="W81" i="41"/>
  <c r="AD81" i="41"/>
  <c r="AF81" i="41"/>
  <c r="AB166" i="21"/>
  <c r="AJ77" i="21"/>
  <c r="AE153" i="21"/>
  <c r="Y116" i="21"/>
  <c r="AN77" i="21"/>
  <c r="AH10" i="19"/>
  <c r="AL114" i="21"/>
  <c r="AE19" i="26"/>
  <c r="AG100" i="40"/>
  <c r="AB100" i="40"/>
  <c r="AI96" i="42"/>
  <c r="AH90" i="42"/>
  <c r="Y90" i="42"/>
  <c r="AM56" i="42"/>
  <c r="AL56" i="42"/>
  <c r="AB56" i="42"/>
  <c r="Y56" i="42"/>
  <c r="AG56" i="42"/>
  <c r="AE56" i="42"/>
  <c r="AC56" i="42"/>
  <c r="AN56" i="42"/>
  <c r="AB130" i="42"/>
  <c r="AK130" i="42"/>
  <c r="AD130" i="42"/>
  <c r="Z130" i="42"/>
  <c r="Y130" i="42"/>
  <c r="W130" i="42"/>
  <c r="AI130" i="42"/>
  <c r="AA130" i="42"/>
  <c r="AK169" i="26"/>
  <c r="AL169" i="26"/>
  <c r="AF169" i="26"/>
  <c r="AE169" i="26"/>
  <c r="AH169" i="26"/>
  <c r="AA169" i="26"/>
  <c r="AC169" i="26"/>
  <c r="Y169" i="26"/>
  <c r="X169" i="26"/>
  <c r="AD169" i="26"/>
  <c r="AO169" i="26"/>
  <c r="AH3" i="23"/>
  <c r="W3" i="23"/>
  <c r="AB3" i="23"/>
  <c r="X3" i="23"/>
  <c r="AM3" i="23"/>
  <c r="Z3" i="23"/>
  <c r="AI117" i="23"/>
  <c r="AA117" i="23"/>
  <c r="AN56" i="40"/>
  <c r="AC56" i="40"/>
  <c r="AE56" i="40"/>
  <c r="AI56" i="40"/>
  <c r="AH56" i="40"/>
  <c r="AA56" i="40"/>
  <c r="AB56" i="40"/>
  <c r="Y56" i="40"/>
  <c r="AG163" i="41"/>
  <c r="AJ163" i="41"/>
  <c r="Z163" i="41"/>
  <c r="AG151" i="41"/>
  <c r="AM151" i="41"/>
  <c r="AN151" i="41"/>
  <c r="AD151" i="41"/>
  <c r="W151" i="41"/>
  <c r="AB151" i="41"/>
  <c r="AE151" i="41"/>
  <c r="AI100" i="42"/>
  <c r="Z141" i="26"/>
  <c r="AB81" i="26"/>
  <c r="AK81" i="26"/>
  <c r="AH141" i="26"/>
  <c r="Y91" i="42"/>
  <c r="AG91" i="42"/>
  <c r="AM10" i="41"/>
  <c r="X176" i="41"/>
  <c r="Z101" i="28"/>
  <c r="AJ42" i="23"/>
  <c r="AF100" i="42"/>
  <c r="AK141" i="26"/>
  <c r="W176" i="41"/>
  <c r="AO91" i="42"/>
  <c r="AC91" i="42"/>
  <c r="AM81" i="26"/>
  <c r="Z107" i="42"/>
  <c r="AM152" i="41"/>
  <c r="AE176" i="41"/>
  <c r="AA42" i="23"/>
  <c r="AJ101" i="28"/>
  <c r="AO101" i="28"/>
  <c r="AB42" i="23"/>
  <c r="AO42" i="23"/>
  <c r="AC100" i="42"/>
  <c r="Z81" i="26"/>
  <c r="X141" i="26"/>
  <c r="Y81" i="26"/>
  <c r="Z91" i="42"/>
  <c r="AE91" i="42"/>
  <c r="AA176" i="41"/>
  <c r="AN176" i="41"/>
  <c r="AG141" i="26"/>
  <c r="AL10" i="41"/>
  <c r="AJ10" i="41"/>
  <c r="AK107" i="42"/>
  <c r="AH176" i="41"/>
  <c r="AL101" i="28"/>
  <c r="AA101" i="28"/>
  <c r="AC42" i="23"/>
  <c r="AL42" i="23"/>
  <c r="AL81" i="26"/>
  <c r="AO100" i="42"/>
  <c r="AH91" i="42"/>
  <c r="AL91" i="42"/>
  <c r="AJ176" i="41"/>
  <c r="Y176" i="41"/>
  <c r="AO10" i="41"/>
  <c r="AO85" i="41"/>
  <c r="AC176" i="41"/>
  <c r="W101" i="28"/>
  <c r="W42" i="23"/>
  <c r="AE101" i="28"/>
  <c r="AC118" i="26"/>
  <c r="AN130" i="26"/>
  <c r="AK101" i="40"/>
  <c r="AK122" i="42"/>
  <c r="AK106" i="26"/>
  <c r="AC12" i="26"/>
  <c r="AA55" i="40"/>
  <c r="AO118" i="26"/>
  <c r="AI69" i="40"/>
  <c r="AG69" i="40"/>
  <c r="AD69" i="40"/>
  <c r="W11" i="40"/>
  <c r="AJ11" i="40"/>
  <c r="AA11" i="40"/>
  <c r="AM11" i="40"/>
  <c r="Z11" i="40"/>
  <c r="AM132" i="40"/>
  <c r="Y132" i="40"/>
  <c r="AL132" i="40"/>
  <c r="AF85" i="28"/>
  <c r="X85" i="28"/>
  <c r="AK85" i="28"/>
  <c r="AH85" i="28"/>
  <c r="AA85" i="28"/>
  <c r="AL85" i="28"/>
  <c r="AJ177" i="26"/>
  <c r="AM177" i="26"/>
  <c r="AD177" i="26"/>
  <c r="AB177" i="26"/>
  <c r="X177" i="26"/>
  <c r="Y177" i="26"/>
  <c r="AL177" i="26"/>
  <c r="Z177" i="26"/>
  <c r="AO177" i="26"/>
  <c r="W177" i="26"/>
  <c r="AE177" i="26"/>
  <c r="AN177" i="26"/>
  <c r="AI177" i="26"/>
  <c r="AF177" i="26"/>
  <c r="AH177" i="26"/>
  <c r="AC177" i="26"/>
  <c r="AG177" i="26"/>
  <c r="AK177" i="26"/>
  <c r="AA177" i="26"/>
  <c r="AM85" i="21"/>
  <c r="AK85" i="21"/>
  <c r="AI85" i="21"/>
  <c r="AN85" i="21"/>
  <c r="AB85" i="21"/>
  <c r="AD85" i="21"/>
  <c r="Y85" i="21"/>
  <c r="W85" i="21"/>
  <c r="AJ85" i="21"/>
  <c r="Z85" i="21"/>
  <c r="AA85" i="21"/>
  <c r="AH85" i="21"/>
  <c r="AO85" i="21"/>
  <c r="AE85" i="21"/>
  <c r="AB90" i="23"/>
  <c r="AE90" i="23"/>
  <c r="AJ90" i="23"/>
  <c r="AM90" i="23"/>
  <c r="AH90" i="23"/>
  <c r="AC90" i="23"/>
  <c r="AA90" i="23"/>
  <c r="AI90" i="23"/>
  <c r="Z90" i="23"/>
  <c r="AL90" i="23"/>
  <c r="Y90" i="23"/>
  <c r="AF90" i="23"/>
  <c r="AD90" i="23"/>
  <c r="AO90" i="23"/>
  <c r="AK90" i="23"/>
  <c r="W90" i="23"/>
  <c r="X90" i="23"/>
  <c r="AF156" i="40"/>
  <c r="AO156" i="40"/>
  <c r="AI156" i="40"/>
  <c r="AN156" i="40"/>
  <c r="Y156" i="40"/>
  <c r="AA156" i="40"/>
  <c r="W156" i="40"/>
  <c r="AD156" i="40"/>
  <c r="AC156" i="40"/>
  <c r="AJ156" i="40"/>
  <c r="AE156" i="40"/>
  <c r="AH156" i="40"/>
  <c r="Z156" i="40"/>
  <c r="AG156" i="40"/>
  <c r="AL18" i="26"/>
  <c r="Z18" i="26"/>
  <c r="AI18" i="26"/>
  <c r="Y18" i="26"/>
  <c r="AC18" i="26"/>
  <c r="AM18" i="26"/>
  <c r="AN18" i="26"/>
  <c r="X18" i="26"/>
  <c r="AG18" i="26"/>
  <c r="AB18" i="26"/>
  <c r="AE18" i="26"/>
  <c r="AA18" i="26"/>
  <c r="AO18" i="26"/>
  <c r="AH18" i="26"/>
  <c r="AK18" i="26"/>
  <c r="AJ18" i="26"/>
  <c r="AF18" i="26"/>
  <c r="AD18" i="26"/>
  <c r="AN6" i="26"/>
  <c r="AJ6" i="26"/>
  <c r="AF6" i="26"/>
  <c r="AC6" i="26"/>
  <c r="AK6" i="26"/>
  <c r="AD6" i="26"/>
  <c r="W6" i="26"/>
  <c r="AE6" i="26"/>
  <c r="AA6" i="26"/>
  <c r="AI6" i="26"/>
  <c r="X6" i="26"/>
  <c r="AM6" i="26"/>
  <c r="AL6" i="26"/>
  <c r="AG6" i="26"/>
  <c r="AB6" i="26"/>
  <c r="AO6" i="26"/>
  <c r="AH6" i="26"/>
  <c r="Y6" i="26"/>
  <c r="Z6" i="26"/>
  <c r="AI117" i="41"/>
  <c r="AO117" i="41"/>
  <c r="AB117" i="41"/>
  <c r="AK117" i="41"/>
  <c r="AL117" i="41"/>
  <c r="AJ117" i="41"/>
  <c r="W117" i="41"/>
  <c r="Z117" i="41"/>
  <c r="AG117" i="41"/>
  <c r="AF117" i="41"/>
  <c r="AA117" i="41"/>
  <c r="AM117" i="41"/>
  <c r="AH117" i="41"/>
  <c r="AC117" i="41"/>
  <c r="W160" i="42"/>
  <c r="Y160" i="42"/>
  <c r="AF160" i="42"/>
  <c r="AG160" i="42"/>
  <c r="AD160" i="42"/>
  <c r="AI64" i="21"/>
  <c r="AL64" i="21"/>
  <c r="Z64" i="21"/>
  <c r="AF64" i="21"/>
  <c r="AE64" i="21"/>
  <c r="AK64" i="21"/>
  <c r="AN64" i="21"/>
  <c r="W64" i="21"/>
  <c r="AD64" i="21"/>
  <c r="AM64" i="21"/>
  <c r="Y64" i="21"/>
  <c r="AG64" i="21"/>
  <c r="AA64" i="21"/>
  <c r="AO64" i="21"/>
  <c r="AH64" i="21"/>
  <c r="AM98" i="26"/>
  <c r="AL98" i="26"/>
  <c r="Z98" i="26"/>
  <c r="AD98" i="26"/>
  <c r="W98" i="26"/>
  <c r="Y98" i="26"/>
  <c r="AA98" i="26"/>
  <c r="X98" i="26"/>
  <c r="AB98" i="26"/>
  <c r="AF98" i="26"/>
  <c r="AN98" i="26"/>
  <c r="AI98" i="26"/>
  <c r="AC98" i="26"/>
  <c r="AJ98" i="26"/>
  <c r="AG98" i="26"/>
  <c r="AK98" i="26"/>
  <c r="AH98" i="26"/>
  <c r="AE98" i="26"/>
  <c r="AO98" i="26"/>
  <c r="X87" i="21"/>
  <c r="Z87" i="21"/>
  <c r="AI87" i="21"/>
  <c r="AG87" i="21"/>
  <c r="AC87" i="21"/>
  <c r="AD87" i="21"/>
  <c r="AJ87" i="21"/>
  <c r="AM87" i="21"/>
  <c r="AK87" i="21"/>
  <c r="Y87" i="21"/>
  <c r="AE87" i="21"/>
  <c r="AF87" i="21"/>
  <c r="AA87" i="21"/>
  <c r="W87" i="21"/>
  <c r="AD108" i="21"/>
  <c r="Y32" i="19"/>
  <c r="W16" i="19"/>
  <c r="AL73" i="21"/>
  <c r="AG125" i="42"/>
  <c r="AC125" i="42"/>
  <c r="AI90" i="26"/>
  <c r="AJ90" i="26"/>
  <c r="W90" i="26"/>
  <c r="AF90" i="26"/>
  <c r="Y90" i="26"/>
  <c r="AA90" i="26"/>
  <c r="Y116" i="41"/>
  <c r="AA116" i="41"/>
  <c r="W116" i="41"/>
  <c r="AO116" i="41"/>
  <c r="AH116" i="41"/>
  <c r="AI116" i="41"/>
  <c r="AN116" i="41"/>
  <c r="AM116" i="41"/>
  <c r="AJ116" i="41"/>
  <c r="AL116" i="41"/>
  <c r="AK116" i="41"/>
  <c r="AC116" i="41"/>
  <c r="AA63" i="26"/>
  <c r="AL63" i="26"/>
  <c r="AN63" i="26"/>
  <c r="AM63" i="26"/>
  <c r="W63" i="26"/>
  <c r="AH63" i="26"/>
  <c r="AC63" i="26"/>
  <c r="AK63" i="26"/>
  <c r="AG63" i="26"/>
  <c r="Z63" i="26"/>
  <c r="AF63" i="26"/>
  <c r="AE63" i="26"/>
  <c r="AI63" i="26"/>
  <c r="AJ63" i="26"/>
  <c r="AO63" i="26"/>
  <c r="X63" i="26"/>
  <c r="AB63" i="26"/>
  <c r="AD63" i="26"/>
  <c r="Y63" i="26"/>
  <c r="AB33" i="40"/>
  <c r="AG33" i="40"/>
  <c r="AF75" i="28"/>
  <c r="AL75" i="28"/>
  <c r="Y131" i="21"/>
  <c r="Z131" i="21"/>
  <c r="AN131" i="21"/>
  <c r="AE131" i="21"/>
  <c r="AG131" i="21"/>
  <c r="AF131" i="21"/>
  <c r="AO131" i="21"/>
  <c r="AM131" i="21"/>
  <c r="X131" i="21"/>
  <c r="AB131" i="21"/>
  <c r="AD131" i="21"/>
  <c r="W131" i="21"/>
  <c r="AA131" i="21"/>
  <c r="AJ131" i="21"/>
  <c r="AC131" i="21"/>
  <c r="AK131" i="21"/>
  <c r="AL127" i="26"/>
  <c r="AD127" i="26"/>
  <c r="AB127" i="26"/>
  <c r="AM127" i="26"/>
  <c r="AE127" i="26"/>
  <c r="AC127" i="26"/>
  <c r="AI127" i="26"/>
  <c r="AG127" i="26"/>
  <c r="Y127" i="26"/>
  <c r="X127" i="26"/>
  <c r="W127" i="26"/>
  <c r="Z127" i="26"/>
  <c r="AJ127" i="26"/>
  <c r="AH127" i="26"/>
  <c r="AN127" i="26"/>
  <c r="AA127" i="26"/>
  <c r="AK127" i="26"/>
  <c r="AF127" i="26"/>
  <c r="AO127" i="26"/>
  <c r="AG85" i="21"/>
  <c r="AJ32" i="19"/>
  <c r="AB64" i="21"/>
  <c r="AO71" i="21"/>
  <c r="AH131" i="21"/>
  <c r="X64" i="21"/>
  <c r="AM82" i="26"/>
  <c r="AB82" i="26"/>
  <c r="AI82" i="26"/>
  <c r="AE82" i="26"/>
  <c r="AA82" i="26"/>
  <c r="X82" i="26"/>
  <c r="AL82" i="26"/>
  <c r="W82" i="26"/>
  <c r="Y16" i="19"/>
  <c r="AC16" i="19"/>
  <c r="AE16" i="19"/>
  <c r="AA16" i="19"/>
  <c r="AB16" i="19"/>
  <c r="X16" i="19"/>
  <c r="AJ16" i="19"/>
  <c r="AN16" i="19"/>
  <c r="AK16" i="19"/>
  <c r="Z16" i="19"/>
  <c r="AH16" i="19"/>
  <c r="AO16" i="19"/>
  <c r="AL16" i="19"/>
  <c r="AD16" i="19"/>
  <c r="AI16" i="19"/>
  <c r="AF16" i="19"/>
  <c r="Y7" i="42"/>
  <c r="X7" i="42"/>
  <c r="AH7" i="42"/>
  <c r="AK7" i="42"/>
  <c r="AF144" i="26"/>
  <c r="AE144" i="26"/>
  <c r="AK144" i="26"/>
  <c r="AD144" i="26"/>
  <c r="AA144" i="26"/>
  <c r="W144" i="26"/>
  <c r="AO144" i="26"/>
  <c r="AG144" i="26"/>
  <c r="Z144" i="26"/>
  <c r="AM144" i="26"/>
  <c r="AL144" i="26"/>
  <c r="AC144" i="26"/>
  <c r="AJ144" i="26"/>
  <c r="AN144" i="26"/>
  <c r="AH144" i="26"/>
  <c r="X144" i="26"/>
  <c r="AB144" i="26"/>
  <c r="AI144" i="26"/>
  <c r="Y144" i="26"/>
  <c r="W168" i="40"/>
  <c r="X168" i="40"/>
  <c r="AI168" i="40"/>
  <c r="AM168" i="40"/>
  <c r="AJ168" i="40"/>
  <c r="AO168" i="40"/>
  <c r="Y168" i="40"/>
  <c r="Z168" i="40"/>
  <c r="AB168" i="40"/>
  <c r="AL168" i="40"/>
  <c r="AN168" i="40"/>
  <c r="AD168" i="40"/>
  <c r="AH168" i="40"/>
  <c r="AE168" i="40"/>
  <c r="AK168" i="40"/>
  <c r="AA168" i="40"/>
  <c r="W89" i="42"/>
  <c r="AE89" i="42"/>
  <c r="AN89" i="42"/>
  <c r="AO89" i="42"/>
  <c r="AJ89" i="42"/>
  <c r="AB89" i="42"/>
  <c r="Y89" i="42"/>
  <c r="AC89" i="42"/>
  <c r="AK89" i="42"/>
  <c r="AL89" i="42"/>
  <c r="AA89" i="42"/>
  <c r="AH89" i="42"/>
  <c r="X89" i="42"/>
  <c r="AM89" i="42"/>
  <c r="Z89" i="42"/>
  <c r="AM113" i="28"/>
  <c r="X113" i="28"/>
  <c r="AF113" i="28"/>
  <c r="AO113" i="28"/>
  <c r="AN113" i="28"/>
  <c r="AC113" i="28"/>
  <c r="AI113" i="28"/>
  <c r="AL113" i="28"/>
  <c r="W113" i="28"/>
  <c r="Z113" i="28"/>
  <c r="AJ113" i="28"/>
  <c r="AE113" i="28"/>
  <c r="AH113" i="28"/>
  <c r="AK113" i="28"/>
  <c r="AG113" i="28"/>
  <c r="AA113" i="28"/>
  <c r="Y113" i="28"/>
  <c r="AO12" i="19"/>
  <c r="AD12" i="19"/>
  <c r="X12" i="19"/>
  <c r="AG12" i="19"/>
  <c r="AB12" i="19"/>
  <c r="AN12" i="19"/>
  <c r="AE12" i="19"/>
  <c r="Z12" i="19"/>
  <c r="AH12" i="19"/>
  <c r="W12" i="19"/>
  <c r="AI12" i="19"/>
  <c r="AL12" i="19"/>
  <c r="AF12" i="19"/>
  <c r="AM12" i="19"/>
  <c r="AC12" i="19"/>
  <c r="AB6" i="19"/>
  <c r="AI6" i="19"/>
  <c r="AJ6" i="19"/>
  <c r="AG6" i="19"/>
  <c r="AD6" i="19"/>
  <c r="AH6" i="19"/>
  <c r="AA6" i="19"/>
  <c r="AM6" i="19"/>
  <c r="AK6" i="19"/>
  <c r="X6" i="19"/>
  <c r="AC6" i="19"/>
  <c r="AO6" i="19"/>
  <c r="AF6" i="19"/>
  <c r="W6" i="19"/>
  <c r="AL161" i="42"/>
  <c r="Y161" i="42"/>
  <c r="AB161" i="42"/>
  <c r="AM161" i="42"/>
  <c r="AH161" i="42"/>
  <c r="AG161" i="42"/>
  <c r="W161" i="42"/>
  <c r="AN161" i="42"/>
  <c r="AA161" i="42"/>
  <c r="Z161" i="42"/>
  <c r="AI161" i="42"/>
  <c r="AA174" i="21"/>
  <c r="AM174" i="21"/>
  <c r="AI174" i="21"/>
  <c r="AD174" i="21"/>
  <c r="AH174" i="21"/>
  <c r="W174" i="21"/>
  <c r="AN174" i="21"/>
  <c r="AL174" i="21"/>
  <c r="Z174" i="21"/>
  <c r="X174" i="21"/>
  <c r="AK174" i="21"/>
  <c r="AG174" i="21"/>
  <c r="AF174" i="21"/>
  <c r="Y174" i="21"/>
  <c r="AE174" i="21"/>
  <c r="AC174" i="21"/>
  <c r="AI14" i="26"/>
  <c r="AO14" i="26"/>
  <c r="AF14" i="26"/>
  <c r="X14" i="26"/>
  <c r="AE14" i="26"/>
  <c r="AJ14" i="26"/>
  <c r="AA14" i="26"/>
  <c r="AC14" i="26"/>
  <c r="AK14" i="26"/>
  <c r="AN14" i="26"/>
  <c r="AG14" i="26"/>
  <c r="AB14" i="26"/>
  <c r="AH14" i="26"/>
  <c r="AL14" i="26"/>
  <c r="Y14" i="26"/>
  <c r="Z14" i="26"/>
  <c r="AM14" i="26"/>
  <c r="AD14" i="26"/>
  <c r="W14" i="26"/>
  <c r="AB103" i="21"/>
  <c r="AI103" i="21"/>
  <c r="AJ103" i="21"/>
  <c r="AC103" i="21"/>
  <c r="AH103" i="21"/>
  <c r="X103" i="21"/>
  <c r="AE103" i="21"/>
  <c r="AL103" i="21"/>
  <c r="AD103" i="21"/>
  <c r="AK103" i="21"/>
  <c r="Y103" i="21"/>
  <c r="AM103" i="21"/>
  <c r="AN103" i="21"/>
  <c r="AO103" i="21"/>
  <c r="Z6" i="19"/>
  <c r="AA57" i="21"/>
  <c r="AC85" i="21"/>
  <c r="AB87" i="21"/>
  <c r="AK57" i="21"/>
  <c r="AC64" i="21"/>
  <c r="AO127" i="21"/>
  <c r="AE57" i="21"/>
  <c r="AJ64" i="21"/>
  <c r="AC74" i="41"/>
  <c r="AG74" i="41"/>
  <c r="AI171" i="40"/>
  <c r="AK171" i="40"/>
  <c r="AE3" i="26"/>
  <c r="AO3" i="26"/>
  <c r="AC3" i="26"/>
  <c r="AD3" i="26"/>
  <c r="AI3" i="26"/>
  <c r="X3" i="26"/>
  <c r="AD154" i="41"/>
  <c r="W154" i="41"/>
  <c r="AL154" i="41"/>
  <c r="Z154" i="41"/>
  <c r="AO154" i="41"/>
  <c r="AE154" i="41"/>
  <c r="AJ154" i="41"/>
  <c r="AI154" i="41"/>
  <c r="Z109" i="21"/>
  <c r="AK109" i="21"/>
  <c r="AN109" i="21"/>
  <c r="X109" i="21"/>
  <c r="AI109" i="21"/>
  <c r="AE109" i="21"/>
  <c r="W109" i="21"/>
  <c r="AA109" i="21"/>
  <c r="AC109" i="21"/>
  <c r="AO109" i="21"/>
  <c r="AM109" i="21"/>
  <c r="AJ109" i="21"/>
  <c r="AF109" i="21"/>
  <c r="AD109" i="21"/>
  <c r="AB150" i="40"/>
  <c r="AD150" i="40"/>
  <c r="Y150" i="40"/>
  <c r="AO150" i="40"/>
  <c r="Z150" i="40"/>
  <c r="W150" i="40"/>
  <c r="AC150" i="40"/>
  <c r="AH150" i="40"/>
  <c r="AI150" i="40"/>
  <c r="AF150" i="40"/>
  <c r="AE150" i="40"/>
  <c r="AN150" i="40"/>
  <c r="AL150" i="40"/>
  <c r="AA150" i="40"/>
  <c r="AG150" i="40"/>
  <c r="AM170" i="21"/>
  <c r="AE170" i="21"/>
  <c r="AI170" i="21"/>
  <c r="Z170" i="21"/>
  <c r="AF170" i="21"/>
  <c r="AG170" i="21"/>
  <c r="AB170" i="21"/>
  <c r="Y170" i="21"/>
  <c r="AK170" i="21"/>
  <c r="AH170" i="21"/>
  <c r="AC170" i="21"/>
  <c r="AA170" i="21"/>
  <c r="AN170" i="21"/>
  <c r="AD170" i="21"/>
  <c r="AO170" i="21"/>
  <c r="W170" i="21"/>
  <c r="AJ170" i="21"/>
  <c r="X170" i="21"/>
  <c r="AL170" i="21"/>
  <c r="AK2" i="26"/>
  <c r="AO2" i="26"/>
  <c r="AI2" i="26"/>
  <c r="AD2" i="26"/>
  <c r="Z2" i="26"/>
  <c r="Y2" i="26"/>
  <c r="AB2" i="26"/>
  <c r="AE2" i="26"/>
  <c r="AH2" i="26"/>
  <c r="AG2" i="26"/>
  <c r="W2" i="26"/>
  <c r="AM2" i="26"/>
  <c r="AF2" i="26"/>
  <c r="AC2" i="26"/>
  <c r="AN2" i="26"/>
  <c r="X2" i="26"/>
  <c r="AJ2" i="26"/>
  <c r="AL2" i="26"/>
  <c r="AA2" i="26"/>
  <c r="AB32" i="19"/>
  <c r="AH32" i="19"/>
  <c r="AO32" i="19"/>
  <c r="AD32" i="19"/>
  <c r="AA32" i="19"/>
  <c r="AK32" i="19"/>
  <c r="AC32" i="19"/>
  <c r="AL32" i="19"/>
  <c r="AF32" i="19"/>
  <c r="Z32" i="19"/>
  <c r="W32" i="19"/>
  <c r="AN32" i="19"/>
  <c r="AM32" i="19"/>
  <c r="AF152" i="28"/>
  <c r="AM152" i="28"/>
  <c r="AG152" i="28"/>
  <c r="AD152" i="28"/>
  <c r="Z152" i="28"/>
  <c r="X152" i="28"/>
  <c r="Y152" i="28"/>
  <c r="AK152" i="28"/>
  <c r="AB152" i="28"/>
  <c r="AL152" i="28"/>
  <c r="AC152" i="28"/>
  <c r="AH152" i="28"/>
  <c r="AA152" i="28"/>
  <c r="AI152" i="28"/>
  <c r="AN152" i="28"/>
  <c r="AE63" i="42"/>
  <c r="AL63" i="42"/>
  <c r="AK63" i="42"/>
  <c r="AJ63" i="42"/>
  <c r="AN63" i="42"/>
  <c r="AB63" i="42"/>
  <c r="AA73" i="21"/>
  <c r="AG73" i="21"/>
  <c r="AC73" i="21"/>
  <c r="AB73" i="21"/>
  <c r="AK73" i="21"/>
  <c r="W73" i="21"/>
  <c r="AI73" i="21"/>
  <c r="AD73" i="21"/>
  <c r="AF73" i="21"/>
  <c r="Z73" i="21"/>
  <c r="AN73" i="21"/>
  <c r="AE73" i="21"/>
  <c r="AH73" i="21"/>
  <c r="AJ110" i="40"/>
  <c r="AF110" i="40"/>
  <c r="AH110" i="40"/>
  <c r="AC110" i="40"/>
  <c r="AM110" i="40"/>
  <c r="AO110" i="40"/>
  <c r="Y110" i="40"/>
  <c r="AB110" i="40"/>
  <c r="AN110" i="40"/>
  <c r="AK110" i="40"/>
  <c r="AG110" i="40"/>
  <c r="W110" i="40"/>
  <c r="Z110" i="40"/>
  <c r="AI110" i="40"/>
  <c r="AE110" i="40"/>
  <c r="AD110" i="40"/>
  <c r="AA110" i="40"/>
  <c r="AH57" i="21"/>
  <c r="AE32" i="19"/>
  <c r="Z57" i="21"/>
  <c r="X32" i="19"/>
  <c r="AF85" i="21"/>
  <c r="X73" i="21"/>
  <c r="AN87" i="21"/>
  <c r="AH109" i="21"/>
  <c r="AO57" i="21"/>
  <c r="AC127" i="21"/>
  <c r="AJ73" i="21"/>
  <c r="X161" i="42"/>
  <c r="AE152" i="28"/>
  <c r="AK175" i="40"/>
  <c r="AO175" i="40"/>
  <c r="Z175" i="40"/>
  <c r="AG175" i="40"/>
  <c r="AE175" i="40"/>
  <c r="W175" i="40"/>
  <c r="AN175" i="40"/>
  <c r="AA175" i="40"/>
  <c r="AL175" i="40"/>
  <c r="AJ175" i="40"/>
  <c r="AD175" i="40"/>
  <c r="AH69" i="21"/>
  <c r="AB69" i="21"/>
  <c r="Z69" i="21"/>
  <c r="AO69" i="21"/>
  <c r="AJ69" i="21"/>
  <c r="AK69" i="21"/>
  <c r="X69" i="21"/>
  <c r="AF69" i="21"/>
  <c r="AE69" i="21"/>
  <c r="AG69" i="21"/>
  <c r="AC69" i="21"/>
  <c r="Y69" i="21"/>
  <c r="W69" i="21"/>
  <c r="AM69" i="21"/>
  <c r="AD69" i="21"/>
  <c r="AA69" i="21"/>
  <c r="AI69" i="21"/>
  <c r="AJ108" i="21"/>
  <c r="AL108" i="21"/>
  <c r="Z108" i="21"/>
  <c r="AE108" i="21"/>
  <c r="AN108" i="21"/>
  <c r="AM108" i="21"/>
  <c r="X108" i="21"/>
  <c r="AK108" i="21"/>
  <c r="AA108" i="21"/>
  <c r="AB108" i="21"/>
  <c r="Y108" i="21"/>
  <c r="AG108" i="21"/>
  <c r="AI108" i="21"/>
  <c r="AF108" i="21"/>
  <c r="W108" i="21"/>
  <c r="AO108" i="21"/>
  <c r="AA15" i="41"/>
  <c r="Z15" i="41"/>
  <c r="AJ15" i="41"/>
  <c r="AE15" i="41"/>
  <c r="W15" i="41"/>
  <c r="AO15" i="41"/>
  <c r="AK15" i="41"/>
  <c r="AI15" i="41"/>
  <c r="AL15" i="41"/>
  <c r="Y15" i="41"/>
  <c r="AB15" i="41"/>
  <c r="AF15" i="41"/>
  <c r="AH15" i="41"/>
  <c r="AN15" i="41"/>
  <c r="AM15" i="41"/>
  <c r="AG15" i="41"/>
  <c r="X15" i="41"/>
  <c r="AC15" i="41"/>
  <c r="AD15" i="41"/>
  <c r="AJ71" i="21"/>
  <c r="AL71" i="21"/>
  <c r="Y71" i="21"/>
  <c r="AK71" i="21"/>
  <c r="AF71" i="21"/>
  <c r="AI71" i="21"/>
  <c r="AE71" i="21"/>
  <c r="Z71" i="21"/>
  <c r="AG71" i="21"/>
  <c r="AA71" i="21"/>
  <c r="AH71" i="21"/>
  <c r="AD71" i="21"/>
  <c r="W71" i="21"/>
  <c r="AM71" i="21"/>
  <c r="AN71" i="21"/>
  <c r="AC71" i="21"/>
  <c r="AB71" i="21"/>
  <c r="AD44" i="40"/>
  <c r="AK44" i="40"/>
  <c r="Y44" i="40"/>
  <c r="AI44" i="40"/>
  <c r="AL44" i="40"/>
  <c r="AO44" i="40"/>
  <c r="X44" i="40"/>
  <c r="AM44" i="40"/>
  <c r="AE44" i="40"/>
  <c r="W44" i="40"/>
  <c r="Z165" i="26"/>
  <c r="AB165" i="26"/>
  <c r="AG165" i="26"/>
  <c r="AJ165" i="26"/>
  <c r="W165" i="26"/>
  <c r="AO165" i="26"/>
  <c r="AF165" i="26"/>
  <c r="AH165" i="26"/>
  <c r="AN165" i="26"/>
  <c r="AI165" i="26"/>
  <c r="AA165" i="26"/>
  <c r="X165" i="26"/>
  <c r="AC165" i="26"/>
  <c r="AM165" i="26"/>
  <c r="AD165" i="26"/>
  <c r="AL165" i="26"/>
  <c r="Y165" i="26"/>
  <c r="AE165" i="26"/>
  <c r="AK165" i="26"/>
  <c r="AD133" i="21"/>
  <c r="AL133" i="21"/>
  <c r="AK133" i="21"/>
  <c r="Z133" i="21"/>
  <c r="X133" i="21"/>
  <c r="AA133" i="21"/>
  <c r="AH133" i="21"/>
  <c r="AB133" i="21"/>
  <c r="AJ133" i="21"/>
  <c r="AN133" i="21"/>
  <c r="AM133" i="21"/>
  <c r="AO133" i="21"/>
  <c r="AI133" i="21"/>
  <c r="Y133" i="21"/>
  <c r="AF133" i="21"/>
  <c r="AC133" i="21"/>
  <c r="AE133" i="21"/>
  <c r="AG133" i="21"/>
  <c r="AN111" i="28"/>
  <c r="AG111" i="28"/>
  <c r="AO111" i="28"/>
  <c r="W111" i="28"/>
  <c r="AK111" i="28"/>
  <c r="AC111" i="28"/>
  <c r="AJ111" i="28"/>
  <c r="AI111" i="28"/>
  <c r="AF111" i="28"/>
  <c r="X111" i="28"/>
  <c r="AM111" i="28"/>
  <c r="Y111" i="28"/>
  <c r="AD111" i="28"/>
  <c r="AA111" i="28"/>
  <c r="AL111" i="28"/>
  <c r="AE111" i="28"/>
  <c r="Z56" i="23"/>
  <c r="AN56" i="23"/>
  <c r="Y56" i="23"/>
  <c r="AM56" i="23"/>
  <c r="AJ56" i="23"/>
  <c r="AF56" i="23"/>
  <c r="AO56" i="23"/>
  <c r="AK56" i="23"/>
  <c r="AC56" i="23"/>
  <c r="AE56" i="23"/>
  <c r="AL56" i="23"/>
  <c r="W56" i="23"/>
  <c r="AH56" i="23"/>
  <c r="AD56" i="23"/>
  <c r="AB56" i="23"/>
  <c r="AJ33" i="42"/>
  <c r="AC33" i="42"/>
  <c r="AD33" i="42"/>
  <c r="AG33" i="42"/>
  <c r="AK33" i="42"/>
  <c r="AE33" i="42"/>
  <c r="AO174" i="21"/>
  <c r="AG103" i="21"/>
  <c r="X85" i="21"/>
  <c r="Y73" i="21"/>
  <c r="AH87" i="21"/>
  <c r="AB109" i="21"/>
  <c r="W133" i="21"/>
  <c r="AH108" i="21"/>
  <c r="AG109" i="21"/>
  <c r="AB65" i="40"/>
  <c r="AI65" i="40"/>
  <c r="AF74" i="26"/>
  <c r="AL74" i="26"/>
  <c r="AK128" i="26"/>
  <c r="AO128" i="26"/>
  <c r="AC128" i="26"/>
  <c r="AH128" i="26"/>
  <c r="AL70" i="40"/>
  <c r="Z70" i="40"/>
  <c r="AM70" i="40"/>
  <c r="AO70" i="40"/>
  <c r="AC157" i="41"/>
  <c r="AN157" i="41"/>
  <c r="W157" i="41"/>
  <c r="AO157" i="41"/>
  <c r="Y157" i="41"/>
  <c r="AE157" i="41"/>
  <c r="X157" i="41"/>
  <c r="Z157" i="41"/>
  <c r="AM157" i="41"/>
  <c r="AB157" i="41"/>
  <c r="AJ157" i="41"/>
  <c r="AA82" i="40"/>
  <c r="AN82" i="40"/>
  <c r="AJ82" i="40"/>
  <c r="AO172" i="40"/>
  <c r="AF172" i="40"/>
  <c r="AM172" i="40"/>
  <c r="AE172" i="40"/>
  <c r="AN172" i="40"/>
  <c r="AC172" i="40"/>
  <c r="AI172" i="40"/>
  <c r="Y172" i="40"/>
  <c r="AK172" i="40"/>
  <c r="AG172" i="40"/>
  <c r="AL172" i="40"/>
  <c r="AA172" i="40"/>
  <c r="W172" i="40"/>
  <c r="X172" i="40"/>
  <c r="AJ172" i="40"/>
  <c r="AD172" i="40"/>
  <c r="Z11" i="41"/>
  <c r="Y11" i="41"/>
  <c r="Z85" i="26"/>
  <c r="AD85" i="26"/>
  <c r="AI85" i="26"/>
  <c r="Y85" i="26"/>
  <c r="AA85" i="26"/>
  <c r="AJ85" i="26"/>
  <c r="X85" i="26"/>
  <c r="AE85" i="26"/>
  <c r="AL85" i="26"/>
  <c r="AC85" i="26"/>
  <c r="AG85" i="26"/>
  <c r="AK85" i="26"/>
  <c r="W85" i="26"/>
  <c r="AH85" i="26"/>
  <c r="AM85" i="26"/>
  <c r="AF85" i="26"/>
  <c r="AO85" i="26"/>
  <c r="AB85" i="26"/>
  <c r="AN85" i="26"/>
  <c r="AO19" i="42"/>
  <c r="AI19" i="42"/>
  <c r="AA19" i="42"/>
  <c r="AM19" i="42"/>
  <c r="AN19" i="42"/>
  <c r="AE19" i="42"/>
  <c r="AC147" i="23"/>
  <c r="AG147" i="23"/>
  <c r="AK147" i="23"/>
  <c r="AB147" i="23"/>
  <c r="Y147" i="23"/>
  <c r="Z147" i="23"/>
  <c r="AA147" i="23"/>
  <c r="AJ147" i="23"/>
  <c r="AI147" i="23"/>
  <c r="AM147" i="23"/>
  <c r="AL147" i="23"/>
  <c r="AE147" i="23"/>
  <c r="AN147" i="23"/>
  <c r="AH147" i="23"/>
  <c r="X147" i="23"/>
  <c r="AD147" i="23"/>
  <c r="AF147" i="23"/>
  <c r="AN117" i="21"/>
  <c r="AG117" i="21"/>
  <c r="AC117" i="21"/>
  <c r="AB117" i="21"/>
  <c r="W117" i="21"/>
  <c r="X117" i="21"/>
  <c r="AO117" i="21"/>
  <c r="AE117" i="21"/>
  <c r="AD117" i="21"/>
  <c r="AL117" i="21"/>
  <c r="Z117" i="21"/>
  <c r="AM117" i="21"/>
  <c r="AF117" i="21"/>
  <c r="AJ117" i="21"/>
  <c r="Y117" i="21"/>
  <c r="AA117" i="21"/>
  <c r="AB127" i="21"/>
  <c r="AI127" i="21"/>
  <c r="Z127" i="21"/>
  <c r="AF127" i="21"/>
  <c r="AL127" i="21"/>
  <c r="AJ127" i="21"/>
  <c r="AH127" i="21"/>
  <c r="AA127" i="21"/>
  <c r="AE127" i="21"/>
  <c r="AM127" i="21"/>
  <c r="AK127" i="21"/>
  <c r="Y127" i="21"/>
  <c r="AG127" i="21"/>
  <c r="AL87" i="21"/>
  <c r="Y109" i="21"/>
  <c r="AA12" i="19"/>
  <c r="AA103" i="21"/>
  <c r="AL131" i="21"/>
  <c r="AM63" i="41"/>
  <c r="AN63" i="41"/>
  <c r="AB92" i="42"/>
  <c r="AO92" i="42"/>
  <c r="AD43" i="40"/>
  <c r="AB43" i="40"/>
  <c r="AM43" i="40"/>
  <c r="W43" i="40"/>
  <c r="Y21" i="40"/>
  <c r="AJ21" i="40"/>
  <c r="AD21" i="40"/>
  <c r="AA21" i="40"/>
  <c r="AB21" i="40"/>
  <c r="AC21" i="40"/>
  <c r="AN21" i="40"/>
  <c r="AL21" i="40"/>
  <c r="Z21" i="40"/>
  <c r="AO23" i="42"/>
  <c r="AB23" i="42"/>
  <c r="AI23" i="42"/>
  <c r="AN23" i="42"/>
  <c r="AH23" i="42"/>
  <c r="AK23" i="42"/>
  <c r="X23" i="42"/>
  <c r="AG23" i="42"/>
  <c r="AA23" i="42"/>
  <c r="AL151" i="40"/>
  <c r="AC151" i="40"/>
  <c r="AK151" i="40"/>
  <c r="AD151" i="40"/>
  <c r="AJ151" i="40"/>
  <c r="AB151" i="40"/>
  <c r="W151" i="40"/>
  <c r="AL72" i="26"/>
  <c r="AC72" i="26"/>
  <c r="AD72" i="26"/>
  <c r="Z72" i="26"/>
  <c r="AO72" i="26"/>
  <c r="AG72" i="26"/>
  <c r="AI72" i="26"/>
  <c r="W72" i="26"/>
  <c r="AM72" i="26"/>
  <c r="X72" i="26"/>
  <c r="Y72" i="26"/>
  <c r="AA72" i="26"/>
  <c r="AN72" i="26"/>
  <c r="AK72" i="26"/>
  <c r="AF72" i="26"/>
  <c r="AJ72" i="26"/>
  <c r="AE72" i="26"/>
  <c r="AB72" i="26"/>
  <c r="AH72" i="26"/>
  <c r="AN169" i="41"/>
  <c r="AM169" i="41"/>
  <c r="AL169" i="41"/>
  <c r="AE169" i="41"/>
  <c r="Y169" i="41"/>
  <c r="AJ169" i="41"/>
  <c r="AH169" i="41"/>
  <c r="AF169" i="41"/>
  <c r="AI169" i="41"/>
  <c r="W169" i="41"/>
  <c r="AC169" i="41"/>
  <c r="AA169" i="41"/>
  <c r="AO169" i="41"/>
  <c r="AB169" i="41"/>
  <c r="X169" i="41"/>
  <c r="AG169" i="41"/>
  <c r="Z169" i="41"/>
  <c r="AI170" i="41"/>
  <c r="AB170" i="41"/>
  <c r="AJ170" i="41"/>
  <c r="Y170" i="41"/>
  <c r="AO170" i="41"/>
  <c r="AM170" i="41"/>
  <c r="AK170" i="41"/>
  <c r="AF170" i="41"/>
  <c r="AL170" i="41"/>
  <c r="X170" i="41"/>
  <c r="AD170" i="41"/>
  <c r="AC170" i="41"/>
  <c r="AE170" i="41"/>
  <c r="AA170" i="41"/>
  <c r="AG170" i="41"/>
  <c r="AH170" i="41"/>
  <c r="AN170" i="41"/>
  <c r="AB10" i="26"/>
  <c r="AN10" i="26"/>
  <c r="AC10" i="26"/>
  <c r="Y10" i="26"/>
  <c r="AD10" i="26"/>
  <c r="AM10" i="26"/>
  <c r="X10" i="26"/>
  <c r="W10" i="26"/>
  <c r="AL10" i="26"/>
  <c r="AH10" i="26"/>
  <c r="AJ10" i="26"/>
  <c r="AK10" i="26"/>
  <c r="AG10" i="26"/>
  <c r="AE10" i="26"/>
  <c r="AI10" i="26"/>
  <c r="Z10" i="26"/>
  <c r="AF10" i="26"/>
  <c r="AA10" i="26"/>
  <c r="AO10" i="26"/>
  <c r="AJ57" i="21"/>
  <c r="AB57" i="21"/>
  <c r="X57" i="21"/>
  <c r="AG57" i="21"/>
  <c r="AF57" i="21"/>
  <c r="AN57" i="21"/>
  <c r="AI57" i="21"/>
  <c r="AD57" i="21"/>
  <c r="Y57" i="21"/>
  <c r="AC57" i="21"/>
  <c r="AM57" i="21"/>
  <c r="AG86" i="23"/>
  <c r="X86" i="23"/>
  <c r="AL86" i="23"/>
  <c r="AI86" i="23"/>
  <c r="AJ86" i="23"/>
  <c r="W86" i="23"/>
  <c r="AM86" i="23"/>
  <c r="AB86" i="23"/>
  <c r="AC86" i="23"/>
  <c r="AA86" i="23"/>
  <c r="AE86" i="23"/>
  <c r="AF86" i="23"/>
  <c r="Z86" i="23"/>
  <c r="AK86" i="23"/>
  <c r="AD86" i="23"/>
  <c r="Y86" i="23"/>
  <c r="AG32" i="19"/>
  <c r="W57" i="21"/>
  <c r="AJ174" i="21"/>
  <c r="W103" i="21"/>
  <c r="AJ12" i="19"/>
  <c r="AF103" i="21"/>
  <c r="W127" i="21"/>
  <c r="AH117" i="21"/>
  <c r="AB174" i="21"/>
  <c r="Z103" i="21"/>
  <c r="AL85" i="21"/>
  <c r="AO87" i="21"/>
  <c r="AI117" i="21"/>
  <c r="AN6" i="19"/>
  <c r="AI131" i="21"/>
  <c r="W18" i="26"/>
  <c r="W75" i="40"/>
  <c r="AA75" i="40"/>
  <c r="AK145" i="42"/>
  <c r="AI145" i="42"/>
  <c r="AH122" i="42"/>
  <c r="AC145" i="26"/>
  <c r="Y145" i="26"/>
  <c r="W145" i="26"/>
  <c r="AJ5" i="19"/>
  <c r="AL80" i="21"/>
  <c r="AF176" i="21"/>
  <c r="AF80" i="21"/>
  <c r="AB7" i="19"/>
  <c r="AB27" i="19"/>
  <c r="AJ80" i="21"/>
  <c r="AH27" i="19"/>
  <c r="AF29" i="19"/>
  <c r="AM27" i="19"/>
  <c r="Y176" i="21"/>
  <c r="W7" i="19"/>
  <c r="X177" i="21"/>
  <c r="AG74" i="21"/>
  <c r="AD177" i="21"/>
  <c r="AD27" i="19"/>
  <c r="AI110" i="21"/>
  <c r="AK56" i="26"/>
  <c r="AK51" i="25"/>
  <c r="AI143" i="26"/>
  <c r="AH143" i="26"/>
  <c r="AC47" i="41"/>
  <c r="Y80" i="42"/>
  <c r="Y171" i="42"/>
  <c r="Z176" i="21"/>
  <c r="Z80" i="21"/>
  <c r="AJ27" i="19"/>
  <c r="AD80" i="21"/>
  <c r="AL29" i="19"/>
  <c r="W27" i="19"/>
  <c r="AI176" i="21"/>
  <c r="Y177" i="21"/>
  <c r="W176" i="21"/>
  <c r="AA7" i="19"/>
  <c r="AH100" i="21"/>
  <c r="Z27" i="19"/>
  <c r="AL101" i="21"/>
  <c r="AM101" i="21"/>
  <c r="Y142" i="26"/>
  <c r="AG47" i="26"/>
  <c r="AB88" i="28"/>
  <c r="AB143" i="26"/>
  <c r="AH56" i="26"/>
  <c r="AO51" i="25"/>
  <c r="Z143" i="26"/>
  <c r="AH112" i="26"/>
  <c r="W80" i="42"/>
  <c r="AN47" i="28"/>
  <c r="AO65" i="28"/>
  <c r="AE119" i="26"/>
  <c r="AM119" i="26"/>
  <c r="AE80" i="21"/>
  <c r="AG176" i="21"/>
  <c r="AA5" i="19"/>
  <c r="AK80" i="21"/>
  <c r="X5" i="19"/>
  <c r="AA29" i="19"/>
  <c r="X7" i="19"/>
  <c r="AA27" i="19"/>
  <c r="AB177" i="21"/>
  <c r="AC29" i="19"/>
  <c r="AL27" i="19"/>
  <c r="X101" i="21"/>
  <c r="AB101" i="21"/>
  <c r="Z89" i="21"/>
  <c r="AC15" i="26"/>
  <c r="AC47" i="26"/>
  <c r="Y47" i="26"/>
  <c r="AK143" i="26"/>
  <c r="X56" i="26"/>
  <c r="AF112" i="26"/>
  <c r="AH51" i="25"/>
  <c r="AO15" i="28"/>
  <c r="AF58" i="42"/>
  <c r="AC65" i="28"/>
  <c r="AD55" i="26"/>
  <c r="X55" i="26"/>
  <c r="AK55" i="26"/>
  <c r="Y55" i="26"/>
  <c r="AI126" i="26"/>
  <c r="AN126" i="26"/>
  <c r="Z126" i="26"/>
  <c r="AE32" i="40"/>
  <c r="AJ32" i="40"/>
  <c r="AG110" i="21"/>
  <c r="AN110" i="21"/>
  <c r="AD110" i="21"/>
  <c r="AM110" i="21"/>
  <c r="AL65" i="26"/>
  <c r="AE65" i="26"/>
  <c r="Y65" i="26"/>
  <c r="AD5" i="19"/>
  <c r="AE5" i="19"/>
  <c r="AJ29" i="19"/>
  <c r="AG27" i="19"/>
  <c r="AF177" i="21"/>
  <c r="W101" i="21"/>
  <c r="AI100" i="21"/>
  <c r="Z5" i="19"/>
  <c r="AC130" i="21"/>
  <c r="AE101" i="21"/>
  <c r="Y101" i="21"/>
  <c r="AG101" i="21"/>
  <c r="AO29" i="19"/>
  <c r="AE148" i="26"/>
  <c r="AD143" i="26"/>
  <c r="AM51" i="25"/>
  <c r="X147" i="26"/>
  <c r="X123" i="40"/>
  <c r="AF171" i="42"/>
  <c r="AJ51" i="25"/>
  <c r="AG40" i="42"/>
  <c r="AN97" i="40"/>
  <c r="AM97" i="40"/>
  <c r="AK74" i="26"/>
  <c r="AO74" i="26"/>
  <c r="AF20" i="41"/>
  <c r="AE20" i="41"/>
  <c r="AA15" i="26"/>
  <c r="AG15" i="26"/>
  <c r="AB15" i="26"/>
  <c r="AH15" i="26"/>
  <c r="AO80" i="21"/>
  <c r="AC176" i="21"/>
  <c r="AH5" i="19"/>
  <c r="AL5" i="19"/>
  <c r="AK27" i="19"/>
  <c r="AI27" i="19"/>
  <c r="Y27" i="19"/>
  <c r="AI101" i="21"/>
  <c r="AM177" i="21"/>
  <c r="AC110" i="21"/>
  <c r="AL171" i="42"/>
  <c r="AK65" i="26"/>
  <c r="AL54" i="41"/>
  <c r="AO71" i="26"/>
  <c r="AC71" i="26"/>
  <c r="Y176" i="26"/>
  <c r="AG176" i="26"/>
  <c r="W38" i="26"/>
  <c r="AE38" i="26"/>
  <c r="AC38" i="26"/>
  <c r="AB38" i="26"/>
  <c r="AD38" i="26"/>
  <c r="AL38" i="26"/>
  <c r="AK38" i="26"/>
  <c r="Z38" i="26"/>
  <c r="W177" i="21"/>
  <c r="AA177" i="21"/>
  <c r="AI177" i="21"/>
  <c r="AN176" i="21"/>
  <c r="AK176" i="21"/>
  <c r="AG174" i="26"/>
  <c r="AM174" i="26"/>
  <c r="AD174" i="26"/>
  <c r="AC131" i="42"/>
  <c r="AD131" i="42"/>
  <c r="X40" i="41"/>
  <c r="AE40" i="41"/>
  <c r="AK5" i="41"/>
  <c r="AH5" i="41"/>
  <c r="AH177" i="41"/>
  <c r="AD177" i="41"/>
  <c r="AE177" i="41"/>
  <c r="AO125" i="26"/>
  <c r="AK125" i="26"/>
  <c r="Y125" i="26"/>
  <c r="AI125" i="26"/>
  <c r="AA125" i="26"/>
  <c r="AN125" i="26"/>
  <c r="AC125" i="26"/>
  <c r="AL125" i="26"/>
  <c r="AG125" i="26"/>
  <c r="AE47" i="26"/>
  <c r="AF47" i="26"/>
  <c r="AJ47" i="26"/>
  <c r="AM47" i="26"/>
  <c r="AD47" i="26"/>
  <c r="AH47" i="26"/>
  <c r="AI47" i="26"/>
  <c r="X47" i="26"/>
  <c r="AG112" i="26"/>
  <c r="AD112" i="26"/>
  <c r="W112" i="26"/>
  <c r="AO112" i="26"/>
  <c r="AB106" i="41"/>
  <c r="AA106" i="41"/>
  <c r="AE106" i="41"/>
  <c r="Z106" i="41"/>
  <c r="W106" i="41"/>
  <c r="AO106" i="41"/>
  <c r="AH106" i="41"/>
  <c r="AM123" i="40"/>
  <c r="AK123" i="40"/>
  <c r="AE123" i="40"/>
  <c r="AH123" i="40"/>
  <c r="AI112" i="41"/>
  <c r="AG112" i="41"/>
  <c r="AB112" i="41"/>
  <c r="Z101" i="21"/>
  <c r="AA101" i="21"/>
  <c r="AO101" i="21"/>
  <c r="AJ101" i="21"/>
  <c r="AN101" i="21"/>
  <c r="AK101" i="21"/>
  <c r="AL15" i="28"/>
  <c r="AH15" i="28"/>
  <c r="AA15" i="28"/>
  <c r="X177" i="28"/>
  <c r="AK177" i="28"/>
  <c r="AB177" i="28"/>
  <c r="AH177" i="28"/>
  <c r="Y177" i="28"/>
  <c r="AI177" i="28"/>
  <c r="AC177" i="28"/>
  <c r="AC74" i="21"/>
  <c r="AJ74" i="21"/>
  <c r="X74" i="21"/>
  <c r="AA74" i="21"/>
  <c r="AC80" i="42"/>
  <c r="AB80" i="42"/>
  <c r="AL143" i="26"/>
  <c r="AO143" i="26"/>
  <c r="W143" i="26"/>
  <c r="AF143" i="26"/>
  <c r="AC143" i="26"/>
  <c r="AE143" i="26"/>
  <c r="AA143" i="26"/>
  <c r="AN143" i="26"/>
  <c r="AJ143" i="26"/>
  <c r="X143" i="26"/>
  <c r="AG130" i="21"/>
  <c r="X130" i="21"/>
  <c r="AO130" i="21"/>
  <c r="AF63" i="28"/>
  <c r="AG63" i="28"/>
  <c r="Z13" i="40"/>
  <c r="AJ13" i="40"/>
  <c r="AI13" i="40"/>
  <c r="AK13" i="40"/>
  <c r="AA13" i="40"/>
  <c r="AM56" i="26"/>
  <c r="AG56" i="26"/>
  <c r="W56" i="26"/>
  <c r="Z56" i="26"/>
  <c r="AL56" i="26"/>
  <c r="AE56" i="26"/>
  <c r="AJ56" i="26"/>
  <c r="AI56" i="26"/>
  <c r="AN56" i="26"/>
  <c r="AC56" i="26"/>
  <c r="AD56" i="26"/>
  <c r="AB56" i="26"/>
  <c r="AI89" i="21"/>
  <c r="X89" i="21"/>
  <c r="AD89" i="21"/>
  <c r="AC89" i="21"/>
  <c r="AB89" i="21"/>
  <c r="AF89" i="21"/>
  <c r="Y51" i="25"/>
  <c r="X51" i="25"/>
  <c r="AL51" i="25"/>
  <c r="Z51" i="25"/>
  <c r="AF51" i="25"/>
  <c r="AI51" i="25"/>
  <c r="AN51" i="25"/>
  <c r="AA51" i="25"/>
  <c r="W51" i="25"/>
  <c r="AG51" i="25"/>
  <c r="AB51" i="25"/>
  <c r="AD51" i="25"/>
  <c r="AI128" i="21"/>
  <c r="AN128" i="21"/>
  <c r="W128" i="21"/>
  <c r="AB9" i="19"/>
  <c r="AL9" i="19"/>
  <c r="Z9" i="19"/>
  <c r="AM9" i="19"/>
  <c r="AH9" i="19"/>
  <c r="AA23" i="41"/>
  <c r="AO23" i="41"/>
  <c r="AF123" i="21"/>
  <c r="AM123" i="21"/>
  <c r="AN123" i="21"/>
  <c r="AO123" i="21"/>
  <c r="W123" i="21"/>
  <c r="X123" i="21"/>
  <c r="AE123" i="21"/>
  <c r="AK123" i="21"/>
  <c r="Z123" i="21"/>
  <c r="Y123" i="21"/>
  <c r="AE116" i="26"/>
  <c r="AA116" i="26"/>
  <c r="AO116" i="26"/>
  <c r="Z116" i="26"/>
  <c r="AL116" i="26"/>
  <c r="AD116" i="26"/>
  <c r="Y116" i="26"/>
  <c r="AF116" i="26"/>
  <c r="W116" i="26"/>
  <c r="AK116" i="26"/>
  <c r="AB116" i="26"/>
  <c r="AI116" i="26"/>
  <c r="AM116" i="26"/>
  <c r="AO34" i="19"/>
  <c r="W34" i="19"/>
  <c r="AA34" i="19"/>
  <c r="Y34" i="19"/>
  <c r="AD34" i="19"/>
  <c r="AH34" i="19"/>
  <c r="AO49" i="28"/>
  <c r="AK49" i="28"/>
  <c r="AL49" i="28"/>
  <c r="AJ49" i="28"/>
  <c r="Z49" i="28"/>
  <c r="Y49" i="28"/>
  <c r="AN49" i="28"/>
  <c r="AC49" i="28"/>
  <c r="AB49" i="28"/>
  <c r="AA168" i="26"/>
  <c r="AJ168" i="26"/>
  <c r="X168" i="26"/>
  <c r="AK168" i="26"/>
  <c r="AC168" i="26"/>
  <c r="AG168" i="26"/>
  <c r="Y168" i="26"/>
  <c r="AE168" i="26"/>
  <c r="AI168" i="26"/>
  <c r="AL168" i="26"/>
  <c r="AF168" i="26"/>
  <c r="AB168" i="26"/>
  <c r="AD168" i="26"/>
  <c r="AO129" i="26"/>
  <c r="W129" i="26"/>
  <c r="AB129" i="26"/>
  <c r="AK129" i="26"/>
  <c r="AC129" i="26"/>
  <c r="AD129" i="26"/>
  <c r="AH129" i="26"/>
  <c r="Y129" i="26"/>
  <c r="Z129" i="26"/>
  <c r="AJ129" i="26"/>
  <c r="AN129" i="26"/>
  <c r="AA129" i="26"/>
  <c r="W22" i="40"/>
  <c r="AH22" i="40"/>
  <c r="AE22" i="40"/>
  <c r="AB22" i="40"/>
  <c r="AI22" i="40"/>
  <c r="AF22" i="40"/>
  <c r="Y22" i="40"/>
  <c r="AA22" i="40"/>
  <c r="AJ22" i="40"/>
  <c r="AC22" i="40"/>
  <c r="AK22" i="40"/>
  <c r="AM22" i="40"/>
  <c r="Z75" i="26"/>
  <c r="AI75" i="26"/>
  <c r="AD75" i="26"/>
  <c r="AA75" i="26"/>
  <c r="AN75" i="26"/>
  <c r="AL75" i="26"/>
  <c r="AO75" i="26"/>
  <c r="AF75" i="26"/>
  <c r="AH75" i="26"/>
  <c r="AM75" i="26"/>
  <c r="AG75" i="26"/>
  <c r="AK75" i="26"/>
  <c r="W75" i="26"/>
  <c r="AJ75" i="26"/>
  <c r="AH138" i="21"/>
  <c r="AE138" i="21"/>
  <c r="AC138" i="21"/>
  <c r="AJ138" i="21"/>
  <c r="AO78" i="21"/>
  <c r="AK78" i="21"/>
  <c r="AG78" i="21"/>
  <c r="AB78" i="21"/>
  <c r="AE78" i="21"/>
  <c r="AC78" i="21"/>
  <c r="AF78" i="21"/>
  <c r="AI78" i="21"/>
  <c r="Z79" i="26"/>
  <c r="Y79" i="26"/>
  <c r="Z26" i="26"/>
  <c r="X26" i="26"/>
  <c r="AE158" i="26"/>
  <c r="AI158" i="26"/>
  <c r="Z155" i="26"/>
  <c r="AK155" i="26"/>
  <c r="Z122" i="26"/>
  <c r="AI122" i="26"/>
  <c r="AH122" i="26"/>
  <c r="AL44" i="26"/>
  <c r="AM44" i="26"/>
  <c r="AO176" i="21"/>
  <c r="AI5" i="19"/>
  <c r="AA176" i="21"/>
  <c r="AK5" i="19"/>
  <c r="AA80" i="21"/>
  <c r="AO7" i="19"/>
  <c r="AM5" i="19"/>
  <c r="AN27" i="19"/>
  <c r="AJ176" i="21"/>
  <c r="AC27" i="19"/>
  <c r="AE176" i="21"/>
  <c r="AH80" i="21"/>
  <c r="Y80" i="21"/>
  <c r="Y29" i="19"/>
  <c r="AC101" i="21"/>
  <c r="Z74" i="21"/>
  <c r="AD130" i="21"/>
  <c r="AE177" i="21"/>
  <c r="AL110" i="21"/>
  <c r="AH177" i="21"/>
  <c r="AG100" i="21"/>
  <c r="AH130" i="21"/>
  <c r="AK177" i="21"/>
  <c r="AN47" i="26"/>
  <c r="AN176" i="26"/>
  <c r="AM112" i="26"/>
  <c r="AA56" i="26"/>
  <c r="AM131" i="42"/>
  <c r="AH116" i="26"/>
  <c r="AJ116" i="26"/>
  <c r="AK147" i="26"/>
  <c r="AN147" i="26"/>
  <c r="W147" i="26"/>
  <c r="AB176" i="21"/>
  <c r="AO5" i="19"/>
  <c r="AC80" i="21"/>
  <c r="AM176" i="21"/>
  <c r="AM80" i="21"/>
  <c r="AC7" i="19"/>
  <c r="X27" i="19"/>
  <c r="AD176" i="21"/>
  <c r="AE27" i="19"/>
  <c r="AG80" i="21"/>
  <c r="AM29" i="19"/>
  <c r="AI80" i="21"/>
  <c r="AG29" i="19"/>
  <c r="AN74" i="21"/>
  <c r="W80" i="21"/>
  <c r="AC177" i="21"/>
  <c r="W110" i="21"/>
  <c r="AO177" i="21"/>
  <c r="Y5" i="19"/>
  <c r="AM74" i="21"/>
  <c r="AE89" i="21"/>
  <c r="Y122" i="26"/>
  <c r="Y56" i="26"/>
  <c r="AA145" i="26"/>
  <c r="AA32" i="40"/>
  <c r="AL47" i="26"/>
  <c r="AM23" i="41"/>
  <c r="X23" i="41"/>
  <c r="AN112" i="41"/>
  <c r="AM90" i="26"/>
  <c r="AH82" i="26"/>
  <c r="AK69" i="40"/>
  <c r="AH92" i="42"/>
  <c r="AA3" i="26"/>
  <c r="AI128" i="26"/>
  <c r="W92" i="42"/>
  <c r="AK90" i="26"/>
  <c r="AC43" i="40"/>
  <c r="AO7" i="42"/>
  <c r="AM74" i="41"/>
  <c r="AG82" i="26"/>
  <c r="AK82" i="26"/>
  <c r="AK63" i="41"/>
  <c r="AB63" i="41"/>
  <c r="AN3" i="26"/>
  <c r="AD157" i="41"/>
  <c r="AC82" i="26"/>
  <c r="X128" i="26"/>
  <c r="AA128" i="26"/>
  <c r="AB69" i="40"/>
  <c r="AN86" i="41"/>
  <c r="AJ70" i="40"/>
  <c r="W69" i="40"/>
  <c r="AI92" i="42"/>
  <c r="AI119" i="41"/>
  <c r="Y82" i="26"/>
  <c r="X11" i="40"/>
  <c r="AG3" i="26"/>
  <c r="Y3" i="26"/>
  <c r="AL90" i="26"/>
  <c r="AG157" i="41"/>
  <c r="AK82" i="40"/>
  <c r="AA119" i="41"/>
  <c r="X150" i="40"/>
  <c r="AO90" i="26"/>
  <c r="AN69" i="40"/>
  <c r="AK157" i="41"/>
  <c r="AO69" i="40"/>
  <c r="AH3" i="26"/>
  <c r="AN82" i="26"/>
  <c r="AF70" i="40"/>
  <c r="AK21" i="40"/>
  <c r="AO21" i="40"/>
  <c r="AH21" i="40"/>
  <c r="AK113" i="26"/>
  <c r="AN122" i="42"/>
  <c r="AF113" i="26"/>
  <c r="AA84" i="42"/>
  <c r="W122" i="42"/>
  <c r="AK15" i="40"/>
  <c r="AF13" i="26"/>
  <c r="Y101" i="40"/>
  <c r="AK143" i="42"/>
  <c r="AE131" i="40"/>
  <c r="AO113" i="26"/>
  <c r="AM122" i="42"/>
  <c r="AI15" i="40"/>
  <c r="AI113" i="26"/>
  <c r="Z122" i="42"/>
  <c r="Y122" i="42"/>
  <c r="W13" i="26"/>
  <c r="AN113" i="26"/>
  <c r="AC122" i="42"/>
  <c r="Y113" i="26"/>
  <c r="AH13" i="26"/>
  <c r="Z42" i="40"/>
  <c r="AA36" i="26"/>
  <c r="AK13" i="26"/>
  <c r="AJ13" i="26"/>
  <c r="AG13" i="26"/>
  <c r="AM54" i="42"/>
  <c r="AB101" i="40"/>
  <c r="Z173" i="40"/>
  <c r="AJ15" i="40"/>
  <c r="AI101" i="40"/>
  <c r="AH97" i="26"/>
  <c r="AB97" i="26"/>
  <c r="AF97" i="26"/>
  <c r="Y97" i="26"/>
  <c r="AG94" i="40"/>
  <c r="Z94" i="40"/>
  <c r="AJ175" i="41"/>
  <c r="AA175" i="41"/>
  <c r="AG175" i="41"/>
  <c r="W175" i="41"/>
  <c r="AF175" i="41"/>
  <c r="Y175" i="41"/>
  <c r="AM175" i="41"/>
  <c r="AB175" i="41"/>
  <c r="Z175" i="41"/>
  <c r="AC36" i="19"/>
  <c r="AJ42" i="19"/>
  <c r="W67" i="25"/>
  <c r="AB67" i="25"/>
  <c r="AL17" i="26"/>
  <c r="AE17" i="26"/>
  <c r="AD154" i="40"/>
  <c r="Y154" i="40"/>
  <c r="AC167" i="26"/>
  <c r="AM167" i="26"/>
  <c r="AN167" i="26"/>
  <c r="W102" i="40"/>
  <c r="AE102" i="40"/>
  <c r="Y102" i="40"/>
  <c r="X102" i="40"/>
  <c r="AB43" i="41"/>
  <c r="AC43" i="41"/>
  <c r="AA104" i="25"/>
  <c r="AO104" i="25"/>
  <c r="AG104" i="25"/>
  <c r="AF104" i="25"/>
  <c r="AC104" i="25"/>
  <c r="Z167" i="40"/>
  <c r="AE167" i="40"/>
  <c r="AL167" i="40"/>
  <c r="AJ36" i="40"/>
  <c r="AE36" i="40"/>
  <c r="AN35" i="26"/>
  <c r="AE35" i="26"/>
  <c r="AM35" i="26"/>
  <c r="AO35" i="26"/>
  <c r="W35" i="26"/>
  <c r="AA35" i="26"/>
  <c r="AB35" i="26"/>
  <c r="Y35" i="26"/>
  <c r="AD60" i="42"/>
  <c r="AC60" i="42"/>
  <c r="AL101" i="26"/>
  <c r="AF101" i="26"/>
  <c r="X101" i="26"/>
  <c r="W101" i="26"/>
  <c r="AB101" i="26"/>
  <c r="AA101" i="26"/>
  <c r="AH101" i="26"/>
  <c r="AG101" i="26"/>
  <c r="AM101" i="26"/>
  <c r="AK101" i="26"/>
  <c r="Z101" i="26"/>
  <c r="W68" i="42"/>
  <c r="AB68" i="42"/>
  <c r="AE68" i="42"/>
  <c r="AN88" i="41"/>
  <c r="AI88" i="41"/>
  <c r="AE88" i="41"/>
  <c r="AC88" i="41"/>
  <c r="AM88" i="41"/>
  <c r="AA88" i="41"/>
  <c r="AK88" i="41"/>
  <c r="AL88" i="41"/>
  <c r="AO88" i="41"/>
  <c r="AM92" i="26"/>
  <c r="X92" i="26"/>
  <c r="AC92" i="26"/>
  <c r="AF92" i="26"/>
  <c r="AK92" i="26"/>
  <c r="AN124" i="41"/>
  <c r="AK124" i="41"/>
  <c r="AC124" i="41"/>
  <c r="AD164" i="25"/>
  <c r="AA164" i="25"/>
  <c r="Z164" i="25"/>
  <c r="AN164" i="25"/>
  <c r="W164" i="25"/>
  <c r="AJ164" i="25"/>
  <c r="AH164" i="25"/>
  <c r="AK25" i="26"/>
  <c r="AE25" i="26"/>
  <c r="AD25" i="26"/>
  <c r="X25" i="26"/>
  <c r="Z25" i="26"/>
  <c r="AJ25" i="26"/>
  <c r="AG25" i="26"/>
  <c r="AF25" i="26"/>
  <c r="AM25" i="26"/>
  <c r="AH25" i="26"/>
  <c r="AC25" i="26"/>
  <c r="W119" i="40"/>
  <c r="AH119" i="40"/>
  <c r="AM119" i="40"/>
  <c r="X119" i="40"/>
  <c r="AC119" i="40"/>
  <c r="AL119" i="40"/>
  <c r="AF119" i="40"/>
  <c r="Z119" i="40"/>
  <c r="AK16" i="40"/>
  <c r="Z16" i="40"/>
  <c r="AE16" i="40"/>
  <c r="AN16" i="40"/>
  <c r="AO16" i="40"/>
  <c r="AI16" i="40"/>
  <c r="AK10" i="28"/>
  <c r="X10" i="28"/>
  <c r="AA150" i="26"/>
  <c r="AM150" i="26"/>
  <c r="AF150" i="26"/>
  <c r="AJ150" i="26"/>
  <c r="AC150" i="26"/>
  <c r="AB150" i="26"/>
  <c r="AD150" i="26"/>
  <c r="AK150" i="26"/>
  <c r="AO150" i="26"/>
  <c r="AH150" i="26"/>
  <c r="AN150" i="26"/>
  <c r="Y150" i="26"/>
  <c r="X150" i="26"/>
  <c r="AF140" i="26"/>
  <c r="AM140" i="26"/>
  <c r="Z140" i="26"/>
  <c r="AO140" i="26"/>
  <c r="AH140" i="26"/>
  <c r="AK140" i="26"/>
  <c r="AI140" i="26"/>
  <c r="W140" i="26"/>
  <c r="AA140" i="26"/>
  <c r="AN140" i="26"/>
  <c r="AL140" i="26"/>
  <c r="X140" i="26"/>
  <c r="Y140" i="26"/>
  <c r="AE140" i="26"/>
  <c r="AN77" i="42"/>
  <c r="AL77" i="42"/>
  <c r="AH108" i="42"/>
  <c r="AI108" i="42"/>
  <c r="Z108" i="42"/>
  <c r="AJ108" i="42"/>
  <c r="AM108" i="42"/>
  <c r="AE108" i="42"/>
  <c r="AL108" i="42"/>
  <c r="AK108" i="42"/>
  <c r="AD108" i="42"/>
  <c r="AA108" i="42"/>
  <c r="AB108" i="42"/>
  <c r="AG108" i="42"/>
  <c r="X108" i="42"/>
  <c r="AD174" i="40"/>
  <c r="AH174" i="40"/>
  <c r="AN174" i="40"/>
  <c r="AM174" i="40"/>
  <c r="Y174" i="40"/>
  <c r="AO174" i="40"/>
  <c r="AE159" i="41"/>
  <c r="X159" i="41"/>
  <c r="AO159" i="41"/>
  <c r="AK159" i="41"/>
  <c r="AM59" i="41"/>
  <c r="AA59" i="41"/>
  <c r="W59" i="41"/>
  <c r="AK120" i="23"/>
  <c r="AJ120" i="23"/>
  <c r="AH120" i="23"/>
  <c r="Z118" i="21"/>
  <c r="AO118" i="21"/>
  <c r="AA118" i="21"/>
  <c r="AF118" i="21"/>
  <c r="AF89" i="23"/>
  <c r="AN89" i="23"/>
  <c r="AJ89" i="23"/>
  <c r="AL89" i="23"/>
  <c r="X89" i="23"/>
  <c r="AC89" i="23"/>
  <c r="AB10" i="40"/>
  <c r="AG10" i="40"/>
  <c r="AH10" i="40"/>
  <c r="W10" i="40"/>
  <c r="AN10" i="40"/>
  <c r="AF10" i="40"/>
  <c r="AE10" i="40"/>
  <c r="Z10" i="40"/>
  <c r="AC10" i="40"/>
  <c r="AI95" i="40"/>
  <c r="AL95" i="40"/>
  <c r="AA95" i="40"/>
  <c r="Z95" i="40"/>
  <c r="AI53" i="26"/>
  <c r="Z53" i="26"/>
  <c r="AM53" i="26"/>
  <c r="AF53" i="26"/>
  <c r="AH53" i="26"/>
  <c r="AJ53" i="26"/>
  <c r="AL53" i="26"/>
  <c r="Y53" i="26"/>
  <c r="AC53" i="26"/>
  <c r="AD53" i="26"/>
  <c r="AK53" i="26"/>
  <c r="AA53" i="26"/>
  <c r="AB53" i="26"/>
  <c r="W53" i="26"/>
  <c r="Y95" i="41"/>
  <c r="W95" i="41"/>
  <c r="AA95" i="41"/>
  <c r="AN115" i="21"/>
  <c r="AH115" i="21"/>
  <c r="AF115" i="21"/>
  <c r="W162" i="26"/>
  <c r="AM162" i="26"/>
  <c r="X162" i="26"/>
  <c r="Y162" i="26"/>
  <c r="AJ162" i="26"/>
  <c r="AL162" i="26"/>
  <c r="AC162" i="26"/>
  <c r="AE162" i="26"/>
  <c r="AO162" i="26"/>
  <c r="Z162" i="26"/>
  <c r="AK162" i="26"/>
  <c r="AG162" i="26"/>
  <c r="AF162" i="26"/>
  <c r="AN162" i="26"/>
  <c r="AI162" i="26"/>
  <c r="AL118" i="41"/>
  <c r="AE118" i="41"/>
  <c r="X118" i="41"/>
  <c r="AH118" i="41"/>
  <c r="AO118" i="41"/>
  <c r="AN118" i="41"/>
  <c r="W118" i="41"/>
  <c r="AC118" i="41"/>
  <c r="AA118" i="41"/>
  <c r="AJ28" i="28"/>
  <c r="Y28" i="28"/>
  <c r="AI28" i="28"/>
  <c r="AC28" i="28"/>
  <c r="W28" i="28"/>
  <c r="AM28" i="28"/>
  <c r="X28" i="28"/>
  <c r="AN28" i="28"/>
  <c r="AG28" i="28"/>
  <c r="AL28" i="28"/>
  <c r="AD28" i="28"/>
  <c r="AB28" i="28"/>
  <c r="AF28" i="28"/>
  <c r="Z28" i="28"/>
  <c r="AE28" i="28"/>
  <c r="AA28" i="28"/>
  <c r="AD68" i="40"/>
  <c r="AH68" i="40"/>
  <c r="AG68" i="40"/>
  <c r="AB68" i="40"/>
  <c r="AE68" i="40"/>
  <c r="AC68" i="40"/>
  <c r="W68" i="40"/>
  <c r="AI68" i="40"/>
  <c r="AO68" i="40"/>
  <c r="Y68" i="40"/>
  <c r="AA68" i="40"/>
  <c r="Z68" i="40"/>
  <c r="X68" i="40"/>
  <c r="AN68" i="40"/>
  <c r="W177" i="42"/>
  <c r="AL177" i="42"/>
  <c r="AE177" i="42"/>
  <c r="AJ177" i="42"/>
  <c r="AK177" i="42"/>
  <c r="AI177" i="42"/>
  <c r="AF177" i="42"/>
  <c r="AO177" i="42"/>
  <c r="AF156" i="25"/>
  <c r="Y156" i="25"/>
  <c r="Z156" i="25"/>
  <c r="AK156" i="25"/>
  <c r="W156" i="25"/>
  <c r="AN156" i="25"/>
  <c r="AI156" i="25"/>
  <c r="AG156" i="25"/>
  <c r="AJ156" i="25"/>
  <c r="AL156" i="25"/>
  <c r="AO115" i="42"/>
  <c r="AK115" i="42"/>
  <c r="W115" i="42"/>
  <c r="AF115" i="42"/>
  <c r="AM115" i="42"/>
  <c r="AC115" i="42"/>
  <c r="Y17" i="41"/>
  <c r="AI17" i="41"/>
  <c r="AB17" i="41"/>
  <c r="AJ17" i="41"/>
  <c r="AH17" i="41"/>
  <c r="AL17" i="41"/>
  <c r="W17" i="41"/>
  <c r="AN17" i="41"/>
  <c r="AD17" i="41"/>
  <c r="Z17" i="41"/>
  <c r="AA17" i="41"/>
  <c r="AO17" i="41"/>
  <c r="AE17" i="41"/>
  <c r="AF160" i="23"/>
  <c r="X160" i="23"/>
  <c r="AL160" i="23"/>
  <c r="AI160" i="23"/>
  <c r="AK160" i="23"/>
  <c r="Y160" i="23"/>
  <c r="AM160" i="23"/>
  <c r="AO94" i="26"/>
  <c r="AH94" i="26"/>
  <c r="Z94" i="26"/>
  <c r="W94" i="26"/>
  <c r="AG94" i="26"/>
  <c r="AD94" i="26"/>
  <c r="AJ94" i="26"/>
  <c r="AK94" i="26"/>
  <c r="AI94" i="26"/>
  <c r="AM94" i="26"/>
  <c r="X94" i="26"/>
  <c r="AB94" i="26"/>
  <c r="AA94" i="26"/>
  <c r="AL94" i="26"/>
  <c r="Y94" i="26"/>
  <c r="AN94" i="26"/>
  <c r="AK102" i="23"/>
  <c r="X102" i="23"/>
  <c r="AI102" i="23"/>
  <c r="AJ102" i="23"/>
  <c r="AH102" i="23"/>
  <c r="AC102" i="23"/>
  <c r="AG102" i="23"/>
  <c r="AO102" i="23"/>
  <c r="AD171" i="23"/>
  <c r="AI171" i="23"/>
  <c r="AG171" i="23"/>
  <c r="AK171" i="23"/>
  <c r="X171" i="23"/>
  <c r="AN171" i="23"/>
  <c r="AB89" i="40"/>
  <c r="Y89" i="40"/>
  <c r="Z89" i="40"/>
  <c r="W89" i="40"/>
  <c r="AI89" i="40"/>
  <c r="AJ89" i="40"/>
  <c r="AK89" i="40"/>
  <c r="AK50" i="42"/>
  <c r="AC50" i="42"/>
  <c r="AM129" i="41"/>
  <c r="AL129" i="41"/>
  <c r="Y129" i="41"/>
  <c r="Z83" i="21"/>
  <c r="AG83" i="21"/>
  <c r="AI83" i="21"/>
  <c r="AM83" i="21"/>
  <c r="AF83" i="21"/>
  <c r="AH115" i="26"/>
  <c r="AL115" i="26"/>
  <c r="AO115" i="26"/>
  <c r="X115" i="26"/>
  <c r="Y115" i="26"/>
  <c r="AI115" i="26"/>
  <c r="AD115" i="26"/>
  <c r="AJ115" i="26"/>
  <c r="AF115" i="26"/>
  <c r="AN115" i="26"/>
  <c r="Z115" i="26"/>
  <c r="AK115" i="26"/>
  <c r="AA115" i="26"/>
  <c r="AG115" i="26"/>
  <c r="AK91" i="26"/>
  <c r="Z91" i="26"/>
  <c r="AO91" i="26"/>
  <c r="AL91" i="26"/>
  <c r="AJ91" i="26"/>
  <c r="AN91" i="26"/>
  <c r="AB91" i="26"/>
  <c r="AG91" i="26"/>
  <c r="AH91" i="26"/>
  <c r="AA91" i="26"/>
  <c r="Y91" i="26"/>
  <c r="AJ95" i="26"/>
  <c r="X95" i="26"/>
  <c r="Z95" i="26"/>
  <c r="AL95" i="26"/>
  <c r="W95" i="26"/>
  <c r="AF95" i="26"/>
  <c r="AM95" i="26"/>
  <c r="AH95" i="26"/>
  <c r="AI95" i="26"/>
  <c r="AB95" i="26"/>
  <c r="AE95" i="26"/>
  <c r="AO95" i="26"/>
  <c r="AC95" i="26"/>
  <c r="AA95" i="26"/>
  <c r="AN95" i="26"/>
  <c r="Y95" i="26"/>
  <c r="AI148" i="21"/>
  <c r="AG148" i="21"/>
  <c r="Y153" i="26"/>
  <c r="AN153" i="26"/>
  <c r="AF153" i="26"/>
  <c r="AM153" i="26"/>
  <c r="AL153" i="26"/>
  <c r="AK153" i="26"/>
  <c r="AO153" i="26"/>
  <c r="AG153" i="26"/>
  <c r="AA153" i="26"/>
  <c r="AB153" i="26"/>
  <c r="AE153" i="26"/>
  <c r="AH153" i="26"/>
  <c r="AI153" i="26"/>
  <c r="AD153" i="26"/>
  <c r="AJ153" i="26"/>
  <c r="AC153" i="26"/>
  <c r="W68" i="41"/>
  <c r="AO68" i="41"/>
  <c r="AH68" i="41"/>
  <c r="AG68" i="41"/>
  <c r="AN50" i="41"/>
  <c r="AB50" i="41"/>
  <c r="W50" i="41"/>
  <c r="AI50" i="41"/>
  <c r="AO50" i="41"/>
  <c r="Y50" i="41"/>
  <c r="AK50" i="41"/>
  <c r="Z50" i="41"/>
  <c r="AH50" i="41"/>
  <c r="AD50" i="41"/>
  <c r="AB131" i="41"/>
  <c r="AJ131" i="41"/>
  <c r="AI131" i="41"/>
  <c r="AK131" i="41"/>
  <c r="AD131" i="41"/>
  <c r="AC131" i="41"/>
  <c r="AN131" i="41"/>
  <c r="AE131" i="41"/>
  <c r="AA131" i="41"/>
  <c r="Y131" i="41"/>
  <c r="Z23" i="40"/>
  <c r="AI23" i="40"/>
  <c r="AM23" i="40"/>
  <c r="AO23" i="40"/>
  <c r="AE23" i="40"/>
  <c r="AF23" i="40"/>
  <c r="AJ23" i="40"/>
  <c r="AA23" i="40"/>
  <c r="AG23" i="40"/>
  <c r="AD23" i="40"/>
  <c r="AN23" i="40"/>
  <c r="W23" i="40"/>
  <c r="AB23" i="40"/>
  <c r="AL23" i="40"/>
  <c r="AH23" i="40"/>
  <c r="X23" i="40"/>
  <c r="AC23" i="40"/>
  <c r="Y23" i="40"/>
  <c r="AL69" i="28"/>
  <c r="AK69" i="28"/>
  <c r="AF69" i="28"/>
  <c r="AA69" i="28"/>
  <c r="W69" i="28"/>
  <c r="AJ69" i="28"/>
  <c r="AC69" i="28"/>
  <c r="AG69" i="28"/>
  <c r="AH69" i="28"/>
  <c r="AE69" i="28"/>
  <c r="AI69" i="28"/>
  <c r="AB69" i="28"/>
  <c r="AM69" i="28"/>
  <c r="Y69" i="28"/>
  <c r="AF58" i="24"/>
  <c r="AD58" i="24"/>
  <c r="AM58" i="24"/>
  <c r="AE58" i="24"/>
  <c r="AH58" i="24"/>
  <c r="AA58" i="24"/>
  <c r="W58" i="24"/>
  <c r="AO58" i="24"/>
  <c r="Z58" i="24"/>
  <c r="AJ58" i="24"/>
  <c r="AK58" i="24"/>
  <c r="AI58" i="24"/>
  <c r="Y58" i="24"/>
  <c r="AG58" i="24"/>
  <c r="AC58" i="24"/>
  <c r="AN58" i="24"/>
  <c r="AL58" i="24"/>
  <c r="AA36" i="42"/>
  <c r="AJ36" i="42"/>
  <c r="AG36" i="42"/>
  <c r="AH36" i="42"/>
  <c r="AD36" i="42"/>
  <c r="Y36" i="42"/>
  <c r="AC111" i="21"/>
  <c r="AI111" i="21"/>
  <c r="AE72" i="21"/>
  <c r="AL72" i="21"/>
  <c r="Y72" i="21"/>
  <c r="AO72" i="21"/>
  <c r="AO13" i="19"/>
  <c r="AN13" i="19"/>
  <c r="Z13" i="19"/>
  <c r="AG72" i="40"/>
  <c r="AE72" i="40"/>
  <c r="AN72" i="40"/>
  <c r="AA72" i="40"/>
  <c r="Y72" i="40"/>
  <c r="AB72" i="40"/>
  <c r="AK72" i="40"/>
  <c r="AC72" i="40"/>
  <c r="AK62" i="26"/>
  <c r="AH62" i="26"/>
  <c r="AM62" i="26"/>
  <c r="AJ62" i="26"/>
  <c r="X62" i="26"/>
  <c r="AL62" i="26"/>
  <c r="AE62" i="26"/>
  <c r="AI62" i="26"/>
  <c r="W62" i="26"/>
  <c r="Z62" i="26"/>
  <c r="AC62" i="26"/>
  <c r="AB62" i="26"/>
  <c r="AO62" i="26"/>
  <c r="AG62" i="26"/>
  <c r="AF62" i="26"/>
  <c r="AN62" i="26"/>
  <c r="AD62" i="26"/>
  <c r="AK43" i="25"/>
  <c r="W43" i="25"/>
  <c r="AA43" i="25"/>
  <c r="AL43" i="25"/>
  <c r="AF43" i="25"/>
  <c r="X43" i="25"/>
  <c r="AG43" i="25"/>
  <c r="AM43" i="25"/>
  <c r="AN43" i="25"/>
  <c r="AO43" i="25"/>
  <c r="AI43" i="25"/>
  <c r="AD43" i="25"/>
  <c r="AJ43" i="25"/>
  <c r="AG37" i="26"/>
  <c r="AI37" i="26"/>
  <c r="AE37" i="26"/>
  <c r="Z37" i="26"/>
  <c r="AM37" i="26"/>
  <c r="AA37" i="26"/>
  <c r="AJ37" i="26"/>
  <c r="X37" i="26"/>
  <c r="AF37" i="26"/>
  <c r="AL37" i="26"/>
  <c r="W37" i="26"/>
  <c r="AD37" i="26"/>
  <c r="AD137" i="42"/>
  <c r="AJ137" i="42"/>
  <c r="AA137" i="42"/>
  <c r="W137" i="42"/>
  <c r="X137" i="42"/>
  <c r="Y137" i="42"/>
  <c r="AE137" i="42"/>
  <c r="AI137" i="42"/>
  <c r="AK137" i="42"/>
  <c r="AB137" i="42"/>
  <c r="Z137" i="42"/>
  <c r="AG137" i="42"/>
  <c r="AH137" i="42"/>
  <c r="AN137" i="42"/>
  <c r="AL137" i="42"/>
  <c r="AG133" i="26"/>
  <c r="AH133" i="26"/>
  <c r="Y133" i="26"/>
  <c r="AL133" i="26"/>
  <c r="AF133" i="26"/>
  <c r="AN133" i="26"/>
  <c r="X133" i="26"/>
  <c r="AA133" i="26"/>
  <c r="W133" i="26"/>
  <c r="AB133" i="26"/>
  <c r="AJ133" i="26"/>
  <c r="AK133" i="26"/>
  <c r="Z133" i="26"/>
  <c r="AO133" i="26"/>
  <c r="AD133" i="26"/>
  <c r="AN83" i="42"/>
  <c r="AJ83" i="42"/>
  <c r="Z83" i="42"/>
  <c r="AA83" i="42"/>
  <c r="AF83" i="42"/>
  <c r="AL83" i="42"/>
  <c r="AE83" i="42"/>
  <c r="AO83" i="42"/>
  <c r="W83" i="42"/>
  <c r="AM83" i="42"/>
  <c r="AK83" i="42"/>
  <c r="AH83" i="42"/>
  <c r="AB83" i="42"/>
  <c r="AG83" i="42"/>
  <c r="AD83" i="42"/>
  <c r="AC83" i="42"/>
  <c r="Y83" i="42"/>
  <c r="Z173" i="21"/>
  <c r="AK173" i="21"/>
  <c r="AE173" i="21"/>
  <c r="AF64" i="25"/>
  <c r="X64" i="25"/>
  <c r="AC64" i="25"/>
  <c r="AE64" i="25"/>
  <c r="AH64" i="25"/>
  <c r="AI64" i="25"/>
  <c r="AG64" i="25"/>
  <c r="Y64" i="25"/>
  <c r="W64" i="25"/>
  <c r="AM64" i="25"/>
  <c r="AK64" i="25"/>
  <c r="AB64" i="25"/>
  <c r="AN64" i="25"/>
  <c r="Z64" i="25"/>
  <c r="AL64" i="25"/>
  <c r="AI97" i="28"/>
  <c r="W97" i="28"/>
  <c r="AH97" i="28"/>
  <c r="Y97" i="28"/>
  <c r="AL97" i="28"/>
  <c r="AG97" i="28"/>
  <c r="AE97" i="28"/>
  <c r="AD97" i="28"/>
  <c r="Z97" i="28"/>
  <c r="AO97" i="28"/>
  <c r="AM97" i="28"/>
  <c r="AF97" i="28"/>
  <c r="AJ97" i="28"/>
  <c r="AN97" i="28"/>
  <c r="AD48" i="26"/>
  <c r="Z48" i="26"/>
  <c r="AF48" i="26"/>
  <c r="AM48" i="26"/>
  <c r="AO48" i="26"/>
  <c r="AG48" i="26"/>
  <c r="X48" i="26"/>
  <c r="AE48" i="26"/>
  <c r="AH48" i="26"/>
  <c r="AC48" i="26"/>
  <c r="W48" i="26"/>
  <c r="AI48" i="26"/>
  <c r="AB48" i="26"/>
  <c r="Y48" i="26"/>
  <c r="AJ48" i="26"/>
  <c r="AO52" i="41"/>
  <c r="AJ52" i="41"/>
  <c r="AJ26" i="42"/>
  <c r="AH26" i="42"/>
  <c r="AE36" i="19"/>
  <c r="Z118" i="40"/>
  <c r="AK118" i="40"/>
  <c r="AG36" i="19"/>
  <c r="AD36" i="19"/>
  <c r="AM36" i="19"/>
  <c r="Z36" i="19"/>
  <c r="AD63" i="21"/>
  <c r="AL118" i="21"/>
  <c r="AA36" i="19"/>
  <c r="Y118" i="21"/>
  <c r="Z42" i="19"/>
  <c r="AN42" i="19"/>
  <c r="W115" i="21"/>
  <c r="AK115" i="21"/>
  <c r="AI118" i="21"/>
  <c r="AI115" i="21"/>
  <c r="AC156" i="25"/>
  <c r="AH156" i="25"/>
  <c r="AF91" i="26"/>
  <c r="AB25" i="26"/>
  <c r="AB119" i="40"/>
  <c r="W88" i="41"/>
  <c r="AI91" i="26"/>
  <c r="X17" i="41"/>
  <c r="Z153" i="26"/>
  <c r="X164" i="25"/>
  <c r="AF68" i="41"/>
  <c r="X28" i="26"/>
  <c r="AK28" i="26"/>
  <c r="AB36" i="19"/>
  <c r="AF36" i="19"/>
  <c r="W118" i="21"/>
  <c r="W58" i="21"/>
  <c r="AK118" i="21"/>
  <c r="AG42" i="19"/>
  <c r="AC83" i="21"/>
  <c r="AO115" i="21"/>
  <c r="AL115" i="21"/>
  <c r="AC118" i="21"/>
  <c r="AE115" i="21"/>
  <c r="AD120" i="23"/>
  <c r="AG35" i="26"/>
  <c r="W91" i="26"/>
  <c r="Z88" i="41"/>
  <c r="AO108" i="42"/>
  <c r="AB162" i="26"/>
  <c r="AJ140" i="26"/>
  <c r="AA162" i="26"/>
  <c r="AE115" i="42"/>
  <c r="X88" i="41"/>
  <c r="AF164" i="25"/>
  <c r="AE94" i="26"/>
  <c r="AM95" i="40"/>
  <c r="AJ118" i="41"/>
  <c r="AN69" i="28"/>
  <c r="X58" i="24"/>
  <c r="X72" i="40"/>
  <c r="AN74" i="42"/>
  <c r="AE74" i="42"/>
  <c r="AC74" i="42"/>
  <c r="AC137" i="40"/>
  <c r="AL137" i="40"/>
  <c r="AI42" i="19"/>
  <c r="AC42" i="19"/>
  <c r="AM42" i="19"/>
  <c r="AA58" i="21"/>
  <c r="AA97" i="21"/>
  <c r="AH97" i="21"/>
  <c r="X118" i="21"/>
  <c r="AM58" i="21"/>
  <c r="AG118" i="21"/>
  <c r="X63" i="21"/>
  <c r="AL36" i="19"/>
  <c r="AK42" i="19"/>
  <c r="AO83" i="21"/>
  <c r="AC115" i="21"/>
  <c r="Z115" i="21"/>
  <c r="AD115" i="21"/>
  <c r="AH118" i="21"/>
  <c r="AK168" i="21"/>
  <c r="Y42" i="19"/>
  <c r="X91" i="26"/>
  <c r="X104" i="25"/>
  <c r="AH162" i="26"/>
  <c r="AC94" i="26"/>
  <c r="AO95" i="40"/>
  <c r="X69" i="28"/>
  <c r="AB153" i="40"/>
  <c r="AJ153" i="40"/>
  <c r="AM153" i="40"/>
  <c r="AN58" i="21"/>
  <c r="AE58" i="21"/>
  <c r="X97" i="21"/>
  <c r="AD42" i="19"/>
  <c r="AM97" i="21"/>
  <c r="AI58" i="21"/>
  <c r="AM118" i="21"/>
  <c r="AN107" i="21"/>
  <c r="AD118" i="21"/>
  <c r="AE107" i="21"/>
  <c r="AL42" i="19"/>
  <c r="AD83" i="21"/>
  <c r="AG115" i="21"/>
  <c r="AM115" i="21"/>
  <c r="X115" i="21"/>
  <c r="AB118" i="21"/>
  <c r="AF58" i="21"/>
  <c r="Y97" i="21"/>
  <c r="W42" i="19"/>
  <c r="AK83" i="21"/>
  <c r="AL83" i="21"/>
  <c r="AE156" i="25"/>
  <c r="AJ101" i="26"/>
  <c r="AN101" i="26"/>
  <c r="AO25" i="26"/>
  <c r="AN104" i="25"/>
  <c r="AM17" i="41"/>
  <c r="AC115" i="26"/>
  <c r="AO156" i="25"/>
  <c r="AB140" i="26"/>
  <c r="AC140" i="26"/>
  <c r="AE115" i="26"/>
  <c r="AF94" i="26"/>
  <c r="Y62" i="26"/>
  <c r="AC26" i="42"/>
  <c r="AA117" i="42"/>
  <c r="AC117" i="42"/>
  <c r="AH58" i="21"/>
  <c r="W36" i="19"/>
  <c r="AJ58" i="21"/>
  <c r="AG58" i="21"/>
  <c r="AC58" i="21"/>
  <c r="AK36" i="19"/>
  <c r="Z120" i="21"/>
  <c r="AN36" i="19"/>
  <c r="AK97" i="21"/>
  <c r="AN97" i="21"/>
  <c r="AO97" i="21"/>
  <c r="AA107" i="21"/>
  <c r="AF107" i="21"/>
  <c r="AB83" i="21"/>
  <c r="AE83" i="21"/>
  <c r="AJ115" i="21"/>
  <c r="AB107" i="21"/>
  <c r="AO42" i="19"/>
  <c r="X153" i="26"/>
  <c r="AD162" i="26"/>
  <c r="X156" i="25"/>
  <c r="W25" i="26"/>
  <c r="AJ28" i="26"/>
  <c r="W115" i="26"/>
  <c r="AI10" i="40"/>
  <c r="AO120" i="42"/>
  <c r="AG140" i="26"/>
  <c r="AG53" i="26"/>
  <c r="AE53" i="26"/>
  <c r="AJ50" i="41"/>
  <c r="Y118" i="41"/>
  <c r="AM26" i="42"/>
  <c r="AC160" i="23"/>
  <c r="AD172" i="41"/>
  <c r="AL172" i="41"/>
  <c r="AO172" i="41"/>
  <c r="X172" i="41"/>
  <c r="AD58" i="21"/>
  <c r="Z58" i="21"/>
  <c r="X58" i="21"/>
  <c r="AL58" i="21"/>
  <c r="AB58" i="21"/>
  <c r="AO58" i="21"/>
  <c r="AO36" i="19"/>
  <c r="AK120" i="21"/>
  <c r="AH36" i="19"/>
  <c r="AB42" i="19"/>
  <c r="Z97" i="21"/>
  <c r="AO107" i="21"/>
  <c r="AN83" i="21"/>
  <c r="W83" i="21"/>
  <c r="AN120" i="21"/>
  <c r="AH42" i="19"/>
  <c r="AF42" i="19"/>
  <c r="Y83" i="21"/>
  <c r="W153" i="26"/>
  <c r="AA25" i="26"/>
  <c r="AO131" i="41"/>
  <c r="AD156" i="25"/>
  <c r="AL150" i="26"/>
  <c r="AM115" i="26"/>
  <c r="AA120" i="42"/>
  <c r="AN53" i="26"/>
  <c r="AO53" i="26"/>
  <c r="AD140" i="26"/>
  <c r="AD95" i="26"/>
  <c r="AG118" i="41"/>
  <c r="Z72" i="40"/>
  <c r="AK93" i="42"/>
  <c r="AA93" i="42"/>
  <c r="AC93" i="42"/>
  <c r="AF38" i="23"/>
  <c r="Y38" i="23"/>
  <c r="AC38" i="23"/>
  <c r="AL38" i="23"/>
  <c r="AO38" i="23"/>
  <c r="AI38" i="23"/>
  <c r="X38" i="23"/>
  <c r="AG38" i="23"/>
  <c r="W38" i="23"/>
  <c r="AE38" i="23"/>
  <c r="Y8" i="23"/>
  <c r="AJ8" i="23"/>
  <c r="AK8" i="23"/>
  <c r="AI8" i="23"/>
  <c r="AB8" i="23"/>
  <c r="AM8" i="23"/>
  <c r="Z8" i="23"/>
  <c r="AG8" i="23"/>
  <c r="AL8" i="23"/>
  <c r="X8" i="23"/>
  <c r="AN8" i="23"/>
  <c r="AC8" i="23"/>
  <c r="AK62" i="41"/>
  <c r="Y62" i="41"/>
  <c r="AB62" i="41"/>
  <c r="AE62" i="41"/>
  <c r="Z62" i="41"/>
  <c r="AN62" i="41"/>
  <c r="AO62" i="41"/>
  <c r="AL62" i="41"/>
  <c r="AA62" i="41"/>
  <c r="AJ84" i="26"/>
  <c r="X84" i="26"/>
  <c r="AC84" i="26"/>
  <c r="AM84" i="26"/>
  <c r="AE84" i="26"/>
  <c r="AK34" i="26"/>
  <c r="Y34" i="26"/>
  <c r="AO34" i="26"/>
  <c r="AG34" i="26"/>
  <c r="AE34" i="26"/>
  <c r="AI34" i="26"/>
  <c r="X173" i="28"/>
  <c r="AG173" i="28"/>
  <c r="AH173" i="28"/>
  <c r="AA173" i="28"/>
  <c r="AF173" i="28"/>
  <c r="AK173" i="28"/>
  <c r="AL80" i="41"/>
  <c r="AN80" i="41"/>
  <c r="AD130" i="41"/>
  <c r="AH130" i="41"/>
  <c r="AJ71" i="42"/>
  <c r="Y71" i="42"/>
  <c r="AF71" i="42"/>
  <c r="Z71" i="42"/>
  <c r="AD71" i="42"/>
  <c r="AC71" i="42"/>
  <c r="AA71" i="42"/>
  <c r="AK71" i="42"/>
  <c r="AH84" i="26"/>
  <c r="AI84" i="26"/>
  <c r="Z84" i="26"/>
  <c r="Z173" i="28"/>
  <c r="AE8" i="23"/>
  <c r="AJ38" i="23"/>
  <c r="AF84" i="26"/>
  <c r="AM62" i="41"/>
  <c r="AN71" i="42"/>
  <c r="AE173" i="28"/>
  <c r="AD8" i="23"/>
  <c r="AB38" i="23"/>
  <c r="AJ34" i="26"/>
  <c r="AI93" i="42"/>
  <c r="AC62" i="41"/>
  <c r="X57" i="23"/>
  <c r="AF8" i="23"/>
  <c r="AK84" i="26"/>
  <c r="AF34" i="26"/>
  <c r="AB84" i="26"/>
  <c r="AO8" i="23"/>
  <c r="Z34" i="26"/>
  <c r="AA8" i="23"/>
  <c r="AH38" i="23"/>
  <c r="AO93" i="42"/>
  <c r="AA38" i="23"/>
  <c r="AA34" i="26"/>
  <c r="AN34" i="26"/>
  <c r="AN38" i="23"/>
  <c r="W62" i="41"/>
  <c r="X53" i="42"/>
  <c r="AB53" i="42"/>
  <c r="AF53" i="42"/>
  <c r="Z166" i="41"/>
  <c r="AJ53" i="42"/>
  <c r="Z27" i="40"/>
  <c r="X166" i="41"/>
  <c r="AB71" i="28"/>
  <c r="AM53" i="42"/>
  <c r="AF166" i="41"/>
  <c r="AD71" i="28"/>
  <c r="AN155" i="28"/>
  <c r="AA78" i="40"/>
  <c r="AK53" i="42"/>
  <c r="AO53" i="42"/>
  <c r="AM166" i="41"/>
  <c r="Z71" i="28"/>
  <c r="AA71" i="28"/>
  <c r="Z160" i="21"/>
  <c r="AA160" i="21"/>
  <c r="AC160" i="21"/>
  <c r="W160" i="21"/>
  <c r="AK160" i="21"/>
  <c r="AL160" i="21"/>
  <c r="AE160" i="21"/>
  <c r="AD160" i="21"/>
  <c r="Y160" i="21"/>
  <c r="AI160" i="21"/>
  <c r="X160" i="21"/>
  <c r="AF160" i="21"/>
  <c r="AO160" i="21"/>
  <c r="AI86" i="21"/>
  <c r="AH86" i="21"/>
  <c r="Z86" i="21"/>
  <c r="AL86" i="21"/>
  <c r="AG86" i="21"/>
  <c r="AA86" i="21"/>
  <c r="AC86" i="21"/>
  <c r="X86" i="21"/>
  <c r="AE86" i="21"/>
  <c r="W86" i="21"/>
  <c r="AB86" i="21"/>
  <c r="AN86" i="21"/>
  <c r="AM160" i="21"/>
  <c r="AM95" i="42"/>
  <c r="AK95" i="42"/>
  <c r="AL95" i="42"/>
  <c r="W95" i="42"/>
  <c r="AG9" i="42"/>
  <c r="AM9" i="42"/>
  <c r="AD9" i="42"/>
  <c r="AE9" i="42"/>
  <c r="X9" i="42"/>
  <c r="AO9" i="42"/>
  <c r="Z9" i="42"/>
  <c r="AF9" i="42"/>
  <c r="Y9" i="42"/>
  <c r="AI9" i="42"/>
  <c r="AK9" i="42"/>
  <c r="AH9" i="42"/>
  <c r="AL9" i="42"/>
  <c r="AF31" i="40"/>
  <c r="Y31" i="40"/>
  <c r="AN31" i="40"/>
  <c r="W31" i="40"/>
  <c r="AC31" i="40"/>
  <c r="AE31" i="40"/>
  <c r="AI31" i="40"/>
  <c r="X31" i="40"/>
  <c r="AJ31" i="40"/>
  <c r="AH31" i="40"/>
  <c r="AM31" i="40"/>
  <c r="AA31" i="40"/>
  <c r="AG31" i="40"/>
  <c r="AB31" i="40"/>
  <c r="X173" i="41"/>
  <c r="Y173" i="41"/>
  <c r="AB173" i="41"/>
  <c r="AI173" i="41"/>
  <c r="AK173" i="41"/>
  <c r="AM173" i="41"/>
  <c r="AG173" i="41"/>
  <c r="AJ173" i="41"/>
  <c r="AA173" i="41"/>
  <c r="AF173" i="41"/>
  <c r="AC173" i="41"/>
  <c r="AF146" i="41"/>
  <c r="Z146" i="41"/>
  <c r="AD146" i="41"/>
  <c r="AO146" i="41"/>
  <c r="AA146" i="41"/>
  <c r="AL106" i="40"/>
  <c r="X106" i="40"/>
  <c r="W106" i="40"/>
  <c r="Y106" i="40"/>
  <c r="AE106" i="40"/>
  <c r="AG106" i="40"/>
  <c r="AC106" i="40"/>
  <c r="AF106" i="40"/>
  <c r="AD106" i="40"/>
  <c r="AO106" i="40"/>
  <c r="AK86" i="21"/>
  <c r="AG160" i="21"/>
  <c r="AJ160" i="21"/>
  <c r="AK16" i="26"/>
  <c r="AG16" i="26"/>
  <c r="AC16" i="26"/>
  <c r="AE16" i="26"/>
  <c r="AJ16" i="26"/>
  <c r="AL16" i="26"/>
  <c r="AD16" i="26"/>
  <c r="AA16" i="26"/>
  <c r="AF16" i="26"/>
  <c r="AB16" i="26"/>
  <c r="AH16" i="26"/>
  <c r="X16" i="26"/>
  <c r="W16" i="26"/>
  <c r="Y16" i="26"/>
  <c r="AO16" i="26"/>
  <c r="AN76" i="40"/>
  <c r="AA76" i="40"/>
  <c r="AK76" i="40"/>
  <c r="AF76" i="40"/>
  <c r="X103" i="26"/>
  <c r="AL103" i="26"/>
  <c r="AB103" i="26"/>
  <c r="AK103" i="26"/>
  <c r="W103" i="26"/>
  <c r="AJ103" i="26"/>
  <c r="AC103" i="26"/>
  <c r="AF103" i="26"/>
  <c r="AA103" i="26"/>
  <c r="AO103" i="26"/>
  <c r="AG103" i="26"/>
  <c r="AH103" i="26"/>
  <c r="AD103" i="26"/>
  <c r="AM103" i="26"/>
  <c r="Y103" i="26"/>
  <c r="AN103" i="26"/>
  <c r="Z103" i="26"/>
  <c r="AE103" i="26"/>
  <c r="AI70" i="42"/>
  <c r="AD70" i="42"/>
  <c r="AO70" i="42"/>
  <c r="AC70" i="42"/>
  <c r="AK70" i="42"/>
  <c r="AE70" i="42"/>
  <c r="AA70" i="42"/>
  <c r="AF70" i="42"/>
  <c r="AG70" i="42"/>
  <c r="Y70" i="42"/>
  <c r="AJ70" i="42"/>
  <c r="AL70" i="42"/>
  <c r="Z70" i="42"/>
  <c r="AB70" i="42"/>
  <c r="AM70" i="42"/>
  <c r="W70" i="42"/>
  <c r="AH70" i="42"/>
  <c r="AN70" i="42"/>
  <c r="X70" i="42"/>
  <c r="AB160" i="21"/>
  <c r="AD86" i="21"/>
  <c r="AN4" i="26"/>
  <c r="AI4" i="26"/>
  <c r="AC4" i="26"/>
  <c r="AH4" i="26"/>
  <c r="AG4" i="26"/>
  <c r="AD4" i="26"/>
  <c r="AA4" i="26"/>
  <c r="AO4" i="26"/>
  <c r="Z4" i="26"/>
  <c r="AE4" i="26"/>
  <c r="Y4" i="26"/>
  <c r="W4" i="26"/>
  <c r="AJ4" i="26"/>
  <c r="AK4" i="26"/>
  <c r="AL4" i="26"/>
  <c r="AF4" i="26"/>
  <c r="AM4" i="26"/>
  <c r="AG84" i="40"/>
  <c r="AO84" i="40"/>
  <c r="X84" i="40"/>
  <c r="AK84" i="40"/>
  <c r="AD84" i="40"/>
  <c r="AB84" i="40"/>
  <c r="AI84" i="40"/>
  <c r="AL84" i="40"/>
  <c r="AJ84" i="40"/>
  <c r="AJ46" i="25"/>
  <c r="Z46" i="25"/>
  <c r="AO46" i="25"/>
  <c r="AN46" i="25"/>
  <c r="AM46" i="25"/>
  <c r="AF46" i="25"/>
  <c r="AL46" i="25"/>
  <c r="AG46" i="25"/>
  <c r="AC26" i="41"/>
  <c r="Z26" i="41"/>
  <c r="AJ26" i="41"/>
  <c r="AB26" i="41"/>
  <c r="AF26" i="41"/>
  <c r="AD26" i="41"/>
  <c r="W26" i="41"/>
  <c r="AN160" i="21"/>
  <c r="AO86" i="21"/>
  <c r="AB4" i="26"/>
  <c r="AM16" i="26"/>
  <c r="AI16" i="26"/>
  <c r="AJ149" i="40"/>
  <c r="Y146" i="41"/>
  <c r="AJ86" i="21"/>
  <c r="AN16" i="26"/>
  <c r="AA9" i="42"/>
  <c r="AI144" i="40"/>
  <c r="AG144" i="40"/>
  <c r="Z144" i="40"/>
  <c r="AF144" i="40"/>
  <c r="W144" i="40"/>
  <c r="AB144" i="40"/>
  <c r="AN144" i="40"/>
  <c r="X144" i="40"/>
  <c r="AJ144" i="40"/>
  <c r="Y144" i="40"/>
  <c r="AK144" i="40"/>
  <c r="AA144" i="40"/>
  <c r="AD144" i="40"/>
  <c r="AE165" i="40"/>
  <c r="AD165" i="40"/>
  <c r="AK165" i="40"/>
  <c r="Z114" i="40"/>
  <c r="AM114" i="40"/>
  <c r="AG114" i="40"/>
  <c r="AF114" i="40"/>
  <c r="Y114" i="40"/>
  <c r="AB114" i="40"/>
  <c r="X114" i="40"/>
  <c r="AC114" i="40"/>
  <c r="W114" i="40"/>
  <c r="AL114" i="40"/>
  <c r="AM86" i="21"/>
  <c r="Z159" i="25"/>
  <c r="AI159" i="25"/>
  <c r="AA159" i="25"/>
  <c r="AN159" i="25"/>
  <c r="AG159" i="25"/>
  <c r="AF159" i="25"/>
  <c r="AE159" i="25"/>
  <c r="AJ159" i="25"/>
  <c r="AL159" i="25"/>
  <c r="W159" i="25"/>
  <c r="AH159" i="25"/>
  <c r="AM159" i="25"/>
  <c r="AD159" i="25"/>
  <c r="AB159" i="25"/>
  <c r="AC159" i="25"/>
  <c r="X159" i="25"/>
  <c r="AL24" i="41"/>
  <c r="X24" i="41"/>
  <c r="AF24" i="41"/>
  <c r="AI92" i="40"/>
  <c r="AO92" i="40"/>
  <c r="W92" i="40"/>
  <c r="AA92" i="40"/>
  <c r="AC92" i="40"/>
  <c r="AK92" i="40"/>
  <c r="AM92" i="40"/>
  <c r="X92" i="40"/>
  <c r="AN92" i="40"/>
  <c r="Z92" i="40"/>
  <c r="AF92" i="40"/>
  <c r="AL92" i="40"/>
  <c r="AN5" i="40"/>
  <c r="Z5" i="40"/>
  <c r="AI5" i="40"/>
  <c r="AJ5" i="40"/>
  <c r="AD5" i="40"/>
  <c r="AM5" i="40"/>
  <c r="AK5" i="40"/>
  <c r="AC5" i="40"/>
  <c r="AL5" i="40"/>
  <c r="X5" i="40"/>
  <c r="AG5" i="40"/>
  <c r="Y5" i="40"/>
  <c r="AA5" i="40"/>
  <c r="AH5" i="40"/>
  <c r="Z149" i="40"/>
  <c r="AG149" i="40"/>
  <c r="AL149" i="40"/>
  <c r="W149" i="40"/>
  <c r="AN149" i="40"/>
  <c r="AO149" i="40"/>
  <c r="AB149" i="40"/>
  <c r="AA149" i="40"/>
  <c r="AH149" i="40"/>
  <c r="AK149" i="40"/>
  <c r="AM149" i="40"/>
  <c r="Y88" i="40"/>
  <c r="W88" i="40"/>
  <c r="AN88" i="40"/>
  <c r="AG88" i="40"/>
  <c r="AE69" i="26"/>
  <c r="Y69" i="26"/>
  <c r="AA69" i="26"/>
  <c r="AM69" i="26"/>
  <c r="AF69" i="26"/>
  <c r="AI69" i="26"/>
  <c r="AO69" i="26"/>
  <c r="AL69" i="26"/>
  <c r="AB69" i="26"/>
  <c r="AD69" i="26"/>
  <c r="X69" i="26"/>
  <c r="AH69" i="26"/>
  <c r="W69" i="26"/>
  <c r="AC69" i="26"/>
  <c r="AG69" i="26"/>
  <c r="AJ69" i="26"/>
  <c r="AN69" i="26"/>
  <c r="AK69" i="26"/>
  <c r="AF86" i="21"/>
  <c r="AO159" i="25"/>
  <c r="AJ47" i="41"/>
  <c r="AN47" i="41"/>
  <c r="AG47" i="41"/>
  <c r="AK82" i="41"/>
  <c r="W82" i="41"/>
  <c r="AJ79" i="26"/>
  <c r="AF79" i="26"/>
  <c r="AO79" i="26"/>
  <c r="AG158" i="26"/>
  <c r="X158" i="26"/>
  <c r="AF158" i="26"/>
  <c r="W158" i="26"/>
  <c r="Z158" i="26"/>
  <c r="AC158" i="26"/>
  <c r="AO75" i="40"/>
  <c r="AE75" i="40"/>
  <c r="AC75" i="40"/>
  <c r="X75" i="40"/>
  <c r="AI75" i="40"/>
  <c r="AJ75" i="40"/>
  <c r="AN75" i="40"/>
  <c r="AJ41" i="41"/>
  <c r="AN41" i="41"/>
  <c r="AB41" i="41"/>
  <c r="AL149" i="42"/>
  <c r="AO149" i="42"/>
  <c r="W148" i="26"/>
  <c r="AF148" i="26"/>
  <c r="Z148" i="26"/>
  <c r="AH155" i="26"/>
  <c r="AB155" i="26"/>
  <c r="AJ155" i="26"/>
  <c r="W155" i="26"/>
  <c r="AO155" i="26"/>
  <c r="AE155" i="26"/>
  <c r="X155" i="26"/>
  <c r="AM55" i="26"/>
  <c r="AB55" i="26"/>
  <c r="AG55" i="26"/>
  <c r="AL55" i="26"/>
  <c r="AO55" i="26"/>
  <c r="AC55" i="26"/>
  <c r="AF55" i="26"/>
  <c r="AJ134" i="40"/>
  <c r="Y134" i="40"/>
  <c r="Y152" i="40"/>
  <c r="X152" i="40"/>
  <c r="AG152" i="40"/>
  <c r="AF152" i="40"/>
  <c r="AB30" i="40"/>
  <c r="AL30" i="40"/>
  <c r="AM30" i="40"/>
  <c r="AD30" i="40"/>
  <c r="AI30" i="40"/>
  <c r="AA126" i="26"/>
  <c r="W126" i="26"/>
  <c r="AG126" i="26"/>
  <c r="Y126" i="26"/>
  <c r="AM126" i="26"/>
  <c r="AF126" i="26"/>
  <c r="AB126" i="26"/>
  <c r="AH126" i="26"/>
  <c r="AC126" i="26"/>
  <c r="AO102" i="42"/>
  <c r="AK102" i="42"/>
  <c r="AD24" i="26"/>
  <c r="Y24" i="26"/>
  <c r="AK24" i="26"/>
  <c r="AG24" i="26"/>
  <c r="X24" i="26"/>
  <c r="AO24" i="26"/>
  <c r="AJ24" i="26"/>
  <c r="AH124" i="42"/>
  <c r="AC124" i="42"/>
  <c r="AM124" i="42"/>
  <c r="Y6" i="40"/>
  <c r="AN6" i="40"/>
  <c r="AL6" i="40"/>
  <c r="X6" i="40"/>
  <c r="W6" i="40"/>
  <c r="AO6" i="40"/>
  <c r="AH6" i="40"/>
  <c r="AF6" i="40"/>
  <c r="Z2" i="42"/>
  <c r="AO2" i="42"/>
  <c r="AC2" i="42"/>
  <c r="W2" i="42"/>
  <c r="AE2" i="42"/>
  <c r="AM2" i="42"/>
  <c r="AA2" i="42"/>
  <c r="AD2" i="42"/>
  <c r="AI2" i="42"/>
  <c r="AH2" i="42"/>
  <c r="Y2" i="42"/>
  <c r="AK2" i="42"/>
  <c r="X2" i="42"/>
  <c r="AB21" i="42"/>
  <c r="AK21" i="42"/>
  <c r="W21" i="42"/>
  <c r="AM21" i="42"/>
  <c r="AG21" i="42"/>
  <c r="AD21" i="42"/>
  <c r="AE21" i="42"/>
  <c r="AA21" i="42"/>
  <c r="AC21" i="42"/>
  <c r="AO21" i="42"/>
  <c r="AN21" i="42"/>
  <c r="X21" i="42"/>
  <c r="AI21" i="42"/>
  <c r="AF21" i="42"/>
  <c r="AC32" i="42"/>
  <c r="W32" i="42"/>
  <c r="AJ32" i="42"/>
  <c r="AD32" i="42"/>
  <c r="Y32" i="42"/>
  <c r="AG32" i="42"/>
  <c r="AH32" i="42"/>
  <c r="AI32" i="42"/>
  <c r="AB32" i="42"/>
  <c r="AD139" i="42"/>
  <c r="Z139" i="42"/>
  <c r="AG139" i="42"/>
  <c r="AA139" i="42"/>
  <c r="AO139" i="42"/>
  <c r="W139" i="42"/>
  <c r="AI139" i="42"/>
  <c r="AL139" i="42"/>
  <c r="AE139" i="42"/>
  <c r="AH28" i="40"/>
  <c r="AB28" i="40"/>
  <c r="AF28" i="40"/>
  <c r="X28" i="40"/>
  <c r="Y28" i="40"/>
  <c r="AI28" i="40"/>
  <c r="AB32" i="40"/>
  <c r="AO32" i="40"/>
  <c r="AH32" i="40"/>
  <c r="AK32" i="40"/>
  <c r="AN32" i="40"/>
  <c r="AB115" i="41"/>
  <c r="AO115" i="41"/>
  <c r="Z115" i="41"/>
  <c r="AM115" i="41"/>
  <c r="AF115" i="41"/>
  <c r="X115" i="41"/>
  <c r="AH115" i="41"/>
  <c r="Y115" i="41"/>
  <c r="AL115" i="41"/>
  <c r="AA31" i="26"/>
  <c r="AN31" i="26"/>
  <c r="AJ31" i="26"/>
  <c r="W31" i="26"/>
  <c r="AG31" i="26"/>
  <c r="AK31" i="26"/>
  <c r="AL31" i="26"/>
  <c r="AH31" i="26"/>
  <c r="AC31" i="26"/>
  <c r="Y31" i="26"/>
  <c r="X31" i="26"/>
  <c r="Z31" i="26"/>
  <c r="AO31" i="26"/>
  <c r="AH163" i="40"/>
  <c r="W163" i="40"/>
  <c r="AB163" i="40"/>
  <c r="AO163" i="40"/>
  <c r="AF163" i="40"/>
  <c r="AI163" i="40"/>
  <c r="AN163" i="40"/>
  <c r="AD163" i="40"/>
  <c r="Y163" i="40"/>
  <c r="AG163" i="40"/>
  <c r="X163" i="40"/>
  <c r="AJ58" i="42"/>
  <c r="X58" i="42"/>
  <c r="AO58" i="42"/>
  <c r="W58" i="42"/>
  <c r="AE58" i="42"/>
  <c r="AK122" i="26"/>
  <c r="AN122" i="26"/>
  <c r="AC122" i="26"/>
  <c r="AD105" i="42"/>
  <c r="AL105" i="42"/>
  <c r="AC105" i="42"/>
  <c r="AH105" i="42"/>
  <c r="AB105" i="42"/>
  <c r="AI105" i="42"/>
  <c r="AK105" i="42"/>
  <c r="AN105" i="42"/>
  <c r="AN145" i="26"/>
  <c r="AJ145" i="26"/>
  <c r="AH145" i="26"/>
  <c r="AB145" i="26"/>
  <c r="AO145" i="26"/>
  <c r="AE145" i="26"/>
  <c r="AK145" i="26"/>
  <c r="AF145" i="26"/>
  <c r="AH41" i="42"/>
  <c r="AA41" i="42"/>
  <c r="AK41" i="42"/>
  <c r="W41" i="42"/>
  <c r="AM41" i="42"/>
  <c r="AB13" i="42"/>
  <c r="AJ13" i="42"/>
  <c r="AL13" i="42"/>
  <c r="Y13" i="42"/>
  <c r="AI133" i="41"/>
  <c r="AC133" i="41"/>
  <c r="X133" i="41"/>
  <c r="Z133" i="41"/>
  <c r="AN133" i="41"/>
  <c r="AE133" i="41"/>
  <c r="AL133" i="41"/>
  <c r="Y133" i="41"/>
  <c r="AK133" i="41"/>
  <c r="AH133" i="41"/>
  <c r="Y44" i="26"/>
  <c r="AO44" i="26"/>
  <c r="AK44" i="26"/>
  <c r="AA44" i="26"/>
  <c r="Z44" i="26"/>
  <c r="AF44" i="26"/>
  <c r="X44" i="26"/>
  <c r="AN44" i="26"/>
  <c r="AG147" i="26"/>
  <c r="AC147" i="26"/>
  <c r="AI147" i="26"/>
  <c r="Z147" i="26"/>
  <c r="AJ147" i="26"/>
  <c r="AH100" i="28"/>
  <c r="AF100" i="28"/>
  <c r="AG100" i="28"/>
  <c r="AC100" i="28"/>
  <c r="AO100" i="28"/>
  <c r="AM100" i="28"/>
  <c r="AM78" i="42"/>
  <c r="AG78" i="42"/>
  <c r="W142" i="26"/>
  <c r="AN142" i="26"/>
  <c r="AJ142" i="26"/>
  <c r="AE142" i="26"/>
  <c r="AC142" i="26"/>
  <c r="AG142" i="26"/>
  <c r="AI15" i="26"/>
  <c r="Z15" i="26"/>
  <c r="W65" i="26"/>
  <c r="AO65" i="26"/>
  <c r="AM65" i="26"/>
  <c r="X65" i="26"/>
  <c r="AC65" i="26"/>
  <c r="AJ65" i="26"/>
  <c r="AA65" i="26"/>
  <c r="AB65" i="26"/>
  <c r="X174" i="42"/>
  <c r="AO174" i="42"/>
  <c r="AK174" i="42"/>
  <c r="AJ174" i="42"/>
  <c r="Y174" i="42"/>
  <c r="AH71" i="26"/>
  <c r="AM71" i="26"/>
  <c r="AK71" i="26"/>
  <c r="AN71" i="26"/>
  <c r="AF71" i="26"/>
  <c r="AE71" i="26"/>
  <c r="X71" i="26"/>
  <c r="AG71" i="26"/>
  <c r="AD71" i="26"/>
  <c r="Z71" i="26"/>
  <c r="AI71" i="26"/>
  <c r="W71" i="26"/>
  <c r="AJ71" i="26"/>
  <c r="AL71" i="26"/>
  <c r="AA71" i="26"/>
  <c r="X176" i="26"/>
  <c r="AJ176" i="26"/>
  <c r="AK176" i="26"/>
  <c r="AH176" i="26"/>
  <c r="AI176" i="26"/>
  <c r="AB176" i="26"/>
  <c r="AE176" i="26"/>
  <c r="AK142" i="42"/>
  <c r="AJ142" i="42"/>
  <c r="AI142" i="42"/>
  <c r="AA142" i="42"/>
  <c r="Y142" i="42"/>
  <c r="W142" i="42"/>
  <c r="AG78" i="41"/>
  <c r="AO78" i="41"/>
  <c r="W78" i="41"/>
  <c r="AH78" i="41"/>
  <c r="AL78" i="41"/>
  <c r="AN78" i="41"/>
  <c r="AD78" i="41"/>
  <c r="AI78" i="41"/>
  <c r="X78" i="41"/>
  <c r="AC78" i="41"/>
  <c r="AK78" i="41"/>
  <c r="AE78" i="41"/>
  <c r="AB78" i="41"/>
  <c r="Z78" i="41"/>
  <c r="AM78" i="41"/>
  <c r="AJ78" i="41"/>
  <c r="Y78" i="41"/>
  <c r="AE46" i="42"/>
  <c r="AB46" i="42"/>
  <c r="AG46" i="42"/>
  <c r="Y46" i="42"/>
  <c r="AM46" i="42"/>
  <c r="AD46" i="42"/>
  <c r="AL46" i="42"/>
  <c r="AJ136" i="28"/>
  <c r="AH136" i="28"/>
  <c r="Z136" i="28"/>
  <c r="Y136" i="28"/>
  <c r="AN136" i="28"/>
  <c r="AG136" i="28"/>
  <c r="W136" i="28"/>
  <c r="AO136" i="28"/>
  <c r="AC136" i="28"/>
  <c r="AB136" i="28"/>
  <c r="AD136" i="28"/>
  <c r="X136" i="28"/>
  <c r="AF136" i="28"/>
  <c r="AK136" i="28"/>
  <c r="AM136" i="28"/>
  <c r="AB174" i="26"/>
  <c r="W174" i="26"/>
  <c r="AO174" i="26"/>
  <c r="AC174" i="26"/>
  <c r="AJ174" i="26"/>
  <c r="AK174" i="26"/>
  <c r="AA174" i="26"/>
  <c r="Z174" i="26"/>
  <c r="AL174" i="26"/>
  <c r="AN174" i="26"/>
  <c r="AI174" i="26"/>
  <c r="Y174" i="26"/>
  <c r="AF174" i="26"/>
  <c r="AE174" i="26"/>
  <c r="AH174" i="26"/>
  <c r="AF3" i="41"/>
  <c r="AC3" i="41"/>
  <c r="AJ3" i="41"/>
  <c r="AN3" i="41"/>
  <c r="AL3" i="41"/>
  <c r="AG3" i="41"/>
  <c r="X3" i="41"/>
  <c r="AB3" i="41"/>
  <c r="AA3" i="41"/>
  <c r="Z3" i="41"/>
  <c r="Z131" i="42"/>
  <c r="AG131" i="42"/>
  <c r="AB131" i="42"/>
  <c r="AO131" i="42"/>
  <c r="AI131" i="42"/>
  <c r="AL40" i="41"/>
  <c r="AI40" i="41"/>
  <c r="AF40" i="41"/>
  <c r="AC40" i="41"/>
  <c r="AK40" i="41"/>
  <c r="AO40" i="41"/>
  <c r="AM40" i="41"/>
  <c r="AB40" i="41"/>
  <c r="Y40" i="41"/>
  <c r="AH40" i="41"/>
  <c r="AN40" i="41"/>
  <c r="AD40" i="41"/>
  <c r="AJ40" i="41"/>
  <c r="W40" i="41"/>
  <c r="Z40" i="41"/>
  <c r="AC171" i="42"/>
  <c r="AM171" i="42"/>
  <c r="Z171" i="42"/>
  <c r="AK171" i="42"/>
  <c r="AO47" i="28"/>
  <c r="AG47" i="28"/>
  <c r="AM47" i="28"/>
  <c r="AE47" i="28"/>
  <c r="W47" i="28"/>
  <c r="AK47" i="28"/>
  <c r="X47" i="28"/>
  <c r="AL47" i="28"/>
  <c r="AB47" i="28"/>
  <c r="Z47" i="28"/>
  <c r="AC47" i="28"/>
  <c r="AJ47" i="28"/>
  <c r="AD47" i="28"/>
  <c r="AH47" i="28"/>
  <c r="Y47" i="28"/>
  <c r="AF47" i="28"/>
  <c r="AO5" i="41"/>
  <c r="AD5" i="41"/>
  <c r="AF5" i="41"/>
  <c r="AI5" i="41"/>
  <c r="Y5" i="41"/>
  <c r="W5" i="41"/>
  <c r="AC177" i="41"/>
  <c r="W177" i="41"/>
  <c r="Z177" i="41"/>
  <c r="AJ177" i="41"/>
  <c r="AG177" i="41"/>
  <c r="AO177" i="41"/>
  <c r="X177" i="41"/>
  <c r="AA177" i="41"/>
  <c r="W125" i="26"/>
  <c r="Z125" i="26"/>
  <c r="AH125" i="26"/>
  <c r="X125" i="26"/>
  <c r="AD125" i="26"/>
  <c r="AB125" i="26"/>
  <c r="AF125" i="26"/>
  <c r="AA65" i="28"/>
  <c r="Z65" i="28"/>
  <c r="AL65" i="28"/>
  <c r="AB65" i="28"/>
  <c r="W65" i="28"/>
  <c r="AD65" i="28"/>
  <c r="AN65" i="28"/>
  <c r="X65" i="28"/>
  <c r="AH65" i="28"/>
  <c r="AE65" i="28"/>
  <c r="AG65" i="28"/>
  <c r="AJ65" i="28"/>
  <c r="AM65" i="28"/>
  <c r="AI65" i="28"/>
  <c r="Z139" i="28"/>
  <c r="AD139" i="28"/>
  <c r="AG139" i="28"/>
  <c r="AA139" i="28"/>
  <c r="AJ139" i="28"/>
  <c r="AE139" i="28"/>
  <c r="X66" i="28"/>
  <c r="AE66" i="28"/>
  <c r="Z66" i="28"/>
  <c r="AL66" i="28"/>
  <c r="AC66" i="28"/>
  <c r="W66" i="28"/>
  <c r="AJ66" i="28"/>
  <c r="AK66" i="28"/>
  <c r="W47" i="26"/>
  <c r="AA47" i="26"/>
  <c r="AB47" i="26"/>
  <c r="Z47" i="26"/>
  <c r="AO47" i="26"/>
  <c r="Z112" i="26"/>
  <c r="AE112" i="26"/>
  <c r="Y112" i="26"/>
  <c r="AN112" i="26"/>
  <c r="AJ112" i="26"/>
  <c r="AC112" i="26"/>
  <c r="AA112" i="26"/>
  <c r="AL112" i="26"/>
  <c r="AK112" i="26"/>
  <c r="AB112" i="26"/>
  <c r="X112" i="26"/>
  <c r="Y110" i="21"/>
  <c r="AO110" i="21"/>
  <c r="AF122" i="26"/>
  <c r="Z142" i="26"/>
  <c r="Z65" i="26"/>
  <c r="AH65" i="26"/>
  <c r="X142" i="26"/>
  <c r="Z55" i="26"/>
  <c r="Y148" i="26"/>
  <c r="AJ15" i="26"/>
  <c r="AN55" i="26"/>
  <c r="AO176" i="26"/>
  <c r="AL155" i="26"/>
  <c r="AF139" i="42"/>
  <c r="AJ105" i="42"/>
  <c r="AD158" i="26"/>
  <c r="AM139" i="42"/>
  <c r="AB75" i="40"/>
  <c r="AM145" i="26"/>
  <c r="Y158" i="26"/>
  <c r="AE152" i="40"/>
  <c r="AM147" i="26"/>
  <c r="AH147" i="26"/>
  <c r="AE149" i="42"/>
  <c r="W176" i="26"/>
  <c r="AI44" i="26"/>
  <c r="AA176" i="26"/>
  <c r="AE126" i="26"/>
  <c r="AG44" i="26"/>
  <c r="AN79" i="26"/>
  <c r="AA24" i="26"/>
  <c r="AN174" i="42"/>
  <c r="AJ26" i="26"/>
  <c r="AL2" i="42"/>
  <c r="AM24" i="26"/>
  <c r="AN2" i="42"/>
  <c r="AG122" i="26"/>
  <c r="AM176" i="26"/>
  <c r="AJ82" i="41"/>
  <c r="AN13" i="42"/>
  <c r="AO133" i="41"/>
  <c r="AL122" i="26"/>
  <c r="X41" i="42"/>
  <c r="AF102" i="42"/>
  <c r="AA110" i="21"/>
  <c r="AK110" i="21"/>
  <c r="AF176" i="26"/>
  <c r="AD122" i="26"/>
  <c r="AF142" i="26"/>
  <c r="AH142" i="26"/>
  <c r="AG38" i="26"/>
  <c r="AK15" i="26"/>
  <c r="AM142" i="26"/>
  <c r="X38" i="26"/>
  <c r="AD15" i="26"/>
  <c r="AF65" i="26"/>
  <c r="AK158" i="26"/>
  <c r="AL145" i="26"/>
  <c r="AN158" i="26"/>
  <c r="Y139" i="42"/>
  <c r="AG145" i="26"/>
  <c r="AH158" i="26"/>
  <c r="AH139" i="42"/>
  <c r="AL75" i="40"/>
  <c r="AD147" i="26"/>
  <c r="AN139" i="42"/>
  <c r="Y147" i="26"/>
  <c r="AC44" i="26"/>
  <c r="AD44" i="26"/>
  <c r="AC176" i="26"/>
  <c r="AE55" i="26"/>
  <c r="AE31" i="26"/>
  <c r="AJ148" i="26"/>
  <c r="AE24" i="26"/>
  <c r="AK6" i="40"/>
  <c r="W24" i="26"/>
  <c r="AL32" i="42"/>
  <c r="AO105" i="42"/>
  <c r="AL163" i="40"/>
  <c r="AI32" i="40"/>
  <c r="X126" i="26"/>
  <c r="AA158" i="26"/>
  <c r="AC24" i="26"/>
  <c r="AL152" i="40"/>
  <c r="AG148" i="26"/>
  <c r="Z176" i="26"/>
  <c r="AI82" i="41"/>
  <c r="X122" i="26"/>
  <c r="AK28" i="40"/>
  <c r="AK3" i="41"/>
  <c r="AG40" i="41"/>
  <c r="AM148" i="26"/>
  <c r="AL126" i="26"/>
  <c r="AM122" i="26"/>
  <c r="AO142" i="26"/>
  <c r="AA142" i="26"/>
  <c r="AO15" i="26"/>
  <c r="AN15" i="26"/>
  <c r="AM26" i="26"/>
  <c r="X82" i="41"/>
  <c r="AN148" i="26"/>
  <c r="AE147" i="26"/>
  <c r="AB158" i="26"/>
  <c r="X32" i="40"/>
  <c r="X139" i="42"/>
  <c r="W174" i="42"/>
  <c r="AD6" i="40"/>
  <c r="AA147" i="26"/>
  <c r="AK139" i="42"/>
  <c r="AJ44" i="26"/>
  <c r="AA55" i="26"/>
  <c r="W44" i="26"/>
  <c r="AF31" i="26"/>
  <c r="AD176" i="26"/>
  <c r="AB148" i="26"/>
  <c r="Z24" i="26"/>
  <c r="AH75" i="40"/>
  <c r="AF105" i="42"/>
  <c r="AC163" i="40"/>
  <c r="AB24" i="26"/>
  <c r="AI148" i="26"/>
  <c r="AN142" i="42"/>
  <c r="AI6" i="40"/>
  <c r="AH3" i="41"/>
  <c r="AF110" i="21"/>
  <c r="AH110" i="21"/>
  <c r="AE110" i="21"/>
  <c r="X15" i="26"/>
  <c r="Y38" i="26"/>
  <c r="AK148" i="26"/>
  <c r="W119" i="26"/>
  <c r="AB122" i="26"/>
  <c r="AD148" i="26"/>
  <c r="AI38" i="26"/>
  <c r="AH148" i="26"/>
  <c r="X40" i="42"/>
  <c r="AO147" i="26"/>
  <c r="AB44" i="26"/>
  <c r="AI142" i="26"/>
  <c r="AO122" i="26"/>
  <c r="AL176" i="26"/>
  <c r="AG65" i="26"/>
  <c r="AF38" i="26"/>
  <c r="AE163" i="40"/>
  <c r="AM163" i="40"/>
  <c r="AD126" i="26"/>
  <c r="AE44" i="26"/>
  <c r="AO126" i="26"/>
  <c r="AH24" i="26"/>
  <c r="AB2" i="42"/>
  <c r="AE6" i="40"/>
  <c r="AF32" i="42"/>
  <c r="AN65" i="26"/>
  <c r="AC155" i="26"/>
  <c r="AD41" i="42"/>
  <c r="Z46" i="42"/>
  <c r="AD31" i="26"/>
  <c r="Z21" i="42"/>
  <c r="AI65" i="26"/>
  <c r="AJ6" i="40"/>
  <c r="X174" i="26"/>
  <c r="AO3" i="41"/>
  <c r="X110" i="21"/>
  <c r="AB80" i="21"/>
  <c r="AM15" i="26"/>
  <c r="AA38" i="26"/>
  <c r="AA79" i="26"/>
  <c r="AJ38" i="26"/>
  <c r="AA122" i="26"/>
  <c r="X148" i="26"/>
  <c r="AF155" i="26"/>
  <c r="AI31" i="26"/>
  <c r="AD142" i="26"/>
  <c r="AL148" i="26"/>
  <c r="AE47" i="41"/>
  <c r="Y105" i="42"/>
  <c r="AD145" i="26"/>
  <c r="AL147" i="26"/>
  <c r="AJ122" i="26"/>
  <c r="AC148" i="26"/>
  <c r="AN38" i="26"/>
  <c r="AN24" i="26"/>
  <c r="AK126" i="26"/>
  <c r="AK163" i="40"/>
  <c r="AG75" i="40"/>
  <c r="AG155" i="26"/>
  <c r="Y71" i="26"/>
  <c r="Y41" i="42"/>
  <c r="AB142" i="26"/>
  <c r="AM31" i="26"/>
  <c r="Y21" i="42"/>
  <c r="AA155" i="40"/>
  <c r="AH44" i="26"/>
  <c r="AJ46" i="42"/>
  <c r="AL41" i="42"/>
  <c r="AA78" i="41"/>
  <c r="AB110" i="21"/>
  <c r="AF15" i="26"/>
  <c r="AB79" i="26"/>
  <c r="Y15" i="26"/>
  <c r="AA148" i="26"/>
  <c r="AH38" i="26"/>
  <c r="AL15" i="26"/>
  <c r="AG119" i="26"/>
  <c r="W122" i="26"/>
  <c r="AL142" i="26"/>
  <c r="AJ158" i="26"/>
  <c r="W32" i="40"/>
  <c r="AE30" i="40"/>
  <c r="AI145" i="26"/>
  <c r="AF32" i="40"/>
  <c r="AL124" i="42"/>
  <c r="AB147" i="26"/>
  <c r="AJ126" i="26"/>
  <c r="W15" i="26"/>
  <c r="AI55" i="26"/>
  <c r="AD65" i="26"/>
  <c r="AN155" i="26"/>
  <c r="Y32" i="40"/>
  <c r="AL134" i="40"/>
  <c r="AM75" i="40"/>
  <c r="AB71" i="26"/>
  <c r="AB124" i="42"/>
  <c r="Z163" i="40"/>
  <c r="AB31" i="26"/>
  <c r="AH21" i="42"/>
  <c r="AM133" i="41"/>
  <c r="AJ139" i="42"/>
  <c r="AB6" i="40"/>
  <c r="AO46" i="42"/>
  <c r="AE32" i="42"/>
  <c r="AA28" i="40"/>
  <c r="Z58" i="42"/>
  <c r="AF78" i="41"/>
  <c r="AM106" i="41"/>
  <c r="AC106" i="41"/>
  <c r="AO54" i="41"/>
  <c r="AK54" i="41"/>
  <c r="AG54" i="41"/>
  <c r="AD54" i="41"/>
  <c r="Z54" i="41"/>
  <c r="AM54" i="41"/>
  <c r="X53" i="40"/>
  <c r="AH53" i="40"/>
  <c r="AM53" i="40"/>
  <c r="AL53" i="40"/>
  <c r="AO53" i="40"/>
  <c r="AL123" i="40"/>
  <c r="AF123" i="40"/>
  <c r="AA123" i="40"/>
  <c r="AM165" i="28"/>
  <c r="AD165" i="28"/>
  <c r="AB165" i="28"/>
  <c r="W112" i="41"/>
  <c r="AE112" i="41"/>
  <c r="Y112" i="41"/>
  <c r="AK15" i="28"/>
  <c r="AE15" i="28"/>
  <c r="AM15" i="28"/>
  <c r="AN177" i="28"/>
  <c r="Z177" i="28"/>
  <c r="AD177" i="28"/>
  <c r="AM177" i="28"/>
  <c r="AE177" i="28"/>
  <c r="AL177" i="28"/>
  <c r="AJ177" i="28"/>
  <c r="AL80" i="42"/>
  <c r="AO80" i="42"/>
  <c r="AH80" i="42"/>
  <c r="AA80" i="42"/>
  <c r="AM143" i="26"/>
  <c r="Y143" i="26"/>
  <c r="AJ106" i="41"/>
  <c r="AF54" i="41"/>
  <c r="AK165" i="28"/>
  <c r="AG165" i="28"/>
  <c r="AN165" i="28"/>
  <c r="AF165" i="28"/>
  <c r="Y140" i="42"/>
  <c r="AG140" i="42"/>
  <c r="AD123" i="40"/>
  <c r="AN54" i="41"/>
  <c r="AH165" i="28"/>
  <c r="AO123" i="40"/>
  <c r="X54" i="41"/>
  <c r="AH65" i="40"/>
  <c r="AJ65" i="40"/>
  <c r="AH74" i="26"/>
  <c r="AJ74" i="26"/>
  <c r="AK12" i="41"/>
  <c r="AM52" i="41"/>
  <c r="AA52" i="41"/>
  <c r="AM137" i="40"/>
  <c r="AI137" i="40"/>
  <c r="Y137" i="40"/>
  <c r="AO26" i="42"/>
  <c r="AI26" i="42"/>
  <c r="W160" i="41"/>
  <c r="AC160" i="41"/>
  <c r="AC35" i="26"/>
  <c r="AH35" i="26"/>
  <c r="AF134" i="41"/>
  <c r="AH134" i="41"/>
  <c r="AD16" i="40"/>
  <c r="AC16" i="40"/>
  <c r="AJ16" i="40"/>
  <c r="AO74" i="42"/>
  <c r="Z74" i="42"/>
  <c r="AM96" i="26"/>
  <c r="AJ96" i="26"/>
  <c r="AH67" i="42"/>
  <c r="AA67" i="42"/>
  <c r="AL43" i="40"/>
  <c r="AG43" i="40"/>
  <c r="AM6" i="42"/>
  <c r="W6" i="42"/>
  <c r="AF157" i="41"/>
  <c r="AI157" i="41"/>
  <c r="AI150" i="26"/>
  <c r="AH53" i="42"/>
  <c r="AC53" i="42"/>
  <c r="AC154" i="41"/>
  <c r="AB132" i="40"/>
  <c r="AN166" i="41"/>
  <c r="W166" i="41"/>
  <c r="AN59" i="41"/>
  <c r="AL71" i="28"/>
  <c r="AO95" i="41"/>
  <c r="W23" i="42"/>
  <c r="AJ155" i="28"/>
  <c r="Y53" i="42"/>
  <c r="AE53" i="42"/>
  <c r="AG53" i="42"/>
  <c r="AD53" i="42"/>
  <c r="AE166" i="41"/>
  <c r="AD7" i="42"/>
  <c r="AM71" i="28"/>
  <c r="AM89" i="23"/>
  <c r="AD35" i="26"/>
  <c r="AO12" i="26"/>
  <c r="Y12" i="26"/>
  <c r="AJ35" i="26"/>
  <c r="AM167" i="40"/>
  <c r="X79" i="26"/>
  <c r="AL104" i="25"/>
  <c r="AO36" i="40"/>
  <c r="AD113" i="26"/>
  <c r="AF42" i="26"/>
  <c r="AN119" i="40"/>
  <c r="AO60" i="42"/>
  <c r="Z35" i="26"/>
  <c r="AB3" i="26"/>
  <c r="AD100" i="26"/>
  <c r="AG130" i="26"/>
  <c r="AI101" i="26"/>
  <c r="Z90" i="26"/>
  <c r="AJ128" i="26"/>
  <c r="AO47" i="41"/>
  <c r="AN26" i="26"/>
  <c r="W3" i="26"/>
  <c r="W79" i="26"/>
  <c r="AN25" i="26"/>
  <c r="AN96" i="26"/>
  <c r="AG128" i="26"/>
  <c r="AG88" i="41"/>
  <c r="AG92" i="26"/>
  <c r="AJ82" i="26"/>
  <c r="Y75" i="40"/>
  <c r="AF118" i="40"/>
  <c r="Y155" i="26"/>
  <c r="AD155" i="42"/>
  <c r="AJ104" i="25"/>
  <c r="AI164" i="25"/>
  <c r="Y164" i="25"/>
  <c r="AO86" i="41"/>
  <c r="AO158" i="26"/>
  <c r="AA43" i="40"/>
  <c r="X16" i="40"/>
  <c r="AG16" i="40"/>
  <c r="AE70" i="40"/>
  <c r="AA171" i="40"/>
  <c r="Z3" i="26"/>
  <c r="Z150" i="26"/>
  <c r="AF24" i="26"/>
  <c r="AD86" i="41"/>
  <c r="AD145" i="42"/>
  <c r="AM82" i="40"/>
  <c r="Z82" i="40"/>
  <c r="Z6" i="40"/>
  <c r="AK60" i="42"/>
  <c r="AJ124" i="41"/>
  <c r="AB152" i="40"/>
  <c r="AJ128" i="41"/>
  <c r="AG119" i="41"/>
  <c r="AK59" i="41"/>
  <c r="AO89" i="23"/>
  <c r="W74" i="26"/>
  <c r="Z96" i="26"/>
  <c r="AL12" i="26"/>
  <c r="AK35" i="26"/>
  <c r="AG96" i="26"/>
  <c r="Y25" i="26"/>
  <c r="AK167" i="40"/>
  <c r="AE104" i="25"/>
  <c r="AD88" i="41"/>
  <c r="W171" i="40"/>
  <c r="W60" i="42"/>
  <c r="AJ119" i="40"/>
  <c r="Y60" i="42"/>
  <c r="AF3" i="26"/>
  <c r="AD79" i="26"/>
  <c r="AN90" i="26"/>
  <c r="AH88" i="41"/>
  <c r="AH96" i="26"/>
  <c r="AL79" i="26"/>
  <c r="AI25" i="26"/>
  <c r="Z82" i="26"/>
  <c r="W150" i="26"/>
  <c r="AL158" i="26"/>
  <c r="AG150" i="26"/>
  <c r="AA119" i="40"/>
  <c r="Z75" i="40"/>
  <c r="AI155" i="26"/>
  <c r="AK104" i="25"/>
  <c r="AB164" i="25"/>
  <c r="AM164" i="25"/>
  <c r="AM158" i="26"/>
  <c r="AA43" i="41"/>
  <c r="X43" i="40"/>
  <c r="AF16" i="40"/>
  <c r="AM16" i="40"/>
  <c r="AH70" i="40"/>
  <c r="AI24" i="26"/>
  <c r="AL24" i="26"/>
  <c r="AK3" i="26"/>
  <c r="AG68" i="42"/>
  <c r="AA155" i="26"/>
  <c r="AC30" i="40"/>
  <c r="AL82" i="40"/>
  <c r="AL67" i="42"/>
  <c r="AA154" i="41"/>
  <c r="AL124" i="41"/>
  <c r="AC128" i="41"/>
  <c r="Z119" i="41"/>
  <c r="AE21" i="40"/>
  <c r="AF77" i="42"/>
  <c r="AB59" i="41"/>
  <c r="Z89" i="23"/>
  <c r="AL25" i="42"/>
  <c r="AI52" i="27"/>
  <c r="AA167" i="26"/>
  <c r="AN167" i="40"/>
  <c r="AB167" i="40"/>
  <c r="AH102" i="40"/>
  <c r="AI104" i="25"/>
  <c r="AB104" i="25"/>
  <c r="Z97" i="40"/>
  <c r="AG55" i="40"/>
  <c r="AI35" i="26"/>
  <c r="AF35" i="26"/>
  <c r="AD17" i="26"/>
  <c r="AG167" i="40"/>
  <c r="AC101" i="26"/>
  <c r="AL25" i="26"/>
  <c r="AO101" i="26"/>
  <c r="AK79" i="26"/>
  <c r="AL92" i="26"/>
  <c r="AF88" i="41"/>
  <c r="AB47" i="41"/>
  <c r="AL92" i="42"/>
  <c r="AL35" i="26"/>
  <c r="AO164" i="25"/>
  <c r="X171" i="41"/>
  <c r="AL164" i="25"/>
  <c r="AE164" i="25"/>
  <c r="AG163" i="42"/>
  <c r="AH79" i="26"/>
  <c r="AA134" i="41"/>
  <c r="AH43" i="40"/>
  <c r="AA67" i="41"/>
  <c r="AL16" i="40"/>
  <c r="AH104" i="25"/>
  <c r="AM155" i="26"/>
  <c r="AH74" i="41"/>
  <c r="AN66" i="41"/>
  <c r="AG90" i="26"/>
  <c r="AA143" i="40"/>
  <c r="X68" i="42"/>
  <c r="W170" i="40"/>
  <c r="AE40" i="42"/>
  <c r="AH102" i="42"/>
  <c r="W152" i="40"/>
  <c r="AD6" i="42"/>
  <c r="Z7" i="42"/>
  <c r="AC23" i="42"/>
  <c r="AK150" i="40"/>
  <c r="X139" i="26"/>
  <c r="AJ139" i="26"/>
  <c r="AK139" i="26"/>
  <c r="AL139" i="26"/>
  <c r="AO139" i="26"/>
  <c r="W139" i="26"/>
  <c r="Y139" i="26"/>
  <c r="AN139" i="26"/>
  <c r="AC139" i="26"/>
  <c r="AI139" i="26"/>
  <c r="AF139" i="26"/>
  <c r="AM139" i="26"/>
  <c r="AG139" i="26"/>
  <c r="AH139" i="26"/>
  <c r="AD139" i="26"/>
  <c r="AL169" i="42"/>
  <c r="AK169" i="42"/>
  <c r="AJ169" i="42"/>
  <c r="AM2" i="40"/>
  <c r="AG2" i="40"/>
  <c r="AB2" i="40"/>
  <c r="AM110" i="26"/>
  <c r="AA110" i="26"/>
  <c r="AN110" i="26"/>
  <c r="AL110" i="26"/>
  <c r="AJ110" i="26"/>
  <c r="X110" i="26"/>
  <c r="AI110" i="26"/>
  <c r="Y110" i="26"/>
  <c r="AK110" i="26"/>
  <c r="AD110" i="26"/>
  <c r="AC110" i="26"/>
  <c r="AF110" i="26"/>
  <c r="AE110" i="26"/>
  <c r="AG110" i="26"/>
  <c r="AO88" i="42"/>
  <c r="AE88" i="42"/>
  <c r="Y88" i="42"/>
  <c r="AG62" i="42"/>
  <c r="Y62" i="42"/>
  <c r="Z145" i="41"/>
  <c r="AO145" i="41"/>
  <c r="AN145" i="41"/>
  <c r="AD145" i="41"/>
  <c r="AI145" i="41"/>
  <c r="AG145" i="41"/>
  <c r="AA145" i="41"/>
  <c r="Z145" i="21"/>
  <c r="AN145" i="21"/>
  <c r="AD145" i="21"/>
  <c r="AK145" i="21"/>
  <c r="AA145" i="21"/>
  <c r="AF145" i="21"/>
  <c r="AG145" i="21"/>
  <c r="AI145" i="21"/>
  <c r="AB145" i="21"/>
  <c r="W145" i="21"/>
  <c r="Y145" i="21"/>
  <c r="AE145" i="21"/>
  <c r="AH145" i="21"/>
  <c r="X145" i="21"/>
  <c r="AJ145" i="21"/>
  <c r="AM145" i="21"/>
  <c r="AI134" i="26"/>
  <c r="AD134" i="26"/>
  <c r="AF134" i="26"/>
  <c r="AG134" i="26"/>
  <c r="AE134" i="26"/>
  <c r="AC134" i="26"/>
  <c r="Z134" i="26"/>
  <c r="AK134" i="26"/>
  <c r="X134" i="26"/>
  <c r="AH134" i="26"/>
  <c r="AA134" i="26"/>
  <c r="Y134" i="26"/>
  <c r="AL134" i="26"/>
  <c r="AO134" i="26"/>
  <c r="AJ134" i="26"/>
  <c r="W134" i="26"/>
  <c r="AM134" i="26"/>
  <c r="AF111" i="23"/>
  <c r="AK111" i="23"/>
  <c r="AN111" i="23"/>
  <c r="Y7" i="26"/>
  <c r="AN7" i="26"/>
  <c r="AG7" i="26"/>
  <c r="AC7" i="26"/>
  <c r="Z7" i="26"/>
  <c r="AA7" i="26"/>
  <c r="AD7" i="26"/>
  <c r="AI7" i="26"/>
  <c r="AL7" i="26"/>
  <c r="X7" i="26"/>
  <c r="AB7" i="26"/>
  <c r="AM7" i="26"/>
  <c r="AO7" i="26"/>
  <c r="AK7" i="26"/>
  <c r="AF7" i="26"/>
  <c r="AE7" i="26"/>
  <c r="W7" i="26"/>
  <c r="AH7" i="26"/>
  <c r="AJ7" i="26"/>
  <c r="AJ66" i="26"/>
  <c r="AH66" i="26"/>
  <c r="Y66" i="26"/>
  <c r="AN66" i="26"/>
  <c r="AB66" i="26"/>
  <c r="AA66" i="26"/>
  <c r="AE66" i="26"/>
  <c r="Z66" i="26"/>
  <c r="AD66" i="26"/>
  <c r="AL66" i="26"/>
  <c r="AC66" i="26"/>
  <c r="AG66" i="26"/>
  <c r="AF66" i="26"/>
  <c r="AI66" i="26"/>
  <c r="X66" i="26"/>
  <c r="AK66" i="26"/>
  <c r="AO66" i="26"/>
  <c r="AM66" i="26"/>
  <c r="W66" i="26"/>
  <c r="AJ171" i="21"/>
  <c r="AB171" i="21"/>
  <c r="AF171" i="21"/>
  <c r="AD171" i="21"/>
  <c r="AE171" i="21"/>
  <c r="AG171" i="21"/>
  <c r="AK171" i="21"/>
  <c r="AO171" i="21"/>
  <c r="AM171" i="21"/>
  <c r="AL171" i="21"/>
  <c r="AC171" i="21"/>
  <c r="AA171" i="21"/>
  <c r="Z171" i="21"/>
  <c r="W171" i="21"/>
  <c r="Y171" i="21"/>
  <c r="AH171" i="21"/>
  <c r="AI171" i="21"/>
  <c r="AK94" i="21"/>
  <c r="AA94" i="21"/>
  <c r="AC94" i="21"/>
  <c r="AI94" i="21"/>
  <c r="AE94" i="21"/>
  <c r="AF94" i="21"/>
  <c r="AH94" i="21"/>
  <c r="AB94" i="21"/>
  <c r="Y94" i="21"/>
  <c r="Z94" i="21"/>
  <c r="AG94" i="21"/>
  <c r="AD94" i="21"/>
  <c r="AO94" i="21"/>
  <c r="AM94" i="21"/>
  <c r="X94" i="21"/>
  <c r="AK136" i="42"/>
  <c r="AC136" i="42"/>
  <c r="AG136" i="42"/>
  <c r="AH136" i="42"/>
  <c r="AB136" i="42"/>
  <c r="W136" i="42"/>
  <c r="AI136" i="42"/>
  <c r="AF136" i="42"/>
  <c r="AN136" i="42"/>
  <c r="AM136" i="42"/>
  <c r="AL136" i="42"/>
  <c r="AO136" i="42"/>
  <c r="AE136" i="42"/>
  <c r="AJ136" i="42"/>
  <c r="AD136" i="42"/>
  <c r="AA136" i="42"/>
  <c r="AG59" i="21"/>
  <c r="AK59" i="21"/>
  <c r="AI59" i="21"/>
  <c r="X59" i="21"/>
  <c r="AM59" i="21"/>
  <c r="AE59" i="21"/>
  <c r="AL59" i="21"/>
  <c r="Y59" i="21"/>
  <c r="AA59" i="21"/>
  <c r="AF59" i="21"/>
  <c r="AB59" i="21"/>
  <c r="AN59" i="21"/>
  <c r="AH59" i="21"/>
  <c r="W59" i="21"/>
  <c r="AO59" i="21"/>
  <c r="AD59" i="21"/>
  <c r="W30" i="26"/>
  <c r="AG30" i="26"/>
  <c r="X30" i="26"/>
  <c r="AB30" i="26"/>
  <c r="AN30" i="26"/>
  <c r="AA30" i="26"/>
  <c r="AC30" i="26"/>
  <c r="Y30" i="26"/>
  <c r="AD30" i="26"/>
  <c r="AE30" i="26"/>
  <c r="Z30" i="26"/>
  <c r="AK30" i="26"/>
  <c r="AO30" i="26"/>
  <c r="AI30" i="26"/>
  <c r="AH30" i="26"/>
  <c r="AM30" i="26"/>
  <c r="AL30" i="26"/>
  <c r="AJ30" i="26"/>
  <c r="AK158" i="21"/>
  <c r="Z158" i="21"/>
  <c r="AF158" i="21"/>
  <c r="AN158" i="21"/>
  <c r="AJ158" i="21"/>
  <c r="AI158" i="21"/>
  <c r="AO158" i="21"/>
  <c r="Y158" i="21"/>
  <c r="AC158" i="21"/>
  <c r="AM158" i="21"/>
  <c r="X158" i="21"/>
  <c r="AD158" i="21"/>
  <c r="AL158" i="21"/>
  <c r="AG158" i="21"/>
  <c r="AA158" i="21"/>
  <c r="AH158" i="21"/>
  <c r="Z155" i="21"/>
  <c r="AK155" i="21"/>
  <c r="AG155" i="21"/>
  <c r="AN155" i="21"/>
  <c r="AB155" i="21"/>
  <c r="AC155" i="21"/>
  <c r="AO155" i="21"/>
  <c r="AI155" i="21"/>
  <c r="AL155" i="21"/>
  <c r="AM155" i="21"/>
  <c r="Y155" i="21"/>
  <c r="AH155" i="21"/>
  <c r="X155" i="21"/>
  <c r="AF155" i="21"/>
  <c r="AE155" i="21"/>
  <c r="AM154" i="42"/>
  <c r="AC154" i="42"/>
  <c r="AO154" i="42"/>
  <c r="AI154" i="42"/>
  <c r="AE154" i="42"/>
  <c r="AD154" i="42"/>
  <c r="AL145" i="21"/>
  <c r="AG51" i="19"/>
  <c r="AO145" i="21"/>
  <c r="AN94" i="21"/>
  <c r="AA3" i="19"/>
  <c r="AB3" i="19"/>
  <c r="AE156" i="21"/>
  <c r="Z155" i="41"/>
  <c r="AJ120" i="41"/>
  <c r="W120" i="41"/>
  <c r="AF120" i="41"/>
  <c r="AA120" i="41"/>
  <c r="Y141" i="42"/>
  <c r="X141" i="42"/>
  <c r="AH141" i="42"/>
  <c r="AK122" i="41"/>
  <c r="AI122" i="41"/>
  <c r="AL73" i="40"/>
  <c r="AK73" i="40"/>
  <c r="AB73" i="40"/>
  <c r="W73" i="40"/>
  <c r="Z73" i="40"/>
  <c r="AA73" i="40"/>
  <c r="AN39" i="40"/>
  <c r="W39" i="40"/>
  <c r="AD39" i="40"/>
  <c r="AH39" i="40"/>
  <c r="AA39" i="40"/>
  <c r="X39" i="40"/>
  <c r="AF39" i="40"/>
  <c r="AO39" i="40"/>
  <c r="AC39" i="40"/>
  <c r="AL39" i="40"/>
  <c r="Z39" i="40"/>
  <c r="AJ39" i="40"/>
  <c r="AK39" i="40"/>
  <c r="AB39" i="40"/>
  <c r="AI39" i="40"/>
  <c r="Y39" i="40"/>
  <c r="AN164" i="23"/>
  <c r="Y164" i="23"/>
  <c r="AK164" i="23"/>
  <c r="AL164" i="23"/>
  <c r="AA164" i="23"/>
  <c r="W164" i="23"/>
  <c r="AD164" i="23"/>
  <c r="Z164" i="23"/>
  <c r="AI123" i="26"/>
  <c r="AJ123" i="26"/>
  <c r="AL123" i="26"/>
  <c r="Z123" i="26"/>
  <c r="AC123" i="26"/>
  <c r="W123" i="26"/>
  <c r="Y123" i="26"/>
  <c r="AK123" i="26"/>
  <c r="AM123" i="26"/>
  <c r="AB123" i="26"/>
  <c r="AE123" i="26"/>
  <c r="AF123" i="26"/>
  <c r="AO123" i="26"/>
  <c r="AG123" i="26"/>
  <c r="AD123" i="26"/>
  <c r="AA123" i="26"/>
  <c r="AN123" i="26"/>
  <c r="AH123" i="26"/>
  <c r="X123" i="26"/>
  <c r="X29" i="26"/>
  <c r="AM29" i="26"/>
  <c r="AO29" i="26"/>
  <c r="AN29" i="26"/>
  <c r="Y29" i="26"/>
  <c r="AL48" i="40"/>
  <c r="Z48" i="40"/>
  <c r="AD48" i="40"/>
  <c r="AG48" i="40"/>
  <c r="AK48" i="40"/>
  <c r="AF48" i="40"/>
  <c r="AB48" i="40"/>
  <c r="AC145" i="21"/>
  <c r="W51" i="19"/>
  <c r="Z102" i="21"/>
  <c r="W94" i="21"/>
  <c r="AC59" i="21"/>
  <c r="AA139" i="26"/>
  <c r="AC99" i="26"/>
  <c r="Z99" i="26"/>
  <c r="AD99" i="26"/>
  <c r="AK99" i="26"/>
  <c r="AL99" i="26"/>
  <c r="AM99" i="26"/>
  <c r="AJ99" i="26"/>
  <c r="AI99" i="26"/>
  <c r="AN99" i="26"/>
  <c r="AE99" i="26"/>
  <c r="AF99" i="26"/>
  <c r="Y99" i="26"/>
  <c r="X99" i="26"/>
  <c r="AA99" i="26"/>
  <c r="AB99" i="26"/>
  <c r="AH99" i="26"/>
  <c r="AG99" i="26"/>
  <c r="W99" i="26"/>
  <c r="AO99" i="26"/>
  <c r="AL164" i="42"/>
  <c r="AG164" i="42"/>
  <c r="AD164" i="42"/>
  <c r="AA164" i="42"/>
  <c r="AF164" i="42"/>
  <c r="AF56" i="41"/>
  <c r="AC56" i="41"/>
  <c r="AL56" i="41"/>
  <c r="AB56" i="41"/>
  <c r="X56" i="41"/>
  <c r="AE56" i="41"/>
  <c r="AO56" i="41"/>
  <c r="W56" i="41"/>
  <c r="AI56" i="41"/>
  <c r="AM56" i="41"/>
  <c r="AG56" i="41"/>
  <c r="AA56" i="41"/>
  <c r="AL80" i="40"/>
  <c r="AM80" i="40"/>
  <c r="AA80" i="40"/>
  <c r="AJ80" i="40"/>
  <c r="AE80" i="40"/>
  <c r="AI80" i="40"/>
  <c r="AN80" i="40"/>
  <c r="Y80" i="40"/>
  <c r="AF80" i="40"/>
  <c r="AK80" i="40"/>
  <c r="Z80" i="40"/>
  <c r="AH80" i="40"/>
  <c r="AC80" i="40"/>
  <c r="W80" i="40"/>
  <c r="AB80" i="40"/>
  <c r="X80" i="40"/>
  <c r="AO80" i="40"/>
  <c r="AE134" i="42"/>
  <c r="AA134" i="42"/>
  <c r="AB134" i="42"/>
  <c r="AJ134" i="42"/>
  <c r="X134" i="42"/>
  <c r="AD134" i="42"/>
  <c r="AM134" i="42"/>
  <c r="W134" i="42"/>
  <c r="AG134" i="42"/>
  <c r="AI134" i="42"/>
  <c r="AH134" i="42"/>
  <c r="AO134" i="42"/>
  <c r="AF134" i="42"/>
  <c r="AN134" i="42"/>
  <c r="Z136" i="41"/>
  <c r="AI136" i="41"/>
  <c r="Y136" i="41"/>
  <c r="AJ136" i="41"/>
  <c r="Y156" i="21"/>
  <c r="AN156" i="21"/>
  <c r="AO156" i="21"/>
  <c r="AG156" i="21"/>
  <c r="AA156" i="21"/>
  <c r="AJ156" i="21"/>
  <c r="Z156" i="21"/>
  <c r="AH156" i="21"/>
  <c r="AC156" i="21"/>
  <c r="X156" i="21"/>
  <c r="W156" i="21"/>
  <c r="AI156" i="21"/>
  <c r="AF156" i="21"/>
  <c r="AB156" i="21"/>
  <c r="AK156" i="21"/>
  <c r="AD156" i="21"/>
  <c r="AJ104" i="41"/>
  <c r="AN104" i="41"/>
  <c r="AG104" i="41"/>
  <c r="AM104" i="41"/>
  <c r="W104" i="41"/>
  <c r="AH104" i="41"/>
  <c r="Y104" i="41"/>
  <c r="AI49" i="25"/>
  <c r="AG49" i="25"/>
  <c r="Y49" i="25"/>
  <c r="AA49" i="25"/>
  <c r="AF49" i="25"/>
  <c r="Z49" i="25"/>
  <c r="AD49" i="25"/>
  <c r="AK49" i="25"/>
  <c r="AN49" i="25"/>
  <c r="AE49" i="25"/>
  <c r="AB49" i="25"/>
  <c r="AL49" i="25"/>
  <c r="AO49" i="25"/>
  <c r="W49" i="25"/>
  <c r="AJ49" i="25"/>
  <c r="X49" i="25"/>
  <c r="AC49" i="25"/>
  <c r="AM49" i="25"/>
  <c r="AH49" i="25"/>
  <c r="AL137" i="26"/>
  <c r="AI137" i="26"/>
  <c r="AN137" i="26"/>
  <c r="AB137" i="26"/>
  <c r="AC137" i="26"/>
  <c r="AD137" i="26"/>
  <c r="X137" i="26"/>
  <c r="AM137" i="26"/>
  <c r="AF137" i="26"/>
  <c r="AO137" i="26"/>
  <c r="AE137" i="26"/>
  <c r="AK137" i="26"/>
  <c r="AA137" i="26"/>
  <c r="AH137" i="26"/>
  <c r="AJ137" i="26"/>
  <c r="W137" i="26"/>
  <c r="Y137" i="26"/>
  <c r="Z137" i="26"/>
  <c r="AG137" i="26"/>
  <c r="AM111" i="40"/>
  <c r="AA111" i="40"/>
  <c r="AL111" i="40"/>
  <c r="AD124" i="40"/>
  <c r="AI124" i="40"/>
  <c r="Y124" i="40"/>
  <c r="AN124" i="40"/>
  <c r="AM124" i="40"/>
  <c r="AH124" i="40"/>
  <c r="AO124" i="40"/>
  <c r="AK124" i="40"/>
  <c r="AC124" i="40"/>
  <c r="AB124" i="40"/>
  <c r="AA124" i="40"/>
  <c r="AJ124" i="40"/>
  <c r="AF124" i="40"/>
  <c r="Z124" i="40"/>
  <c r="AE124" i="40"/>
  <c r="X124" i="40"/>
  <c r="W124" i="40"/>
  <c r="AL124" i="40"/>
  <c r="AN171" i="21"/>
  <c r="AJ59" i="21"/>
  <c r="W155" i="21"/>
  <c r="AN143" i="21"/>
  <c r="Z139" i="26"/>
  <c r="AB138" i="26"/>
  <c r="AE138" i="26"/>
  <c r="AH138" i="26"/>
  <c r="AF138" i="26"/>
  <c r="AM138" i="26"/>
  <c r="AL138" i="26"/>
  <c r="AA138" i="26"/>
  <c r="AD138" i="26"/>
  <c r="AJ138" i="26"/>
  <c r="X138" i="26"/>
  <c r="AN138" i="26"/>
  <c r="Z138" i="26"/>
  <c r="W138" i="26"/>
  <c r="Y138" i="26"/>
  <c r="AI138" i="26"/>
  <c r="AO138" i="26"/>
  <c r="AC138" i="26"/>
  <c r="AG138" i="26"/>
  <c r="AA52" i="42"/>
  <c r="AL52" i="42"/>
  <c r="AN52" i="42"/>
  <c r="AH52" i="42"/>
  <c r="X52" i="42"/>
  <c r="AJ52" i="42"/>
  <c r="AD52" i="42"/>
  <c r="AK52" i="42"/>
  <c r="AA96" i="40"/>
  <c r="X96" i="40"/>
  <c r="Y96" i="40"/>
  <c r="AA144" i="21"/>
  <c r="AG144" i="21"/>
  <c r="AB144" i="21"/>
  <c r="AL144" i="21"/>
  <c r="Y144" i="21"/>
  <c r="AD144" i="21"/>
  <c r="AC144" i="21"/>
  <c r="AH144" i="21"/>
  <c r="AN144" i="21"/>
  <c r="Z144" i="21"/>
  <c r="AI144" i="21"/>
  <c r="W144" i="21"/>
  <c r="AJ144" i="21"/>
  <c r="X144" i="21"/>
  <c r="AM144" i="21"/>
  <c r="AJ102" i="21"/>
  <c r="AO144" i="21"/>
  <c r="AL156" i="21"/>
  <c r="AC120" i="41"/>
  <c r="W145" i="41"/>
  <c r="AF30" i="26"/>
  <c r="AN134" i="26"/>
  <c r="AD51" i="40"/>
  <c r="AJ51" i="40"/>
  <c r="AH162" i="41"/>
  <c r="AG162" i="41"/>
  <c r="AI162" i="41"/>
  <c r="AJ162" i="41"/>
  <c r="X162" i="41"/>
  <c r="AL162" i="41"/>
  <c r="AE162" i="41"/>
  <c r="AN162" i="41"/>
  <c r="W162" i="41"/>
  <c r="Z162" i="41"/>
  <c r="Y162" i="41"/>
  <c r="AK162" i="41"/>
  <c r="AB162" i="41"/>
  <c r="X7" i="40"/>
  <c r="AM7" i="40"/>
  <c r="AJ7" i="40"/>
  <c r="W7" i="40"/>
  <c r="Z60" i="26"/>
  <c r="AN60" i="26"/>
  <c r="AO60" i="26"/>
  <c r="AJ60" i="26"/>
  <c r="AC60" i="26"/>
  <c r="AB60" i="26"/>
  <c r="AD60" i="26"/>
  <c r="X60" i="26"/>
  <c r="AF60" i="26"/>
  <c r="AG60" i="26"/>
  <c r="AL60" i="26"/>
  <c r="AI60" i="26"/>
  <c r="AM60" i="26"/>
  <c r="AH60" i="26"/>
  <c r="Y60" i="26"/>
  <c r="AE60" i="26"/>
  <c r="AK60" i="26"/>
  <c r="AA60" i="26"/>
  <c r="X44" i="42"/>
  <c r="W44" i="42"/>
  <c r="AA44" i="42"/>
  <c r="AL44" i="42"/>
  <c r="AK12" i="42"/>
  <c r="AC12" i="42"/>
  <c r="AB12" i="42"/>
  <c r="W12" i="42"/>
  <c r="AG12" i="42"/>
  <c r="AB104" i="42"/>
  <c r="AG104" i="42"/>
  <c r="Z104" i="42"/>
  <c r="AO104" i="42"/>
  <c r="AM104" i="42"/>
  <c r="AF104" i="42"/>
  <c r="AD104" i="42"/>
  <c r="X104" i="42"/>
  <c r="Y104" i="42"/>
  <c r="AK57" i="42"/>
  <c r="AF57" i="42"/>
  <c r="AD57" i="42"/>
  <c r="AI57" i="42"/>
  <c r="AJ57" i="42"/>
  <c r="AL57" i="42"/>
  <c r="Z57" i="42"/>
  <c r="AN57" i="42"/>
  <c r="Y8" i="41"/>
  <c r="AL8" i="41"/>
  <c r="AC8" i="41"/>
  <c r="AM8" i="41"/>
  <c r="AK8" i="41"/>
  <c r="AA8" i="41"/>
  <c r="AF8" i="41"/>
  <c r="AO8" i="41"/>
  <c r="X8" i="41"/>
  <c r="Y167" i="21"/>
  <c r="AM167" i="21"/>
  <c r="AC167" i="21"/>
  <c r="AN167" i="21"/>
  <c r="AJ167" i="21"/>
  <c r="Z167" i="21"/>
  <c r="AO167" i="21"/>
  <c r="W167" i="21"/>
  <c r="AA167" i="21"/>
  <c r="AD167" i="21"/>
  <c r="AF167" i="21"/>
  <c r="AG167" i="21"/>
  <c r="AI167" i="21"/>
  <c r="AL167" i="21"/>
  <c r="AH167" i="21"/>
  <c r="X112" i="21"/>
  <c r="AE112" i="21"/>
  <c r="AA112" i="21"/>
  <c r="AG112" i="21"/>
  <c r="AO112" i="21"/>
  <c r="AK112" i="21"/>
  <c r="AL112" i="21"/>
  <c r="AC112" i="21"/>
  <c r="AD112" i="21"/>
  <c r="AI112" i="21"/>
  <c r="AN112" i="21"/>
  <c r="AH112" i="21"/>
  <c r="Y112" i="21"/>
  <c r="AB112" i="21"/>
  <c r="AJ112" i="21"/>
  <c r="Z112" i="21"/>
  <c r="W112" i="21"/>
  <c r="AF112" i="21"/>
  <c r="AF144" i="21"/>
  <c r="AE144" i="21"/>
  <c r="AE102" i="21"/>
  <c r="AK144" i="21"/>
  <c r="AO102" i="21"/>
  <c r="AB158" i="21"/>
  <c r="AD155" i="21"/>
  <c r="AJ94" i="21"/>
  <c r="W60" i="26"/>
  <c r="AM39" i="40"/>
  <c r="AG6" i="41"/>
  <c r="AE6" i="41"/>
  <c r="AB6" i="41"/>
  <c r="AA6" i="41"/>
  <c r="AH53" i="23"/>
  <c r="AO53" i="23"/>
  <c r="AL53" i="23"/>
  <c r="Z53" i="23"/>
  <c r="AN53" i="23"/>
  <c r="AA53" i="23"/>
  <c r="AI117" i="26"/>
  <c r="AN117" i="26"/>
  <c r="Z127" i="28"/>
  <c r="AN127" i="28"/>
  <c r="AF127" i="28"/>
  <c r="X127" i="28"/>
  <c r="W127" i="28"/>
  <c r="AH127" i="28"/>
  <c r="Y127" i="28"/>
  <c r="AA127" i="28"/>
  <c r="AE127" i="28"/>
  <c r="AG127" i="28"/>
  <c r="AC127" i="28"/>
  <c r="AL127" i="28"/>
  <c r="AO127" i="28"/>
  <c r="AI127" i="28"/>
  <c r="AJ127" i="28"/>
  <c r="AM127" i="28"/>
  <c r="AD127" i="28"/>
  <c r="AK127" i="28"/>
  <c r="Y51" i="19"/>
  <c r="AD51" i="19"/>
  <c r="AA51" i="19"/>
  <c r="AN51" i="19"/>
  <c r="AJ51" i="19"/>
  <c r="AB51" i="19"/>
  <c r="AM51" i="19"/>
  <c r="AL51" i="19"/>
  <c r="Z51" i="19"/>
  <c r="AI51" i="19"/>
  <c r="AC51" i="19"/>
  <c r="AK51" i="19"/>
  <c r="AF51" i="19"/>
  <c r="AO51" i="19"/>
  <c r="AF102" i="21"/>
  <c r="AL94" i="21"/>
  <c r="AE158" i="21"/>
  <c r="AK167" i="21"/>
  <c r="AB167" i="21"/>
  <c r="Z59" i="21"/>
  <c r="Y52" i="42"/>
  <c r="AL103" i="41"/>
  <c r="AG103" i="41"/>
  <c r="AN121" i="42"/>
  <c r="AG121" i="42"/>
  <c r="AA121" i="42"/>
  <c r="AF121" i="42"/>
  <c r="AC121" i="42"/>
  <c r="AD121" i="42"/>
  <c r="W121" i="42"/>
  <c r="AH121" i="42"/>
  <c r="AB121" i="42"/>
  <c r="AD84" i="41"/>
  <c r="AE84" i="41"/>
  <c r="AC79" i="40"/>
  <c r="AG79" i="40"/>
  <c r="X79" i="40"/>
  <c r="AH79" i="40"/>
  <c r="AF79" i="40"/>
  <c r="AD79" i="40"/>
  <c r="AA79" i="40"/>
  <c r="AI79" i="40"/>
  <c r="AJ79" i="40"/>
  <c r="AM79" i="40"/>
  <c r="AM149" i="26"/>
  <c r="W149" i="26"/>
  <c r="Z149" i="26"/>
  <c r="AO149" i="26"/>
  <c r="AL149" i="26"/>
  <c r="AF149" i="26"/>
  <c r="AD149" i="26"/>
  <c r="AC149" i="26"/>
  <c r="AH149" i="26"/>
  <c r="AI149" i="26"/>
  <c r="X149" i="26"/>
  <c r="AJ149" i="26"/>
  <c r="AB149" i="26"/>
  <c r="AA149" i="26"/>
  <c r="AK149" i="26"/>
  <c r="AN149" i="26"/>
  <c r="AE149" i="26"/>
  <c r="Y149" i="26"/>
  <c r="AG149" i="26"/>
  <c r="AL11" i="28"/>
  <c r="AO11" i="28"/>
  <c r="AB11" i="28"/>
  <c r="AI11" i="28"/>
  <c r="AD11" i="28"/>
  <c r="AK11" i="28"/>
  <c r="W11" i="28"/>
  <c r="Z11" i="28"/>
  <c r="AH11" i="28"/>
  <c r="AE11" i="28"/>
  <c r="Y11" i="28"/>
  <c r="Y45" i="41"/>
  <c r="AE45" i="41"/>
  <c r="AG45" i="41"/>
  <c r="AJ45" i="41"/>
  <c r="AF45" i="41"/>
  <c r="AB45" i="41"/>
  <c r="AM45" i="41"/>
  <c r="AC45" i="41"/>
  <c r="AA45" i="41"/>
  <c r="AK45" i="41"/>
  <c r="AD3" i="19"/>
  <c r="AJ3" i="19"/>
  <c r="AG3" i="19"/>
  <c r="AO3" i="19"/>
  <c r="AN3" i="19"/>
  <c r="W3" i="19"/>
  <c r="AF3" i="19"/>
  <c r="AL3" i="19"/>
  <c r="AH3" i="19"/>
  <c r="Y3" i="19"/>
  <c r="AE3" i="19"/>
  <c r="AI3" i="19"/>
  <c r="AK3" i="19"/>
  <c r="AM3" i="19"/>
  <c r="AC3" i="19"/>
  <c r="Z3" i="19"/>
  <c r="AK143" i="21"/>
  <c r="AI143" i="21"/>
  <c r="AL143" i="21"/>
  <c r="Y143" i="21"/>
  <c r="AC143" i="21"/>
  <c r="AG143" i="21"/>
  <c r="AM143" i="21"/>
  <c r="X143" i="21"/>
  <c r="AF143" i="21"/>
  <c r="AO143" i="21"/>
  <c r="Z143" i="21"/>
  <c r="AA143" i="21"/>
  <c r="AE143" i="21"/>
  <c r="AD143" i="21"/>
  <c r="AJ143" i="21"/>
  <c r="AH143" i="21"/>
  <c r="AA103" i="23"/>
  <c r="AO103" i="23"/>
  <c r="AK103" i="23"/>
  <c r="AJ103" i="23"/>
  <c r="AI103" i="23"/>
  <c r="W103" i="23"/>
  <c r="AL103" i="23"/>
  <c r="AD103" i="23"/>
  <c r="Z103" i="23"/>
  <c r="AN103" i="23"/>
  <c r="AC103" i="23"/>
  <c r="X103" i="23"/>
  <c r="AG103" i="23"/>
  <c r="AB103" i="23"/>
  <c r="AH103" i="23"/>
  <c r="AF103" i="23"/>
  <c r="AL131" i="26"/>
  <c r="AN131" i="26"/>
  <c r="AJ131" i="26"/>
  <c r="W131" i="26"/>
  <c r="AH131" i="26"/>
  <c r="AE131" i="26"/>
  <c r="AI131" i="26"/>
  <c r="AA131" i="26"/>
  <c r="AM131" i="26"/>
  <c r="Y131" i="26"/>
  <c r="AK131" i="26"/>
  <c r="AO131" i="26"/>
  <c r="AG131" i="26"/>
  <c r="AF131" i="26"/>
  <c r="X131" i="26"/>
  <c r="AC131" i="26"/>
  <c r="Z131" i="26"/>
  <c r="AD131" i="26"/>
  <c r="AF90" i="40"/>
  <c r="AE90" i="40"/>
  <c r="AD102" i="21"/>
  <c r="X102" i="21"/>
  <c r="AN102" i="21"/>
  <c r="AM102" i="21"/>
  <c r="AC102" i="21"/>
  <c r="AB102" i="21"/>
  <c r="AA102" i="21"/>
  <c r="AL102" i="21"/>
  <c r="AG102" i="21"/>
  <c r="W102" i="21"/>
  <c r="AE51" i="19"/>
  <c r="AH102" i="21"/>
  <c r="X171" i="21"/>
  <c r="AK102" i="21"/>
  <c r="W158" i="21"/>
  <c r="AE167" i="21"/>
  <c r="X167" i="21"/>
  <c r="W143" i="21"/>
  <c r="AJ155" i="21"/>
  <c r="AB134" i="26"/>
  <c r="AK101" i="41"/>
  <c r="Z101" i="41"/>
  <c r="AM143" i="23"/>
  <c r="AE143" i="23"/>
  <c r="Z143" i="23"/>
  <c r="AG143" i="23"/>
  <c r="AO143" i="23"/>
  <c r="AD143" i="23"/>
  <c r="AA143" i="23"/>
  <c r="Y143" i="23"/>
  <c r="W143" i="23"/>
  <c r="AC143" i="23"/>
  <c r="AN143" i="23"/>
  <c r="AG48" i="23"/>
  <c r="AN48" i="23"/>
  <c r="Y48" i="23"/>
  <c r="X48" i="23"/>
  <c r="AO48" i="23"/>
  <c r="AF48" i="23"/>
  <c r="AK48" i="23"/>
  <c r="AE41" i="26"/>
  <c r="AN41" i="26"/>
  <c r="AG124" i="26"/>
  <c r="AK124" i="26"/>
  <c r="AA157" i="28"/>
  <c r="AE157" i="28"/>
  <c r="AD157" i="28"/>
  <c r="AL157" i="28"/>
  <c r="AJ157" i="28"/>
  <c r="Z157" i="28"/>
  <c r="AB164" i="40"/>
  <c r="AE164" i="40"/>
  <c r="AB53" i="41"/>
  <c r="AO53" i="41"/>
  <c r="Y53" i="41"/>
  <c r="AF53" i="41"/>
  <c r="AD53" i="41"/>
  <c r="W53" i="41"/>
  <c r="Z53" i="41"/>
  <c r="AI53" i="41"/>
  <c r="AL53" i="41"/>
  <c r="AK53" i="41"/>
  <c r="AH53" i="41"/>
  <c r="AB89" i="26"/>
  <c r="W89" i="26"/>
  <c r="AN89" i="26"/>
  <c r="AH89" i="26"/>
  <c r="AG89" i="26"/>
  <c r="AK89" i="26"/>
  <c r="AH133" i="40"/>
  <c r="Y133" i="40"/>
  <c r="AG133" i="40"/>
  <c r="AD133" i="40"/>
  <c r="W133" i="40"/>
  <c r="AO136" i="40"/>
  <c r="AG136" i="40"/>
  <c r="X136" i="40"/>
  <c r="AF136" i="40"/>
  <c r="AI136" i="40"/>
  <c r="AC136" i="40"/>
  <c r="Z46" i="40"/>
  <c r="X46" i="40"/>
  <c r="AE46" i="40"/>
  <c r="AO46" i="40"/>
  <c r="Y46" i="40"/>
  <c r="AC46" i="40"/>
  <c r="AM46" i="40"/>
  <c r="AH168" i="42"/>
  <c r="AM168" i="42"/>
  <c r="Y168" i="42"/>
  <c r="AF168" i="42"/>
  <c r="AB168" i="42"/>
  <c r="W92" i="23"/>
  <c r="AH92" i="23"/>
  <c r="AO92" i="23"/>
  <c r="AJ92" i="23"/>
  <c r="AG92" i="23"/>
  <c r="AI92" i="23"/>
  <c r="AC41" i="26"/>
  <c r="AI41" i="26"/>
  <c r="AO41" i="26"/>
  <c r="AJ16" i="42"/>
  <c r="AN13" i="26"/>
  <c r="AF16" i="41"/>
  <c r="AO157" i="28"/>
  <c r="AH136" i="40"/>
  <c r="AJ48" i="23"/>
  <c r="AN101" i="41"/>
  <c r="AD19" i="40"/>
  <c r="Z19" i="40"/>
  <c r="AA113" i="26"/>
  <c r="AM113" i="26"/>
  <c r="AN54" i="42"/>
  <c r="AH54" i="42"/>
  <c r="AC54" i="42"/>
  <c r="AH107" i="41"/>
  <c r="AI107" i="41"/>
  <c r="AK107" i="41"/>
  <c r="AL15" i="40"/>
  <c r="AE15" i="40"/>
  <c r="AM15" i="40"/>
  <c r="Y15" i="40"/>
  <c r="Z15" i="40"/>
  <c r="AK77" i="40"/>
  <c r="AE77" i="40"/>
  <c r="AB77" i="40"/>
  <c r="AJ41" i="26"/>
  <c r="Z41" i="26"/>
  <c r="Z124" i="26"/>
  <c r="AL124" i="26"/>
  <c r="AJ143" i="23"/>
  <c r="AL143" i="23"/>
  <c r="AG53" i="41"/>
  <c r="AA41" i="26"/>
  <c r="AH41" i="26"/>
  <c r="AB124" i="26"/>
  <c r="AO124" i="26"/>
  <c r="AJ124" i="26"/>
  <c r="AM105" i="25"/>
  <c r="AA124" i="26"/>
  <c r="AB143" i="23"/>
  <c r="X143" i="23"/>
  <c r="AN53" i="41"/>
  <c r="AH143" i="23"/>
  <c r="AK143" i="23"/>
  <c r="Y41" i="26"/>
  <c r="AK157" i="28"/>
  <c r="AH48" i="23"/>
  <c r="X53" i="41"/>
  <c r="AI153" i="42"/>
  <c r="AM153" i="42"/>
  <c r="X118" i="26"/>
  <c r="AL118" i="26"/>
  <c r="AM87" i="42"/>
  <c r="Y87" i="42"/>
  <c r="Y158" i="41"/>
  <c r="X158" i="41"/>
  <c r="AN146" i="40"/>
  <c r="AF146" i="40"/>
  <c r="AF106" i="26"/>
  <c r="AI106" i="26"/>
  <c r="AL130" i="26"/>
  <c r="AA130" i="26"/>
  <c r="AK130" i="26"/>
  <c r="AD119" i="42"/>
  <c r="AG119" i="42"/>
  <c r="AE119" i="42"/>
  <c r="AJ119" i="42"/>
  <c r="W119" i="42"/>
  <c r="AC119" i="42"/>
  <c r="Y119" i="42"/>
  <c r="AH119" i="42"/>
  <c r="AL122" i="42"/>
  <c r="AI119" i="42"/>
  <c r="AF119" i="42"/>
  <c r="X119" i="42"/>
  <c r="AB145" i="42"/>
  <c r="AB119" i="42"/>
  <c r="AO96" i="26"/>
  <c r="AD74" i="26"/>
  <c r="AG11" i="40"/>
  <c r="AE92" i="42"/>
  <c r="AO97" i="40"/>
  <c r="AF69" i="40"/>
  <c r="X54" i="42"/>
  <c r="Z38" i="40"/>
  <c r="AG145" i="40"/>
  <c r="AB11" i="40"/>
  <c r="Y97" i="40"/>
  <c r="Y77" i="40"/>
  <c r="AA65" i="40"/>
  <c r="X92" i="42"/>
  <c r="AJ54" i="42"/>
  <c r="AL63" i="41"/>
  <c r="AL128" i="26"/>
  <c r="AI139" i="41"/>
  <c r="W128" i="26"/>
  <c r="AC92" i="42"/>
  <c r="X74" i="26"/>
  <c r="Z63" i="41"/>
  <c r="AB74" i="26"/>
  <c r="X47" i="41"/>
  <c r="AM65" i="40"/>
  <c r="X90" i="26"/>
  <c r="AA171" i="41"/>
  <c r="AG42" i="40"/>
  <c r="Y65" i="40"/>
  <c r="AG16" i="41"/>
  <c r="AE43" i="40"/>
  <c r="AJ43" i="40"/>
  <c r="AF82" i="26"/>
  <c r="AK70" i="40"/>
  <c r="Y70" i="40"/>
  <c r="AO171" i="40"/>
  <c r="X21" i="40"/>
  <c r="AA86" i="41"/>
  <c r="X154" i="41"/>
  <c r="AH119" i="41"/>
  <c r="AL157" i="41"/>
  <c r="AD132" i="40"/>
  <c r="AF6" i="42"/>
  <c r="Y64" i="41"/>
  <c r="Y84" i="42"/>
  <c r="Z27" i="28"/>
  <c r="AC25" i="28"/>
  <c r="AA173" i="40"/>
  <c r="AL96" i="26"/>
  <c r="AA96" i="26"/>
  <c r="Z74" i="26"/>
  <c r="AI74" i="26"/>
  <c r="AH77" i="40"/>
  <c r="AL54" i="42"/>
  <c r="X77" i="40"/>
  <c r="W97" i="40"/>
  <c r="AB54" i="42"/>
  <c r="AJ63" i="41"/>
  <c r="W96" i="26"/>
  <c r="AK96" i="26"/>
  <c r="AD128" i="26"/>
  <c r="AF128" i="26"/>
  <c r="AB128" i="26"/>
  <c r="Y13" i="26"/>
  <c r="Z145" i="40"/>
  <c r="AH90" i="26"/>
  <c r="AD65" i="40"/>
  <c r="AC16" i="41"/>
  <c r="AF43" i="40"/>
  <c r="AK43" i="40"/>
  <c r="AO82" i="26"/>
  <c r="Z143" i="42"/>
  <c r="AI70" i="40"/>
  <c r="AM171" i="40"/>
  <c r="AG86" i="41"/>
  <c r="AA128" i="41"/>
  <c r="AN119" i="41"/>
  <c r="AG82" i="40"/>
  <c r="Z67" i="42"/>
  <c r="AK125" i="42"/>
  <c r="AG92" i="42"/>
  <c r="Z143" i="40"/>
  <c r="AL125" i="42"/>
  <c r="AE96" i="26"/>
  <c r="AF96" i="26"/>
  <c r="AN74" i="26"/>
  <c r="Y74" i="26"/>
  <c r="AA97" i="40"/>
  <c r="Z171" i="40"/>
  <c r="AK47" i="41"/>
  <c r="AM84" i="42"/>
  <c r="AH63" i="41"/>
  <c r="AN128" i="26"/>
  <c r="W139" i="41"/>
  <c r="AA15" i="40"/>
  <c r="AI96" i="26"/>
  <c r="Y96" i="26"/>
  <c r="AI13" i="26"/>
  <c r="AD82" i="26"/>
  <c r="AG97" i="40"/>
  <c r="AF122" i="42"/>
  <c r="AC70" i="40"/>
  <c r="AB90" i="26"/>
  <c r="X107" i="41"/>
  <c r="AO65" i="40"/>
  <c r="AL16" i="41"/>
  <c r="AJ122" i="42"/>
  <c r="Z43" i="40"/>
  <c r="AN43" i="40"/>
  <c r="AB143" i="42"/>
  <c r="AG70" i="40"/>
  <c r="AF171" i="40"/>
  <c r="Z86" i="41"/>
  <c r="AI86" i="41"/>
  <c r="AI36" i="26"/>
  <c r="AD38" i="40"/>
  <c r="AF82" i="40"/>
  <c r="AF119" i="41"/>
  <c r="AH82" i="40"/>
  <c r="AB67" i="42"/>
  <c r="AC27" i="41"/>
  <c r="AK38" i="40"/>
  <c r="AF64" i="41"/>
  <c r="X27" i="28"/>
  <c r="AL153" i="23"/>
  <c r="AJ25" i="28"/>
  <c r="AB145" i="40"/>
  <c r="AI47" i="41"/>
  <c r="AM128" i="26"/>
  <c r="AA74" i="26"/>
  <c r="AM74" i="26"/>
  <c r="AJ143" i="42"/>
  <c r="Z13" i="26"/>
  <c r="X65" i="40"/>
  <c r="AJ107" i="41"/>
  <c r="AK65" i="40"/>
  <c r="AA16" i="41"/>
  <c r="Y143" i="42"/>
  <c r="X70" i="40"/>
  <c r="AH171" i="40"/>
  <c r="AJ86" i="41"/>
  <c r="AO74" i="41"/>
  <c r="AC86" i="41"/>
  <c r="X128" i="41"/>
  <c r="AE67" i="42"/>
  <c r="AL86" i="41"/>
  <c r="AE173" i="40"/>
  <c r="AA13" i="26"/>
  <c r="AG74" i="26"/>
  <c r="X96" i="26"/>
  <c r="AB96" i="26"/>
  <c r="AE113" i="26"/>
  <c r="Z69" i="40"/>
  <c r="Y54" i="42"/>
  <c r="X15" i="40"/>
  <c r="AE139" i="41"/>
  <c r="AB113" i="26"/>
  <c r="AA69" i="40"/>
  <c r="AC50" i="40"/>
  <c r="AE69" i="40"/>
  <c r="AH15" i="40"/>
  <c r="AD92" i="42"/>
  <c r="AJ3" i="26"/>
  <c r="AD96" i="26"/>
  <c r="AN42" i="40"/>
  <c r="AE128" i="26"/>
  <c r="AM101" i="40"/>
  <c r="AC96" i="26"/>
  <c r="AB13" i="26"/>
  <c r="Y43" i="40"/>
  <c r="AN70" i="40"/>
  <c r="Z77" i="40"/>
  <c r="AA19" i="40"/>
  <c r="W74" i="41"/>
  <c r="AD107" i="41"/>
  <c r="Z23" i="42"/>
  <c r="AI7" i="42"/>
  <c r="AO25" i="28"/>
  <c r="AE23" i="42"/>
  <c r="AK173" i="40"/>
  <c r="AE105" i="28"/>
  <c r="AJ105" i="28"/>
  <c r="AF105" i="28"/>
  <c r="Y105" i="28"/>
  <c r="W105" i="28"/>
  <c r="AD105" i="28"/>
  <c r="Z105" i="28"/>
  <c r="AL105" i="28"/>
  <c r="AG105" i="28"/>
  <c r="X105" i="28"/>
  <c r="AK105" i="28"/>
  <c r="AB105" i="28"/>
  <c r="AC105" i="28"/>
  <c r="AH105" i="28"/>
  <c r="AA105" i="28"/>
  <c r="AN105" i="28"/>
  <c r="AO105" i="28"/>
  <c r="AC154" i="21"/>
  <c r="AH154" i="21"/>
  <c r="AM154" i="21"/>
  <c r="AB140" i="21"/>
  <c r="AJ140" i="21"/>
  <c r="AI154" i="21"/>
  <c r="Y140" i="21"/>
  <c r="AC140" i="21"/>
  <c r="AI140" i="21"/>
  <c r="AF140" i="21"/>
  <c r="AD140" i="21"/>
  <c r="W140" i="21"/>
  <c r="Z140" i="21"/>
  <c r="AM140" i="21"/>
  <c r="X140" i="21"/>
  <c r="AK140" i="21"/>
  <c r="AE140" i="21"/>
  <c r="AO140" i="21"/>
  <c r="AN140" i="21"/>
  <c r="AG140" i="21"/>
  <c r="AN40" i="28"/>
  <c r="AB40" i="28"/>
  <c r="AA40" i="28"/>
  <c r="AH40" i="28"/>
  <c r="AO40" i="28"/>
  <c r="AE40" i="28"/>
  <c r="AK40" i="28"/>
  <c r="AM40" i="28"/>
  <c r="AD40" i="28"/>
  <c r="Y40" i="28"/>
  <c r="Z40" i="28"/>
  <c r="X40" i="28"/>
  <c r="AJ40" i="28"/>
  <c r="AL40" i="28"/>
  <c r="AF40" i="28"/>
  <c r="AC40" i="28"/>
  <c r="AG40" i="28"/>
  <c r="AK154" i="21"/>
  <c r="Y154" i="21"/>
  <c r="AO154" i="21"/>
  <c r="Z154" i="21"/>
  <c r="W154" i="21"/>
  <c r="AE154" i="21"/>
  <c r="AJ154" i="21"/>
  <c r="AN154" i="21"/>
  <c r="X154" i="21"/>
  <c r="AD154" i="21"/>
  <c r="AL140" i="21"/>
  <c r="AF154" i="21"/>
  <c r="AL154" i="21"/>
  <c r="AA140" i="21"/>
  <c r="AE82" i="21"/>
  <c r="AO153" i="21"/>
  <c r="AO130" i="26"/>
  <c r="AN166" i="26"/>
  <c r="AJ12" i="26"/>
  <c r="W163" i="26"/>
  <c r="AI118" i="26"/>
  <c r="AF161" i="26"/>
  <c r="AL175" i="26"/>
  <c r="AF166" i="26"/>
  <c r="Z12" i="26"/>
  <c r="AD118" i="26"/>
  <c r="X114" i="41"/>
  <c r="AH12" i="26"/>
  <c r="AN118" i="26"/>
  <c r="Y61" i="25"/>
  <c r="AI175" i="26"/>
  <c r="Z87" i="42"/>
  <c r="AA42" i="26"/>
  <c r="X42" i="26"/>
  <c r="AN24" i="42"/>
  <c r="AG9" i="40"/>
  <c r="AM79" i="42"/>
  <c r="AI132" i="26"/>
  <c r="Z132" i="26"/>
  <c r="AF132" i="26"/>
  <c r="AI68" i="26"/>
  <c r="AE118" i="26"/>
  <c r="AA106" i="26"/>
  <c r="Y166" i="26"/>
  <c r="X106" i="26"/>
  <c r="AL79" i="42"/>
  <c r="AG24" i="42"/>
  <c r="AG99" i="40"/>
  <c r="X19" i="26"/>
  <c r="AD175" i="26"/>
  <c r="AG19" i="26"/>
  <c r="AA64" i="42"/>
  <c r="AC146" i="40"/>
  <c r="X163" i="26"/>
  <c r="AF158" i="41"/>
  <c r="AG106" i="26"/>
  <c r="AC16" i="42"/>
  <c r="AC125" i="41"/>
  <c r="AJ67" i="41"/>
  <c r="Z39" i="23"/>
  <c r="W32" i="26"/>
  <c r="AE66" i="41"/>
  <c r="Z165" i="23"/>
  <c r="AB170" i="40"/>
  <c r="Y51" i="42"/>
  <c r="AA24" i="42"/>
  <c r="AI114" i="41"/>
  <c r="AB12" i="26"/>
  <c r="AH130" i="26"/>
  <c r="AN12" i="26"/>
  <c r="W118" i="26"/>
  <c r="Z118" i="26"/>
  <c r="AL166" i="26"/>
  <c r="AJ118" i="26"/>
  <c r="W12" i="26"/>
  <c r="AG118" i="26"/>
  <c r="AI130" i="26"/>
  <c r="AO42" i="26"/>
  <c r="AD68" i="26"/>
  <c r="AG68" i="26"/>
  <c r="AM135" i="26"/>
  <c r="Z68" i="26"/>
  <c r="AC68" i="26"/>
  <c r="AA135" i="26"/>
  <c r="AC106" i="26"/>
  <c r="AO106" i="26"/>
  <c r="AI64" i="42"/>
  <c r="AK105" i="25"/>
  <c r="AE61" i="25"/>
  <c r="AG12" i="26"/>
  <c r="AN158" i="41"/>
  <c r="Y106" i="26"/>
  <c r="AO66" i="41"/>
  <c r="AD144" i="28"/>
  <c r="AN14" i="42"/>
  <c r="AH14" i="42"/>
  <c r="AI14" i="42"/>
  <c r="X14" i="42"/>
  <c r="AK14" i="42"/>
  <c r="AG14" i="42"/>
  <c r="AJ14" i="42"/>
  <c r="AG58" i="41"/>
  <c r="AN58" i="41"/>
  <c r="AA58" i="41"/>
  <c r="AB58" i="41"/>
  <c r="AE58" i="41"/>
  <c r="AE144" i="41"/>
  <c r="AD144" i="41"/>
  <c r="AK65" i="42"/>
  <c r="Z65" i="42"/>
  <c r="AF65" i="42"/>
  <c r="AD65" i="42"/>
  <c r="Y3" i="42"/>
  <c r="X3" i="42"/>
  <c r="AK3" i="42"/>
  <c r="AD3" i="42"/>
  <c r="AO3" i="42"/>
  <c r="AN3" i="42"/>
  <c r="Z3" i="42"/>
  <c r="AJ3" i="42"/>
  <c r="AC3" i="42"/>
  <c r="AE3" i="42"/>
  <c r="AG3" i="42"/>
  <c r="AA3" i="42"/>
  <c r="AF3" i="42"/>
  <c r="AH3" i="42"/>
  <c r="AG14" i="40"/>
  <c r="AN14" i="40"/>
  <c r="AI14" i="40"/>
  <c r="AK14" i="40"/>
  <c r="Y14" i="40"/>
  <c r="AH14" i="40"/>
  <c r="AA14" i="40"/>
  <c r="AE14" i="40"/>
  <c r="W14" i="40"/>
  <c r="AC14" i="40"/>
  <c r="AA85" i="40"/>
  <c r="X85" i="40"/>
  <c r="AF85" i="40"/>
  <c r="AI85" i="40"/>
  <c r="AL85" i="40"/>
  <c r="AB85" i="40"/>
  <c r="AJ85" i="40"/>
  <c r="AO85" i="40"/>
  <c r="Y153" i="21"/>
  <c r="AI153" i="21"/>
  <c r="AK153" i="21"/>
  <c r="AO40" i="19"/>
  <c r="AE40" i="19"/>
  <c r="AK40" i="19"/>
  <c r="AA12" i="26"/>
  <c r="AH135" i="26"/>
  <c r="X135" i="26"/>
  <c r="AA61" i="25"/>
  <c r="X166" i="26"/>
  <c r="AK12" i="26"/>
  <c r="Y118" i="26"/>
  <c r="AE12" i="26"/>
  <c r="Z163" i="26"/>
  <c r="AK118" i="26"/>
  <c r="AG161" i="26"/>
  <c r="AN61" i="25"/>
  <c r="AB118" i="26"/>
  <c r="AD130" i="26"/>
  <c r="AA105" i="25"/>
  <c r="AJ24" i="42"/>
  <c r="W42" i="26"/>
  <c r="AE24" i="42"/>
  <c r="AO160" i="40"/>
  <c r="AF87" i="42"/>
  <c r="AI55" i="40"/>
  <c r="AF68" i="26"/>
  <c r="AM118" i="26"/>
  <c r="AA68" i="26"/>
  <c r="AI135" i="26"/>
  <c r="W68" i="26"/>
  <c r="AC135" i="26"/>
  <c r="AA163" i="26"/>
  <c r="AB106" i="26"/>
  <c r="AE106" i="26"/>
  <c r="AJ87" i="42"/>
  <c r="W130" i="26"/>
  <c r="Z19" i="26"/>
  <c r="Z130" i="26"/>
  <c r="AF130" i="26"/>
  <c r="AB130" i="26"/>
  <c r="AK155" i="42"/>
  <c r="AC155" i="42"/>
  <c r="AJ125" i="41"/>
  <c r="Y161" i="26"/>
  <c r="AA162" i="41"/>
  <c r="W63" i="28"/>
  <c r="AO63" i="28"/>
  <c r="Y63" i="28"/>
  <c r="Z63" i="28"/>
  <c r="X63" i="28"/>
  <c r="AL63" i="28"/>
  <c r="AA63" i="28"/>
  <c r="AK63" i="28"/>
  <c r="Z135" i="42"/>
  <c r="AO135" i="42"/>
  <c r="AB153" i="42"/>
  <c r="AD153" i="42"/>
  <c r="AO61" i="41"/>
  <c r="AL61" i="41"/>
  <c r="AM55" i="40"/>
  <c r="Y55" i="40"/>
  <c r="AN55" i="40"/>
  <c r="AL15" i="42"/>
  <c r="AH15" i="42"/>
  <c r="Z132" i="41"/>
  <c r="AG132" i="41"/>
  <c r="Y157" i="40"/>
  <c r="AE157" i="40"/>
  <c r="AJ158" i="41"/>
  <c r="AH158" i="41"/>
  <c r="Y64" i="42"/>
  <c r="AJ64" i="42"/>
  <c r="AJ146" i="40"/>
  <c r="AL146" i="40"/>
  <c r="AM146" i="40"/>
  <c r="AD146" i="40"/>
  <c r="Z146" i="40"/>
  <c r="AK146" i="40"/>
  <c r="Z106" i="26"/>
  <c r="AN106" i="26"/>
  <c r="AE176" i="42"/>
  <c r="AB176" i="42"/>
  <c r="AB155" i="42"/>
  <c r="AN155" i="42"/>
  <c r="AG67" i="41"/>
  <c r="AM67" i="41"/>
  <c r="AD67" i="41"/>
  <c r="X67" i="41"/>
  <c r="AO67" i="41"/>
  <c r="AB67" i="41"/>
  <c r="Y67" i="41"/>
  <c r="AH67" i="41"/>
  <c r="W67" i="41"/>
  <c r="AC67" i="41"/>
  <c r="AI67" i="41"/>
  <c r="AL67" i="41"/>
  <c r="AD93" i="41"/>
  <c r="AN93" i="41"/>
  <c r="AL105" i="41"/>
  <c r="W105" i="41"/>
  <c r="AM66" i="41"/>
  <c r="AA66" i="41"/>
  <c r="AB66" i="41"/>
  <c r="W66" i="41"/>
  <c r="AD66" i="41"/>
  <c r="AF66" i="41"/>
  <c r="AI66" i="41"/>
  <c r="AC66" i="41"/>
  <c r="AG66" i="41"/>
  <c r="AL66" i="41"/>
  <c r="AJ66" i="41"/>
  <c r="AN35" i="42"/>
  <c r="AH35" i="42"/>
  <c r="AD35" i="42"/>
  <c r="AJ35" i="42"/>
  <c r="X35" i="42"/>
  <c r="AA35" i="42"/>
  <c r="AK35" i="42"/>
  <c r="AE35" i="42"/>
  <c r="AI35" i="42"/>
  <c r="AB35" i="42"/>
  <c r="AL68" i="26"/>
  <c r="AN68" i="26"/>
  <c r="X68" i="26"/>
  <c r="AD135" i="26"/>
  <c r="AK135" i="26"/>
  <c r="AM170" i="40"/>
  <c r="AE170" i="40"/>
  <c r="X170" i="40"/>
  <c r="AC170" i="40"/>
  <c r="AK170" i="40"/>
  <c r="AO170" i="40"/>
  <c r="AI61" i="40"/>
  <c r="AG61" i="40"/>
  <c r="AA61" i="40"/>
  <c r="Y61" i="40"/>
  <c r="AN61" i="40"/>
  <c r="AB61" i="40"/>
  <c r="AK79" i="42"/>
  <c r="AF79" i="42"/>
  <c r="AG79" i="42"/>
  <c r="Z79" i="42"/>
  <c r="AC79" i="42"/>
  <c r="AH79" i="42"/>
  <c r="X79" i="42"/>
  <c r="AA79" i="42"/>
  <c r="W79" i="42"/>
  <c r="AG166" i="26"/>
  <c r="AA166" i="26"/>
  <c r="AD166" i="26"/>
  <c r="AE166" i="26"/>
  <c r="AI166" i="26"/>
  <c r="AN99" i="40"/>
  <c r="AM99" i="40"/>
  <c r="AO99" i="40"/>
  <c r="AJ99" i="40"/>
  <c r="AH99" i="40"/>
  <c r="AD99" i="40"/>
  <c r="AI99" i="40"/>
  <c r="W99" i="40"/>
  <c r="AB99" i="40"/>
  <c r="X99" i="40"/>
  <c r="AK99" i="40"/>
  <c r="AF99" i="40"/>
  <c r="Y99" i="40"/>
  <c r="AI160" i="40"/>
  <c r="AM160" i="40"/>
  <c r="AF160" i="40"/>
  <c r="AK160" i="40"/>
  <c r="AJ160" i="40"/>
  <c r="W144" i="28"/>
  <c r="AG144" i="28"/>
  <c r="X144" i="28"/>
  <c r="AI144" i="28"/>
  <c r="AA144" i="28"/>
  <c r="AO144" i="28"/>
  <c r="AH144" i="28"/>
  <c r="AN144" i="28"/>
  <c r="AB144" i="28"/>
  <c r="AK144" i="28"/>
  <c r="AJ144" i="28"/>
  <c r="AI71" i="41"/>
  <c r="AK71" i="41"/>
  <c r="AE71" i="41"/>
  <c r="AC71" i="41"/>
  <c r="Y114" i="41"/>
  <c r="AN114" i="41"/>
  <c r="Z114" i="41"/>
  <c r="AG114" i="41"/>
  <c r="AC114" i="41"/>
  <c r="AB114" i="41"/>
  <c r="AI59" i="23"/>
  <c r="AD59" i="23"/>
  <c r="AB59" i="23"/>
  <c r="AF59" i="23"/>
  <c r="AE59" i="23"/>
  <c r="AJ59" i="23"/>
  <c r="AG59" i="23"/>
  <c r="X59" i="23"/>
  <c r="AO59" i="23"/>
  <c r="AC59" i="23"/>
  <c r="AA59" i="23"/>
  <c r="Z59" i="23"/>
  <c r="W59" i="23"/>
  <c r="AL59" i="23"/>
  <c r="AC123" i="42"/>
  <c r="AM123" i="42"/>
  <c r="X123" i="42"/>
  <c r="Z123" i="42"/>
  <c r="AD123" i="42"/>
  <c r="AO123" i="42"/>
  <c r="AH123" i="42"/>
  <c r="AL123" i="42"/>
  <c r="AJ123" i="42"/>
  <c r="W123" i="42"/>
  <c r="AG125" i="41"/>
  <c r="AK125" i="41"/>
  <c r="AD125" i="41"/>
  <c r="AL125" i="41"/>
  <c r="Z125" i="41"/>
  <c r="AO125" i="41"/>
  <c r="X132" i="26"/>
  <c r="AN132" i="26"/>
  <c r="AL132" i="26"/>
  <c r="AB132" i="26"/>
  <c r="AH132" i="26"/>
  <c r="AC132" i="26"/>
  <c r="AO159" i="42"/>
  <c r="AF159" i="42"/>
  <c r="AH159" i="42"/>
  <c r="AE159" i="42"/>
  <c r="AL159" i="42"/>
  <c r="Y159" i="42"/>
  <c r="AI159" i="42"/>
  <c r="AJ159" i="42"/>
  <c r="W159" i="42"/>
  <c r="Z159" i="42"/>
  <c r="AH19" i="26"/>
  <c r="AC19" i="26"/>
  <c r="AL19" i="26"/>
  <c r="AI132" i="42"/>
  <c r="AN132" i="42"/>
  <c r="X132" i="42"/>
  <c r="AL132" i="42"/>
  <c r="AE132" i="42"/>
  <c r="AD132" i="42"/>
  <c r="AD24" i="42"/>
  <c r="AM24" i="42"/>
  <c r="AI24" i="42"/>
  <c r="X24" i="42"/>
  <c r="AO24" i="42"/>
  <c r="X32" i="26"/>
  <c r="AB32" i="26"/>
  <c r="AO32" i="26"/>
  <c r="AF32" i="26"/>
  <c r="AG32" i="26"/>
  <c r="AM32" i="26"/>
  <c r="Z32" i="26"/>
  <c r="AA32" i="26"/>
  <c r="Y32" i="26"/>
  <c r="AN32" i="26"/>
  <c r="AL32" i="26"/>
  <c r="AJ87" i="26"/>
  <c r="AE87" i="26"/>
  <c r="AB87" i="26"/>
  <c r="AI87" i="26"/>
  <c r="W39" i="23"/>
  <c r="AC39" i="23"/>
  <c r="AH39" i="23"/>
  <c r="AB39" i="23"/>
  <c r="AI39" i="23"/>
  <c r="AJ39" i="23"/>
  <c r="AL39" i="23"/>
  <c r="AD39" i="23"/>
  <c r="AK39" i="23"/>
  <c r="W174" i="41"/>
  <c r="AM174" i="41"/>
  <c r="AH174" i="41"/>
  <c r="AK174" i="41"/>
  <c r="AO81" i="41"/>
  <c r="AE81" i="41"/>
  <c r="AG81" i="41"/>
  <c r="Z81" i="41"/>
  <c r="AA81" i="41"/>
  <c r="AC81" i="41"/>
  <c r="AN81" i="41"/>
  <c r="AH152" i="23"/>
  <c r="AM152" i="23"/>
  <c r="X152" i="23"/>
  <c r="AL152" i="23"/>
  <c r="Z152" i="23"/>
  <c r="AA152" i="23"/>
  <c r="AO152" i="23"/>
  <c r="AD152" i="23"/>
  <c r="AE27" i="42"/>
  <c r="AM27" i="42"/>
  <c r="AJ27" i="42"/>
  <c r="AL27" i="42"/>
  <c r="AH27" i="42"/>
  <c r="AB27" i="42"/>
  <c r="AC62" i="23"/>
  <c r="AK62" i="23"/>
  <c r="AO62" i="23"/>
  <c r="AG62" i="23"/>
  <c r="Y62" i="23"/>
  <c r="AC104" i="40"/>
  <c r="AM104" i="40"/>
  <c r="AK104" i="40"/>
  <c r="AO104" i="40"/>
  <c r="W104" i="40"/>
  <c r="AB157" i="42"/>
  <c r="AF157" i="42"/>
  <c r="AC157" i="42"/>
  <c r="AE157" i="42"/>
  <c r="AH157" i="42"/>
  <c r="Y157" i="42"/>
  <c r="AO157" i="42"/>
  <c r="W157" i="42"/>
  <c r="AJ157" i="42"/>
  <c r="AM157" i="42"/>
  <c r="X157" i="42"/>
  <c r="Z157" i="42"/>
  <c r="AD157" i="42"/>
  <c r="AA157" i="42"/>
  <c r="AG157" i="42"/>
  <c r="AK157" i="42"/>
  <c r="AN123" i="23"/>
  <c r="Y123" i="23"/>
  <c r="AI123" i="23"/>
  <c r="Z123" i="23"/>
  <c r="AG123" i="23"/>
  <c r="AH123" i="23"/>
  <c r="AO123" i="23"/>
  <c r="AM123" i="23"/>
  <c r="X123" i="23"/>
  <c r="AK123" i="23"/>
  <c r="AJ123" i="23"/>
  <c r="AD123" i="23"/>
  <c r="AL123" i="23"/>
  <c r="W87" i="40"/>
  <c r="AD87" i="40"/>
  <c r="AG87" i="40"/>
  <c r="AI87" i="40"/>
  <c r="Z87" i="40"/>
  <c r="AH87" i="40"/>
  <c r="AL106" i="28"/>
  <c r="AI106" i="28"/>
  <c r="AE106" i="28"/>
  <c r="AN106" i="28"/>
  <c r="AD106" i="28"/>
  <c r="W106" i="28"/>
  <c r="AO106" i="28"/>
  <c r="X106" i="28"/>
  <c r="Y106" i="28"/>
  <c r="AB106" i="28"/>
  <c r="AK106" i="28"/>
  <c r="AC106" i="28"/>
  <c r="AH106" i="28"/>
  <c r="AJ106" i="28"/>
  <c r="AF60" i="23"/>
  <c r="W60" i="23"/>
  <c r="AE60" i="23"/>
  <c r="AB60" i="23"/>
  <c r="AC60" i="23"/>
  <c r="X60" i="23"/>
  <c r="AK60" i="23"/>
  <c r="AD60" i="23"/>
  <c r="AH60" i="23"/>
  <c r="AG60" i="23"/>
  <c r="AA60" i="23"/>
  <c r="AF34" i="42"/>
  <c r="AN34" i="42"/>
  <c r="AG34" i="42"/>
  <c r="AH34" i="42"/>
  <c r="Z34" i="42"/>
  <c r="AN77" i="26"/>
  <c r="Y77" i="26"/>
  <c r="AO77" i="26"/>
  <c r="AB77" i="26"/>
  <c r="AK38" i="28"/>
  <c r="AA38" i="28"/>
  <c r="AM38" i="28"/>
  <c r="Y38" i="28"/>
  <c r="AO38" i="28"/>
  <c r="AI38" i="28"/>
  <c r="AE38" i="28"/>
  <c r="X38" i="28"/>
  <c r="AN38" i="28"/>
  <c r="Z38" i="28"/>
  <c r="AL38" i="28"/>
  <c r="X82" i="42"/>
  <c r="AL82" i="42"/>
  <c r="AO82" i="42"/>
  <c r="AI82" i="42"/>
  <c r="AE82" i="42"/>
  <c r="AB82" i="42"/>
  <c r="AA82" i="42"/>
  <c r="W82" i="42"/>
  <c r="AF82" i="42"/>
  <c r="Y82" i="42"/>
  <c r="W82" i="23"/>
  <c r="Z82" i="23"/>
  <c r="AL82" i="23"/>
  <c r="X82" i="23"/>
  <c r="AH82" i="23"/>
  <c r="Y82" i="23"/>
  <c r="AE82" i="23"/>
  <c r="AO82" i="23"/>
  <c r="AK82" i="23"/>
  <c r="AF82" i="23"/>
  <c r="AM82" i="23"/>
  <c r="AA82" i="23"/>
  <c r="AG82" i="23"/>
  <c r="AB82" i="23"/>
  <c r="AO163" i="26"/>
  <c r="AI61" i="25"/>
  <c r="AD12" i="26"/>
  <c r="Y135" i="26"/>
  <c r="AC61" i="25"/>
  <c r="AC163" i="26"/>
  <c r="W135" i="26"/>
  <c r="AC166" i="26"/>
  <c r="AH153" i="42"/>
  <c r="AD79" i="42"/>
  <c r="AB79" i="42"/>
  <c r="AO87" i="42"/>
  <c r="AG42" i="26"/>
  <c r="AC64" i="42"/>
  <c r="AC115" i="40"/>
  <c r="AJ61" i="41"/>
  <c r="AJ68" i="26"/>
  <c r="AM130" i="26"/>
  <c r="AH106" i="26"/>
  <c r="AO61" i="25"/>
  <c r="AE64" i="42"/>
  <c r="AM158" i="41"/>
  <c r="AJ130" i="26"/>
  <c r="AI87" i="42"/>
  <c r="AK114" i="41"/>
  <c r="W125" i="41"/>
  <c r="AE125" i="41"/>
  <c r="W35" i="42"/>
  <c r="AH105" i="41"/>
  <c r="X160" i="40"/>
  <c r="AD170" i="40"/>
  <c r="Z144" i="28"/>
  <c r="AC30" i="42"/>
  <c r="AA30" i="42"/>
  <c r="AE142" i="40"/>
  <c r="AO142" i="40"/>
  <c r="AM122" i="41"/>
  <c r="AC122" i="41"/>
  <c r="Y165" i="42"/>
  <c r="X165" i="42"/>
  <c r="AM169" i="42"/>
  <c r="AH169" i="42"/>
  <c r="AO169" i="42"/>
  <c r="AE169" i="42"/>
  <c r="X169" i="42"/>
  <c r="AF169" i="42"/>
  <c r="AA169" i="42"/>
  <c r="AG169" i="42"/>
  <c r="AI169" i="42"/>
  <c r="Z169" i="42"/>
  <c r="Y169" i="42"/>
  <c r="W169" i="42"/>
  <c r="AN169" i="42"/>
  <c r="AC169" i="42"/>
  <c r="AK103" i="41"/>
  <c r="W103" i="41"/>
  <c r="X103" i="41"/>
  <c r="Y42" i="42"/>
  <c r="AM42" i="42"/>
  <c r="AH42" i="42"/>
  <c r="W110" i="26"/>
  <c r="AH110" i="26"/>
  <c r="AB88" i="42"/>
  <c r="AI88" i="42"/>
  <c r="AA88" i="42"/>
  <c r="AN88" i="42"/>
  <c r="W88" i="42"/>
  <c r="AD71" i="40"/>
  <c r="AK71" i="40"/>
  <c r="AN84" i="41"/>
  <c r="AB84" i="41"/>
  <c r="Z84" i="41"/>
  <c r="AI84" i="41"/>
  <c r="AM84" i="41"/>
  <c r="AF84" i="41"/>
  <c r="AJ84" i="41"/>
  <c r="AA84" i="41"/>
  <c r="AG84" i="41"/>
  <c r="AL84" i="41"/>
  <c r="AC84" i="41"/>
  <c r="AE62" i="42"/>
  <c r="AH62" i="42"/>
  <c r="AI62" i="42"/>
  <c r="Z153" i="21"/>
  <c r="W153" i="21"/>
  <c r="W40" i="19"/>
  <c r="AH40" i="19"/>
  <c r="AF163" i="26"/>
  <c r="AF175" i="26"/>
  <c r="Y163" i="26"/>
  <c r="AJ19" i="26"/>
  <c r="AL135" i="26"/>
  <c r="AE130" i="26"/>
  <c r="W175" i="26"/>
  <c r="AK163" i="26"/>
  <c r="AN161" i="26"/>
  <c r="AH163" i="26"/>
  <c r="AF135" i="26"/>
  <c r="AB161" i="26"/>
  <c r="AM166" i="26"/>
  <c r="Z160" i="40"/>
  <c r="AJ79" i="42"/>
  <c r="AB160" i="40"/>
  <c r="AI79" i="42"/>
  <c r="Z42" i="26"/>
  <c r="AL64" i="42"/>
  <c r="AA118" i="26"/>
  <c r="AB68" i="26"/>
  <c r="AJ132" i="26"/>
  <c r="AN175" i="26"/>
  <c r="AN5" i="26"/>
  <c r="AM175" i="26"/>
  <c r="AL106" i="26"/>
  <c r="AE99" i="40"/>
  <c r="AL61" i="25"/>
  <c r="AB61" i="25"/>
  <c r="AO175" i="26"/>
  <c r="AK64" i="42"/>
  <c r="AB158" i="41"/>
  <c r="AB64" i="42"/>
  <c r="AD160" i="40"/>
  <c r="AF51" i="40"/>
  <c r="W71" i="41"/>
  <c r="AL87" i="42"/>
  <c r="Y2" i="40"/>
  <c r="AA113" i="41"/>
  <c r="AK135" i="42"/>
  <c r="AE132" i="26"/>
  <c r="Z99" i="40"/>
  <c r="AH59" i="23"/>
  <c r="W87" i="26"/>
  <c r="AM159" i="42"/>
  <c r="AI81" i="41"/>
  <c r="AA144" i="41"/>
  <c r="AC14" i="42"/>
  <c r="AI3" i="42"/>
  <c r="AJ153" i="21"/>
  <c r="AF118" i="26"/>
  <c r="AA175" i="26"/>
  <c r="AJ163" i="26"/>
  <c r="AM161" i="26"/>
  <c r="AO114" i="41"/>
  <c r="W114" i="41"/>
  <c r="AF12" i="26"/>
  <c r="AM163" i="26"/>
  <c r="X161" i="26"/>
  <c r="AE163" i="26"/>
  <c r="W161" i="26"/>
  <c r="AH114" i="41"/>
  <c r="AG175" i="26"/>
  <c r="AH66" i="41"/>
  <c r="Y42" i="26"/>
  <c r="AH24" i="42"/>
  <c r="AB87" i="42"/>
  <c r="AM42" i="26"/>
  <c r="AL42" i="26"/>
  <c r="AA99" i="40"/>
  <c r="AB135" i="26"/>
  <c r="AE161" i="26"/>
  <c r="AH68" i="26"/>
  <c r="W19" i="26"/>
  <c r="W166" i="26"/>
  <c r="AD87" i="26"/>
  <c r="AK166" i="26"/>
  <c r="AK87" i="26"/>
  <c r="AM114" i="41"/>
  <c r="AO87" i="26"/>
  <c r="W61" i="25"/>
  <c r="AM61" i="25"/>
  <c r="X61" i="25"/>
  <c r="AN2" i="40"/>
  <c r="AM87" i="26"/>
  <c r="AF132" i="42"/>
  <c r="AM71" i="41"/>
  <c r="W2" i="40"/>
  <c r="AJ106" i="26"/>
  <c r="Z113" i="41"/>
  <c r="AB169" i="42"/>
  <c r="AD132" i="26"/>
  <c r="AC99" i="40"/>
  <c r="AK59" i="23"/>
  <c r="AI146" i="40"/>
  <c r="AN163" i="26"/>
  <c r="X87" i="26"/>
  <c r="AA159" i="42"/>
  <c r="Z61" i="25"/>
  <c r="AJ81" i="41"/>
  <c r="AM144" i="41"/>
  <c r="AC144" i="28"/>
  <c r="AD44" i="42"/>
  <c r="AL79" i="40"/>
  <c r="AE12" i="42"/>
  <c r="Y12" i="42"/>
  <c r="Y79" i="40"/>
  <c r="AJ44" i="42"/>
  <c r="AE145" i="41"/>
  <c r="AI12" i="42"/>
  <c r="AJ12" i="42"/>
  <c r="W79" i="40"/>
  <c r="Z79" i="40"/>
  <c r="AC52" i="42"/>
  <c r="AF12" i="42"/>
  <c r="AO79" i="40"/>
  <c r="X145" i="41"/>
  <c r="AJ52" i="27"/>
  <c r="AN12" i="42"/>
  <c r="AA52" i="27"/>
  <c r="AO167" i="26"/>
  <c r="AH67" i="25"/>
  <c r="Z102" i="40"/>
  <c r="Z66" i="42"/>
  <c r="AK102" i="40"/>
  <c r="Y67" i="25"/>
  <c r="Y17" i="26"/>
  <c r="AE167" i="26"/>
  <c r="AL28" i="26"/>
  <c r="AE66" i="42"/>
  <c r="AM66" i="42"/>
  <c r="AE154" i="40"/>
  <c r="AC94" i="40"/>
  <c r="AJ66" i="42"/>
  <c r="AC118" i="40"/>
  <c r="AF67" i="25"/>
  <c r="AH163" i="42"/>
  <c r="AA36" i="40"/>
  <c r="AH60" i="42"/>
  <c r="Y43" i="41"/>
  <c r="AI43" i="41"/>
  <c r="AJ134" i="41"/>
  <c r="AO134" i="41"/>
  <c r="AL99" i="42"/>
  <c r="AO92" i="26"/>
  <c r="AD101" i="26"/>
  <c r="AD74" i="42"/>
  <c r="AE64" i="40"/>
  <c r="AB81" i="23"/>
  <c r="AH117" i="42"/>
  <c r="AH153" i="40"/>
  <c r="AK26" i="42"/>
  <c r="AI29" i="42"/>
  <c r="X163" i="42"/>
  <c r="AI74" i="42"/>
  <c r="AF76" i="42"/>
  <c r="AO94" i="40"/>
  <c r="AN17" i="40"/>
  <c r="AD76" i="42"/>
  <c r="AI52" i="41"/>
  <c r="AC77" i="42"/>
  <c r="AA43" i="23"/>
  <c r="AL93" i="28"/>
  <c r="AJ167" i="26"/>
  <c r="Y83" i="40"/>
  <c r="AL102" i="40"/>
  <c r="AE43" i="41"/>
  <c r="AM17" i="26"/>
  <c r="W104" i="25"/>
  <c r="X67" i="25"/>
  <c r="AM67" i="25"/>
  <c r="AF154" i="40"/>
  <c r="AH154" i="40"/>
  <c r="AL120" i="42"/>
  <c r="AC172" i="41"/>
  <c r="W163" i="42"/>
  <c r="Z36" i="40"/>
  <c r="AN43" i="41"/>
  <c r="AM43" i="41"/>
  <c r="AD134" i="41"/>
  <c r="AK134" i="41"/>
  <c r="AA99" i="42"/>
  <c r="AH28" i="26"/>
  <c r="Y92" i="26"/>
  <c r="Y101" i="26"/>
  <c r="Y117" i="42"/>
  <c r="AC68" i="42"/>
  <c r="AD150" i="41"/>
  <c r="AO117" i="42"/>
  <c r="AI119" i="40"/>
  <c r="X26" i="42"/>
  <c r="AM29" i="42"/>
  <c r="AG74" i="42"/>
  <c r="X76" i="42"/>
  <c r="Z111" i="42"/>
  <c r="AN52" i="41"/>
  <c r="AE77" i="42"/>
  <c r="Z172" i="41"/>
  <c r="AM111" i="42"/>
  <c r="AK97" i="26"/>
  <c r="Y167" i="26"/>
  <c r="AL97" i="26"/>
  <c r="AO97" i="26"/>
  <c r="AK43" i="41"/>
  <c r="AL66" i="42"/>
  <c r="AN36" i="40"/>
  <c r="Z104" i="25"/>
  <c r="AG117" i="42"/>
  <c r="AF102" i="40"/>
  <c r="AI36" i="40"/>
  <c r="AK67" i="25"/>
  <c r="AC17" i="26"/>
  <c r="AN28" i="26"/>
  <c r="AK66" i="42"/>
  <c r="Y172" i="41"/>
  <c r="Z97" i="26"/>
  <c r="AM97" i="26"/>
  <c r="AC66" i="42"/>
  <c r="AM172" i="41"/>
  <c r="AL68" i="42"/>
  <c r="X43" i="41"/>
  <c r="AC134" i="41"/>
  <c r="AO99" i="42"/>
  <c r="Z92" i="26"/>
  <c r="AH120" i="42"/>
  <c r="AO118" i="40"/>
  <c r="AH17" i="26"/>
  <c r="AA68" i="42"/>
  <c r="AO64" i="40"/>
  <c r="Y68" i="42"/>
  <c r="W26" i="42"/>
  <c r="W29" i="42"/>
  <c r="AE47" i="42"/>
  <c r="AB94" i="40"/>
  <c r="W76" i="42"/>
  <c r="AB111" i="42"/>
  <c r="AN90" i="42"/>
  <c r="AA106" i="42"/>
  <c r="Z52" i="41"/>
  <c r="AM77" i="42"/>
  <c r="AA107" i="40"/>
  <c r="AJ172" i="41"/>
  <c r="AF94" i="40"/>
  <c r="AE97" i="26"/>
  <c r="AI97" i="26"/>
  <c r="AC28" i="26"/>
  <c r="AL167" i="26"/>
  <c r="W97" i="26"/>
  <c r="AF167" i="26"/>
  <c r="AA97" i="26"/>
  <c r="W120" i="42"/>
  <c r="AN117" i="42"/>
  <c r="AB66" i="42"/>
  <c r="W117" i="42"/>
  <c r="AI66" i="42"/>
  <c r="AD102" i="40"/>
  <c r="AB120" i="42"/>
  <c r="Z28" i="26"/>
  <c r="W28" i="26"/>
  <c r="AF28" i="26"/>
  <c r="Y118" i="40"/>
  <c r="Z67" i="25"/>
  <c r="AC102" i="40"/>
  <c r="AN68" i="42"/>
  <c r="Y88" i="41"/>
  <c r="AD68" i="42"/>
  <c r="AH74" i="42"/>
  <c r="AH68" i="42"/>
  <c r="Z43" i="41"/>
  <c r="AE134" i="41"/>
  <c r="AK99" i="42"/>
  <c r="AG118" i="40"/>
  <c r="Z68" i="42"/>
  <c r="AM64" i="40"/>
  <c r="AF68" i="42"/>
  <c r="Y64" i="40"/>
  <c r="AL26" i="42"/>
  <c r="AA26" i="42"/>
  <c r="Y26" i="42"/>
  <c r="AK29" i="42"/>
  <c r="AL94" i="40"/>
  <c r="AL74" i="42"/>
  <c r="AK111" i="42"/>
  <c r="AL83" i="40"/>
  <c r="AG52" i="41"/>
  <c r="Y77" i="42"/>
  <c r="AO107" i="40"/>
  <c r="AE172" i="41"/>
  <c r="AG28" i="26"/>
  <c r="AJ97" i="26"/>
  <c r="Y28" i="26"/>
  <c r="X167" i="26"/>
  <c r="AG97" i="26"/>
  <c r="AD167" i="26"/>
  <c r="AM104" i="25"/>
  <c r="AF120" i="42"/>
  <c r="AI67" i="25"/>
  <c r="AA67" i="25"/>
  <c r="AM28" i="26"/>
  <c r="AI117" i="42"/>
  <c r="AN66" i="42"/>
  <c r="AK17" i="26"/>
  <c r="AD28" i="26"/>
  <c r="AH118" i="40"/>
  <c r="AM102" i="40"/>
  <c r="AI68" i="42"/>
  <c r="AF109" i="41"/>
  <c r="AA94" i="40"/>
  <c r="AM68" i="42"/>
  <c r="AJ43" i="41"/>
  <c r="Z134" i="41"/>
  <c r="AE137" i="40"/>
  <c r="AO68" i="42"/>
  <c r="AF137" i="40"/>
  <c r="X64" i="40"/>
  <c r="AN26" i="42"/>
  <c r="AE26" i="42"/>
  <c r="AB26" i="42"/>
  <c r="Y29" i="42"/>
  <c r="AI90" i="42"/>
  <c r="AE52" i="41"/>
  <c r="AO77" i="42"/>
  <c r="AH109" i="41"/>
  <c r="Z107" i="40"/>
  <c r="AF172" i="41"/>
  <c r="AF19" i="41"/>
  <c r="AL6" i="23"/>
  <c r="AG104" i="28"/>
  <c r="AO67" i="25"/>
  <c r="AA28" i="26"/>
  <c r="AO153" i="40"/>
  <c r="AB117" i="42"/>
  <c r="AN102" i="40"/>
  <c r="AJ102" i="40"/>
  <c r="Y120" i="42"/>
  <c r="AE28" i="26"/>
  <c r="AN118" i="40"/>
  <c r="AB52" i="41"/>
  <c r="X137" i="40"/>
  <c r="AI60" i="42"/>
  <c r="AM134" i="41"/>
  <c r="AJ92" i="26"/>
  <c r="AG120" i="42"/>
  <c r="AK137" i="40"/>
  <c r="AJ68" i="42"/>
  <c r="Z17" i="26"/>
  <c r="AC12" i="41"/>
  <c r="AJ117" i="42"/>
  <c r="AF26" i="42"/>
  <c r="AD163" i="42"/>
  <c r="AD92" i="26"/>
  <c r="AH94" i="40"/>
  <c r="AL106" i="42"/>
  <c r="AF52" i="41"/>
  <c r="X52" i="41"/>
  <c r="AA77" i="42"/>
  <c r="AC43" i="23"/>
  <c r="AA50" i="40"/>
  <c r="W105" i="25"/>
  <c r="AD42" i="26"/>
  <c r="AN17" i="26"/>
  <c r="AN67" i="25"/>
  <c r="AD13" i="26"/>
  <c r="Z113" i="26"/>
  <c r="AE67" i="25"/>
  <c r="AN163" i="42"/>
  <c r="AB135" i="42"/>
  <c r="Y107" i="41"/>
  <c r="AC13" i="26"/>
  <c r="AM16" i="41"/>
  <c r="AJ99" i="42"/>
  <c r="AN143" i="42"/>
  <c r="AA82" i="41"/>
  <c r="AO146" i="40"/>
  <c r="Y146" i="40"/>
  <c r="AK153" i="42"/>
  <c r="AF17" i="26"/>
  <c r="W77" i="40"/>
  <c r="AJ15" i="42"/>
  <c r="AG12" i="41"/>
  <c r="AI64" i="40"/>
  <c r="AH12" i="41"/>
  <c r="AD15" i="42"/>
  <c r="AG107" i="41"/>
  <c r="AJ29" i="42"/>
  <c r="AO163" i="42"/>
  <c r="AC6" i="40"/>
  <c r="AI92" i="26"/>
  <c r="AA40" i="42"/>
  <c r="AB60" i="42"/>
  <c r="AC106" i="42"/>
  <c r="AH100" i="41"/>
  <c r="AC84" i="42"/>
  <c r="AG131" i="40"/>
  <c r="AC76" i="42"/>
  <c r="AG102" i="42"/>
  <c r="X135" i="28"/>
  <c r="AK93" i="28"/>
  <c r="X13" i="26"/>
  <c r="AF135" i="42"/>
  <c r="AJ42" i="26"/>
  <c r="AC113" i="26"/>
  <c r="AG54" i="42"/>
  <c r="AE54" i="42"/>
  <c r="W113" i="26"/>
  <c r="Y153" i="42"/>
  <c r="AE105" i="25"/>
  <c r="AN107" i="41"/>
  <c r="AD105" i="25"/>
  <c r="AD67" i="25"/>
  <c r="AJ17" i="26"/>
  <c r="AI17" i="26"/>
  <c r="X143" i="42"/>
  <c r="AI77" i="40"/>
  <c r="AL67" i="25"/>
  <c r="X113" i="41"/>
  <c r="AE163" i="42"/>
  <c r="AC79" i="26"/>
  <c r="AB16" i="41"/>
  <c r="AG99" i="42"/>
  <c r="AE143" i="42"/>
  <c r="AA146" i="40"/>
  <c r="AH146" i="40"/>
  <c r="AD118" i="40"/>
  <c r="X135" i="42"/>
  <c r="AC77" i="40"/>
  <c r="AJ64" i="40"/>
  <c r="AC15" i="42"/>
  <c r="AD12" i="41"/>
  <c r="AA64" i="40"/>
  <c r="AA141" i="40"/>
  <c r="AG29" i="42"/>
  <c r="AO29" i="42"/>
  <c r="AJ163" i="42"/>
  <c r="AA6" i="40"/>
  <c r="W92" i="26"/>
  <c r="Y100" i="41"/>
  <c r="AF107" i="40"/>
  <c r="AE153" i="23"/>
  <c r="AD10" i="28"/>
  <c r="AL10" i="28"/>
  <c r="W102" i="42"/>
  <c r="X41" i="41"/>
  <c r="AC100" i="23"/>
  <c r="AJ93" i="28"/>
  <c r="AJ154" i="42"/>
  <c r="AL113" i="26"/>
  <c r="AI42" i="26"/>
  <c r="AB42" i="26"/>
  <c r="X113" i="26"/>
  <c r="AJ113" i="26"/>
  <c r="AJ77" i="40"/>
  <c r="AL13" i="26"/>
  <c r="AL143" i="42"/>
  <c r="AF143" i="42"/>
  <c r="AG15" i="40"/>
  <c r="Z54" i="42"/>
  <c r="AD16" i="41"/>
  <c r="W99" i="42"/>
  <c r="AB146" i="40"/>
  <c r="AH42" i="26"/>
  <c r="AG154" i="40"/>
  <c r="AI118" i="40"/>
  <c r="AM19" i="40"/>
  <c r="AJ55" i="26"/>
  <c r="AG145" i="42"/>
  <c r="AG64" i="40"/>
  <c r="Y145" i="42"/>
  <c r="AA12" i="41"/>
  <c r="AD75" i="40"/>
  <c r="AO145" i="42"/>
  <c r="AD29" i="42"/>
  <c r="AG6" i="40"/>
  <c r="Z29" i="41"/>
  <c r="AL40" i="42"/>
  <c r="AD152" i="40"/>
  <c r="AN60" i="42"/>
  <c r="AF150" i="41"/>
  <c r="AH160" i="41"/>
  <c r="X50" i="40"/>
  <c r="AB88" i="41"/>
  <c r="AH107" i="40"/>
  <c r="AG113" i="26"/>
  <c r="AN42" i="26"/>
  <c r="Y105" i="25"/>
  <c r="AI143" i="42"/>
  <c r="AE109" i="41"/>
  <c r="AC15" i="40"/>
  <c r="AD135" i="42"/>
  <c r="AD99" i="42"/>
  <c r="AG146" i="40"/>
  <c r="AK132" i="41"/>
  <c r="AA145" i="42"/>
  <c r="Z145" i="42"/>
  <c r="AH145" i="42"/>
  <c r="AM6" i="40"/>
  <c r="AA60" i="42"/>
  <c r="AL152" i="42"/>
  <c r="W50" i="40"/>
  <c r="AD16" i="42"/>
  <c r="AK16" i="42"/>
  <c r="AN16" i="42"/>
  <c r="AA153" i="42"/>
  <c r="AG153" i="42"/>
  <c r="AJ153" i="42"/>
  <c r="X153" i="42"/>
  <c r="X61" i="41"/>
  <c r="AE61" i="41"/>
  <c r="X55" i="40"/>
  <c r="AD55" i="40"/>
  <c r="AB55" i="40"/>
  <c r="AJ55" i="40"/>
  <c r="AF55" i="40"/>
  <c r="AN15" i="42"/>
  <c r="AI15" i="42"/>
  <c r="AF15" i="42"/>
  <c r="Z15" i="42"/>
  <c r="AB15" i="42"/>
  <c r="AG15" i="42"/>
  <c r="Y15" i="42"/>
  <c r="AM15" i="42"/>
  <c r="AA51" i="42"/>
  <c r="AM51" i="42"/>
  <c r="AC51" i="42"/>
  <c r="AO51" i="42"/>
  <c r="AJ51" i="42"/>
  <c r="AL51" i="42"/>
  <c r="Y132" i="41"/>
  <c r="X132" i="41"/>
  <c r="AN132" i="41"/>
  <c r="AM157" i="40"/>
  <c r="W157" i="40"/>
  <c r="AG157" i="40"/>
  <c r="AJ157" i="40"/>
  <c r="AH157" i="40"/>
  <c r="AD157" i="40"/>
  <c r="AO158" i="41"/>
  <c r="Z158" i="41"/>
  <c r="AF64" i="42"/>
  <c r="Z64" i="42"/>
  <c r="Y17" i="42"/>
  <c r="AL17" i="42"/>
  <c r="W106" i="26"/>
  <c r="AD106" i="26"/>
  <c r="X130" i="26"/>
  <c r="Y130" i="26"/>
  <c r="AJ176" i="42"/>
  <c r="AF176" i="42"/>
  <c r="AD176" i="42"/>
  <c r="AK93" i="41"/>
  <c r="AO93" i="41"/>
  <c r="AI93" i="41"/>
  <c r="AB93" i="41"/>
  <c r="Y105" i="41"/>
  <c r="AD105" i="41"/>
  <c r="AE105" i="41"/>
  <c r="AM153" i="41"/>
  <c r="Y153" i="41"/>
  <c r="AH170" i="40"/>
  <c r="AN170" i="40"/>
  <c r="AL170" i="40"/>
  <c r="AJ170" i="40"/>
  <c r="Z170" i="40"/>
  <c r="AF170" i="40"/>
  <c r="AI170" i="40"/>
  <c r="W61" i="40"/>
  <c r="Z61" i="40"/>
  <c r="AA58" i="42"/>
  <c r="AL58" i="42"/>
  <c r="AG58" i="42"/>
  <c r="AI58" i="42"/>
  <c r="AC58" i="42"/>
  <c r="AK58" i="42"/>
  <c r="AM58" i="42"/>
  <c r="Y58" i="42"/>
  <c r="AH58" i="42"/>
  <c r="AB58" i="42"/>
  <c r="AN58" i="42"/>
  <c r="X105" i="42"/>
  <c r="Z105" i="42"/>
  <c r="AM105" i="42"/>
  <c r="W105" i="42"/>
  <c r="AE105" i="42"/>
  <c r="AG105" i="42"/>
  <c r="AO41" i="42"/>
  <c r="AB41" i="42"/>
  <c r="AJ41" i="42"/>
  <c r="AI41" i="42"/>
  <c r="AF13" i="42"/>
  <c r="AE13" i="42"/>
  <c r="AM13" i="42"/>
  <c r="AC13" i="42"/>
  <c r="AI13" i="42"/>
  <c r="AF133" i="41"/>
  <c r="AJ133" i="41"/>
  <c r="W133" i="41"/>
  <c r="AG133" i="41"/>
  <c r="AE100" i="28"/>
  <c r="W100" i="28"/>
  <c r="Y100" i="28"/>
  <c r="AJ100" i="28"/>
  <c r="AA100" i="28"/>
  <c r="Z100" i="28"/>
  <c r="AL100" i="28"/>
  <c r="AD100" i="28"/>
  <c r="X100" i="28"/>
  <c r="AA78" i="42"/>
  <c r="AJ78" i="42"/>
  <c r="AD78" i="42"/>
  <c r="AM51" i="40"/>
  <c r="AA51" i="40"/>
  <c r="AE51" i="40"/>
  <c r="AI51" i="40"/>
  <c r="AK51" i="40"/>
  <c r="AO51" i="40"/>
  <c r="AJ142" i="40"/>
  <c r="X142" i="40"/>
  <c r="AE139" i="26"/>
  <c r="AB139" i="26"/>
  <c r="AO142" i="41"/>
  <c r="AG142" i="41"/>
  <c r="AI42" i="42"/>
  <c r="W42" i="42"/>
  <c r="AL42" i="42"/>
  <c r="AA42" i="42"/>
  <c r="Z110" i="26"/>
  <c r="AB110" i="26"/>
  <c r="AK88" i="42"/>
  <c r="AD88" i="42"/>
  <c r="AG88" i="42"/>
  <c r="AC88" i="42"/>
  <c r="Z88" i="42"/>
  <c r="AH88" i="42"/>
  <c r="AJ88" i="42"/>
  <c r="X88" i="42"/>
  <c r="AG73" i="40"/>
  <c r="AC73" i="40"/>
  <c r="AO73" i="40"/>
  <c r="AE73" i="40"/>
  <c r="AL121" i="42"/>
  <c r="AI121" i="42"/>
  <c r="AC62" i="42"/>
  <c r="X62" i="42"/>
  <c r="AK164" i="42"/>
  <c r="AH164" i="42"/>
  <c r="AH7" i="40"/>
  <c r="Y7" i="40"/>
  <c r="AC145" i="41"/>
  <c r="Y145" i="41"/>
  <c r="AJ145" i="41"/>
  <c r="AL145" i="41"/>
  <c r="AM145" i="41"/>
  <c r="AH105" i="25"/>
  <c r="AH16" i="42"/>
  <c r="W61" i="41"/>
  <c r="AF65" i="40"/>
  <c r="Z153" i="42"/>
  <c r="AG51" i="40"/>
  <c r="AE74" i="26"/>
  <c r="AH143" i="40"/>
  <c r="AN51" i="40"/>
  <c r="AC119" i="41"/>
  <c r="AA16" i="42"/>
  <c r="X157" i="40"/>
  <c r="AC38" i="40"/>
  <c r="AJ105" i="25"/>
  <c r="AC135" i="42"/>
  <c r="AE153" i="42"/>
  <c r="Z55" i="40"/>
  <c r="AO123" i="41"/>
  <c r="AC74" i="26"/>
  <c r="AG20" i="41"/>
  <c r="AB113" i="41"/>
  <c r="AD158" i="41"/>
  <c r="AC17" i="42"/>
  <c r="X17" i="42"/>
  <c r="Z157" i="40"/>
  <c r="Y16" i="42"/>
  <c r="AO113" i="41"/>
  <c r="AI50" i="40"/>
  <c r="AF50" i="40"/>
  <c r="AM50" i="40"/>
  <c r="AH50" i="40"/>
  <c r="AH19" i="40"/>
  <c r="W19" i="40"/>
  <c r="AJ19" i="40"/>
  <c r="X38" i="40"/>
  <c r="Y38" i="40"/>
  <c r="AN38" i="40"/>
  <c r="AM38" i="40"/>
  <c r="W38" i="40"/>
  <c r="AJ84" i="42"/>
  <c r="AH84" i="42"/>
  <c r="AG84" i="42"/>
  <c r="AF84" i="42"/>
  <c r="AC107" i="41"/>
  <c r="Z107" i="41"/>
  <c r="AA107" i="41"/>
  <c r="AM107" i="41"/>
  <c r="AG77" i="40"/>
  <c r="AM77" i="40"/>
  <c r="AD77" i="40"/>
  <c r="AO42" i="40"/>
  <c r="AA42" i="40"/>
  <c r="AF16" i="42"/>
  <c r="AK97" i="40"/>
  <c r="AI97" i="40"/>
  <c r="AJ97" i="40"/>
  <c r="AE97" i="40"/>
  <c r="AL139" i="41"/>
  <c r="AJ139" i="41"/>
  <c r="AG81" i="42"/>
  <c r="Y81" i="42"/>
  <c r="AB166" i="42"/>
  <c r="AE166" i="42"/>
  <c r="AC143" i="40"/>
  <c r="X143" i="40"/>
  <c r="AN143" i="40"/>
  <c r="AK119" i="41"/>
  <c r="W119" i="41"/>
  <c r="AM119" i="41"/>
  <c r="AL119" i="41"/>
  <c r="AI11" i="40"/>
  <c r="Y11" i="40"/>
  <c r="Y74" i="41"/>
  <c r="X74" i="41"/>
  <c r="AD74" i="41"/>
  <c r="AF74" i="41"/>
  <c r="AG171" i="40"/>
  <c r="AD171" i="40"/>
  <c r="AB48" i="42"/>
  <c r="AM48" i="42"/>
  <c r="AD125" i="42"/>
  <c r="Z125" i="42"/>
  <c r="AI125" i="42"/>
  <c r="AE90" i="26"/>
  <c r="AD90" i="26"/>
  <c r="AC90" i="26"/>
  <c r="AA70" i="40"/>
  <c r="AB70" i="40"/>
  <c r="X86" i="41"/>
  <c r="W86" i="41"/>
  <c r="AH86" i="41"/>
  <c r="AK86" i="41"/>
  <c r="AC67" i="42"/>
  <c r="AM67" i="42"/>
  <c r="AJ67" i="42"/>
  <c r="AF67" i="42"/>
  <c r="AI67" i="42"/>
  <c r="AK67" i="42"/>
  <c r="AD67" i="42"/>
  <c r="AN67" i="42"/>
  <c r="AN77" i="41"/>
  <c r="AG77" i="41"/>
  <c r="AC77" i="41"/>
  <c r="AB77" i="41"/>
  <c r="AG128" i="41"/>
  <c r="AH128" i="41"/>
  <c r="Y128" i="41"/>
  <c r="AF128" i="41"/>
  <c r="AE128" i="41"/>
  <c r="AM128" i="41"/>
  <c r="AB128" i="41"/>
  <c r="AK128" i="41"/>
  <c r="AN128" i="41"/>
  <c r="AL3" i="26"/>
  <c r="AM3" i="26"/>
  <c r="AO43" i="40"/>
  <c r="AI43" i="40"/>
  <c r="AC6" i="42"/>
  <c r="AJ6" i="42"/>
  <c r="AB6" i="42"/>
  <c r="AG6" i="42"/>
  <c r="Z6" i="42"/>
  <c r="AE6" i="42"/>
  <c r="AA157" i="41"/>
  <c r="AH157" i="41"/>
  <c r="AI105" i="25"/>
  <c r="Z16" i="42"/>
  <c r="AB61" i="41"/>
  <c r="AJ30" i="42"/>
  <c r="AN153" i="42"/>
  <c r="Z67" i="41"/>
  <c r="Y93" i="41"/>
  <c r="X15" i="42"/>
  <c r="AO132" i="41"/>
  <c r="AJ153" i="41"/>
  <c r="AB51" i="42"/>
  <c r="AB84" i="42"/>
  <c r="AM73" i="40"/>
  <c r="AE125" i="42"/>
  <c r="AE55" i="40"/>
  <c r="AF54" i="26"/>
  <c r="AM54" i="26"/>
  <c r="AO54" i="26"/>
  <c r="AH54" i="26"/>
  <c r="AL20" i="40"/>
  <c r="AI20" i="40"/>
  <c r="AN20" i="40"/>
  <c r="AA20" i="40"/>
  <c r="AM170" i="26"/>
  <c r="AF170" i="26"/>
  <c r="AA170" i="26"/>
  <c r="AE170" i="26"/>
  <c r="X82" i="40"/>
  <c r="AB100" i="41"/>
  <c r="Y59" i="41"/>
  <c r="AK89" i="23"/>
  <c r="W120" i="23"/>
  <c r="AG52" i="27"/>
  <c r="Z52" i="27"/>
  <c r="X66" i="41"/>
  <c r="Z35" i="42"/>
  <c r="AC35" i="42"/>
  <c r="AO35" i="42"/>
  <c r="AE82" i="40"/>
  <c r="AN145" i="42"/>
  <c r="AI82" i="40"/>
  <c r="W82" i="40"/>
  <c r="AG154" i="41"/>
  <c r="Z100" i="41"/>
  <c r="AG59" i="41"/>
  <c r="AF153" i="23"/>
  <c r="AD89" i="23"/>
  <c r="AK28" i="28"/>
  <c r="AB29" i="40"/>
  <c r="AF135" i="28"/>
  <c r="AF93" i="28"/>
  <c r="AM52" i="27"/>
  <c r="X52" i="27"/>
  <c r="AO52" i="27"/>
  <c r="AF35" i="42"/>
  <c r="AL35" i="42"/>
  <c r="Z66" i="41"/>
  <c r="W145" i="42"/>
  <c r="AC82" i="40"/>
  <c r="AB82" i="40"/>
  <c r="AC145" i="42"/>
  <c r="Y82" i="40"/>
  <c r="Y68" i="26"/>
  <c r="AD59" i="41"/>
  <c r="AK153" i="23"/>
  <c r="AI89" i="23"/>
  <c r="AH95" i="41"/>
  <c r="AO93" i="28"/>
  <c r="X175" i="41"/>
  <c r="AB52" i="27"/>
  <c r="AD82" i="40"/>
  <c r="AO82" i="40"/>
  <c r="Y154" i="41"/>
  <c r="AO59" i="41"/>
  <c r="W153" i="23"/>
  <c r="AB93" i="28"/>
  <c r="AN175" i="41"/>
  <c r="AE52" i="27"/>
  <c r="AN52" i="27"/>
  <c r="AC52" i="27"/>
  <c r="AL52" i="27"/>
  <c r="X97" i="26"/>
  <c r="AD97" i="26"/>
  <c r="AC140" i="42"/>
  <c r="W140" i="42"/>
  <c r="Z140" i="42"/>
  <c r="AO140" i="42"/>
  <c r="AB28" i="26"/>
  <c r="AO28" i="26"/>
  <c r="AA74" i="42"/>
  <c r="AJ74" i="42"/>
  <c r="X74" i="42"/>
  <c r="Y74" i="42"/>
  <c r="AF74" i="42"/>
  <c r="AB172" i="41"/>
  <c r="AI172" i="41"/>
  <c r="AA172" i="41"/>
  <c r="AK172" i="41"/>
  <c r="AN172" i="41"/>
  <c r="AH172" i="41"/>
  <c r="AL29" i="42"/>
  <c r="AC29" i="42"/>
  <c r="X29" i="42"/>
  <c r="AB29" i="42"/>
  <c r="AF163" i="42"/>
  <c r="Y163" i="42"/>
  <c r="AL163" i="42"/>
  <c r="AB17" i="26"/>
  <c r="W17" i="26"/>
  <c r="AN64" i="40"/>
  <c r="W64" i="40"/>
  <c r="AB64" i="40"/>
  <c r="AD64" i="40"/>
  <c r="AC99" i="42"/>
  <c r="X99" i="42"/>
  <c r="AM99" i="42"/>
  <c r="AO66" i="42"/>
  <c r="AD66" i="42"/>
  <c r="AB154" i="40"/>
  <c r="X154" i="40"/>
  <c r="AA154" i="40"/>
  <c r="AC154" i="40"/>
  <c r="AL154" i="40"/>
  <c r="AG107" i="40"/>
  <c r="AC107" i="40"/>
  <c r="AF43" i="41"/>
  <c r="AD43" i="41"/>
  <c r="AL43" i="41"/>
  <c r="AG43" i="41"/>
  <c r="AM118" i="40"/>
  <c r="X118" i="40"/>
  <c r="AO12" i="41"/>
  <c r="X12" i="41"/>
  <c r="Y104" i="25"/>
  <c r="AD104" i="25"/>
  <c r="AO121" i="23"/>
  <c r="AJ121" i="23"/>
  <c r="AJ145" i="42"/>
  <c r="AF145" i="42"/>
  <c r="AE145" i="42"/>
  <c r="AL145" i="42"/>
  <c r="X122" i="42"/>
  <c r="AG122" i="42"/>
  <c r="AC65" i="40"/>
  <c r="AL65" i="40"/>
  <c r="AN65" i="40"/>
  <c r="AO143" i="40"/>
  <c r="Y143" i="40"/>
  <c r="AB143" i="40"/>
  <c r="AH20" i="41"/>
  <c r="Z20" i="41"/>
  <c r="AC63" i="41"/>
  <c r="Y63" i="41"/>
  <c r="Y119" i="41"/>
  <c r="X119" i="41"/>
  <c r="AO119" i="41"/>
  <c r="AD119" i="41"/>
  <c r="AM69" i="40"/>
  <c r="AL69" i="40"/>
  <c r="Z128" i="26"/>
  <c r="Y128" i="26"/>
  <c r="AI74" i="41"/>
  <c r="AE74" i="41"/>
  <c r="Z74" i="41"/>
  <c r="AJ74" i="41"/>
  <c r="AE171" i="40"/>
  <c r="AB171" i="40"/>
  <c r="Y171" i="40"/>
  <c r="AN171" i="40"/>
  <c r="AJ171" i="40"/>
  <c r="X171" i="40"/>
  <c r="AO144" i="40"/>
  <c r="AE144" i="40"/>
  <c r="AK159" i="25"/>
  <c r="Y159" i="25"/>
  <c r="Y95" i="42"/>
  <c r="AC95" i="42"/>
  <c r="AA95" i="42"/>
  <c r="AH92" i="40"/>
  <c r="AB92" i="40"/>
  <c r="AM47" i="41"/>
  <c r="AL47" i="41"/>
  <c r="AE108" i="41"/>
  <c r="AF108" i="41"/>
  <c r="Z82" i="41"/>
  <c r="AD82" i="41"/>
  <c r="Y82" i="41"/>
  <c r="AI140" i="41"/>
  <c r="X140" i="41"/>
  <c r="AE79" i="26"/>
  <c r="AI79" i="26"/>
  <c r="AG79" i="26"/>
  <c r="AN29" i="42"/>
  <c r="AA163" i="42"/>
  <c r="AF143" i="40"/>
  <c r="AK31" i="40"/>
  <c r="W9" i="42"/>
  <c r="AO110" i="26"/>
  <c r="Z142" i="40"/>
  <c r="AF88" i="42"/>
  <c r="AF86" i="41"/>
  <c r="Z173" i="41"/>
  <c r="AC51" i="40"/>
  <c r="AN81" i="23"/>
  <c r="AL117" i="42"/>
  <c r="Z26" i="42"/>
  <c r="AG26" i="42"/>
  <c r="AG67" i="42"/>
  <c r="Y67" i="42"/>
  <c r="AO67" i="42"/>
  <c r="AM88" i="42"/>
  <c r="AF77" i="41"/>
  <c r="AD90" i="42"/>
  <c r="AL90" i="42"/>
  <c r="AO121" i="42"/>
  <c r="AB146" i="41"/>
  <c r="X146" i="41"/>
  <c r="Y111" i="42"/>
  <c r="AB42" i="42"/>
  <c r="AH52" i="41"/>
  <c r="W77" i="42"/>
  <c r="X77" i="42"/>
  <c r="AN73" i="40"/>
  <c r="Z153" i="23"/>
  <c r="AC153" i="23"/>
  <c r="AH145" i="41"/>
  <c r="Y65" i="23"/>
  <c r="AM85" i="23"/>
  <c r="AC159" i="23"/>
  <c r="Y116" i="42"/>
  <c r="AL31" i="40"/>
  <c r="AN9" i="42"/>
  <c r="AC9" i="42"/>
  <c r="AA142" i="40"/>
  <c r="AM86" i="41"/>
  <c r="AJ146" i="41"/>
  <c r="AB86" i="41"/>
  <c r="AI73" i="40"/>
  <c r="AH51" i="40"/>
  <c r="AJ77" i="42"/>
  <c r="AD26" i="42"/>
  <c r="W67" i="42"/>
  <c r="AL88" i="42"/>
  <c r="AF142" i="40"/>
  <c r="AI94" i="40"/>
  <c r="AJ125" i="42"/>
  <c r="Z128" i="41"/>
  <c r="AC42" i="42"/>
  <c r="W52" i="41"/>
  <c r="AG77" i="42"/>
  <c r="AN42" i="42"/>
  <c r="AO125" i="42"/>
  <c r="X94" i="40"/>
  <c r="Z121" i="42"/>
  <c r="AH155" i="28"/>
  <c r="AE42" i="42"/>
  <c r="AE132" i="23"/>
  <c r="AG155" i="28"/>
  <c r="AH126" i="42"/>
  <c r="AB2" i="28"/>
  <c r="AE39" i="42"/>
  <c r="AD39" i="42"/>
  <c r="AC39" i="42"/>
  <c r="AK39" i="42"/>
  <c r="AM39" i="42"/>
  <c r="X39" i="42"/>
  <c r="AH39" i="42"/>
  <c r="AO39" i="42"/>
  <c r="AN167" i="41"/>
  <c r="W167" i="41"/>
  <c r="AJ167" i="41"/>
  <c r="AI167" i="41"/>
  <c r="AL167" i="41"/>
  <c r="AM167" i="41"/>
  <c r="AH167" i="41"/>
  <c r="AG167" i="41"/>
  <c r="AO167" i="41"/>
  <c r="Y167" i="41"/>
  <c r="AK167" i="41"/>
  <c r="AC167" i="41"/>
  <c r="AF167" i="41"/>
  <c r="AF117" i="26"/>
  <c r="AM117" i="26"/>
  <c r="Z117" i="26"/>
  <c r="AO117" i="26"/>
  <c r="AL117" i="26"/>
  <c r="AE117" i="26"/>
  <c r="AC117" i="26"/>
  <c r="W117" i="26"/>
  <c r="AD117" i="26"/>
  <c r="AA117" i="26"/>
  <c r="AJ117" i="26"/>
  <c r="AB117" i="26"/>
  <c r="AK117" i="26"/>
  <c r="Y117" i="26"/>
  <c r="AH117" i="26"/>
  <c r="X117" i="26"/>
  <c r="AG117" i="26"/>
  <c r="AI111" i="40"/>
  <c r="AF111" i="40"/>
  <c r="AJ111" i="40"/>
  <c r="Y111" i="40"/>
  <c r="AH111" i="40"/>
  <c r="AC111" i="40"/>
  <c r="AK29" i="26"/>
  <c r="AL29" i="26"/>
  <c r="AH29" i="26"/>
  <c r="AB29" i="26"/>
  <c r="AE29" i="26"/>
  <c r="AJ29" i="26"/>
  <c r="AC29" i="26"/>
  <c r="AF29" i="26"/>
  <c r="AA29" i="26"/>
  <c r="AI29" i="26"/>
  <c r="AG29" i="26"/>
  <c r="W29" i="26"/>
  <c r="AD29" i="26"/>
  <c r="Z29" i="26"/>
  <c r="X47" i="19"/>
  <c r="AO47" i="19"/>
  <c r="AI47" i="19"/>
  <c r="AA47" i="19"/>
  <c r="AL47" i="19"/>
  <c r="AC47" i="19"/>
  <c r="AE47" i="19"/>
  <c r="AF47" i="19"/>
  <c r="AH47" i="19"/>
  <c r="AG47" i="19"/>
  <c r="AN47" i="19"/>
  <c r="Y47" i="19"/>
  <c r="AD47" i="19"/>
  <c r="W47" i="19"/>
  <c r="AK47" i="19"/>
  <c r="AM47" i="19"/>
  <c r="Z47" i="19"/>
  <c r="AB47" i="19"/>
  <c r="AJ47" i="19"/>
  <c r="AM120" i="21"/>
  <c r="X120" i="21"/>
  <c r="W120" i="21"/>
  <c r="AD120" i="21"/>
  <c r="AL120" i="21"/>
  <c r="AA120" i="21"/>
  <c r="AE120" i="21"/>
  <c r="Y120" i="21"/>
  <c r="AG120" i="21"/>
  <c r="AB120" i="21"/>
  <c r="AJ120" i="21"/>
  <c r="AI120" i="21"/>
  <c r="AO120" i="21"/>
  <c r="AF120" i="21"/>
  <c r="AL59" i="28"/>
  <c r="Z59" i="28"/>
  <c r="AE59" i="28"/>
  <c r="AK59" i="28"/>
  <c r="X59" i="28"/>
  <c r="AA59" i="28"/>
  <c r="AD59" i="28"/>
  <c r="AO59" i="28"/>
  <c r="AC59" i="28"/>
  <c r="AH59" i="28"/>
  <c r="AI59" i="28"/>
  <c r="Y59" i="28"/>
  <c r="AF59" i="28"/>
  <c r="AN59" i="28"/>
  <c r="AJ59" i="28"/>
  <c r="W59" i="28"/>
  <c r="AG59" i="28"/>
  <c r="AA151" i="21"/>
  <c r="AH151" i="21"/>
  <c r="AN151" i="21"/>
  <c r="W151" i="21"/>
  <c r="AG151" i="21"/>
  <c r="AD151" i="21"/>
  <c r="AE151" i="21"/>
  <c r="AF151" i="21"/>
  <c r="AO151" i="21"/>
  <c r="AB151" i="21"/>
  <c r="X151" i="21"/>
  <c r="AL151" i="21"/>
  <c r="AJ151" i="21"/>
  <c r="AI151" i="21"/>
  <c r="AM151" i="21"/>
  <c r="Y151" i="21"/>
  <c r="AC151" i="21"/>
  <c r="AA39" i="42"/>
  <c r="AH130" i="40"/>
  <c r="AE171" i="23"/>
  <c r="AL38" i="40"/>
  <c r="AF38" i="40"/>
  <c r="AA38" i="40"/>
  <c r="AI84" i="42"/>
  <c r="AO84" i="42"/>
  <c r="AI54" i="42"/>
  <c r="AK54" i="42"/>
  <c r="AO107" i="41"/>
  <c r="AB107" i="41"/>
  <c r="AF77" i="40"/>
  <c r="AN77" i="40"/>
  <c r="Y134" i="41"/>
  <c r="AN134" i="41"/>
  <c r="AG134" i="41"/>
  <c r="AE92" i="26"/>
  <c r="AN92" i="26"/>
  <c r="AH92" i="26"/>
  <c r="AG124" i="41"/>
  <c r="W124" i="41"/>
  <c r="Z124" i="41"/>
  <c r="AG164" i="25"/>
  <c r="AC164" i="25"/>
  <c r="AK164" i="25"/>
  <c r="AN76" i="42"/>
  <c r="AA76" i="42"/>
  <c r="AJ76" i="42"/>
  <c r="Y13" i="40"/>
  <c r="AF13" i="40"/>
  <c r="AM13" i="40"/>
  <c r="AG13" i="40"/>
  <c r="AL13" i="40"/>
  <c r="AB13" i="40"/>
  <c r="AD13" i="40"/>
  <c r="AL171" i="23"/>
  <c r="AB171" i="23"/>
  <c r="AL97" i="40"/>
  <c r="AB97" i="40"/>
  <c r="AL143" i="40"/>
  <c r="AD143" i="40"/>
  <c r="AJ143" i="40"/>
  <c r="AI143" i="40"/>
  <c r="AB119" i="41"/>
  <c r="AJ119" i="41"/>
  <c r="AC134" i="42"/>
  <c r="Z134" i="42"/>
  <c r="AK134" i="42"/>
  <c r="AA104" i="42"/>
  <c r="AL104" i="42"/>
  <c r="AE39" i="40"/>
  <c r="AG39" i="40"/>
  <c r="X45" i="41"/>
  <c r="AI45" i="41"/>
  <c r="Y123" i="40"/>
  <c r="AG123" i="40"/>
  <c r="AB123" i="40"/>
  <c r="AC123" i="40"/>
  <c r="AL165" i="28"/>
  <c r="AC165" i="28"/>
  <c r="AA165" i="28"/>
  <c r="W165" i="28"/>
  <c r="AJ165" i="28"/>
  <c r="AE165" i="28"/>
  <c r="AI165" i="28"/>
  <c r="Z165" i="28"/>
  <c r="AO89" i="40"/>
  <c r="AM171" i="23"/>
  <c r="AA145" i="40"/>
  <c r="AI145" i="40"/>
  <c r="AA108" i="41"/>
  <c r="AM108" i="41"/>
  <c r="AK108" i="41"/>
  <c r="AB89" i="23"/>
  <c r="AA89" i="23"/>
  <c r="X10" i="40"/>
  <c r="AK10" i="40"/>
  <c r="AG167" i="42"/>
  <c r="AD167" i="42"/>
  <c r="W167" i="42"/>
  <c r="AL167" i="23"/>
  <c r="AI167" i="23"/>
  <c r="AD167" i="23"/>
  <c r="AF126" i="41"/>
  <c r="X126" i="41"/>
  <c r="Y126" i="41"/>
  <c r="AE126" i="41"/>
  <c r="W126" i="41"/>
  <c r="AH126" i="41"/>
  <c r="AO101" i="23"/>
  <c r="X101" i="23"/>
  <c r="Z101" i="23"/>
  <c r="AA101" i="23"/>
  <c r="AC101" i="23"/>
  <c r="AB101" i="23"/>
  <c r="AL101" i="23"/>
  <c r="Z85" i="28"/>
  <c r="Y85" i="28"/>
  <c r="AN41" i="23"/>
  <c r="Z41" i="23"/>
  <c r="AC41" i="23"/>
  <c r="AM41" i="23"/>
  <c r="AC171" i="23"/>
  <c r="AF171" i="23"/>
  <c r="AH171" i="23"/>
  <c r="AB50" i="42"/>
  <c r="AA50" i="42"/>
  <c r="AK95" i="26"/>
  <c r="AG95" i="26"/>
  <c r="W136" i="40"/>
  <c r="AE136" i="40"/>
  <c r="AM136" i="40"/>
  <c r="AK46" i="40"/>
  <c r="W46" i="40"/>
  <c r="AN168" i="42"/>
  <c r="AK168" i="42"/>
  <c r="AL168" i="42"/>
  <c r="AB92" i="23"/>
  <c r="AN92" i="23"/>
  <c r="AE92" i="23"/>
  <c r="AD92" i="23"/>
  <c r="Y92" i="23"/>
  <c r="AK92" i="23"/>
  <c r="AA92" i="23"/>
  <c r="AF92" i="23"/>
  <c r="AC92" i="23"/>
  <c r="X92" i="23"/>
  <c r="Z19" i="28"/>
  <c r="AO19" i="28"/>
  <c r="AE19" i="28"/>
  <c r="AL19" i="28"/>
  <c r="AF19" i="28"/>
  <c r="AE140" i="42"/>
  <c r="AB140" i="42"/>
  <c r="AO85" i="28"/>
  <c r="AL140" i="42"/>
  <c r="AO77" i="40"/>
  <c r="AF97" i="40"/>
  <c r="AL107" i="41"/>
  <c r="AE106" i="42"/>
  <c r="X134" i="41"/>
  <c r="W106" i="42"/>
  <c r="AM143" i="40"/>
  <c r="AJ38" i="40"/>
  <c r="AD99" i="41"/>
  <c r="AJ88" i="41"/>
  <c r="AN84" i="42"/>
  <c r="Y171" i="23"/>
  <c r="Z171" i="23"/>
  <c r="Y89" i="23"/>
  <c r="W89" i="23"/>
  <c r="AE89" i="23"/>
  <c r="AN97" i="26"/>
  <c r="AC97" i="26"/>
  <c r="AJ140" i="42"/>
  <c r="AI140" i="42"/>
  <c r="AG110" i="28"/>
  <c r="AF110" i="28"/>
  <c r="AK110" i="28"/>
  <c r="AH110" i="28"/>
  <c r="AH80" i="25"/>
  <c r="AC80" i="25"/>
  <c r="AM64" i="23"/>
  <c r="AK64" i="23"/>
  <c r="X110" i="40"/>
  <c r="AL110" i="40"/>
  <c r="AG56" i="23"/>
  <c r="AA56" i="23"/>
  <c r="X56" i="23"/>
  <c r="AJ85" i="28"/>
  <c r="AC97" i="40"/>
  <c r="AE107" i="41"/>
  <c r="AF107" i="41"/>
  <c r="W143" i="40"/>
  <c r="AO38" i="40"/>
  <c r="AK84" i="42"/>
  <c r="AE84" i="42"/>
  <c r="AE143" i="40"/>
  <c r="AO171" i="23"/>
  <c r="AE111" i="42"/>
  <c r="X111" i="42"/>
  <c r="AL111" i="42"/>
  <c r="AN56" i="41"/>
  <c r="AJ56" i="41"/>
  <c r="AO41" i="28"/>
  <c r="AJ41" i="28"/>
  <c r="Y41" i="28"/>
  <c r="Y51" i="40"/>
  <c r="AC144" i="40"/>
  <c r="AL122" i="41"/>
  <c r="Z92" i="42"/>
  <c r="AO135" i="28"/>
  <c r="AC175" i="41"/>
  <c r="AB85" i="23"/>
  <c r="AM100" i="23"/>
  <c r="AI135" i="28"/>
  <c r="AJ132" i="23"/>
  <c r="X57" i="41"/>
  <c r="AG121" i="40"/>
  <c r="AG29" i="40"/>
  <c r="AO146" i="23"/>
  <c r="AJ100" i="23"/>
  <c r="AN135" i="28"/>
  <c r="AK132" i="23"/>
  <c r="AI175" i="41"/>
  <c r="AH135" i="28"/>
  <c r="AM150" i="23"/>
  <c r="X175" i="40"/>
  <c r="AE163" i="23"/>
  <c r="AG116" i="40"/>
  <c r="AM135" i="28"/>
  <c r="AI128" i="23"/>
  <c r="AA111" i="41"/>
  <c r="Z59" i="41"/>
  <c r="Y73" i="23"/>
  <c r="AA61" i="23"/>
  <c r="AL27" i="23"/>
  <c r="AF163" i="28"/>
  <c r="AB135" i="28"/>
  <c r="AN128" i="23"/>
  <c r="X16" i="41"/>
  <c r="Z16" i="41"/>
  <c r="AH16" i="41"/>
  <c r="AK16" i="41"/>
  <c r="AI16" i="41"/>
  <c r="AH99" i="42"/>
  <c r="AF99" i="42"/>
  <c r="Z99" i="42"/>
  <c r="AI99" i="42"/>
  <c r="AB99" i="42"/>
  <c r="AG65" i="40"/>
  <c r="Z65" i="40"/>
  <c r="AE65" i="40"/>
  <c r="X139" i="41"/>
  <c r="AM139" i="41"/>
  <c r="AI81" i="42"/>
  <c r="X81" i="42"/>
  <c r="W166" i="42"/>
  <c r="AF166" i="42"/>
  <c r="AH166" i="42"/>
  <c r="AH143" i="42"/>
  <c r="AC143" i="42"/>
  <c r="AM143" i="42"/>
  <c r="AN50" i="40"/>
  <c r="AL50" i="40"/>
  <c r="AB50" i="40"/>
  <c r="AO13" i="26"/>
  <c r="AM13" i="26"/>
  <c r="AO105" i="25"/>
  <c r="Z105" i="25"/>
  <c r="AI16" i="42"/>
  <c r="X16" i="42"/>
  <c r="AL16" i="42"/>
  <c r="W16" i="42"/>
  <c r="AG113" i="41"/>
  <c r="AJ113" i="41"/>
  <c r="AD113" i="41"/>
  <c r="AL113" i="41"/>
  <c r="Y113" i="41"/>
  <c r="AE113" i="41"/>
  <c r="AM135" i="42"/>
  <c r="AG135" i="42"/>
  <c r="AA135" i="42"/>
  <c r="AH108" i="41"/>
  <c r="AN108" i="41"/>
  <c r="Y108" i="41"/>
  <c r="AJ108" i="41"/>
  <c r="AB108" i="41"/>
  <c r="AO108" i="41"/>
  <c r="AJ112" i="42"/>
  <c r="AF112" i="42"/>
  <c r="AI112" i="42"/>
  <c r="AO82" i="41"/>
  <c r="AG82" i="41"/>
  <c r="AL82" i="41"/>
  <c r="AB51" i="40"/>
  <c r="W51" i="40"/>
  <c r="X51" i="40"/>
  <c r="Z51" i="40"/>
  <c r="AL51" i="40"/>
  <c r="AD142" i="40"/>
  <c r="AC142" i="40"/>
  <c r="AH29" i="42"/>
  <c r="AA29" i="42"/>
  <c r="AF29" i="42"/>
  <c r="Z29" i="42"/>
  <c r="AJ177" i="40"/>
  <c r="AC177" i="40"/>
  <c r="AL109" i="41"/>
  <c r="AM109" i="41"/>
  <c r="AK163" i="42"/>
  <c r="Z163" i="42"/>
  <c r="AM163" i="42"/>
  <c r="AI163" i="42"/>
  <c r="AC163" i="42"/>
  <c r="AG67" i="25"/>
  <c r="AC67" i="25"/>
  <c r="AJ67" i="25"/>
  <c r="AO17" i="26"/>
  <c r="AA17" i="26"/>
  <c r="AG17" i="26"/>
  <c r="X17" i="26"/>
  <c r="AF64" i="40"/>
  <c r="AK64" i="40"/>
  <c r="AH64" i="40"/>
  <c r="AM79" i="26"/>
  <c r="AL153" i="42"/>
  <c r="AK42" i="26"/>
  <c r="W154" i="40"/>
  <c r="AO55" i="40"/>
  <c r="AI19" i="40"/>
  <c r="AB132" i="41"/>
  <c r="AN154" i="40"/>
  <c r="W15" i="42"/>
  <c r="AK15" i="42"/>
  <c r="AA15" i="42"/>
  <c r="AE15" i="42"/>
  <c r="AN12" i="41"/>
  <c r="AC55" i="40"/>
  <c r="AK75" i="40"/>
  <c r="AJ141" i="40"/>
  <c r="AM74" i="42"/>
  <c r="W74" i="42"/>
  <c r="W173" i="41"/>
  <c r="AE41" i="41"/>
  <c r="AJ106" i="40"/>
  <c r="AH125" i="42"/>
  <c r="W51" i="42"/>
  <c r="AB157" i="40"/>
  <c r="AK157" i="40"/>
  <c r="AJ42" i="42"/>
  <c r="Y86" i="41"/>
  <c r="AD52" i="41"/>
  <c r="AJ107" i="40"/>
  <c r="AE107" i="40"/>
  <c r="AJ73" i="40"/>
  <c r="Z42" i="42"/>
  <c r="AG172" i="41"/>
  <c r="Y125" i="42"/>
  <c r="AN94" i="40"/>
  <c r="AI106" i="42"/>
  <c r="AO153" i="42"/>
  <c r="AM154" i="40"/>
  <c r="Z154" i="40"/>
  <c r="AH55" i="40"/>
  <c r="Y19" i="40"/>
  <c r="Y122" i="41"/>
  <c r="AE122" i="41"/>
  <c r="Z165" i="42"/>
  <c r="W122" i="41"/>
  <c r="AO154" i="40"/>
  <c r="AO15" i="42"/>
  <c r="AB12" i="41"/>
  <c r="AK117" i="42"/>
  <c r="AF75" i="40"/>
  <c r="AK74" i="42"/>
  <c r="AF19" i="40"/>
  <c r="AH106" i="40"/>
  <c r="AC41" i="41"/>
  <c r="AH51" i="42"/>
  <c r="W70" i="40"/>
  <c r="AL157" i="40"/>
  <c r="AA157" i="40"/>
  <c r="X42" i="42"/>
  <c r="AK52" i="41"/>
  <c r="AD107" i="40"/>
  <c r="W172" i="41"/>
  <c r="AC140" i="41"/>
  <c r="W80" i="23"/>
  <c r="AM168" i="41"/>
  <c r="AI162" i="28"/>
  <c r="AO100" i="23"/>
  <c r="AD41" i="28"/>
  <c r="AD135" i="28"/>
  <c r="AC135" i="28"/>
  <c r="AH93" i="28"/>
  <c r="AG14" i="41"/>
  <c r="AI132" i="23"/>
  <c r="AI155" i="28"/>
  <c r="AH169" i="28"/>
  <c r="AO175" i="41"/>
  <c r="AF52" i="27"/>
  <c r="W52" i="27"/>
  <c r="AH45" i="23"/>
  <c r="AD175" i="41"/>
  <c r="AG168" i="28"/>
  <c r="AB97" i="23"/>
  <c r="AG89" i="23"/>
  <c r="AC22" i="28"/>
  <c r="AH100" i="23"/>
  <c r="AM41" i="28"/>
  <c r="AA8" i="28"/>
  <c r="Y135" i="28"/>
  <c r="W135" i="28"/>
  <c r="AE93" i="28"/>
  <c r="AN45" i="23"/>
  <c r="AL175" i="41"/>
  <c r="AD8" i="28"/>
  <c r="AM8" i="28"/>
  <c r="AD128" i="28"/>
  <c r="AJ135" i="28"/>
  <c r="AE135" i="28"/>
  <c r="AD58" i="41"/>
  <c r="AH120" i="28"/>
  <c r="AM164" i="40"/>
  <c r="AA155" i="28"/>
  <c r="AK175" i="41"/>
  <c r="AK52" i="27"/>
  <c r="Y52" i="27"/>
  <c r="W2" i="28"/>
  <c r="Y8" i="28"/>
  <c r="AA120" i="28"/>
  <c r="AB160" i="28"/>
  <c r="AH8" i="28"/>
  <c r="Z120" i="28"/>
  <c r="AI50" i="23"/>
  <c r="AO109" i="42"/>
  <c r="AN109" i="42"/>
  <c r="Z109" i="42"/>
  <c r="W109" i="42"/>
  <c r="AE109" i="42"/>
  <c r="AI109" i="42"/>
  <c r="AM109" i="42"/>
  <c r="AL109" i="42"/>
  <c r="X109" i="42"/>
  <c r="Y109" i="42"/>
  <c r="AH109" i="42"/>
  <c r="AF109" i="42"/>
  <c r="AJ109" i="42"/>
  <c r="AB109" i="42"/>
  <c r="AG109" i="42"/>
  <c r="AA109" i="42"/>
  <c r="AK109" i="42"/>
  <c r="AD109" i="42"/>
  <c r="AC109" i="42"/>
  <c r="AH67" i="40"/>
  <c r="AC67" i="40"/>
  <c r="AD67" i="40"/>
  <c r="AE67" i="40"/>
  <c r="AL67" i="40"/>
  <c r="AB67" i="40"/>
  <c r="W67" i="40"/>
  <c r="Y67" i="40"/>
  <c r="AN67" i="40"/>
  <c r="X67" i="40"/>
  <c r="AK25" i="23"/>
  <c r="AD25" i="23"/>
  <c r="Y25" i="23"/>
  <c r="AM25" i="23"/>
  <c r="AA25" i="23"/>
  <c r="AN25" i="23"/>
  <c r="AB25" i="23"/>
  <c r="W25" i="23"/>
  <c r="Z25" i="23"/>
  <c r="AG25" i="23"/>
  <c r="AO25" i="23"/>
  <c r="AH25" i="23"/>
  <c r="AF25" i="23"/>
  <c r="AC25" i="23"/>
  <c r="AJ25" i="23"/>
  <c r="AE25" i="23"/>
  <c r="AI25" i="23"/>
  <c r="X25" i="23"/>
  <c r="AE93" i="40"/>
  <c r="AD93" i="40"/>
  <c r="AG93" i="40"/>
  <c r="AM93" i="40"/>
  <c r="AN93" i="40"/>
  <c r="AC93" i="40"/>
  <c r="X93" i="40"/>
  <c r="W93" i="40"/>
  <c r="Y93" i="40"/>
  <c r="AL93" i="40"/>
  <c r="AO93" i="40"/>
  <c r="AH93" i="40"/>
  <c r="AK93" i="40"/>
  <c r="AJ93" i="40"/>
  <c r="AC127" i="41"/>
  <c r="AJ127" i="41"/>
  <c r="AO127" i="41"/>
  <c r="W127" i="41"/>
  <c r="AH127" i="41"/>
  <c r="AI127" i="41"/>
  <c r="Z127" i="41"/>
  <c r="AK127" i="41"/>
  <c r="AL127" i="41"/>
  <c r="AD110" i="42"/>
  <c r="AI110" i="42"/>
  <c r="AN110" i="42"/>
  <c r="AJ110" i="42"/>
  <c r="AG110" i="42"/>
  <c r="AA110" i="42"/>
  <c r="AL110" i="42"/>
  <c r="AH110" i="42"/>
  <c r="AE93" i="26"/>
  <c r="AH93" i="26"/>
  <c r="AO93" i="26"/>
  <c r="X93" i="26"/>
  <c r="Z93" i="26"/>
  <c r="AC93" i="26"/>
  <c r="AM93" i="26"/>
  <c r="W93" i="26"/>
  <c r="AK93" i="26"/>
  <c r="AJ93" i="26"/>
  <c r="AN93" i="26"/>
  <c r="AI93" i="26"/>
  <c r="AG93" i="26"/>
  <c r="Y93" i="26"/>
  <c r="AD93" i="26"/>
  <c r="AF93" i="26"/>
  <c r="AL93" i="26"/>
  <c r="AA93" i="26"/>
  <c r="AB93" i="26"/>
  <c r="X120" i="26"/>
  <c r="AO120" i="26"/>
  <c r="AE40" i="26"/>
  <c r="AM40" i="26"/>
  <c r="AN40" i="26"/>
  <c r="AG40" i="26"/>
  <c r="AA40" i="26"/>
  <c r="W40" i="26"/>
  <c r="AO40" i="26"/>
  <c r="AH40" i="26"/>
  <c r="AL40" i="26"/>
  <c r="AC40" i="26"/>
  <c r="AI40" i="26"/>
  <c r="Y40" i="26"/>
  <c r="AK40" i="26"/>
  <c r="AD40" i="26"/>
  <c r="AF40" i="26"/>
  <c r="Z40" i="26"/>
  <c r="X40" i="26"/>
  <c r="AB40" i="26"/>
  <c r="AJ40" i="26"/>
  <c r="AA27" i="26"/>
  <c r="AL27" i="26"/>
  <c r="AE27" i="26"/>
  <c r="AG27" i="26"/>
  <c r="AB27" i="26"/>
  <c r="AO27" i="26"/>
  <c r="Y27" i="26"/>
  <c r="AN27" i="26"/>
  <c r="AF27" i="26"/>
  <c r="AI27" i="26"/>
  <c r="AH27" i="26"/>
  <c r="AM27" i="26"/>
  <c r="AK27" i="26"/>
  <c r="W27" i="26"/>
  <c r="Z27" i="26"/>
  <c r="X27" i="26"/>
  <c r="AJ27" i="26"/>
  <c r="AC27" i="26"/>
  <c r="AD27" i="26"/>
  <c r="Z36" i="23"/>
  <c r="AO36" i="23"/>
  <c r="AI36" i="23"/>
  <c r="AG169" i="21"/>
  <c r="Y169" i="21"/>
  <c r="AL169" i="21"/>
  <c r="AI169" i="21"/>
  <c r="AF169" i="21"/>
  <c r="AB169" i="21"/>
  <c r="AJ169" i="21"/>
  <c r="AK169" i="21"/>
  <c r="AA169" i="21"/>
  <c r="W169" i="21"/>
  <c r="AC169" i="21"/>
  <c r="AM169" i="21"/>
  <c r="X169" i="21"/>
  <c r="AO169" i="21"/>
  <c r="AH169" i="21"/>
  <c r="AD169" i="21"/>
  <c r="Z169" i="21"/>
  <c r="AE169" i="21"/>
  <c r="AN169" i="21"/>
  <c r="AJ156" i="23"/>
  <c r="AA156" i="23"/>
  <c r="AB156" i="23"/>
  <c r="AG156" i="23"/>
  <c r="AD8" i="26"/>
  <c r="AK8" i="26"/>
  <c r="Z8" i="26"/>
  <c r="AE8" i="26"/>
  <c r="AB8" i="26"/>
  <c r="AN8" i="26"/>
  <c r="AG8" i="26"/>
  <c r="AM8" i="26"/>
  <c r="AH8" i="26"/>
  <c r="AL8" i="26"/>
  <c r="AI8" i="26"/>
  <c r="AA8" i="26"/>
  <c r="X8" i="26"/>
  <c r="Y8" i="26"/>
  <c r="AJ8" i="26"/>
  <c r="AC8" i="26"/>
  <c r="AO8" i="26"/>
  <c r="AF8" i="26"/>
  <c r="W8" i="26"/>
  <c r="AD173" i="42"/>
  <c r="AO173" i="42"/>
  <c r="AK173" i="42"/>
  <c r="AJ173" i="42"/>
  <c r="AC173" i="42"/>
  <c r="AA173" i="42"/>
  <c r="AF173" i="42"/>
  <c r="AG173" i="42"/>
  <c r="AL173" i="42"/>
  <c r="W173" i="42"/>
  <c r="Z173" i="42"/>
  <c r="AE173" i="42"/>
  <c r="AB173" i="42"/>
  <c r="AO47" i="23"/>
  <c r="Y47" i="23"/>
  <c r="AJ36" i="41"/>
  <c r="AN36" i="41"/>
  <c r="AO36" i="41"/>
  <c r="Z36" i="41"/>
  <c r="AI36" i="41"/>
  <c r="AA36" i="41"/>
  <c r="AM36" i="41"/>
  <c r="W36" i="41"/>
  <c r="AB36" i="41"/>
  <c r="AH36" i="41"/>
  <c r="AE36" i="41"/>
  <c r="AG36" i="41"/>
  <c r="X36" i="41"/>
  <c r="Z158" i="40"/>
  <c r="AM158" i="40"/>
  <c r="AI158" i="40"/>
  <c r="W158" i="40"/>
  <c r="AC158" i="40"/>
  <c r="AL158" i="40"/>
  <c r="AH158" i="40"/>
  <c r="AG158" i="40"/>
  <c r="AB158" i="40"/>
  <c r="X158" i="40"/>
  <c r="Y158" i="40"/>
  <c r="AJ158" i="40"/>
  <c r="AA158" i="40"/>
  <c r="AE158" i="40"/>
  <c r="AF158" i="40"/>
  <c r="AB173" i="26"/>
  <c r="AN173" i="26"/>
  <c r="X173" i="26"/>
  <c r="AJ173" i="26"/>
  <c r="AM173" i="26"/>
  <c r="W173" i="26"/>
  <c r="AA173" i="26"/>
  <c r="AE173" i="26"/>
  <c r="AD173" i="26"/>
  <c r="AL173" i="26"/>
  <c r="AH173" i="26"/>
  <c r="Z173" i="26"/>
  <c r="AI173" i="26"/>
  <c r="AC173" i="26"/>
  <c r="AK173" i="26"/>
  <c r="AG173" i="26"/>
  <c r="AO173" i="26"/>
  <c r="Y173" i="26"/>
  <c r="AF173" i="26"/>
  <c r="X114" i="26"/>
  <c r="AL114" i="26"/>
  <c r="Y114" i="26"/>
  <c r="AD114" i="26"/>
  <c r="AK114" i="26"/>
  <c r="AM114" i="26"/>
  <c r="AC114" i="26"/>
  <c r="W114" i="26"/>
  <c r="AE114" i="26"/>
  <c r="AF114" i="26"/>
  <c r="AA114" i="26"/>
  <c r="AH114" i="26"/>
  <c r="Z114" i="26"/>
  <c r="AN114" i="26"/>
  <c r="AB114" i="26"/>
  <c r="AO114" i="26"/>
  <c r="AG114" i="26"/>
  <c r="AI114" i="26"/>
  <c r="AJ114" i="26"/>
  <c r="AL130" i="28"/>
  <c r="AJ130" i="28"/>
  <c r="AO130" i="28"/>
  <c r="AI45" i="26"/>
  <c r="AO45" i="26"/>
  <c r="AH45" i="26"/>
  <c r="AB45" i="26"/>
  <c r="AN45" i="26"/>
  <c r="AC45" i="26"/>
  <c r="W45" i="26"/>
  <c r="X45" i="26"/>
  <c r="AG45" i="26"/>
  <c r="AA45" i="26"/>
  <c r="AM45" i="26"/>
  <c r="AE45" i="26"/>
  <c r="AL45" i="26"/>
  <c r="AF45" i="26"/>
  <c r="Y45" i="26"/>
  <c r="AK45" i="26"/>
  <c r="AD45" i="26"/>
  <c r="AD154" i="26"/>
  <c r="AM154" i="26"/>
  <c r="AA154" i="26"/>
  <c r="AF154" i="26"/>
  <c r="AG154" i="26"/>
  <c r="AB154" i="26"/>
  <c r="AC154" i="26"/>
  <c r="AO154" i="26"/>
  <c r="AK154" i="26"/>
  <c r="AN154" i="26"/>
  <c r="Z154" i="26"/>
  <c r="AL154" i="26"/>
  <c r="AE154" i="26"/>
  <c r="AJ154" i="26"/>
  <c r="Y154" i="26"/>
  <c r="AH154" i="26"/>
  <c r="X154" i="26"/>
  <c r="AI154" i="26"/>
  <c r="W154" i="26"/>
  <c r="AG83" i="41"/>
  <c r="W83" i="41"/>
  <c r="AA83" i="41"/>
  <c r="AB83" i="41"/>
  <c r="AM83" i="41"/>
  <c r="AD83" i="41"/>
  <c r="AC83" i="41"/>
  <c r="AN83" i="41"/>
  <c r="AO83" i="41"/>
  <c r="Y83" i="41"/>
  <c r="AL83" i="41"/>
  <c r="AI83" i="41"/>
  <c r="AF83" i="41"/>
  <c r="AJ83" i="41"/>
  <c r="Z83" i="41"/>
  <c r="AH83" i="41"/>
  <c r="AK83" i="41"/>
  <c r="X83" i="41"/>
  <c r="AE83" i="41"/>
  <c r="W72" i="42"/>
  <c r="AE72" i="42"/>
  <c r="Y72" i="42"/>
  <c r="AB72" i="42"/>
  <c r="AF72" i="42"/>
  <c r="AC72" i="42"/>
  <c r="AI72" i="42"/>
  <c r="AM72" i="42"/>
  <c r="Z72" i="42"/>
  <c r="AK72" i="42"/>
  <c r="AD72" i="42"/>
  <c r="AJ72" i="42"/>
  <c r="AN72" i="42"/>
  <c r="AL72" i="42"/>
  <c r="AK141" i="41"/>
  <c r="W141" i="41"/>
  <c r="AB141" i="41"/>
  <c r="AE141" i="41"/>
  <c r="AH141" i="41"/>
  <c r="AF141" i="41"/>
  <c r="AL141" i="41"/>
  <c r="AI141" i="41"/>
  <c r="AM141" i="41"/>
  <c r="AG90" i="28"/>
  <c r="AN90" i="28"/>
  <c r="AF90" i="28"/>
  <c r="AC90" i="28"/>
  <c r="AB90" i="28"/>
  <c r="AO90" i="28"/>
  <c r="AD90" i="28"/>
  <c r="X90" i="28"/>
  <c r="AE90" i="28"/>
  <c r="Y90" i="28"/>
  <c r="AM90" i="28"/>
  <c r="Z90" i="28"/>
  <c r="AH90" i="28"/>
  <c r="AK90" i="28"/>
  <c r="AA90" i="28"/>
  <c r="AL90" i="28"/>
  <c r="W90" i="28"/>
  <c r="AC8" i="40"/>
  <c r="X8" i="40"/>
  <c r="AH8" i="40"/>
  <c r="AJ8" i="40"/>
  <c r="AO8" i="40"/>
  <c r="Z8" i="40"/>
  <c r="AB8" i="40"/>
  <c r="AE8" i="40"/>
  <c r="AD8" i="40"/>
  <c r="AM8" i="40"/>
  <c r="AA8" i="40"/>
  <c r="AG8" i="40"/>
  <c r="Y8" i="40"/>
  <c r="W8" i="40"/>
  <c r="X73" i="26"/>
  <c r="AO73" i="26"/>
  <c r="AJ73" i="26"/>
  <c r="AD73" i="26"/>
  <c r="Y73" i="26"/>
  <c r="AN73" i="26"/>
  <c r="AH73" i="26"/>
  <c r="AF73" i="26"/>
  <c r="AG73" i="26"/>
  <c r="AK73" i="26"/>
  <c r="AM73" i="26"/>
  <c r="AA73" i="26"/>
  <c r="AI73" i="26"/>
  <c r="Z73" i="26"/>
  <c r="AC73" i="26"/>
  <c r="W73" i="26"/>
  <c r="AL73" i="26"/>
  <c r="AE73" i="26"/>
  <c r="AB73" i="26"/>
  <c r="Z94" i="42"/>
  <c r="AC94" i="42"/>
  <c r="Z24" i="41"/>
  <c r="AC24" i="41"/>
  <c r="AJ38" i="41"/>
  <c r="AF38" i="41"/>
  <c r="AI171" i="41"/>
  <c r="AD171" i="41"/>
  <c r="AE171" i="41"/>
  <c r="AJ171" i="41"/>
  <c r="X48" i="42"/>
  <c r="Z48" i="42"/>
  <c r="AM19" i="23"/>
  <c r="AH19" i="23"/>
  <c r="AB19" i="23"/>
  <c r="AF168" i="40"/>
  <c r="AG168" i="40"/>
  <c r="AN62" i="23"/>
  <c r="X62" i="23"/>
  <c r="AE62" i="23"/>
  <c r="AJ62" i="23"/>
  <c r="AL62" i="23"/>
  <c r="AI62" i="23"/>
  <c r="AH62" i="23"/>
  <c r="AF62" i="23"/>
  <c r="AM62" i="23"/>
  <c r="Z62" i="23"/>
  <c r="W62" i="23"/>
  <c r="AA62" i="23"/>
  <c r="AD62" i="23"/>
  <c r="Y104" i="40"/>
  <c r="AF104" i="40"/>
  <c r="AH104" i="40"/>
  <c r="AH124" i="23"/>
  <c r="AL124" i="23"/>
  <c r="AM104" i="23"/>
  <c r="AB104" i="23"/>
  <c r="AJ104" i="23"/>
  <c r="X104" i="23"/>
  <c r="AF104" i="23"/>
  <c r="AD104" i="23"/>
  <c r="AA104" i="23"/>
  <c r="AO16" i="42"/>
  <c r="AE16" i="42"/>
  <c r="AG16" i="42"/>
  <c r="AB16" i="42"/>
  <c r="AF113" i="41"/>
  <c r="AN113" i="41"/>
  <c r="AI113" i="41"/>
  <c r="AJ42" i="40"/>
  <c r="AD42" i="40"/>
  <c r="AC42" i="40"/>
  <c r="X145" i="42"/>
  <c r="AM145" i="42"/>
  <c r="AB153" i="23"/>
  <c r="AN153" i="23"/>
  <c r="Y153" i="23"/>
  <c r="AM153" i="23"/>
  <c r="AJ153" i="23"/>
  <c r="AO153" i="23"/>
  <c r="X153" i="23"/>
  <c r="AI153" i="23"/>
  <c r="AC100" i="41"/>
  <c r="AJ100" i="41"/>
  <c r="X100" i="41"/>
  <c r="AM100" i="41"/>
  <c r="AA100" i="41"/>
  <c r="AD119" i="40"/>
  <c r="AE119" i="40"/>
  <c r="AC91" i="40"/>
  <c r="AJ91" i="40"/>
  <c r="AK91" i="40"/>
  <c r="X91" i="40"/>
  <c r="AI91" i="40"/>
  <c r="AE91" i="40"/>
  <c r="AI63" i="42"/>
  <c r="Y63" i="42"/>
  <c r="AO63" i="42"/>
  <c r="AG63" i="42"/>
  <c r="AM63" i="42"/>
  <c r="AF63" i="42"/>
  <c r="AJ19" i="42"/>
  <c r="Z19" i="42"/>
  <c r="AD19" i="42"/>
  <c r="Y19" i="42"/>
  <c r="X19" i="42"/>
  <c r="W19" i="42"/>
  <c r="AK19" i="42"/>
  <c r="AB19" i="42"/>
  <c r="AJ115" i="40"/>
  <c r="Y115" i="40"/>
  <c r="AF61" i="42"/>
  <c r="AK61" i="42"/>
  <c r="X56" i="40"/>
  <c r="AG56" i="40"/>
  <c r="AL56" i="40"/>
  <c r="AO56" i="40"/>
  <c r="AK56" i="40"/>
  <c r="AH18" i="41"/>
  <c r="AJ18" i="41"/>
  <c r="AK18" i="41"/>
  <c r="AI165" i="41"/>
  <c r="W165" i="41"/>
  <c r="AF165" i="41"/>
  <c r="AH165" i="41"/>
  <c r="AG165" i="41"/>
  <c r="AA165" i="41"/>
  <c r="AD102" i="23"/>
  <c r="W102" i="23"/>
  <c r="Z102" i="23"/>
  <c r="Y102" i="23"/>
  <c r="AB102" i="23"/>
  <c r="AL102" i="23"/>
  <c r="AN102" i="23"/>
  <c r="AF102" i="23"/>
  <c r="Y70" i="41"/>
  <c r="AM70" i="41"/>
  <c r="AO70" i="41"/>
  <c r="AJ98" i="42"/>
  <c r="AA98" i="42"/>
  <c r="Y98" i="42"/>
  <c r="AB98" i="42"/>
  <c r="AH108" i="40"/>
  <c r="AO108" i="40"/>
  <c r="AN108" i="40"/>
  <c r="AA108" i="40"/>
  <c r="AB108" i="40"/>
  <c r="Z170" i="42"/>
  <c r="AC170" i="42"/>
  <c r="Y170" i="42"/>
  <c r="Z47" i="42"/>
  <c r="AL47" i="42"/>
  <c r="AK140" i="42"/>
  <c r="AM140" i="42"/>
  <c r="AD140" i="42"/>
  <c r="X140" i="42"/>
  <c r="AM40" i="42"/>
  <c r="W40" i="42"/>
  <c r="AN40" i="42"/>
  <c r="Z40" i="42"/>
  <c r="AN84" i="40"/>
  <c r="AA84" i="40"/>
  <c r="Z84" i="40"/>
  <c r="AE84" i="40"/>
  <c r="Y84" i="40"/>
  <c r="W84" i="40"/>
  <c r="AF84" i="40"/>
  <c r="AM84" i="40"/>
  <c r="AH26" i="41"/>
  <c r="Y26" i="41"/>
  <c r="AE26" i="41"/>
  <c r="AO26" i="41"/>
  <c r="AM88" i="40"/>
  <c r="AD88" i="40"/>
  <c r="AL88" i="40"/>
  <c r="AF88" i="40"/>
  <c r="AK88" i="40"/>
  <c r="AI88" i="40"/>
  <c r="AA88" i="40"/>
  <c r="AB88" i="40"/>
  <c r="AG54" i="40"/>
  <c r="AD54" i="40"/>
  <c r="AA75" i="42"/>
  <c r="AL75" i="42"/>
  <c r="AC153" i="40"/>
  <c r="Z153" i="40"/>
  <c r="AF162" i="40"/>
  <c r="Y162" i="40"/>
  <c r="W142" i="41"/>
  <c r="Z142" i="41"/>
  <c r="AH103" i="41"/>
  <c r="AE103" i="41"/>
  <c r="AF162" i="41"/>
  <c r="AO162" i="41"/>
  <c r="AM162" i="41"/>
  <c r="AE107" i="23"/>
  <c r="X107" i="23"/>
  <c r="AG87" i="26"/>
  <c r="AH87" i="26"/>
  <c r="AO171" i="28"/>
  <c r="AB171" i="28"/>
  <c r="AO23" i="28"/>
  <c r="AN23" i="28"/>
  <c r="W23" i="28"/>
  <c r="AK23" i="28"/>
  <c r="AI23" i="28"/>
  <c r="AJ23" i="28"/>
  <c r="AB23" i="28"/>
  <c r="AG23" i="28"/>
  <c r="AD23" i="28"/>
  <c r="AF127" i="42"/>
  <c r="AG127" i="42"/>
  <c r="X118" i="42"/>
  <c r="AN118" i="42"/>
  <c r="Z64" i="41"/>
  <c r="AJ64" i="41"/>
  <c r="AG64" i="41"/>
  <c r="AI64" i="41"/>
  <c r="AM64" i="41"/>
  <c r="AK64" i="41"/>
  <c r="AB64" i="41"/>
  <c r="AN130" i="42"/>
  <c r="X130" i="42"/>
  <c r="AH130" i="42"/>
  <c r="AE130" i="42"/>
  <c r="AO130" i="42"/>
  <c r="AE96" i="40"/>
  <c r="W96" i="40"/>
  <c r="AH96" i="40"/>
  <c r="W53" i="23"/>
  <c r="AE53" i="23"/>
  <c r="AC53" i="23"/>
  <c r="AF53" i="23"/>
  <c r="AM53" i="23"/>
  <c r="AI53" i="23"/>
  <c r="Y53" i="23"/>
  <c r="AJ53" i="23"/>
  <c r="X53" i="23"/>
  <c r="AB53" i="23"/>
  <c r="AK53" i="23"/>
  <c r="AG53" i="23"/>
  <c r="AD53" i="23"/>
  <c r="AG164" i="23"/>
  <c r="AO164" i="23"/>
  <c r="AE164" i="23"/>
  <c r="AF164" i="23"/>
  <c r="X164" i="23"/>
  <c r="AB164" i="23"/>
  <c r="AM164" i="23"/>
  <c r="AC164" i="23"/>
  <c r="AH164" i="23"/>
  <c r="Z38" i="23"/>
  <c r="AD38" i="23"/>
  <c r="AA110" i="41"/>
  <c r="AL110" i="41"/>
  <c r="AM122" i="28"/>
  <c r="AG122" i="28"/>
  <c r="AL122" i="28"/>
  <c r="AE122" i="28"/>
  <c r="X122" i="28"/>
  <c r="AJ122" i="28"/>
  <c r="AA122" i="28"/>
  <c r="AD122" i="28"/>
  <c r="AF122" i="28"/>
  <c r="AC122" i="28"/>
  <c r="W122" i="28"/>
  <c r="AH122" i="28"/>
  <c r="AB122" i="28"/>
  <c r="AN95" i="42"/>
  <c r="AA90" i="41"/>
  <c r="AC90" i="41"/>
  <c r="AG79" i="41"/>
  <c r="AD79" i="41"/>
  <c r="AE7" i="42"/>
  <c r="AJ71" i="28"/>
  <c r="AI71" i="28"/>
  <c r="AF173" i="40"/>
  <c r="X150" i="23"/>
  <c r="AC29" i="40"/>
  <c r="W170" i="23"/>
  <c r="X110" i="28"/>
  <c r="AL93" i="42"/>
  <c r="AO39" i="41"/>
  <c r="AC128" i="28"/>
  <c r="AB154" i="28"/>
  <c r="W128" i="23"/>
  <c r="Y80" i="41"/>
  <c r="AK45" i="23"/>
  <c r="AC45" i="23"/>
  <c r="AL7" i="42"/>
  <c r="Y71" i="28"/>
  <c r="AH71" i="28"/>
  <c r="AM25" i="28"/>
  <c r="AH173" i="40"/>
  <c r="AI166" i="41"/>
  <c r="AB168" i="28"/>
  <c r="AM19" i="41"/>
  <c r="AN65" i="23"/>
  <c r="AD74" i="28"/>
  <c r="AM137" i="28"/>
  <c r="AH41" i="23"/>
  <c r="Z109" i="28"/>
  <c r="Y91" i="23"/>
  <c r="AL110" i="28"/>
  <c r="AI73" i="28"/>
  <c r="AA159" i="23"/>
  <c r="AJ45" i="23"/>
  <c r="AA135" i="23"/>
  <c r="X29" i="40"/>
  <c r="AG109" i="28"/>
  <c r="AC110" i="28"/>
  <c r="AI45" i="23"/>
  <c r="AC7" i="42"/>
  <c r="AN71" i="28"/>
  <c r="AC71" i="28"/>
  <c r="AB173" i="40"/>
  <c r="AH29" i="40"/>
  <c r="X89" i="40"/>
  <c r="AJ109" i="28"/>
  <c r="Y121" i="28"/>
  <c r="W110" i="28"/>
  <c r="AG30" i="28"/>
  <c r="AA45" i="23"/>
  <c r="AL81" i="40"/>
  <c r="AB59" i="28"/>
  <c r="AB7" i="42"/>
  <c r="AG71" i="28"/>
  <c r="AJ43" i="23"/>
  <c r="AG25" i="28"/>
  <c r="AE25" i="28"/>
  <c r="X25" i="28"/>
  <c r="AI173" i="40"/>
  <c r="AI142" i="40"/>
  <c r="AF150" i="23"/>
  <c r="AN29" i="40"/>
  <c r="AB110" i="28"/>
  <c r="Y128" i="23"/>
  <c r="AH132" i="23"/>
  <c r="AO45" i="23"/>
  <c r="AE104" i="21"/>
  <c r="AB104" i="21"/>
  <c r="AN104" i="21"/>
  <c r="AG104" i="21"/>
  <c r="AA104" i="21"/>
  <c r="AM104" i="21"/>
  <c r="AF104" i="21"/>
  <c r="AO104" i="21"/>
  <c r="AI104" i="21"/>
  <c r="AH104" i="21"/>
  <c r="AC104" i="21"/>
  <c r="AL104" i="21"/>
  <c r="AJ104" i="21"/>
  <c r="AI79" i="23"/>
  <c r="W79" i="23"/>
  <c r="AO79" i="23"/>
  <c r="AE79" i="23"/>
  <c r="AG79" i="23"/>
  <c r="AK79" i="23"/>
  <c r="Z79" i="23"/>
  <c r="AL79" i="23"/>
  <c r="AF79" i="23"/>
  <c r="AJ79" i="23"/>
  <c r="X79" i="23"/>
  <c r="AH79" i="23"/>
  <c r="AM79" i="23"/>
  <c r="AC79" i="23"/>
  <c r="AA79" i="23"/>
  <c r="AB79" i="23"/>
  <c r="AA175" i="28"/>
  <c r="AL175" i="28"/>
  <c r="AG175" i="28"/>
  <c r="AF175" i="28"/>
  <c r="AM175" i="28"/>
  <c r="AO175" i="28"/>
  <c r="Z175" i="28"/>
  <c r="AB175" i="28"/>
  <c r="AJ175" i="28"/>
  <c r="AI175" i="28"/>
  <c r="AN175" i="28"/>
  <c r="AC175" i="28"/>
  <c r="AE175" i="28"/>
  <c r="AH175" i="28"/>
  <c r="AD175" i="28"/>
  <c r="Y175" i="28"/>
  <c r="X175" i="28"/>
  <c r="AK175" i="28"/>
  <c r="X104" i="21"/>
  <c r="Y104" i="21"/>
  <c r="AK104" i="21"/>
  <c r="AK49" i="40"/>
  <c r="AM49" i="40"/>
  <c r="Y49" i="40"/>
  <c r="AN49" i="40"/>
  <c r="AA49" i="40"/>
  <c r="W49" i="40"/>
  <c r="AI49" i="40"/>
  <c r="AE49" i="40"/>
  <c r="AC49" i="40"/>
  <c r="AJ49" i="40"/>
  <c r="AD98" i="40"/>
  <c r="AI98" i="40"/>
  <c r="AE91" i="41"/>
  <c r="AB91" i="41"/>
  <c r="AC91" i="41"/>
  <c r="AN91" i="41"/>
  <c r="Y109" i="26"/>
  <c r="AI109" i="26"/>
  <c r="AO109" i="26"/>
  <c r="AD109" i="26"/>
  <c r="AA109" i="26"/>
  <c r="AD111" i="26"/>
  <c r="AN111" i="26"/>
  <c r="AH111" i="26"/>
  <c r="W111" i="26"/>
  <c r="AO111" i="26"/>
  <c r="AF111" i="26"/>
  <c r="AK111" i="26"/>
  <c r="X111" i="26"/>
  <c r="Y111" i="26"/>
  <c r="AC111" i="26"/>
  <c r="AE111" i="26"/>
  <c r="AL111" i="26"/>
  <c r="Z111" i="26"/>
  <c r="AM111" i="26"/>
  <c r="AI111" i="26"/>
  <c r="AJ111" i="26"/>
  <c r="AA111" i="26"/>
  <c r="AB111" i="26"/>
  <c r="AN175" i="42"/>
  <c r="AG175" i="42"/>
  <c r="AM150" i="42"/>
  <c r="AD150" i="42"/>
  <c r="AA150" i="42"/>
  <c r="Z150" i="42"/>
  <c r="AI150" i="42"/>
  <c r="AB150" i="42"/>
  <c r="AE150" i="42"/>
  <c r="AL30" i="41"/>
  <c r="AG30" i="41"/>
  <c r="AC30" i="41"/>
  <c r="AB26" i="26"/>
  <c r="AD26" i="26"/>
  <c r="AH26" i="26"/>
  <c r="AI26" i="26"/>
  <c r="AA26" i="26"/>
  <c r="AG26" i="26"/>
  <c r="AL26" i="26"/>
  <c r="AF26" i="26"/>
  <c r="AC26" i="26"/>
  <c r="Y26" i="26"/>
  <c r="AO26" i="26"/>
  <c r="AK26" i="26"/>
  <c r="AE26" i="26"/>
  <c r="AF119" i="26"/>
  <c r="AC119" i="26"/>
  <c r="AA119" i="26"/>
  <c r="AN119" i="26"/>
  <c r="Y119" i="26"/>
  <c r="AO119" i="26"/>
  <c r="AK119" i="26"/>
  <c r="AI119" i="26"/>
  <c r="AJ119" i="26"/>
  <c r="X119" i="26"/>
  <c r="Z119" i="26"/>
  <c r="AL119" i="26"/>
  <c r="AB119" i="26"/>
  <c r="AD119" i="26"/>
  <c r="AH119" i="26"/>
  <c r="AE11" i="26"/>
  <c r="AB11" i="26"/>
  <c r="AF11" i="26"/>
  <c r="AM11" i="26"/>
  <c r="AN11" i="26"/>
  <c r="W11" i="26"/>
  <c r="X11" i="26"/>
  <c r="AC11" i="26"/>
  <c r="AD11" i="26"/>
  <c r="AH11" i="26"/>
  <c r="AO11" i="26"/>
  <c r="AL11" i="26"/>
  <c r="AI11" i="26"/>
  <c r="AJ11" i="26"/>
  <c r="AG11" i="26"/>
  <c r="AA11" i="26"/>
  <c r="AK11" i="26"/>
  <c r="Y11" i="26"/>
  <c r="W83" i="28"/>
  <c r="AG83" i="28"/>
  <c r="AM89" i="41"/>
  <c r="AA89" i="41"/>
  <c r="W120" i="26"/>
  <c r="AD120" i="26"/>
  <c r="Y120" i="26"/>
  <c r="AL120" i="26"/>
  <c r="AM120" i="26"/>
  <c r="AB120" i="26"/>
  <c r="AE120" i="26"/>
  <c r="AC120" i="26"/>
  <c r="AA120" i="26"/>
  <c r="AN120" i="26"/>
  <c r="AG120" i="26"/>
  <c r="Z120" i="26"/>
  <c r="AJ120" i="26"/>
  <c r="AH120" i="26"/>
  <c r="AI120" i="26"/>
  <c r="AK120" i="26"/>
  <c r="AF120" i="26"/>
  <c r="AH156" i="42"/>
  <c r="AL156" i="42"/>
  <c r="AF156" i="42"/>
  <c r="AE156" i="42"/>
  <c r="AA156" i="42"/>
  <c r="X68" i="21"/>
  <c r="AF68" i="21"/>
  <c r="AB68" i="21"/>
  <c r="AM68" i="21"/>
  <c r="AO68" i="21"/>
  <c r="AI68" i="21"/>
  <c r="AG68" i="21"/>
  <c r="AA68" i="21"/>
  <c r="AL68" i="21"/>
  <c r="W68" i="21"/>
  <c r="AJ68" i="21"/>
  <c r="AH68" i="21"/>
  <c r="AN68" i="21"/>
  <c r="Z68" i="21"/>
  <c r="AK68" i="21"/>
  <c r="Y68" i="21"/>
  <c r="AE68" i="21"/>
  <c r="AC76" i="23"/>
  <c r="AM76" i="23"/>
  <c r="AF76" i="23"/>
  <c r="AO76" i="23"/>
  <c r="Y76" i="23"/>
  <c r="AG76" i="23"/>
  <c r="AI76" i="23"/>
  <c r="AL147" i="42"/>
  <c r="Z147" i="42"/>
  <c r="AM147" i="42"/>
  <c r="AC147" i="42"/>
  <c r="X147" i="42"/>
  <c r="AF147" i="42"/>
  <c r="AA147" i="42"/>
  <c r="AJ147" i="42"/>
  <c r="AN147" i="42"/>
  <c r="AO147" i="42"/>
  <c r="AB147" i="42"/>
  <c r="Y147" i="42"/>
  <c r="AK147" i="42"/>
  <c r="AI147" i="42"/>
  <c r="AE147" i="42"/>
  <c r="AD147" i="42"/>
  <c r="AD78" i="25"/>
  <c r="AH78" i="25"/>
  <c r="AF78" i="25"/>
  <c r="AA78" i="25"/>
  <c r="AE78" i="25"/>
  <c r="AN78" i="25"/>
  <c r="AO78" i="25"/>
  <c r="AG78" i="25"/>
  <c r="Y78" i="25"/>
  <c r="AK78" i="25"/>
  <c r="AL78" i="25"/>
  <c r="AJ78" i="25"/>
  <c r="X78" i="25"/>
  <c r="W78" i="25"/>
  <c r="Z78" i="25"/>
  <c r="AB78" i="25"/>
  <c r="AA90" i="40"/>
  <c r="AO90" i="40"/>
  <c r="X90" i="40"/>
  <c r="AK90" i="40"/>
  <c r="AC90" i="40"/>
  <c r="AJ90" i="40"/>
  <c r="AD90" i="40"/>
  <c r="AN90" i="40"/>
  <c r="W90" i="40"/>
  <c r="AH90" i="40"/>
  <c r="AB90" i="40"/>
  <c r="AG90" i="40"/>
  <c r="AM90" i="40"/>
  <c r="Z90" i="40"/>
  <c r="AL90" i="40"/>
  <c r="Y90" i="40"/>
  <c r="Z104" i="21"/>
  <c r="W104" i="21"/>
  <c r="AG111" i="26"/>
  <c r="AD104" i="21"/>
  <c r="Y79" i="23"/>
  <c r="AJ150" i="42"/>
  <c r="AM91" i="41"/>
  <c r="AH49" i="40"/>
  <c r="AB109" i="26"/>
  <c r="AA120" i="23"/>
  <c r="AM171" i="41"/>
  <c r="AK109" i="41"/>
  <c r="AD109" i="41"/>
  <c r="AG109" i="41"/>
  <c r="AA109" i="41"/>
  <c r="AN109" i="41"/>
  <c r="Z109" i="41"/>
  <c r="AC64" i="40"/>
  <c r="Z64" i="40"/>
  <c r="AB16" i="40"/>
  <c r="AA16" i="40"/>
  <c r="AJ10" i="28"/>
  <c r="AA10" i="28"/>
  <c r="AB10" i="28"/>
  <c r="AI10" i="28"/>
  <c r="AG10" i="28"/>
  <c r="AN10" i="28"/>
  <c r="AC10" i="28"/>
  <c r="AF10" i="28"/>
  <c r="Y10" i="28"/>
  <c r="AM10" i="28"/>
  <c r="AH10" i="28"/>
  <c r="AO10" i="28"/>
  <c r="Z10" i="28"/>
  <c r="X78" i="23"/>
  <c r="W78" i="23"/>
  <c r="AA127" i="42"/>
  <c r="AE127" i="42"/>
  <c r="AM127" i="42"/>
  <c r="AO127" i="42"/>
  <c r="AJ127" i="42"/>
  <c r="AL127" i="42"/>
  <c r="AN127" i="42"/>
  <c r="Z127" i="42"/>
  <c r="AB127" i="42"/>
  <c r="AI127" i="42"/>
  <c r="W127" i="42"/>
  <c r="X127" i="42"/>
  <c r="Y127" i="42"/>
  <c r="AD127" i="42"/>
  <c r="AC127" i="42"/>
  <c r="AD118" i="42"/>
  <c r="AC118" i="42"/>
  <c r="AA118" i="42"/>
  <c r="AH118" i="42"/>
  <c r="AG118" i="42"/>
  <c r="AF118" i="42"/>
  <c r="AL118" i="42"/>
  <c r="AI118" i="42"/>
  <c r="AO118" i="42"/>
  <c r="AM118" i="42"/>
  <c r="AA24" i="41"/>
  <c r="AM61" i="40"/>
  <c r="AD61" i="40"/>
  <c r="AE61" i="40"/>
  <c r="AN11" i="28"/>
  <c r="AM11" i="28"/>
  <c r="AF11" i="28"/>
  <c r="X11" i="28"/>
  <c r="AA11" i="28"/>
  <c r="AJ11" i="28"/>
  <c r="AG11" i="28"/>
  <c r="AG80" i="40"/>
  <c r="AD80" i="40"/>
  <c r="AD159" i="40"/>
  <c r="Y159" i="40"/>
  <c r="AK58" i="28"/>
  <c r="AO58" i="28"/>
  <c r="AD97" i="40"/>
  <c r="X97" i="40"/>
  <c r="AF81" i="42"/>
  <c r="AH81" i="42"/>
  <c r="AL81" i="42"/>
  <c r="AO32" i="42"/>
  <c r="AA32" i="42"/>
  <c r="X32" i="42"/>
  <c r="AK32" i="42"/>
  <c r="AH27" i="40"/>
  <c r="AN27" i="40"/>
  <c r="AA27" i="40"/>
  <c r="AE27" i="40"/>
  <c r="AB27" i="40"/>
  <c r="Y27" i="40"/>
  <c r="AK154" i="41"/>
  <c r="AB154" i="41"/>
  <c r="AM154" i="41"/>
  <c r="AI21" i="40"/>
  <c r="W21" i="40"/>
  <c r="AD11" i="42"/>
  <c r="X11" i="42"/>
  <c r="AL11" i="42"/>
  <c r="AJ11" i="42"/>
  <c r="AA75" i="23"/>
  <c r="X75" i="23"/>
  <c r="AG102" i="41"/>
  <c r="AF102" i="41"/>
  <c r="AE102" i="41"/>
  <c r="X102" i="41"/>
  <c r="AB102" i="41"/>
  <c r="AA102" i="41"/>
  <c r="Y69" i="40"/>
  <c r="AE118" i="40"/>
  <c r="W118" i="40"/>
  <c r="AB118" i="40"/>
  <c r="X167" i="40"/>
  <c r="AC167" i="40"/>
  <c r="AG36" i="40"/>
  <c r="AF36" i="40"/>
  <c r="AC36" i="40"/>
  <c r="AK36" i="40"/>
  <c r="AK150" i="41"/>
  <c r="AI150" i="41"/>
  <c r="Z137" i="40"/>
  <c r="AA137" i="40"/>
  <c r="W137" i="40"/>
  <c r="AJ137" i="40"/>
  <c r="AB137" i="40"/>
  <c r="AG137" i="40"/>
  <c r="X146" i="40"/>
  <c r="W146" i="40"/>
  <c r="AC28" i="40"/>
  <c r="AJ28" i="40"/>
  <c r="AL32" i="40"/>
  <c r="AC32" i="40"/>
  <c r="Z32" i="40"/>
  <c r="AG128" i="42"/>
  <c r="X128" i="42"/>
  <c r="AB128" i="42"/>
  <c r="AC144" i="42"/>
  <c r="AF144" i="42"/>
  <c r="AI144" i="42"/>
  <c r="AL144" i="42"/>
  <c r="AK144" i="42"/>
  <c r="AM95" i="41"/>
  <c r="AI95" i="41"/>
  <c r="X95" i="41"/>
  <c r="AN95" i="41"/>
  <c r="Z95" i="41"/>
  <c r="AK95" i="41"/>
  <c r="AJ95" i="41"/>
  <c r="AD95" i="41"/>
  <c r="AB95" i="41"/>
  <c r="AL95" i="41"/>
  <c r="AE95" i="41"/>
  <c r="AG95" i="41"/>
  <c r="AF95" i="41"/>
  <c r="AC95" i="41"/>
  <c r="AL79" i="28"/>
  <c r="W79" i="28"/>
  <c r="AB79" i="28"/>
  <c r="W111" i="40"/>
  <c r="AK111" i="40"/>
  <c r="X111" i="40"/>
  <c r="AN111" i="40"/>
  <c r="AG111" i="40"/>
  <c r="AD111" i="40"/>
  <c r="AB111" i="40"/>
  <c r="AE152" i="23"/>
  <c r="AG152" i="23"/>
  <c r="AK152" i="23"/>
  <c r="AC152" i="23"/>
  <c r="W152" i="23"/>
  <c r="AI152" i="23"/>
  <c r="AN152" i="23"/>
  <c r="AB152" i="23"/>
  <c r="Z27" i="42"/>
  <c r="AG27" i="42"/>
  <c r="AA57" i="23"/>
  <c r="AK57" i="23"/>
  <c r="W57" i="23"/>
  <c r="AC57" i="23"/>
  <c r="Z57" i="23"/>
  <c r="AM57" i="23"/>
  <c r="AH57" i="23"/>
  <c r="AL57" i="23"/>
  <c r="AF57" i="23"/>
  <c r="AJ57" i="23"/>
  <c r="Y57" i="23"/>
  <c r="AO57" i="23"/>
  <c r="AI57" i="23"/>
  <c r="AD57" i="23"/>
  <c r="AG57" i="23"/>
  <c r="AL84" i="26"/>
  <c r="AA84" i="26"/>
  <c r="Y84" i="26"/>
  <c r="AH97" i="40"/>
  <c r="Z139" i="41"/>
  <c r="AD137" i="40"/>
  <c r="AN154" i="41"/>
  <c r="AE32" i="41"/>
  <c r="AK32" i="41"/>
  <c r="Y84" i="41"/>
  <c r="AK84" i="41"/>
  <c r="AJ164" i="42"/>
  <c r="AC164" i="42"/>
  <c r="AB164" i="42"/>
  <c r="AO164" i="42"/>
  <c r="X164" i="42"/>
  <c r="Z164" i="42"/>
  <c r="W164" i="42"/>
  <c r="Z7" i="40"/>
  <c r="AF7" i="40"/>
  <c r="AN7" i="40"/>
  <c r="AC7" i="40"/>
  <c r="AD7" i="40"/>
  <c r="AE7" i="40"/>
  <c r="AL7" i="40"/>
  <c r="AK13" i="41"/>
  <c r="X13" i="41"/>
  <c r="Z13" i="41"/>
  <c r="AA13" i="41"/>
  <c r="AB141" i="23"/>
  <c r="AD141" i="23"/>
  <c r="AE141" i="23"/>
  <c r="AG138" i="40"/>
  <c r="AK138" i="40"/>
  <c r="AA138" i="40"/>
  <c r="AG24" i="41"/>
  <c r="AE24" i="41"/>
  <c r="AM24" i="41"/>
  <c r="AN24" i="41"/>
  <c r="W24" i="41"/>
  <c r="AJ24" i="41"/>
  <c r="AD92" i="40"/>
  <c r="Y92" i="40"/>
  <c r="AE92" i="40"/>
  <c r="AH171" i="41"/>
  <c r="AO171" i="41"/>
  <c r="W171" i="41"/>
  <c r="AG171" i="41"/>
  <c r="Z171" i="41"/>
  <c r="AB171" i="41"/>
  <c r="AC171" i="41"/>
  <c r="AL171" i="41"/>
  <c r="AK171" i="41"/>
  <c r="AD158" i="40"/>
  <c r="AK158" i="40"/>
  <c r="AO158" i="40"/>
  <c r="AN158" i="40"/>
  <c r="X127" i="41"/>
  <c r="AN127" i="41"/>
  <c r="AB117" i="23"/>
  <c r="AE117" i="23"/>
  <c r="W117" i="23"/>
  <c r="AK117" i="23"/>
  <c r="Z117" i="23"/>
  <c r="AN117" i="23"/>
  <c r="AF117" i="23"/>
  <c r="AD117" i="23"/>
  <c r="AC117" i="23"/>
  <c r="AG117" i="23"/>
  <c r="AJ117" i="23"/>
  <c r="X117" i="23"/>
  <c r="AH117" i="23"/>
  <c r="Y117" i="23"/>
  <c r="AB43" i="23"/>
  <c r="Y43" i="23"/>
  <c r="AO43" i="23"/>
  <c r="AH43" i="23"/>
  <c r="AM43" i="23"/>
  <c r="AI43" i="23"/>
  <c r="X43" i="23"/>
  <c r="AK43" i="23"/>
  <c r="W43" i="23"/>
  <c r="AL43" i="23"/>
  <c r="Z43" i="23"/>
  <c r="AG43" i="23"/>
  <c r="Z42" i="41"/>
  <c r="AD42" i="41"/>
  <c r="AL42" i="41"/>
  <c r="AM42" i="41"/>
  <c r="W42" i="41"/>
  <c r="AG42" i="41"/>
  <c r="Y42" i="41"/>
  <c r="AF37" i="28"/>
  <c r="AL37" i="28"/>
  <c r="AB37" i="28"/>
  <c r="AO37" i="28"/>
  <c r="AM37" i="28"/>
  <c r="AD37" i="28"/>
  <c r="AK37" i="28"/>
  <c r="AC37" i="28"/>
  <c r="AE37" i="28"/>
  <c r="AN37" i="28"/>
  <c r="AJ37" i="28"/>
  <c r="Y37" i="28"/>
  <c r="X37" i="28"/>
  <c r="Z37" i="28"/>
  <c r="AC15" i="28"/>
  <c r="AF15" i="28"/>
  <c r="AN15" i="28"/>
  <c r="Z15" i="28"/>
  <c r="AB15" i="28"/>
  <c r="AG15" i="28"/>
  <c r="W15" i="28"/>
  <c r="AI15" i="28"/>
  <c r="AD15" i="28"/>
  <c r="X15" i="28"/>
  <c r="AL45" i="42"/>
  <c r="AM45" i="42"/>
  <c r="AM112" i="42"/>
  <c r="W112" i="42"/>
  <c r="Y112" i="42"/>
  <c r="AK112" i="42"/>
  <c r="AL112" i="42"/>
  <c r="AA112" i="42"/>
  <c r="AG112" i="42"/>
  <c r="AO112" i="42"/>
  <c r="AD112" i="42"/>
  <c r="Z31" i="40"/>
  <c r="AD31" i="40"/>
  <c r="AA163" i="40"/>
  <c r="AJ163" i="40"/>
  <c r="Y120" i="23"/>
  <c r="Z120" i="23"/>
  <c r="AO120" i="23"/>
  <c r="AF120" i="23"/>
  <c r="AI120" i="23"/>
  <c r="AM120" i="23"/>
  <c r="AE120" i="23"/>
  <c r="X120" i="23"/>
  <c r="AL11" i="41"/>
  <c r="AC11" i="41"/>
  <c r="AO33" i="40"/>
  <c r="AE33" i="40"/>
  <c r="AM33" i="40"/>
  <c r="AA33" i="40"/>
  <c r="Y33" i="40"/>
  <c r="AI33" i="40"/>
  <c r="AF33" i="40"/>
  <c r="AC33" i="40"/>
  <c r="X33" i="40"/>
  <c r="AJ33" i="40"/>
  <c r="Z33" i="40"/>
  <c r="AH33" i="40"/>
  <c r="AK33" i="40"/>
  <c r="AJ26" i="40"/>
  <c r="AE26" i="40"/>
  <c r="AA26" i="40"/>
  <c r="AI26" i="40"/>
  <c r="AL26" i="40"/>
  <c r="AO26" i="40"/>
  <c r="Z26" i="40"/>
  <c r="AN26" i="40"/>
  <c r="AF26" i="40"/>
  <c r="Y26" i="40"/>
  <c r="AH26" i="40"/>
  <c r="AC26" i="40"/>
  <c r="AM26" i="40"/>
  <c r="AD26" i="40"/>
  <c r="AD116" i="28"/>
  <c r="AJ116" i="28"/>
  <c r="AB116" i="28"/>
  <c r="AH62" i="28"/>
  <c r="AE62" i="28"/>
  <c r="AF62" i="28"/>
  <c r="AD62" i="28"/>
  <c r="AI62" i="28"/>
  <c r="AK62" i="28"/>
  <c r="AG62" i="28"/>
  <c r="AC62" i="28"/>
  <c r="AL21" i="23"/>
  <c r="AJ74" i="28"/>
  <c r="AD16" i="23"/>
  <c r="AD117" i="40"/>
  <c r="AO46" i="28"/>
  <c r="W41" i="23"/>
  <c r="AJ107" i="23"/>
  <c r="AD81" i="28"/>
  <c r="AE173" i="23"/>
  <c r="AC91" i="23"/>
  <c r="AO162" i="28"/>
  <c r="X24" i="28"/>
  <c r="W108" i="40"/>
  <c r="AI138" i="28"/>
  <c r="AF14" i="42"/>
  <c r="AM116" i="42"/>
  <c r="AB50" i="23"/>
  <c r="AL18" i="28"/>
  <c r="AC169" i="28"/>
  <c r="AN135" i="23"/>
  <c r="AH175" i="41"/>
  <c r="AM2" i="28"/>
  <c r="AF2" i="28"/>
  <c r="AJ20" i="28"/>
  <c r="AD12" i="42"/>
  <c r="AK7" i="41"/>
  <c r="Z73" i="41"/>
  <c r="AF65" i="23"/>
  <c r="AD19" i="23"/>
  <c r="AO29" i="28"/>
  <c r="AC74" i="28"/>
  <c r="AN143" i="28"/>
  <c r="AD29" i="40"/>
  <c r="AB22" i="28"/>
  <c r="AJ80" i="23"/>
  <c r="AI41" i="23"/>
  <c r="AB41" i="23"/>
  <c r="AE109" i="28"/>
  <c r="W63" i="42"/>
  <c r="AM34" i="23"/>
  <c r="AH163" i="28"/>
  <c r="AF93" i="42"/>
  <c r="W4" i="23"/>
  <c r="Y2" i="28"/>
  <c r="AE33" i="28"/>
  <c r="X142" i="41"/>
  <c r="AJ65" i="23"/>
  <c r="Z176" i="23"/>
  <c r="AN108" i="28"/>
  <c r="AC175" i="40"/>
  <c r="AL74" i="28"/>
  <c r="W107" i="42"/>
  <c r="AL22" i="28"/>
  <c r="Z80" i="23"/>
  <c r="AD41" i="23"/>
  <c r="AE41" i="23"/>
  <c r="W140" i="23"/>
  <c r="AN4" i="23"/>
  <c r="AK135" i="28"/>
  <c r="AA128" i="23"/>
  <c r="AJ58" i="41"/>
  <c r="AL46" i="40"/>
  <c r="W169" i="28"/>
  <c r="AG2" i="28"/>
  <c r="Y74" i="28"/>
  <c r="AL86" i="28"/>
  <c r="Z114" i="42"/>
  <c r="AG4" i="23"/>
  <c r="AM128" i="23"/>
  <c r="AF58" i="41"/>
  <c r="AK7" i="28"/>
  <c r="AA169" i="28"/>
  <c r="AO2" i="28"/>
  <c r="AB74" i="28"/>
  <c r="AH162" i="28"/>
  <c r="AI133" i="23"/>
  <c r="AJ128" i="23"/>
  <c r="AC58" i="41"/>
  <c r="W7" i="28"/>
  <c r="AJ169" i="28"/>
  <c r="AA2" i="28"/>
  <c r="AK142" i="40"/>
  <c r="AC150" i="23"/>
  <c r="W74" i="28"/>
  <c r="AI29" i="40"/>
  <c r="X41" i="23"/>
  <c r="X91" i="23"/>
  <c r="AK162" i="28"/>
  <c r="X169" i="28"/>
  <c r="AE175" i="41"/>
  <c r="AC2" i="28"/>
  <c r="AJ142" i="41"/>
  <c r="AF106" i="42"/>
  <c r="AD108" i="28"/>
  <c r="AF117" i="40"/>
  <c r="Z46" i="28"/>
  <c r="AD168" i="41"/>
  <c r="AL41" i="23"/>
  <c r="X122" i="40"/>
  <c r="Y65" i="28"/>
  <c r="AH81" i="28"/>
  <c r="AI170" i="28"/>
  <c r="AH51" i="23"/>
  <c r="W85" i="23"/>
  <c r="AE141" i="28"/>
  <c r="AA106" i="28"/>
  <c r="W159" i="40"/>
  <c r="AA163" i="28"/>
  <c r="X116" i="28"/>
  <c r="AD93" i="42"/>
  <c r="AL41" i="28"/>
  <c r="AN41" i="28"/>
  <c r="AA64" i="23"/>
  <c r="AD45" i="42"/>
  <c r="AJ159" i="23"/>
  <c r="AA118" i="28"/>
  <c r="Z14" i="42"/>
  <c r="AB133" i="23"/>
  <c r="AD120" i="28"/>
  <c r="AN120" i="28"/>
  <c r="Z116" i="42"/>
  <c r="AI25" i="42"/>
  <c r="AL2" i="28"/>
  <c r="AE2" i="28"/>
  <c r="AB117" i="40"/>
  <c r="AC51" i="23"/>
  <c r="AH45" i="42"/>
  <c r="AI2" i="28"/>
  <c r="AN2" i="28"/>
  <c r="AF49" i="40"/>
  <c r="AJ55" i="41"/>
  <c r="AH106" i="42"/>
  <c r="AM128" i="42"/>
  <c r="AH150" i="23"/>
  <c r="AL173" i="40"/>
  <c r="X163" i="41"/>
  <c r="AA19" i="23"/>
  <c r="AG107" i="42"/>
  <c r="AN136" i="41"/>
  <c r="X22" i="28"/>
  <c r="AC24" i="23"/>
  <c r="AK117" i="40"/>
  <c r="AM51" i="23"/>
  <c r="AA85" i="23"/>
  <c r="AL163" i="28"/>
  <c r="AG116" i="28"/>
  <c r="AG93" i="42"/>
  <c r="AC141" i="41"/>
  <c r="AF41" i="28"/>
  <c r="X41" i="28"/>
  <c r="AA14" i="28"/>
  <c r="AG175" i="23"/>
  <c r="AE64" i="23"/>
  <c r="AI45" i="42"/>
  <c r="AH159" i="23"/>
  <c r="AG93" i="28"/>
  <c r="W14" i="42"/>
  <c r="AI91" i="28"/>
  <c r="AJ120" i="28"/>
  <c r="AD116" i="42"/>
  <c r="AE45" i="23"/>
  <c r="AF45" i="23"/>
  <c r="AE117" i="40"/>
  <c r="AE113" i="40"/>
  <c r="AM66" i="28"/>
  <c r="AK51" i="23"/>
  <c r="W50" i="28"/>
  <c r="AA141" i="41"/>
  <c r="AM175" i="23"/>
  <c r="AB45" i="42"/>
  <c r="AL14" i="42"/>
  <c r="AG120" i="28"/>
  <c r="AK2" i="28"/>
  <c r="X2" i="28"/>
  <c r="Z156" i="23"/>
  <c r="AO117" i="40"/>
  <c r="AK41" i="23"/>
  <c r="AG50" i="42"/>
  <c r="Z113" i="40"/>
  <c r="AA109" i="28"/>
  <c r="AH66" i="28"/>
  <c r="Z160" i="28"/>
  <c r="AK98" i="42"/>
  <c r="AN51" i="23"/>
  <c r="AO50" i="28"/>
  <c r="AF20" i="23"/>
  <c r="X163" i="28"/>
  <c r="AO141" i="41"/>
  <c r="AI41" i="28"/>
  <c r="X175" i="23"/>
  <c r="AJ26" i="28"/>
  <c r="AF45" i="42"/>
  <c r="AL159" i="23"/>
  <c r="Y4" i="23"/>
  <c r="Y14" i="42"/>
  <c r="AO120" i="28"/>
  <c r="AJ166" i="28"/>
  <c r="AB45" i="23"/>
  <c r="X45" i="23"/>
  <c r="AN77" i="28"/>
  <c r="AN57" i="41"/>
  <c r="AA108" i="28"/>
  <c r="X142" i="23"/>
  <c r="AH117" i="40"/>
  <c r="AA117" i="40"/>
  <c r="AJ41" i="23"/>
  <c r="AI50" i="42"/>
  <c r="AA113" i="40"/>
  <c r="AF109" i="28"/>
  <c r="AC170" i="23"/>
  <c r="Y66" i="28"/>
  <c r="AN160" i="28"/>
  <c r="AG98" i="42"/>
  <c r="AA51" i="23"/>
  <c r="AL85" i="23"/>
  <c r="Y50" i="28"/>
  <c r="AG37" i="28"/>
  <c r="AC163" i="28"/>
  <c r="AK116" i="28"/>
  <c r="AJ93" i="42"/>
  <c r="AN141" i="41"/>
  <c r="Z41" i="28"/>
  <c r="AO175" i="23"/>
  <c r="AA26" i="28"/>
  <c r="AE45" i="42"/>
  <c r="AG159" i="23"/>
  <c r="AB146" i="28"/>
  <c r="AA14" i="42"/>
  <c r="AA133" i="23"/>
  <c r="AC160" i="42"/>
  <c r="AA60" i="28"/>
  <c r="X120" i="28"/>
  <c r="W166" i="28"/>
  <c r="AD78" i="28"/>
  <c r="W45" i="23"/>
  <c r="AM45" i="23"/>
  <c r="AG83" i="23"/>
  <c r="AB77" i="28"/>
  <c r="AL77" i="40"/>
  <c r="AF57" i="41"/>
  <c r="AK15" i="23"/>
  <c r="AG13" i="42"/>
  <c r="AK108" i="28"/>
  <c r="AJ158" i="28"/>
  <c r="AA142" i="23"/>
  <c r="AH45" i="28"/>
  <c r="AC117" i="40"/>
  <c r="Y117" i="40"/>
  <c r="AA41" i="23"/>
  <c r="AM50" i="42"/>
  <c r="X104" i="41"/>
  <c r="AN125" i="41"/>
  <c r="AH142" i="42"/>
  <c r="AM113" i="40"/>
  <c r="AA170" i="23"/>
  <c r="X99" i="28"/>
  <c r="AI66" i="28"/>
  <c r="AK33" i="41"/>
  <c r="AL160" i="28"/>
  <c r="AE98" i="42"/>
  <c r="AJ51" i="23"/>
  <c r="Y85" i="23"/>
  <c r="AH50" i="28"/>
  <c r="AE92" i="41"/>
  <c r="AA159" i="40"/>
  <c r="AJ163" i="28"/>
  <c r="AI116" i="28"/>
  <c r="AM93" i="42"/>
  <c r="X141" i="41"/>
  <c r="AK175" i="23"/>
  <c r="X26" i="28"/>
  <c r="AC45" i="42"/>
  <c r="AA146" i="28"/>
  <c r="AE14" i="42"/>
  <c r="AM133" i="23"/>
  <c r="AI60" i="28"/>
  <c r="AM120" i="28"/>
  <c r="AL120" i="28"/>
  <c r="AB97" i="42"/>
  <c r="AG45" i="23"/>
  <c r="Y45" i="23"/>
  <c r="AA83" i="23"/>
  <c r="AD77" i="28"/>
  <c r="AB129" i="23"/>
  <c r="AJ2" i="28"/>
  <c r="AD2" i="28"/>
  <c r="AO51" i="41"/>
  <c r="AJ51" i="41"/>
  <c r="AG150" i="42"/>
  <c r="W150" i="42"/>
  <c r="AL150" i="42"/>
  <c r="AG52" i="42"/>
  <c r="W52" i="42"/>
  <c r="AF146" i="42"/>
  <c r="Y146" i="42"/>
  <c r="AH146" i="42"/>
  <c r="W146" i="42"/>
  <c r="AB146" i="42"/>
  <c r="AJ146" i="42"/>
  <c r="AK61" i="41"/>
  <c r="AM61" i="41"/>
  <c r="AD132" i="41"/>
  <c r="AI132" i="41"/>
  <c r="AF132" i="41"/>
  <c r="AM132" i="41"/>
  <c r="AC132" i="41"/>
  <c r="AC71" i="23"/>
  <c r="AB71" i="23"/>
  <c r="AM71" i="23"/>
  <c r="AL71" i="23"/>
  <c r="AI174" i="42"/>
  <c r="Z174" i="42"/>
  <c r="W165" i="40"/>
  <c r="AL165" i="40"/>
  <c r="W55" i="26"/>
  <c r="AH55" i="26"/>
  <c r="AK36" i="26"/>
  <c r="AD36" i="26"/>
  <c r="W87" i="41"/>
  <c r="AB87" i="41"/>
  <c r="X98" i="23"/>
  <c r="AH98" i="23"/>
  <c r="Z98" i="23"/>
  <c r="W160" i="23"/>
  <c r="Z160" i="23"/>
  <c r="AO160" i="23"/>
  <c r="AH160" i="23"/>
  <c r="AD160" i="23"/>
  <c r="AB160" i="23"/>
  <c r="AA160" i="23"/>
  <c r="AJ160" i="23"/>
  <c r="AG160" i="23"/>
  <c r="Y29" i="41"/>
  <c r="AM10" i="42"/>
  <c r="AN10" i="42"/>
  <c r="AL120" i="23"/>
  <c r="AC120" i="23"/>
  <c r="AH177" i="42"/>
  <c r="Y177" i="42"/>
  <c r="AB112" i="28"/>
  <c r="Z112" i="28"/>
  <c r="AB69" i="42"/>
  <c r="AM69" i="42"/>
  <c r="AF138" i="41"/>
  <c r="AB24" i="41"/>
  <c r="AK24" i="41"/>
  <c r="AI24" i="41"/>
  <c r="AO24" i="41"/>
  <c r="AH24" i="41"/>
  <c r="Y24" i="41"/>
  <c r="AD24" i="41"/>
  <c r="AH146" i="41"/>
  <c r="AE146" i="41"/>
  <c r="AN48" i="42"/>
  <c r="AA48" i="42"/>
  <c r="W77" i="41"/>
  <c r="AE100" i="41"/>
  <c r="AN100" i="41"/>
  <c r="X34" i="28"/>
  <c r="AG34" i="28"/>
  <c r="AC34" i="28"/>
  <c r="AM34" i="28"/>
  <c r="AI126" i="23"/>
  <c r="AF126" i="23"/>
  <c r="AD120" i="42"/>
  <c r="AM120" i="42"/>
  <c r="AL11" i="40"/>
  <c r="AE11" i="40"/>
  <c r="AG41" i="41"/>
  <c r="AH41" i="41"/>
  <c r="AD36" i="41"/>
  <c r="AK36" i="41"/>
  <c r="AC36" i="41"/>
  <c r="AN152" i="40"/>
  <c r="AJ152" i="40"/>
  <c r="AK152" i="40"/>
  <c r="AH152" i="40"/>
  <c r="AO152" i="40"/>
  <c r="AE102" i="42"/>
  <c r="AC102" i="42"/>
  <c r="X102" i="42"/>
  <c r="AN102" i="42"/>
  <c r="AL102" i="42"/>
  <c r="AI102" i="42"/>
  <c r="AI100" i="28"/>
  <c r="AN100" i="28"/>
  <c r="Z124" i="28"/>
  <c r="Y124" i="28"/>
  <c r="AB161" i="41"/>
  <c r="AJ161" i="41"/>
  <c r="X161" i="41"/>
  <c r="AM152" i="40"/>
  <c r="W41" i="41"/>
  <c r="W3" i="41"/>
  <c r="AI3" i="41"/>
  <c r="AE3" i="41"/>
  <c r="Y3" i="41"/>
  <c r="AM3" i="41"/>
  <c r="AD3" i="41"/>
  <c r="AC169" i="40"/>
  <c r="AH47" i="23"/>
  <c r="AC150" i="28"/>
  <c r="AG39" i="41"/>
  <c r="AB4" i="23"/>
  <c r="AM4" i="23"/>
  <c r="AG118" i="28"/>
  <c r="AC60" i="28"/>
  <c r="AN164" i="40"/>
  <c r="AN166" i="28"/>
  <c r="AM166" i="28"/>
  <c r="X126" i="42"/>
  <c r="AF156" i="23"/>
  <c r="AE54" i="40"/>
  <c r="AK19" i="41"/>
  <c r="W13" i="42"/>
  <c r="Y29" i="28"/>
  <c r="AK144" i="23"/>
  <c r="AL25" i="41"/>
  <c r="AF113" i="40"/>
  <c r="AI113" i="40"/>
  <c r="AN2" i="23"/>
  <c r="AM99" i="28"/>
  <c r="Z174" i="41"/>
  <c r="AG160" i="28"/>
  <c r="AJ160" i="28"/>
  <c r="AM47" i="23"/>
  <c r="AH150" i="28"/>
  <c r="AE44" i="28"/>
  <c r="AI175" i="23"/>
  <c r="AB175" i="23"/>
  <c r="AN39" i="41"/>
  <c r="AM26" i="28"/>
  <c r="AE73" i="28"/>
  <c r="AO4" i="23"/>
  <c r="AI4" i="23"/>
  <c r="AC118" i="28"/>
  <c r="AO60" i="28"/>
  <c r="AO128" i="23"/>
  <c r="Y7" i="28"/>
  <c r="AO164" i="40"/>
  <c r="AL166" i="28"/>
  <c r="AI166" i="28"/>
  <c r="X155" i="28"/>
  <c r="AN169" i="28"/>
  <c r="AI126" i="42"/>
  <c r="AN156" i="23"/>
  <c r="AG153" i="23"/>
  <c r="AM125" i="40"/>
  <c r="AH77" i="42"/>
  <c r="AE19" i="41"/>
  <c r="AH162" i="42"/>
  <c r="AN29" i="28"/>
  <c r="AA53" i="28"/>
  <c r="AB25" i="41"/>
  <c r="AO142" i="42"/>
  <c r="AG113" i="40"/>
  <c r="AN113" i="40"/>
  <c r="AN99" i="28"/>
  <c r="W31" i="23"/>
  <c r="AK160" i="28"/>
  <c r="AF160" i="28"/>
  <c r="X68" i="28"/>
  <c r="AD72" i="23"/>
  <c r="W29" i="23"/>
  <c r="AJ47" i="23"/>
  <c r="AH48" i="40"/>
  <c r="AE150" i="28"/>
  <c r="Z44" i="28"/>
  <c r="Z163" i="28"/>
  <c r="AJ175" i="23"/>
  <c r="Z175" i="23"/>
  <c r="AD39" i="41"/>
  <c r="AL26" i="28"/>
  <c r="AO73" i="28"/>
  <c r="Y101" i="41"/>
  <c r="AD4" i="23"/>
  <c r="AA4" i="23"/>
  <c r="AM118" i="28"/>
  <c r="AJ58" i="28"/>
  <c r="AF60" i="28"/>
  <c r="AF128" i="23"/>
  <c r="AF164" i="40"/>
  <c r="AH166" i="28"/>
  <c r="X166" i="28"/>
  <c r="Y122" i="28"/>
  <c r="Z155" i="28"/>
  <c r="AK155" i="28"/>
  <c r="AK118" i="42"/>
  <c r="AE169" i="28"/>
  <c r="AA126" i="42"/>
  <c r="AD138" i="23"/>
  <c r="AK156" i="23"/>
  <c r="Y156" i="23"/>
  <c r="AH81" i="23"/>
  <c r="AL120" i="40"/>
  <c r="AK77" i="42"/>
  <c r="AB19" i="41"/>
  <c r="AO3" i="23"/>
  <c r="AD162" i="42"/>
  <c r="AE29" i="28"/>
  <c r="AN158" i="28"/>
  <c r="AD107" i="42"/>
  <c r="AG160" i="40"/>
  <c r="Z57" i="28"/>
  <c r="AA25" i="41"/>
  <c r="Z142" i="42"/>
  <c r="Z35" i="41"/>
  <c r="AH113" i="40"/>
  <c r="AD113" i="40"/>
  <c r="X168" i="23"/>
  <c r="AA148" i="41"/>
  <c r="AF99" i="28"/>
  <c r="AJ31" i="23"/>
  <c r="AM160" i="28"/>
  <c r="Y160" i="28"/>
  <c r="AH72" i="23"/>
  <c r="AD29" i="23"/>
  <c r="AI47" i="23"/>
  <c r="W48" i="40"/>
  <c r="AB150" i="28"/>
  <c r="AG44" i="28"/>
  <c r="AI163" i="28"/>
  <c r="AI116" i="40"/>
  <c r="W175" i="23"/>
  <c r="AF175" i="23"/>
  <c r="AH39" i="41"/>
  <c r="AD26" i="28"/>
  <c r="AG26" i="28"/>
  <c r="AM73" i="28"/>
  <c r="AK80" i="42"/>
  <c r="AC30" i="28"/>
  <c r="Z4" i="23"/>
  <c r="AK4" i="23"/>
  <c r="AO118" i="28"/>
  <c r="AE58" i="28"/>
  <c r="AB145" i="23"/>
  <c r="AE13" i="40"/>
  <c r="AB60" i="28"/>
  <c r="X128" i="23"/>
  <c r="AA65" i="42"/>
  <c r="Y164" i="40"/>
  <c r="AO86" i="23"/>
  <c r="AF166" i="28"/>
  <c r="AD166" i="28"/>
  <c r="AK122" i="28"/>
  <c r="AG86" i="42"/>
  <c r="AC156" i="41"/>
  <c r="AN19" i="28"/>
  <c r="AE118" i="42"/>
  <c r="AJ30" i="23"/>
  <c r="AB169" i="28"/>
  <c r="Y126" i="42"/>
  <c r="AB105" i="41"/>
  <c r="AI77" i="42"/>
  <c r="X19" i="41"/>
  <c r="AJ94" i="23"/>
  <c r="AO176" i="23"/>
  <c r="AO12" i="42"/>
  <c r="AI29" i="28"/>
  <c r="AE158" i="28"/>
  <c r="AD45" i="28"/>
  <c r="AM169" i="40"/>
  <c r="AC47" i="23"/>
  <c r="X47" i="23"/>
  <c r="Y48" i="40"/>
  <c r="W150" i="28"/>
  <c r="AA44" i="28"/>
  <c r="Y138" i="28"/>
  <c r="AE27" i="23"/>
  <c r="AL39" i="41"/>
  <c r="AH73" i="28"/>
  <c r="AI171" i="28"/>
  <c r="AL164" i="40"/>
  <c r="AB3" i="42"/>
  <c r="AC166" i="28"/>
  <c r="AB166" i="28"/>
  <c r="W156" i="23"/>
  <c r="AC156" i="23"/>
  <c r="AC105" i="41"/>
  <c r="Z77" i="42"/>
  <c r="W128" i="42"/>
  <c r="Z19" i="41"/>
  <c r="Y94" i="23"/>
  <c r="AC176" i="23"/>
  <c r="AH12" i="42"/>
  <c r="AB29" i="28"/>
  <c r="AM158" i="28"/>
  <c r="X136" i="41"/>
  <c r="AI45" i="28"/>
  <c r="W11" i="41"/>
  <c r="AC142" i="42"/>
  <c r="AK159" i="42"/>
  <c r="AI46" i="42"/>
  <c r="X113" i="40"/>
  <c r="AC163" i="23"/>
  <c r="AJ99" i="28"/>
  <c r="X121" i="28"/>
  <c r="W160" i="28"/>
  <c r="Y46" i="23"/>
  <c r="AG169" i="40"/>
  <c r="AF47" i="23"/>
  <c r="AB47" i="23"/>
  <c r="AM48" i="40"/>
  <c r="AD24" i="28"/>
  <c r="AG150" i="28"/>
  <c r="AK44" i="28"/>
  <c r="AE138" i="28"/>
  <c r="AO27" i="23"/>
  <c r="AO163" i="28"/>
  <c r="AE175" i="23"/>
  <c r="AD175" i="23"/>
  <c r="AJ39" i="41"/>
  <c r="W26" i="28"/>
  <c r="Y73" i="28"/>
  <c r="AH171" i="28"/>
  <c r="AO30" i="28"/>
  <c r="X4" i="23"/>
  <c r="AJ4" i="23"/>
  <c r="AM58" i="28"/>
  <c r="AF166" i="40"/>
  <c r="AH60" i="28"/>
  <c r="AE128" i="23"/>
  <c r="AL128" i="23"/>
  <c r="AJ88" i="28"/>
  <c r="AK3" i="28"/>
  <c r="AA141" i="23"/>
  <c r="AC164" i="40"/>
  <c r="AM3" i="42"/>
  <c r="AO155" i="23"/>
  <c r="Z166" i="28"/>
  <c r="AK166" i="28"/>
  <c r="AO166" i="28"/>
  <c r="AM172" i="23"/>
  <c r="AG37" i="23"/>
  <c r="AA12" i="40"/>
  <c r="AM49" i="28"/>
  <c r="AO169" i="28"/>
  <c r="AM169" i="28"/>
  <c r="AA19" i="41"/>
  <c r="AM176" i="23"/>
  <c r="AK13" i="42"/>
  <c r="AI158" i="28"/>
  <c r="AK136" i="41"/>
  <c r="W45" i="28"/>
  <c r="AK16" i="23"/>
  <c r="AB11" i="41"/>
  <c r="AG89" i="40"/>
  <c r="AB113" i="40"/>
  <c r="Y163" i="23"/>
  <c r="AM121" i="28"/>
  <c r="AC160" i="28"/>
  <c r="AA169" i="40"/>
  <c r="AC117" i="28"/>
  <c r="Z148" i="23"/>
  <c r="AE47" i="23"/>
  <c r="AA47" i="23"/>
  <c r="X48" i="40"/>
  <c r="AA150" i="28"/>
  <c r="AC44" i="28"/>
  <c r="AD138" i="28"/>
  <c r="AA27" i="23"/>
  <c r="Z39" i="41"/>
  <c r="AA39" i="41"/>
  <c r="AC26" i="28"/>
  <c r="AK73" i="28"/>
  <c r="AL171" i="28"/>
  <c r="AL4" i="23"/>
  <c r="AC4" i="23"/>
  <c r="AO26" i="23"/>
  <c r="AN3" i="28"/>
  <c r="AF141" i="23"/>
  <c r="X80" i="41"/>
  <c r="X164" i="40"/>
  <c r="AL3" i="42"/>
  <c r="AM155" i="23"/>
  <c r="AA166" i="28"/>
  <c r="AG166" i="28"/>
  <c r="AE166" i="28"/>
  <c r="AF110" i="23"/>
  <c r="AE37" i="23"/>
  <c r="AL102" i="41"/>
  <c r="AF12" i="40"/>
  <c r="Y169" i="28"/>
  <c r="AB49" i="23"/>
  <c r="AI156" i="23"/>
  <c r="AF158" i="42"/>
  <c r="AE158" i="42"/>
  <c r="X158" i="42"/>
  <c r="AA158" i="42"/>
  <c r="X38" i="42"/>
  <c r="AB38" i="42"/>
  <c r="AL38" i="42"/>
  <c r="AE38" i="42"/>
  <c r="AC38" i="42"/>
  <c r="AK147" i="40"/>
  <c r="AN147" i="40"/>
  <c r="AK66" i="40"/>
  <c r="W66" i="40"/>
  <c r="AB31" i="42"/>
  <c r="AC31" i="42"/>
  <c r="AO31" i="42"/>
  <c r="X130" i="40"/>
  <c r="AE130" i="40"/>
  <c r="AA130" i="40"/>
  <c r="AJ130" i="40"/>
  <c r="Z111" i="23"/>
  <c r="AJ111" i="23"/>
  <c r="AB105" i="23"/>
  <c r="AM105" i="23"/>
  <c r="W105" i="23"/>
  <c r="Y105" i="23"/>
  <c r="AE105" i="23"/>
  <c r="AH105" i="23"/>
  <c r="AI105" i="23"/>
  <c r="AG105" i="23"/>
  <c r="AC105" i="23"/>
  <c r="AN105" i="23"/>
  <c r="AA105" i="23"/>
  <c r="AH47" i="41"/>
  <c r="W130" i="40"/>
  <c r="AC17" i="41"/>
  <c r="AA71" i="41"/>
  <c r="Y111" i="23"/>
  <c r="X111" i="23"/>
  <c r="AI111" i="23"/>
  <c r="W15" i="40"/>
  <c r="AD15" i="40"/>
  <c r="AC42" i="28"/>
  <c r="AB42" i="28"/>
  <c r="AF71" i="41"/>
  <c r="AH71" i="41"/>
  <c r="W38" i="28"/>
  <c r="AA48" i="23"/>
  <c r="AG111" i="23"/>
  <c r="AA38" i="42"/>
  <c r="AH69" i="42"/>
  <c r="AC47" i="42"/>
  <c r="AF47" i="42"/>
  <c r="AK47" i="42"/>
  <c r="AG95" i="42"/>
  <c r="AE95" i="42"/>
  <c r="AH95" i="42"/>
  <c r="AA158" i="41"/>
  <c r="AE158" i="41"/>
  <c r="AN64" i="42"/>
  <c r="AD64" i="42"/>
  <c r="X149" i="40"/>
  <c r="AE149" i="40"/>
  <c r="AJ63" i="23"/>
  <c r="X63" i="23"/>
  <c r="AI60" i="40"/>
  <c r="AN60" i="40"/>
  <c r="W60" i="40"/>
  <c r="AM60" i="40"/>
  <c r="Y60" i="40"/>
  <c r="Z60" i="40"/>
  <c r="AB60" i="40"/>
  <c r="AO60" i="40"/>
  <c r="AA4" i="41"/>
  <c r="W4" i="41"/>
  <c r="AK112" i="41"/>
  <c r="AH112" i="41"/>
  <c r="AG38" i="28"/>
  <c r="W48" i="23"/>
  <c r="AE111" i="23"/>
  <c r="W38" i="42"/>
  <c r="X109" i="41"/>
  <c r="AB109" i="41"/>
  <c r="AI13" i="28"/>
  <c r="AM13" i="28"/>
  <c r="AC13" i="28"/>
  <c r="Y13" i="28"/>
  <c r="AO27" i="40"/>
  <c r="AF27" i="40"/>
  <c r="AJ27" i="40"/>
  <c r="AC27" i="40"/>
  <c r="X27" i="40"/>
  <c r="AM27" i="40"/>
  <c r="AG27" i="40"/>
  <c r="AK27" i="40"/>
  <c r="W27" i="40"/>
  <c r="AD27" i="40"/>
  <c r="AF154" i="41"/>
  <c r="AH154" i="41"/>
  <c r="AI126" i="28"/>
  <c r="Z126" i="28"/>
  <c r="AE9" i="23"/>
  <c r="AN9" i="23"/>
  <c r="Y9" i="23"/>
  <c r="AK9" i="23"/>
  <c r="AL9" i="23"/>
  <c r="X9" i="23"/>
  <c r="W9" i="23"/>
  <c r="AB9" i="23"/>
  <c r="AA9" i="23"/>
  <c r="AJ9" i="23"/>
  <c r="AC9" i="23"/>
  <c r="Z158" i="42"/>
  <c r="AB111" i="23"/>
  <c r="AF17" i="41"/>
  <c r="X66" i="40"/>
  <c r="AO71" i="41"/>
  <c r="AL111" i="23"/>
  <c r="Z38" i="42"/>
  <c r="AO38" i="42"/>
  <c r="X65" i="41"/>
  <c r="Z65" i="41"/>
  <c r="AC65" i="41"/>
  <c r="AG65" i="41"/>
  <c r="AN65" i="41"/>
  <c r="AJ65" i="41"/>
  <c r="AI65" i="41"/>
  <c r="AJ167" i="40"/>
  <c r="Y167" i="40"/>
  <c r="AD36" i="40"/>
  <c r="Y36" i="40"/>
  <c r="AO155" i="41"/>
  <c r="AF155" i="41"/>
  <c r="AI155" i="41"/>
  <c r="AA155" i="41"/>
  <c r="AL155" i="41"/>
  <c r="AH93" i="41"/>
  <c r="AM93" i="41"/>
  <c r="X93" i="41"/>
  <c r="AK113" i="23"/>
  <c r="AF113" i="23"/>
  <c r="Y113" i="23"/>
  <c r="AE113" i="23"/>
  <c r="Z113" i="23"/>
  <c r="X113" i="23"/>
  <c r="AA113" i="23"/>
  <c r="AJ113" i="23"/>
  <c r="AD113" i="23"/>
  <c r="AN113" i="23"/>
  <c r="AO113" i="23"/>
  <c r="AM113" i="23"/>
  <c r="AJ123" i="40"/>
  <c r="AI123" i="40"/>
  <c r="AK23" i="41"/>
  <c r="AI23" i="41"/>
  <c r="Z23" i="41"/>
  <c r="AB23" i="41"/>
  <c r="AH158" i="42"/>
  <c r="AO111" i="23"/>
  <c r="AG17" i="41"/>
  <c r="AM38" i="42"/>
  <c r="AK38" i="42"/>
  <c r="AB71" i="41"/>
  <c r="AH111" i="23"/>
  <c r="AM111" i="23"/>
  <c r="AC69" i="42"/>
  <c r="X69" i="42"/>
  <c r="W69" i="42"/>
  <c r="Y69" i="42"/>
  <c r="AJ69" i="42"/>
  <c r="AA69" i="42"/>
  <c r="AK41" i="40"/>
  <c r="Z41" i="40"/>
  <c r="AB20" i="42"/>
  <c r="W20" i="42"/>
  <c r="AH74" i="40"/>
  <c r="W74" i="40"/>
  <c r="Y74" i="40"/>
  <c r="AE114" i="40"/>
  <c r="AK114" i="40"/>
  <c r="AH114" i="40"/>
  <c r="AL134" i="41"/>
  <c r="W134" i="41"/>
  <c r="AO132" i="40"/>
  <c r="AC132" i="40"/>
  <c r="AK132" i="40"/>
  <c r="AH125" i="23"/>
  <c r="AM125" i="23"/>
  <c r="AB125" i="23"/>
  <c r="AO3" i="40"/>
  <c r="AM3" i="40"/>
  <c r="Z144" i="41"/>
  <c r="AK144" i="41"/>
  <c r="AF144" i="41"/>
  <c r="W144" i="41"/>
  <c r="AB176" i="28"/>
  <c r="AH176" i="28"/>
  <c r="X176" i="28"/>
  <c r="AL176" i="28"/>
  <c r="W47" i="41"/>
  <c r="Y66" i="42"/>
  <c r="AA66" i="42"/>
  <c r="AO122" i="42"/>
  <c r="AN103" i="40"/>
  <c r="AK17" i="41"/>
  <c r="Y38" i="42"/>
  <c r="AN66" i="40"/>
  <c r="AE66" i="40"/>
  <c r="AL71" i="41"/>
  <c r="AA111" i="23"/>
  <c r="AM48" i="23"/>
  <c r="AF38" i="28"/>
  <c r="AD48" i="23"/>
  <c r="Z48" i="23"/>
  <c r="AC111" i="23"/>
  <c r="Z50" i="40"/>
  <c r="AG50" i="40"/>
  <c r="AO40" i="40"/>
  <c r="AH40" i="40"/>
  <c r="AB40" i="40"/>
  <c r="AE51" i="42"/>
  <c r="AF51" i="42"/>
  <c r="X51" i="42"/>
  <c r="AK51" i="42"/>
  <c r="Y68" i="41"/>
  <c r="X68" i="41"/>
  <c r="AM68" i="41"/>
  <c r="Z47" i="41"/>
  <c r="AH66" i="42"/>
  <c r="X66" i="42"/>
  <c r="AB122" i="42"/>
  <c r="AI122" i="42"/>
  <c r="AF103" i="40"/>
  <c r="AG38" i="42"/>
  <c r="AF47" i="41"/>
  <c r="AB66" i="40"/>
  <c r="AM66" i="40"/>
  <c r="AD111" i="23"/>
  <c r="AD38" i="28"/>
  <c r="AC48" i="23"/>
  <c r="AE48" i="23"/>
  <c r="W111" i="23"/>
  <c r="AC158" i="42"/>
  <c r="Y94" i="40"/>
  <c r="AK94" i="40"/>
  <c r="AE94" i="40"/>
  <c r="AD94" i="40"/>
  <c r="AC177" i="23"/>
  <c r="AG177" i="23"/>
  <c r="AO105" i="23"/>
  <c r="AE67" i="23"/>
  <c r="AK67" i="23"/>
  <c r="AD96" i="23"/>
  <c r="AC96" i="23"/>
  <c r="AJ96" i="23"/>
  <c r="Y96" i="23"/>
  <c r="W96" i="23"/>
  <c r="AK96" i="23"/>
  <c r="X96" i="23"/>
  <c r="W33" i="23"/>
  <c r="AC59" i="41"/>
  <c r="AL73" i="23"/>
  <c r="AG94" i="23"/>
  <c r="Z15" i="23"/>
  <c r="W176" i="23"/>
  <c r="AJ39" i="42"/>
  <c r="W53" i="28"/>
  <c r="AM136" i="41"/>
  <c r="Y139" i="23"/>
  <c r="AO137" i="28"/>
  <c r="W57" i="28"/>
  <c r="AF75" i="23"/>
  <c r="AI109" i="28"/>
  <c r="AB146" i="23"/>
  <c r="X124" i="28"/>
  <c r="AG96" i="40"/>
  <c r="AI161" i="41"/>
  <c r="AH161" i="23"/>
  <c r="AA159" i="28"/>
  <c r="AI46" i="23"/>
  <c r="AI91" i="23"/>
  <c r="AD91" i="23"/>
  <c r="W51" i="23"/>
  <c r="AJ12" i="28"/>
  <c r="Y162" i="28"/>
  <c r="AD162" i="28"/>
  <c r="W148" i="23"/>
  <c r="AJ141" i="28"/>
  <c r="Z47" i="23"/>
  <c r="AJ110" i="28"/>
  <c r="AK8" i="28"/>
  <c r="W8" i="28"/>
  <c r="Z8" i="28"/>
  <c r="AB6" i="23"/>
  <c r="AG58" i="28"/>
  <c r="AE160" i="42"/>
  <c r="Z58" i="41"/>
  <c r="AA125" i="28"/>
  <c r="AI3" i="28"/>
  <c r="AC133" i="40"/>
  <c r="AL136" i="40"/>
  <c r="AC25" i="42"/>
  <c r="AI81" i="40"/>
  <c r="AJ50" i="23"/>
  <c r="AL129" i="23"/>
  <c r="AI12" i="40"/>
  <c r="X135" i="23"/>
  <c r="AM126" i="42"/>
  <c r="AB33" i="23"/>
  <c r="AJ59" i="41"/>
  <c r="AC73" i="23"/>
  <c r="AN94" i="23"/>
  <c r="AO15" i="23"/>
  <c r="Y176" i="23"/>
  <c r="AJ150" i="40"/>
  <c r="Y39" i="42"/>
  <c r="AJ53" i="28"/>
  <c r="W136" i="41"/>
  <c r="AH139" i="23"/>
  <c r="AI137" i="28"/>
  <c r="AN57" i="28"/>
  <c r="AI142" i="23"/>
  <c r="AD75" i="23"/>
  <c r="AK109" i="28"/>
  <c r="AN109" i="28"/>
  <c r="AF146" i="23"/>
  <c r="AC124" i="28"/>
  <c r="Y126" i="23"/>
  <c r="AJ96" i="40"/>
  <c r="AN161" i="41"/>
  <c r="AF161" i="23"/>
  <c r="AL159" i="28"/>
  <c r="AN98" i="42"/>
  <c r="AG91" i="23"/>
  <c r="AE91" i="23"/>
  <c r="AE51" i="23"/>
  <c r="AG12" i="28"/>
  <c r="AF162" i="28"/>
  <c r="AN162" i="28"/>
  <c r="AJ148" i="23"/>
  <c r="AK141" i="28"/>
  <c r="AK47" i="23"/>
  <c r="AO52" i="40"/>
  <c r="AD110" i="28"/>
  <c r="X62" i="28"/>
  <c r="AC8" i="28"/>
  <c r="AB8" i="28"/>
  <c r="AG8" i="28"/>
  <c r="AD6" i="23"/>
  <c r="AJ104" i="28"/>
  <c r="AD58" i="28"/>
  <c r="AH160" i="42"/>
  <c r="AJ60" i="28"/>
  <c r="AK128" i="23"/>
  <c r="AH128" i="23"/>
  <c r="AI88" i="28"/>
  <c r="AO58" i="41"/>
  <c r="AM125" i="28"/>
  <c r="W3" i="28"/>
  <c r="Z133" i="40"/>
  <c r="AH25" i="42"/>
  <c r="Y81" i="40"/>
  <c r="AO156" i="41"/>
  <c r="W50" i="23"/>
  <c r="AF129" i="23"/>
  <c r="AK12" i="40"/>
  <c r="Y74" i="23"/>
  <c r="AL135" i="23"/>
  <c r="AO126" i="42"/>
  <c r="AK11" i="23"/>
  <c r="Y89" i="28"/>
  <c r="AO160" i="42"/>
  <c r="W102" i="41"/>
  <c r="Y25" i="42"/>
  <c r="AM50" i="23"/>
  <c r="AJ129" i="23"/>
  <c r="W12" i="40"/>
  <c r="X74" i="23"/>
  <c r="AI135" i="23"/>
  <c r="AL126" i="42"/>
  <c r="AA48" i="28"/>
  <c r="AL12" i="42"/>
  <c r="AD95" i="40"/>
  <c r="W143" i="28"/>
  <c r="AD57" i="28"/>
  <c r="AA45" i="28"/>
  <c r="AG2" i="23"/>
  <c r="AN146" i="23"/>
  <c r="AD126" i="23"/>
  <c r="X109" i="40"/>
  <c r="AI106" i="41"/>
  <c r="AN91" i="23"/>
  <c r="AO51" i="23"/>
  <c r="Z162" i="28"/>
  <c r="AF141" i="28"/>
  <c r="AG47" i="23"/>
  <c r="AE110" i="28"/>
  <c r="AA175" i="23"/>
  <c r="AF8" i="28"/>
  <c r="AO8" i="28"/>
  <c r="AN104" i="28"/>
  <c r="AB58" i="28"/>
  <c r="AF58" i="28"/>
  <c r="AH13" i="40"/>
  <c r="AK160" i="42"/>
  <c r="AK60" i="28"/>
  <c r="AC128" i="23"/>
  <c r="AG128" i="23"/>
  <c r="X32" i="23"/>
  <c r="AN88" i="28"/>
  <c r="AL58" i="41"/>
  <c r="AL173" i="28"/>
  <c r="AL130" i="41"/>
  <c r="AM102" i="41"/>
  <c r="X25" i="42"/>
  <c r="AK91" i="41"/>
  <c r="AA107" i="28"/>
  <c r="AI154" i="40"/>
  <c r="AF41" i="41"/>
  <c r="AK92" i="42"/>
  <c r="AI152" i="40"/>
  <c r="AJ105" i="41"/>
  <c r="Y84" i="23"/>
  <c r="AL128" i="42"/>
  <c r="AG19" i="41"/>
  <c r="Y159" i="41"/>
  <c r="AF27" i="28"/>
  <c r="AD150" i="23"/>
  <c r="AM94" i="23"/>
  <c r="AK176" i="23"/>
  <c r="Z12" i="42"/>
  <c r="AG74" i="28"/>
  <c r="AL143" i="28"/>
  <c r="AE136" i="41"/>
  <c r="Y57" i="28"/>
  <c r="Y45" i="28"/>
  <c r="AH50" i="42"/>
  <c r="X142" i="42"/>
  <c r="AJ113" i="40"/>
  <c r="Z168" i="23"/>
  <c r="AE174" i="23"/>
  <c r="Y107" i="23"/>
  <c r="AI68" i="28"/>
  <c r="AF91" i="23"/>
  <c r="AK91" i="23"/>
  <c r="AI51" i="23"/>
  <c r="AA162" i="28"/>
  <c r="Y165" i="28"/>
  <c r="AI70" i="28"/>
  <c r="AM110" i="28"/>
  <c r="AO174" i="28"/>
  <c r="X8" i="28"/>
  <c r="AL8" i="28"/>
  <c r="AK6" i="23"/>
  <c r="AD104" i="28"/>
  <c r="AM160" i="42"/>
  <c r="AM32" i="23"/>
  <c r="AC12" i="40"/>
  <c r="W49" i="28"/>
  <c r="AM12" i="42"/>
  <c r="AM53" i="28"/>
  <c r="AF143" i="28"/>
  <c r="AA57" i="28"/>
  <c r="AC45" i="28"/>
  <c r="AB61" i="23"/>
  <c r="AO91" i="23"/>
  <c r="AH91" i="23"/>
  <c r="AB51" i="23"/>
  <c r="AG162" i="28"/>
  <c r="AM162" i="28"/>
  <c r="W47" i="23"/>
  <c r="Z110" i="28"/>
  <c r="AA62" i="28"/>
  <c r="AE8" i="28"/>
  <c r="AJ8" i="28"/>
  <c r="AH8" i="23"/>
  <c r="AF6" i="23"/>
  <c r="Y104" i="28"/>
  <c r="AL58" i="28"/>
  <c r="AL160" i="42"/>
  <c r="AD60" i="28"/>
  <c r="AM60" i="28"/>
  <c r="AB128" i="23"/>
  <c r="Z128" i="23"/>
  <c r="AE32" i="23"/>
  <c r="AK55" i="42"/>
  <c r="AK58" i="41"/>
  <c r="Z102" i="41"/>
  <c r="W91" i="41"/>
  <c r="AJ37" i="42"/>
  <c r="Z54" i="40"/>
  <c r="AB77" i="42"/>
  <c r="AO128" i="42"/>
  <c r="AN19" i="41"/>
  <c r="Y111" i="41"/>
  <c r="AH73" i="23"/>
  <c r="AE150" i="23"/>
  <c r="AD176" i="23"/>
  <c r="AA12" i="42"/>
  <c r="AB98" i="23"/>
  <c r="AK53" i="28"/>
  <c r="Y143" i="28"/>
  <c r="AB107" i="42"/>
  <c r="AO136" i="41"/>
  <c r="AA137" i="28"/>
  <c r="AI57" i="28"/>
  <c r="AH75" i="23"/>
  <c r="Z45" i="28"/>
  <c r="AD50" i="42"/>
  <c r="AO113" i="40"/>
  <c r="AB109" i="28"/>
  <c r="AB124" i="28"/>
  <c r="AB91" i="23"/>
  <c r="AJ91" i="23"/>
  <c r="AF51" i="23"/>
  <c r="AJ162" i="28"/>
  <c r="AC162" i="28"/>
  <c r="AN110" i="28"/>
  <c r="AG20" i="23"/>
  <c r="X116" i="40"/>
  <c r="AN8" i="28"/>
  <c r="Y6" i="23"/>
  <c r="AK129" i="23"/>
  <c r="Z12" i="40"/>
  <c r="AH145" i="40"/>
  <c r="Y145" i="40"/>
  <c r="X51" i="41"/>
  <c r="Y21" i="28"/>
  <c r="AF74" i="40"/>
  <c r="AN173" i="41"/>
  <c r="AJ40" i="42"/>
  <c r="AA87" i="42"/>
  <c r="AM81" i="23"/>
  <c r="AB106" i="42"/>
  <c r="AK106" i="42"/>
  <c r="AF23" i="23"/>
  <c r="AK124" i="42"/>
  <c r="W31" i="42"/>
  <c r="AO100" i="41"/>
  <c r="AI54" i="40"/>
  <c r="AG105" i="41"/>
  <c r="AC57" i="41"/>
  <c r="AG125" i="40"/>
  <c r="AD168" i="28"/>
  <c r="Y83" i="28"/>
  <c r="AO177" i="23"/>
  <c r="AO89" i="41"/>
  <c r="AB13" i="41"/>
  <c r="Y13" i="41"/>
  <c r="AA132" i="40"/>
  <c r="AH173" i="42"/>
  <c r="AI128" i="42"/>
  <c r="AF128" i="42"/>
  <c r="AJ159" i="41"/>
  <c r="AN111" i="41"/>
  <c r="AI65" i="23"/>
  <c r="AK3" i="23"/>
  <c r="AC94" i="23"/>
  <c r="AJ15" i="23"/>
  <c r="Y173" i="40"/>
  <c r="AM162" i="42"/>
  <c r="AC163" i="41"/>
  <c r="AO151" i="41"/>
  <c r="AB133" i="41"/>
  <c r="AK19" i="23"/>
  <c r="W80" i="28"/>
  <c r="Y108" i="28"/>
  <c r="W98" i="23"/>
  <c r="AF98" i="23"/>
  <c r="W21" i="23"/>
  <c r="AO53" i="28"/>
  <c r="AO45" i="41"/>
  <c r="AE139" i="23"/>
  <c r="AE137" i="28"/>
  <c r="AL57" i="28"/>
  <c r="AE57" i="28"/>
  <c r="AM22" i="28"/>
  <c r="AJ142" i="23"/>
  <c r="AN75" i="23"/>
  <c r="AF59" i="42"/>
  <c r="AC16" i="23"/>
  <c r="AE87" i="41"/>
  <c r="AM20" i="40"/>
  <c r="AB156" i="40"/>
  <c r="AJ46" i="28"/>
  <c r="AA102" i="23"/>
  <c r="AM102" i="23"/>
  <c r="X117" i="41"/>
  <c r="AN117" i="41"/>
  <c r="AN105" i="25"/>
  <c r="W145" i="40"/>
  <c r="AM21" i="28"/>
  <c r="Y71" i="41"/>
  <c r="Z71" i="41"/>
  <c r="AH126" i="40"/>
  <c r="AG126" i="40"/>
  <c r="AK126" i="40"/>
  <c r="AD126" i="40"/>
  <c r="AN62" i="40"/>
  <c r="AF62" i="40"/>
  <c r="AL105" i="25"/>
  <c r="AL145" i="40"/>
  <c r="X69" i="40"/>
  <c r="AH112" i="42"/>
  <c r="AN99" i="42"/>
  <c r="AB41" i="40"/>
  <c r="AD91" i="41"/>
  <c r="AH51" i="41"/>
  <c r="AH21" i="28"/>
  <c r="AK13" i="28"/>
  <c r="AH140" i="28"/>
  <c r="AI139" i="40"/>
  <c r="AF157" i="40"/>
  <c r="Z106" i="42"/>
  <c r="AD106" i="42"/>
  <c r="W100" i="41"/>
  <c r="Y168" i="28"/>
  <c r="AI177" i="23"/>
  <c r="AC3" i="23"/>
  <c r="Y98" i="23"/>
  <c r="AA98" i="23"/>
  <c r="AK139" i="23"/>
  <c r="AA119" i="28"/>
  <c r="AO119" i="28"/>
  <c r="AD143" i="42"/>
  <c r="AO143" i="42"/>
  <c r="AF82" i="41"/>
  <c r="AB82" i="41"/>
  <c r="AA122" i="41"/>
  <c r="AD122" i="41"/>
  <c r="AG122" i="41"/>
  <c r="AD145" i="40"/>
  <c r="AO158" i="42"/>
  <c r="Z108" i="41"/>
  <c r="AE99" i="42"/>
  <c r="AH41" i="40"/>
  <c r="Z91" i="41"/>
  <c r="AL65" i="41"/>
  <c r="AK51" i="41"/>
  <c r="AD21" i="28"/>
  <c r="AD13" i="28"/>
  <c r="AI140" i="28"/>
  <c r="AC139" i="40"/>
  <c r="AK154" i="40"/>
  <c r="AD142" i="41"/>
  <c r="AK74" i="40"/>
  <c r="AG73" i="41"/>
  <c r="AD66" i="40"/>
  <c r="AJ132" i="41"/>
  <c r="AN92" i="42"/>
  <c r="AN87" i="42"/>
  <c r="W122" i="23"/>
  <c r="X106" i="42"/>
  <c r="Y106" i="42"/>
  <c r="AM26" i="41"/>
  <c r="AH124" i="41"/>
  <c r="AD100" i="41"/>
  <c r="Y57" i="41"/>
  <c r="AC166" i="41"/>
  <c r="AC33" i="23"/>
  <c r="AF168" i="28"/>
  <c r="AN177" i="23"/>
  <c r="AO13" i="41"/>
  <c r="AI132" i="40"/>
  <c r="AB120" i="40"/>
  <c r="AC128" i="42"/>
  <c r="AH128" i="42"/>
  <c r="AE111" i="41"/>
  <c r="AI59" i="41"/>
  <c r="AD73" i="23"/>
  <c r="AL65" i="23"/>
  <c r="AA3" i="23"/>
  <c r="AO94" i="23"/>
  <c r="AH15" i="23"/>
  <c r="AJ162" i="42"/>
  <c r="AE163" i="41"/>
  <c r="AJ19" i="23"/>
  <c r="W29" i="28"/>
  <c r="AO108" i="28"/>
  <c r="AB130" i="40"/>
  <c r="AI151" i="23"/>
  <c r="AG98" i="23"/>
  <c r="AJ98" i="23"/>
  <c r="AN53" i="28"/>
  <c r="AG53" i="28"/>
  <c r="W158" i="28"/>
  <c r="Y29" i="40"/>
  <c r="AL139" i="23"/>
  <c r="Y137" i="28"/>
  <c r="AC57" i="28"/>
  <c r="AO57" i="28"/>
  <c r="AF22" i="28"/>
  <c r="AB142" i="23"/>
  <c r="W75" i="23"/>
  <c r="AM91" i="42"/>
  <c r="AE16" i="23"/>
  <c r="AC87" i="41"/>
  <c r="AD174" i="42"/>
  <c r="AH46" i="28"/>
  <c r="AC61" i="23"/>
  <c r="Y61" i="23"/>
  <c r="AM61" i="23"/>
  <c r="AJ61" i="23"/>
  <c r="AH122" i="41"/>
  <c r="AN122" i="41"/>
  <c r="AK145" i="40"/>
  <c r="X145" i="40"/>
  <c r="AH165" i="40"/>
  <c r="AB138" i="41"/>
  <c r="AJ21" i="28"/>
  <c r="AH69" i="40"/>
  <c r="AK139" i="40"/>
  <c r="AC87" i="42"/>
  <c r="X87" i="41"/>
  <c r="AG174" i="42"/>
  <c r="AE46" i="28"/>
  <c r="AH129" i="41"/>
  <c r="AC129" i="41"/>
  <c r="AF129" i="41"/>
  <c r="AA129" i="41"/>
  <c r="AC4" i="28"/>
  <c r="Y4" i="28"/>
  <c r="AD169" i="42"/>
  <c r="AC74" i="40"/>
  <c r="W73" i="41"/>
  <c r="AA77" i="40"/>
  <c r="AJ66" i="40"/>
  <c r="AF92" i="42"/>
  <c r="W87" i="42"/>
  <c r="AG106" i="42"/>
  <c r="Y42" i="40"/>
  <c r="AL60" i="42"/>
  <c r="AG124" i="42"/>
  <c r="AK105" i="41"/>
  <c r="AO76" i="42"/>
  <c r="AE57" i="41"/>
  <c r="AJ111" i="42"/>
  <c r="AK168" i="28"/>
  <c r="AG45" i="40"/>
  <c r="AL13" i="41"/>
  <c r="AF132" i="40"/>
  <c r="AE153" i="41"/>
  <c r="W120" i="40"/>
  <c r="AD128" i="42"/>
  <c r="AE128" i="42"/>
  <c r="AJ174" i="40"/>
  <c r="AM111" i="41"/>
  <c r="AL162" i="42"/>
  <c r="AF163" i="41"/>
  <c r="W19" i="23"/>
  <c r="AO98" i="23"/>
  <c r="AB139" i="23"/>
  <c r="AM87" i="41"/>
  <c r="AM167" i="28"/>
  <c r="AC167" i="28"/>
  <c r="Y167" i="28"/>
  <c r="AB104" i="41"/>
  <c r="AL104" i="41"/>
  <c r="AK104" i="41"/>
  <c r="AO104" i="41"/>
  <c r="AI104" i="41"/>
  <c r="AA76" i="23"/>
  <c r="AL76" i="23"/>
  <c r="AN76" i="23"/>
  <c r="AJ76" i="23"/>
  <c r="AD76" i="23"/>
  <c r="AB76" i="23"/>
  <c r="W76" i="23"/>
  <c r="AG105" i="25"/>
  <c r="AF105" i="25"/>
  <c r="AB122" i="41"/>
  <c r="AF122" i="41"/>
  <c r="AE145" i="40"/>
  <c r="AC145" i="40"/>
  <c r="AO122" i="41"/>
  <c r="AI120" i="42"/>
  <c r="AM144" i="40"/>
  <c r="AF165" i="40"/>
  <c r="AJ138" i="41"/>
  <c r="AJ13" i="28"/>
  <c r="AH87" i="42"/>
  <c r="AM106" i="42"/>
  <c r="AO23" i="23"/>
  <c r="AF124" i="42"/>
  <c r="X125" i="40"/>
  <c r="AA168" i="28"/>
  <c r="AJ13" i="41"/>
  <c r="AE132" i="40"/>
  <c r="AN128" i="42"/>
  <c r="AJ128" i="42"/>
  <c r="AI111" i="41"/>
  <c r="AK94" i="23"/>
  <c r="AG162" i="42"/>
  <c r="AN163" i="41"/>
  <c r="AN19" i="23"/>
  <c r="Z80" i="28"/>
  <c r="AE98" i="23"/>
  <c r="AM98" i="23"/>
  <c r="AM21" i="23"/>
  <c r="AC53" i="28"/>
  <c r="AD139" i="23"/>
  <c r="X57" i="28"/>
  <c r="AL16" i="23"/>
  <c r="AH87" i="41"/>
  <c r="AI168" i="41"/>
  <c r="Z168" i="41"/>
  <c r="AH137" i="23"/>
  <c r="AA137" i="23"/>
  <c r="AN137" i="23"/>
  <c r="AA143" i="42"/>
  <c r="AM82" i="41"/>
  <c r="AE82" i="41"/>
  <c r="AB105" i="25"/>
  <c r="X105" i="25"/>
  <c r="Z122" i="41"/>
  <c r="AJ122" i="41"/>
  <c r="X122" i="41"/>
  <c r="AO145" i="40"/>
  <c r="AM145" i="40"/>
  <c r="AJ145" i="40"/>
  <c r="AF145" i="40"/>
  <c r="X120" i="42"/>
  <c r="AB47" i="42"/>
  <c r="AH144" i="40"/>
  <c r="AI165" i="40"/>
  <c r="AO138" i="41"/>
  <c r="AO50" i="40"/>
  <c r="AD51" i="41"/>
  <c r="AN21" i="28"/>
  <c r="AF13" i="28"/>
  <c r="AL84" i="42"/>
  <c r="AA74" i="40"/>
  <c r="AH173" i="41"/>
  <c r="AI51" i="42"/>
  <c r="AK146" i="41"/>
  <c r="AA132" i="41"/>
  <c r="AK87" i="42"/>
  <c r="AJ106" i="42"/>
  <c r="AN106" i="42"/>
  <c r="AM23" i="23"/>
  <c r="AA124" i="42"/>
  <c r="AJ31" i="42"/>
  <c r="AF100" i="41"/>
  <c r="AJ54" i="40"/>
  <c r="AO105" i="41"/>
  <c r="W57" i="41"/>
  <c r="Y119" i="40"/>
  <c r="AK125" i="40"/>
  <c r="W16" i="40"/>
  <c r="AJ168" i="28"/>
  <c r="AF13" i="41"/>
  <c r="AH13" i="41"/>
  <c r="AJ132" i="40"/>
  <c r="AK128" i="42"/>
  <c r="Y128" i="42"/>
  <c r="AN159" i="41"/>
  <c r="X111" i="41"/>
  <c r="AO52" i="42"/>
  <c r="AB73" i="23"/>
  <c r="AN3" i="23"/>
  <c r="AL94" i="23"/>
  <c r="AN173" i="40"/>
  <c r="AK162" i="42"/>
  <c r="AM163" i="41"/>
  <c r="Z19" i="23"/>
  <c r="AF39" i="42"/>
  <c r="AO80" i="28"/>
  <c r="AG29" i="28"/>
  <c r="AC98" i="23"/>
  <c r="AN98" i="23"/>
  <c r="AG21" i="23"/>
  <c r="AB53" i="28"/>
  <c r="AC158" i="28"/>
  <c r="AK100" i="28"/>
  <c r="AL45" i="41"/>
  <c r="AA60" i="40"/>
  <c r="AJ29" i="40"/>
  <c r="W29" i="40"/>
  <c r="AG139" i="23"/>
  <c r="AM57" i="28"/>
  <c r="AH57" i="28"/>
  <c r="AJ156" i="28"/>
  <c r="W142" i="23"/>
  <c r="AE75" i="23"/>
  <c r="X59" i="42"/>
  <c r="AM16" i="23"/>
  <c r="Y77" i="23"/>
  <c r="AN87" i="41"/>
  <c r="AK25" i="41"/>
  <c r="AL102" i="28"/>
  <c r="AH102" i="28"/>
  <c r="AD34" i="28"/>
  <c r="AJ168" i="23"/>
  <c r="AI78" i="23"/>
  <c r="AG114" i="42"/>
  <c r="AM5" i="41"/>
  <c r="Z170" i="23"/>
  <c r="AL170" i="23"/>
  <c r="AJ161" i="23"/>
  <c r="AC161" i="23"/>
  <c r="AI174" i="41"/>
  <c r="AA121" i="28"/>
  <c r="Y170" i="28"/>
  <c r="AN46" i="23"/>
  <c r="AM46" i="23"/>
  <c r="AE85" i="23"/>
  <c r="AH85" i="23"/>
  <c r="AE12" i="28"/>
  <c r="AI117" i="28"/>
  <c r="AM72" i="23"/>
  <c r="AF70" i="28"/>
  <c r="AA12" i="23"/>
  <c r="AL150" i="28"/>
  <c r="AN150" i="28"/>
  <c r="Y44" i="28"/>
  <c r="AH44" i="28"/>
  <c r="AC97" i="28"/>
  <c r="AM112" i="41"/>
  <c r="X35" i="28"/>
  <c r="AN138" i="28"/>
  <c r="W138" i="28"/>
  <c r="X63" i="42"/>
  <c r="AK42" i="28"/>
  <c r="Z159" i="40"/>
  <c r="X159" i="40"/>
  <c r="AC124" i="23"/>
  <c r="Z27" i="23"/>
  <c r="AM27" i="23"/>
  <c r="AD163" i="28"/>
  <c r="AN163" i="28"/>
  <c r="AH116" i="28"/>
  <c r="AM116" i="28"/>
  <c r="AH93" i="42"/>
  <c r="AE93" i="42"/>
  <c r="AG52" i="23"/>
  <c r="AJ141" i="41"/>
  <c r="AG41" i="28"/>
  <c r="AC41" i="28"/>
  <c r="AA41" i="28"/>
  <c r="AB41" i="28"/>
  <c r="W41" i="28"/>
  <c r="W14" i="28"/>
  <c r="AO14" i="28"/>
  <c r="AC174" i="28"/>
  <c r="AK174" i="28"/>
  <c r="AC64" i="23"/>
  <c r="AO64" i="23"/>
  <c r="AO82" i="28"/>
  <c r="Z26" i="28"/>
  <c r="AN73" i="28"/>
  <c r="AH47" i="40"/>
  <c r="AM30" i="28"/>
  <c r="AC6" i="23"/>
  <c r="Z104" i="28"/>
  <c r="AI104" i="28"/>
  <c r="AL146" i="28"/>
  <c r="AH136" i="23"/>
  <c r="AN136" i="23"/>
  <c r="X136" i="23"/>
  <c r="W136" i="23"/>
  <c r="AJ136" i="23"/>
  <c r="AF136" i="23"/>
  <c r="AL136" i="23"/>
  <c r="AA136" i="23"/>
  <c r="Y136" i="23"/>
  <c r="Z136" i="23"/>
  <c r="AO136" i="23"/>
  <c r="AI136" i="23"/>
  <c r="AM136" i="23"/>
  <c r="AB136" i="23"/>
  <c r="AD136" i="23"/>
  <c r="AJ50" i="42"/>
  <c r="AD79" i="28"/>
  <c r="AE34" i="28"/>
  <c r="W109" i="28"/>
  <c r="AD168" i="23"/>
  <c r="AD78" i="23"/>
  <c r="AK114" i="42"/>
  <c r="AC109" i="40"/>
  <c r="AB5" i="41"/>
  <c r="AE170" i="23"/>
  <c r="AK170" i="23"/>
  <c r="W161" i="23"/>
  <c r="Z161" i="23"/>
  <c r="AD174" i="41"/>
  <c r="AA66" i="28"/>
  <c r="Z121" i="28"/>
  <c r="X160" i="28"/>
  <c r="AO160" i="28"/>
  <c r="Z170" i="28"/>
  <c r="AE46" i="23"/>
  <c r="AH46" i="23"/>
  <c r="W54" i="41"/>
  <c r="AJ85" i="23"/>
  <c r="AN85" i="23"/>
  <c r="Y12" i="28"/>
  <c r="AO117" i="28"/>
  <c r="AN72" i="23"/>
  <c r="AG151" i="28"/>
  <c r="AL70" i="28"/>
  <c r="X12" i="23"/>
  <c r="AI150" i="28"/>
  <c r="AO150" i="28"/>
  <c r="AB44" i="28"/>
  <c r="AJ44" i="28"/>
  <c r="AK97" i="28"/>
  <c r="X112" i="41"/>
  <c r="AI35" i="28"/>
  <c r="AL138" i="28"/>
  <c r="AG138" i="28"/>
  <c r="AB138" i="28"/>
  <c r="Z63" i="42"/>
  <c r="AM42" i="28"/>
  <c r="AH19" i="42"/>
  <c r="AJ159" i="40"/>
  <c r="AI159" i="40"/>
  <c r="AK124" i="23"/>
  <c r="AF27" i="23"/>
  <c r="AK27" i="23"/>
  <c r="AB163" i="28"/>
  <c r="Y163" i="28"/>
  <c r="Z116" i="28"/>
  <c r="AF116" i="28"/>
  <c r="AN93" i="42"/>
  <c r="X93" i="42"/>
  <c r="AH52" i="23"/>
  <c r="Y141" i="41"/>
  <c r="AE41" i="28"/>
  <c r="X14" i="28"/>
  <c r="AC14" i="28"/>
  <c r="Z154" i="42"/>
  <c r="AL174" i="28"/>
  <c r="AN174" i="28"/>
  <c r="AN62" i="28"/>
  <c r="AB62" i="28"/>
  <c r="W62" i="28"/>
  <c r="AL62" i="28"/>
  <c r="AO62" i="28"/>
  <c r="AI64" i="23"/>
  <c r="AH64" i="23"/>
  <c r="AF82" i="28"/>
  <c r="AI26" i="28"/>
  <c r="AF73" i="28"/>
  <c r="AG45" i="42"/>
  <c r="AJ45" i="42"/>
  <c r="AO45" i="42"/>
  <c r="AK45" i="42"/>
  <c r="AA45" i="42"/>
  <c r="W45" i="42"/>
  <c r="X45" i="42"/>
  <c r="AM159" i="23"/>
  <c r="W159" i="23"/>
  <c r="Z159" i="23"/>
  <c r="AB159" i="23"/>
  <c r="X159" i="23"/>
  <c r="Y159" i="23"/>
  <c r="AO159" i="23"/>
  <c r="AB54" i="28"/>
  <c r="AJ54" i="28"/>
  <c r="AF30" i="28"/>
  <c r="AI6" i="23"/>
  <c r="AA104" i="28"/>
  <c r="AG146" i="28"/>
  <c r="Z61" i="28"/>
  <c r="AA54" i="41"/>
  <c r="AC137" i="41"/>
  <c r="Y94" i="28"/>
  <c r="AK70" i="28"/>
  <c r="AJ112" i="41"/>
  <c r="AC35" i="28"/>
  <c r="AF138" i="28"/>
  <c r="Z138" i="28"/>
  <c r="AO138" i="28"/>
  <c r="AC63" i="42"/>
  <c r="AL19" i="42"/>
  <c r="AK159" i="40"/>
  <c r="AB159" i="40"/>
  <c r="AI124" i="23"/>
  <c r="AE124" i="23"/>
  <c r="AB27" i="23"/>
  <c r="AG27" i="23"/>
  <c r="Y27" i="23"/>
  <c r="X52" i="23"/>
  <c r="AM14" i="28"/>
  <c r="AH154" i="42"/>
  <c r="AE36" i="23"/>
  <c r="AD174" i="28"/>
  <c r="AI90" i="28"/>
  <c r="AJ90" i="28"/>
  <c r="Y64" i="23"/>
  <c r="AD64" i="23"/>
  <c r="Z47" i="40"/>
  <c r="AE47" i="40"/>
  <c r="AB30" i="28"/>
  <c r="AO161" i="42"/>
  <c r="AD161" i="42"/>
  <c r="AE161" i="42"/>
  <c r="AL104" i="28"/>
  <c r="AK104" i="28"/>
  <c r="AE104" i="28"/>
  <c r="AO104" i="28"/>
  <c r="X104" i="28"/>
  <c r="W104" i="28"/>
  <c r="AM104" i="28"/>
  <c r="AF146" i="28"/>
  <c r="W131" i="42"/>
  <c r="W61" i="28"/>
  <c r="AI170" i="23"/>
  <c r="AN161" i="23"/>
  <c r="AM139" i="28"/>
  <c r="W46" i="23"/>
  <c r="Y54" i="41"/>
  <c r="AL137" i="41"/>
  <c r="AI94" i="28"/>
  <c r="AE70" i="28"/>
  <c r="AN35" i="28"/>
  <c r="AM124" i="23"/>
  <c r="AD124" i="23"/>
  <c r="AK52" i="23"/>
  <c r="AE14" i="28"/>
  <c r="AH14" i="28"/>
  <c r="AL14" i="28"/>
  <c r="AK14" i="28"/>
  <c r="Z14" i="28"/>
  <c r="AB174" i="28"/>
  <c r="W174" i="28"/>
  <c r="Z174" i="28"/>
  <c r="AH174" i="28"/>
  <c r="AG174" i="28"/>
  <c r="Y82" i="28"/>
  <c r="AK82" i="28"/>
  <c r="AJ11" i="41"/>
  <c r="AE50" i="42"/>
  <c r="AM73" i="42"/>
  <c r="Z79" i="28"/>
  <c r="AH34" i="28"/>
  <c r="X46" i="42"/>
  <c r="Y109" i="28"/>
  <c r="AC109" i="28"/>
  <c r="AA168" i="23"/>
  <c r="AF2" i="23"/>
  <c r="AA114" i="42"/>
  <c r="AA126" i="23"/>
  <c r="AA131" i="42"/>
  <c r="AA174" i="23"/>
  <c r="AC126" i="41"/>
  <c r="AC107" i="23"/>
  <c r="AE61" i="28"/>
  <c r="AJ170" i="23"/>
  <c r="AF170" i="23"/>
  <c r="AM36" i="42"/>
  <c r="AK161" i="23"/>
  <c r="AA163" i="23"/>
  <c r="AD159" i="28"/>
  <c r="AE174" i="41"/>
  <c r="AN139" i="28"/>
  <c r="AB66" i="28"/>
  <c r="AH121" i="28"/>
  <c r="Z173" i="23"/>
  <c r="AH160" i="28"/>
  <c r="AI160" i="28"/>
  <c r="AG68" i="28"/>
  <c r="X46" i="23"/>
  <c r="AH54" i="41"/>
  <c r="Z98" i="42"/>
  <c r="AC85" i="23"/>
  <c r="Z85" i="23"/>
  <c r="AC12" i="28"/>
  <c r="X50" i="28"/>
  <c r="AK72" i="23"/>
  <c r="Y114" i="28"/>
  <c r="AN137" i="41"/>
  <c r="AA141" i="28"/>
  <c r="AJ94" i="28"/>
  <c r="AD70" i="28"/>
  <c r="AB70" i="28"/>
  <c r="Y150" i="28"/>
  <c r="Z150" i="28"/>
  <c r="AF44" i="28"/>
  <c r="AN44" i="28"/>
  <c r="AH142" i="28"/>
  <c r="Z35" i="28"/>
  <c r="AA138" i="28"/>
  <c r="X138" i="28"/>
  <c r="AD63" i="42"/>
  <c r="AM159" i="40"/>
  <c r="W124" i="23"/>
  <c r="Z124" i="23"/>
  <c r="W27" i="23"/>
  <c r="AI27" i="23"/>
  <c r="W163" i="28"/>
  <c r="AK163" i="28"/>
  <c r="AM163" i="28"/>
  <c r="AC116" i="28"/>
  <c r="AE116" i="28"/>
  <c r="AB93" i="42"/>
  <c r="Y93" i="42"/>
  <c r="AJ52" i="23"/>
  <c r="AD141" i="41"/>
  <c r="Z141" i="41"/>
  <c r="AK100" i="23"/>
  <c r="AG100" i="23"/>
  <c r="Y100" i="23"/>
  <c r="AN100" i="23"/>
  <c r="AH41" i="28"/>
  <c r="AK41" i="28"/>
  <c r="AI14" i="28"/>
  <c r="AE174" i="28"/>
  <c r="AB31" i="28"/>
  <c r="Z64" i="23"/>
  <c r="AF64" i="23"/>
  <c r="AH26" i="28"/>
  <c r="AB73" i="28"/>
  <c r="AN30" i="28"/>
  <c r="X30" i="28"/>
  <c r="AC101" i="41"/>
  <c r="AD101" i="41"/>
  <c r="AJ101" i="41"/>
  <c r="AB104" i="28"/>
  <c r="AH146" i="28"/>
  <c r="AD63" i="28"/>
  <c r="AC63" i="28"/>
  <c r="AJ63" i="28"/>
  <c r="AN63" i="28"/>
  <c r="AL161" i="28"/>
  <c r="AH161" i="28"/>
  <c r="AG161" i="28"/>
  <c r="AI161" i="28"/>
  <c r="Y61" i="28"/>
  <c r="AB170" i="23"/>
  <c r="AN170" i="23"/>
  <c r="AF36" i="42"/>
  <c r="AB161" i="23"/>
  <c r="AH72" i="40"/>
  <c r="AB174" i="41"/>
  <c r="X139" i="28"/>
  <c r="AK121" i="28"/>
  <c r="AO137" i="42"/>
  <c r="AJ46" i="23"/>
  <c r="AE54" i="41"/>
  <c r="AC114" i="28"/>
  <c r="AI137" i="41"/>
  <c r="W33" i="40"/>
  <c r="AL94" i="28"/>
  <c r="AM70" i="28"/>
  <c r="X70" i="28"/>
  <c r="AF112" i="41"/>
  <c r="AE35" i="28"/>
  <c r="AK138" i="28"/>
  <c r="AJ138" i="28"/>
  <c r="AH63" i="42"/>
  <c r="AO159" i="40"/>
  <c r="AH159" i="40"/>
  <c r="Y124" i="23"/>
  <c r="AB124" i="23"/>
  <c r="AH27" i="23"/>
  <c r="AN27" i="23"/>
  <c r="W52" i="23"/>
  <c r="AB14" i="28"/>
  <c r="AA154" i="42"/>
  <c r="AK154" i="42"/>
  <c r="X174" i="28"/>
  <c r="AF174" i="28"/>
  <c r="AG64" i="23"/>
  <c r="Z30" i="28"/>
  <c r="X146" i="28"/>
  <c r="AN14" i="28"/>
  <c r="AM174" i="28"/>
  <c r="AA174" i="28"/>
  <c r="AL64" i="23"/>
  <c r="W64" i="23"/>
  <c r="AN64" i="23"/>
  <c r="X64" i="23"/>
  <c r="AJ64" i="23"/>
  <c r="AI30" i="28"/>
  <c r="AK30" i="28"/>
  <c r="AJ30" i="28"/>
  <c r="Y30" i="28"/>
  <c r="AA30" i="28"/>
  <c r="W30" i="28"/>
  <c r="AE30" i="28"/>
  <c r="AD30" i="28"/>
  <c r="AN146" i="28"/>
  <c r="Y146" i="28"/>
  <c r="Z146" i="28"/>
  <c r="AD146" i="28"/>
  <c r="AO146" i="28"/>
  <c r="Z14" i="23"/>
  <c r="AD14" i="23"/>
  <c r="AD122" i="40"/>
  <c r="AC18" i="23"/>
  <c r="AI34" i="28"/>
  <c r="AN8" i="41"/>
  <c r="Y168" i="23"/>
  <c r="AE136" i="28"/>
  <c r="AD2" i="23"/>
  <c r="AI90" i="40"/>
  <c r="W114" i="42"/>
  <c r="Z107" i="23"/>
  <c r="AN5" i="41"/>
  <c r="AM170" i="23"/>
  <c r="AO170" i="23"/>
  <c r="AE161" i="23"/>
  <c r="AD161" i="23"/>
  <c r="AN174" i="41"/>
  <c r="AB31" i="23"/>
  <c r="AL121" i="28"/>
  <c r="AD160" i="28"/>
  <c r="AE160" i="28"/>
  <c r="AK46" i="23"/>
  <c r="AA46" i="23"/>
  <c r="X85" i="23"/>
  <c r="AK85" i="23"/>
  <c r="AD12" i="28"/>
  <c r="AE72" i="23"/>
  <c r="AI92" i="41"/>
  <c r="Y70" i="28"/>
  <c r="AB12" i="23"/>
  <c r="AM150" i="28"/>
  <c r="AK150" i="28"/>
  <c r="W44" i="28"/>
  <c r="AI44" i="28"/>
  <c r="AL112" i="41"/>
  <c r="AA35" i="28"/>
  <c r="AH138" i="28"/>
  <c r="AC138" i="28"/>
  <c r="AA63" i="42"/>
  <c r="AJ42" i="28"/>
  <c r="AC159" i="40"/>
  <c r="AL159" i="40"/>
  <c r="AO124" i="23"/>
  <c r="AC27" i="23"/>
  <c r="X27" i="23"/>
  <c r="AG163" i="28"/>
  <c r="Y116" i="28"/>
  <c r="AO116" i="28"/>
  <c r="W93" i="42"/>
  <c r="Z93" i="42"/>
  <c r="AF52" i="23"/>
  <c r="AG141" i="41"/>
  <c r="AD14" i="28"/>
  <c r="AJ14" i="28"/>
  <c r="AJ174" i="28"/>
  <c r="Y174" i="28"/>
  <c r="AB64" i="23"/>
  <c r="AB26" i="28"/>
  <c r="AK26" i="28"/>
  <c r="AF26" i="28"/>
  <c r="AN26" i="28"/>
  <c r="AO26" i="28"/>
  <c r="AD73" i="28"/>
  <c r="X73" i="28"/>
  <c r="AG73" i="28"/>
  <c r="AL73" i="28"/>
  <c r="Z73" i="28"/>
  <c r="AJ73" i="28"/>
  <c r="W73" i="28"/>
  <c r="AA73" i="28"/>
  <c r="AK47" i="40"/>
  <c r="AL30" i="28"/>
  <c r="AG6" i="23"/>
  <c r="W6" i="23"/>
  <c r="AJ6" i="23"/>
  <c r="AM6" i="23"/>
  <c r="X6" i="23"/>
  <c r="AO6" i="23"/>
  <c r="AH6" i="23"/>
  <c r="AC104" i="28"/>
  <c r="AF104" i="28"/>
  <c r="AC146" i="28"/>
  <c r="AN172" i="42"/>
  <c r="AO172" i="42"/>
  <c r="AG172" i="42"/>
  <c r="X172" i="42"/>
  <c r="AE172" i="42"/>
  <c r="AH172" i="42"/>
  <c r="W172" i="42"/>
  <c r="AC136" i="23"/>
  <c r="AF118" i="28"/>
  <c r="AB118" i="28"/>
  <c r="AC58" i="28"/>
  <c r="AH55" i="42"/>
  <c r="AO7" i="28"/>
  <c r="AE120" i="28"/>
  <c r="AC120" i="28"/>
  <c r="AB80" i="41"/>
  <c r="AD80" i="41"/>
  <c r="AB65" i="42"/>
  <c r="AK133" i="40"/>
  <c r="AB116" i="42"/>
  <c r="X116" i="42"/>
  <c r="AN172" i="23"/>
  <c r="AI172" i="23"/>
  <c r="AM110" i="23"/>
  <c r="AE25" i="42"/>
  <c r="AI168" i="42"/>
  <c r="Z77" i="28"/>
  <c r="AE155" i="28"/>
  <c r="AD155" i="28"/>
  <c r="AC50" i="23"/>
  <c r="AO129" i="23"/>
  <c r="Z30" i="23"/>
  <c r="W74" i="23"/>
  <c r="AI74" i="23"/>
  <c r="AG135" i="23"/>
  <c r="AI172" i="28"/>
  <c r="W5" i="28"/>
  <c r="AN118" i="28"/>
  <c r="X118" i="28"/>
  <c r="Z58" i="28"/>
  <c r="AN58" i="28"/>
  <c r="AJ55" i="42"/>
  <c r="Y144" i="41"/>
  <c r="AJ7" i="28"/>
  <c r="AB79" i="41"/>
  <c r="W120" i="28"/>
  <c r="AI120" i="28"/>
  <c r="AL141" i="23"/>
  <c r="AG80" i="41"/>
  <c r="AM80" i="41"/>
  <c r="AH164" i="40"/>
  <c r="AL23" i="41"/>
  <c r="AE133" i="40"/>
  <c r="AK116" i="42"/>
  <c r="AG116" i="42"/>
  <c r="AO116" i="42"/>
  <c r="AJ97" i="42"/>
  <c r="AB172" i="23"/>
  <c r="AD172" i="23"/>
  <c r="AL110" i="23"/>
  <c r="AK25" i="42"/>
  <c r="AG168" i="42"/>
  <c r="AG77" i="28"/>
  <c r="AF155" i="28"/>
  <c r="AL155" i="28"/>
  <c r="AH50" i="23"/>
  <c r="AD129" i="23"/>
  <c r="AI9" i="23"/>
  <c r="AG9" i="23"/>
  <c r="AL12" i="40"/>
  <c r="AO30" i="23"/>
  <c r="AH74" i="23"/>
  <c r="AL74" i="23"/>
  <c r="AK169" i="28"/>
  <c r="AI169" i="28"/>
  <c r="AB135" i="23"/>
  <c r="AG176" i="28"/>
  <c r="AK49" i="23"/>
  <c r="AA172" i="28"/>
  <c r="AE20" i="28"/>
  <c r="AK80" i="41"/>
  <c r="AA80" i="41"/>
  <c r="AF172" i="23"/>
  <c r="Z172" i="23"/>
  <c r="W30" i="23"/>
  <c r="AM74" i="23"/>
  <c r="AN74" i="23"/>
  <c r="AO144" i="41"/>
  <c r="AI80" i="41"/>
  <c r="AC80" i="41"/>
  <c r="AF116" i="42"/>
  <c r="AL116" i="42"/>
  <c r="W172" i="23"/>
  <c r="AE172" i="23"/>
  <c r="AJ83" i="23"/>
  <c r="AO155" i="28"/>
  <c r="AC155" i="28"/>
  <c r="AI129" i="23"/>
  <c r="AN30" i="23"/>
  <c r="Z74" i="23"/>
  <c r="AG74" i="23"/>
  <c r="AD169" i="28"/>
  <c r="AD135" i="23"/>
  <c r="AI40" i="28"/>
  <c r="AG171" i="28"/>
  <c r="AK118" i="28"/>
  <c r="AE118" i="28"/>
  <c r="AA58" i="28"/>
  <c r="Y58" i="28"/>
  <c r="AJ133" i="23"/>
  <c r="X154" i="28"/>
  <c r="AG88" i="28"/>
  <c r="AI144" i="41"/>
  <c r="AG3" i="28"/>
  <c r="AK120" i="28"/>
  <c r="AB120" i="28"/>
  <c r="AC141" i="23"/>
  <c r="AO80" i="41"/>
  <c r="W80" i="41"/>
  <c r="AA164" i="40"/>
  <c r="AG23" i="41"/>
  <c r="AN116" i="42"/>
  <c r="AA116" i="42"/>
  <c r="AO172" i="23"/>
  <c r="AC172" i="23"/>
  <c r="AF83" i="23"/>
  <c r="AD102" i="41"/>
  <c r="AN86" i="42"/>
  <c r="W25" i="42"/>
  <c r="W155" i="28"/>
  <c r="AB155" i="28"/>
  <c r="Y155" i="28"/>
  <c r="Y50" i="23"/>
  <c r="W19" i="28"/>
  <c r="AA129" i="23"/>
  <c r="AJ118" i="42"/>
  <c r="AH9" i="23"/>
  <c r="AM9" i="23"/>
  <c r="AN12" i="40"/>
  <c r="AE30" i="23"/>
  <c r="AM30" i="23"/>
  <c r="AJ74" i="23"/>
  <c r="AD74" i="23"/>
  <c r="AB74" i="23"/>
  <c r="Z169" i="28"/>
  <c r="AL169" i="28"/>
  <c r="AE135" i="23"/>
  <c r="W40" i="28"/>
  <c r="AB87" i="23"/>
  <c r="Y31" i="41"/>
  <c r="W172" i="28"/>
  <c r="AF87" i="23"/>
  <c r="AN31" i="41"/>
  <c r="AI33" i="28"/>
  <c r="AD118" i="28"/>
  <c r="AI118" i="28"/>
  <c r="AH80" i="41"/>
  <c r="AE80" i="41"/>
  <c r="AH116" i="42"/>
  <c r="W116" i="42"/>
  <c r="X172" i="23"/>
  <c r="AN110" i="23"/>
  <c r="AA30" i="23"/>
  <c r="AF74" i="23"/>
  <c r="AC74" i="23"/>
  <c r="AL172" i="28"/>
  <c r="AO164" i="28"/>
  <c r="Z118" i="28"/>
  <c r="Y118" i="28"/>
  <c r="Z80" i="41"/>
  <c r="AF80" i="41"/>
  <c r="AI116" i="42"/>
  <c r="AJ116" i="42"/>
  <c r="AG172" i="23"/>
  <c r="AJ168" i="42"/>
  <c r="Y30" i="23"/>
  <c r="AE74" i="23"/>
  <c r="AK74" i="23"/>
  <c r="AF172" i="28"/>
  <c r="AA7" i="40"/>
  <c r="AI7" i="40"/>
  <c r="AO7" i="40"/>
  <c r="AB7" i="40"/>
  <c r="AG7" i="40"/>
  <c r="AA7" i="42"/>
  <c r="AF7" i="42"/>
  <c r="AJ7" i="42"/>
  <c r="AN7" i="42"/>
  <c r="AM7" i="42"/>
  <c r="W7" i="42"/>
  <c r="AG7" i="42"/>
  <c r="AE64" i="41"/>
  <c r="X64" i="41"/>
  <c r="AN64" i="41"/>
  <c r="AG41" i="42"/>
  <c r="AC41" i="42"/>
  <c r="AF41" i="42"/>
  <c r="Z41" i="42"/>
  <c r="AI134" i="23"/>
  <c r="Z134" i="23"/>
  <c r="AJ134" i="23"/>
  <c r="W134" i="23"/>
  <c r="AF134" i="23"/>
  <c r="X134" i="23"/>
  <c r="AB134" i="23"/>
  <c r="AN134" i="23"/>
  <c r="AG134" i="23"/>
  <c r="AC134" i="23"/>
  <c r="Y134" i="23"/>
  <c r="AI47" i="42"/>
  <c r="AG69" i="42"/>
  <c r="AL69" i="42"/>
  <c r="Y109" i="41"/>
  <c r="W158" i="42"/>
  <c r="AN16" i="41"/>
  <c r="AM142" i="40"/>
  <c r="AL142" i="40"/>
  <c r="AE138" i="41"/>
  <c r="AJ20" i="42"/>
  <c r="AE63" i="41"/>
  <c r="AK140" i="28"/>
  <c r="AK40" i="40"/>
  <c r="Y40" i="40"/>
  <c r="Y139" i="40"/>
  <c r="W139" i="40"/>
  <c r="Z61" i="41"/>
  <c r="AJ154" i="40"/>
  <c r="AI102" i="40"/>
  <c r="AB142" i="41"/>
  <c r="AE142" i="41"/>
  <c r="AB9" i="42"/>
  <c r="AA167" i="40"/>
  <c r="AN106" i="40"/>
  <c r="Y48" i="42"/>
  <c r="AF42" i="42"/>
  <c r="AJ92" i="42"/>
  <c r="X155" i="41"/>
  <c r="AH122" i="23"/>
  <c r="Y36" i="41"/>
  <c r="AB42" i="40"/>
  <c r="W158" i="41"/>
  <c r="X121" i="42"/>
  <c r="AJ77" i="41"/>
  <c r="AK68" i="42"/>
  <c r="X124" i="42"/>
  <c r="AJ124" i="42"/>
  <c r="AG85" i="28"/>
  <c r="AM85" i="28"/>
  <c r="AI85" i="28"/>
  <c r="AN85" i="28"/>
  <c r="W85" i="28"/>
  <c r="AB85" i="28"/>
  <c r="AG101" i="28"/>
  <c r="AK101" i="28"/>
  <c r="X101" i="28"/>
  <c r="AC20" i="42"/>
  <c r="AD55" i="28"/>
  <c r="X150" i="41"/>
  <c r="W76" i="41"/>
  <c r="AL21" i="42"/>
  <c r="AJ21" i="42"/>
  <c r="AD153" i="41"/>
  <c r="AI153" i="41"/>
  <c r="AN153" i="41"/>
  <c r="AA153" i="41"/>
  <c r="AG153" i="41"/>
  <c r="AO153" i="41"/>
  <c r="AF153" i="41"/>
  <c r="AF59" i="40"/>
  <c r="AG95" i="23"/>
  <c r="AO95" i="23"/>
  <c r="AL95" i="23"/>
  <c r="AJ95" i="23"/>
  <c r="AM5" i="23"/>
  <c r="X5" i="23"/>
  <c r="AF5" i="23"/>
  <c r="AE5" i="23"/>
  <c r="Z5" i="23"/>
  <c r="AG5" i="23"/>
  <c r="AI5" i="23"/>
  <c r="Z145" i="28"/>
  <c r="AO145" i="28"/>
  <c r="AD69" i="42"/>
  <c r="AI69" i="42"/>
  <c r="AJ109" i="41"/>
  <c r="Y158" i="42"/>
  <c r="AB142" i="40"/>
  <c r="AG108" i="41"/>
  <c r="Y7" i="41"/>
  <c r="W138" i="41"/>
  <c r="AB49" i="40"/>
  <c r="AE50" i="40"/>
  <c r="W41" i="40"/>
  <c r="AO91" i="41"/>
  <c r="AH20" i="42"/>
  <c r="AD65" i="41"/>
  <c r="AK65" i="41"/>
  <c r="AA51" i="41"/>
  <c r="AF21" i="28"/>
  <c r="AB107" i="28"/>
  <c r="AL13" i="28"/>
  <c r="AA55" i="28"/>
  <c r="X140" i="28"/>
  <c r="AG40" i="40"/>
  <c r="AB76" i="40"/>
  <c r="AM139" i="40"/>
  <c r="AG139" i="40"/>
  <c r="W153" i="42"/>
  <c r="AM162" i="40"/>
  <c r="AF142" i="41"/>
  <c r="AD74" i="40"/>
  <c r="AD73" i="41"/>
  <c r="AF15" i="40"/>
  <c r="Y41" i="41"/>
  <c r="AI167" i="40"/>
  <c r="AO48" i="42"/>
  <c r="AE132" i="41"/>
  <c r="W132" i="41"/>
  <c r="AE150" i="41"/>
  <c r="AM92" i="42"/>
  <c r="AE87" i="42"/>
  <c r="AJ155" i="41"/>
  <c r="Z121" i="23"/>
  <c r="AF30" i="40"/>
  <c r="AG158" i="41"/>
  <c r="X84" i="41"/>
  <c r="AD128" i="41"/>
  <c r="W124" i="42"/>
  <c r="AM176" i="42"/>
  <c r="AE122" i="42"/>
  <c r="AC37" i="42"/>
  <c r="AJ76" i="41"/>
  <c r="AM59" i="40"/>
  <c r="AC94" i="41"/>
  <c r="AH157" i="23"/>
  <c r="AK157" i="23"/>
  <c r="AD157" i="23"/>
  <c r="AN157" i="23"/>
  <c r="AL49" i="42"/>
  <c r="AK49" i="42"/>
  <c r="AH49" i="42"/>
  <c r="AM49" i="42"/>
  <c r="Z49" i="42"/>
  <c r="AG49" i="42"/>
  <c r="Y49" i="42"/>
  <c r="AE49" i="42"/>
  <c r="W49" i="42"/>
  <c r="AO49" i="42"/>
  <c r="W65" i="40"/>
  <c r="AK69" i="42"/>
  <c r="AO69" i="42"/>
  <c r="AO109" i="41"/>
  <c r="AN158" i="42"/>
  <c r="AL158" i="42"/>
  <c r="AI38" i="42"/>
  <c r="AH142" i="40"/>
  <c r="AN138" i="41"/>
  <c r="W143" i="42"/>
  <c r="AN41" i="40"/>
  <c r="X20" i="42"/>
  <c r="AH82" i="41"/>
  <c r="AM65" i="41"/>
  <c r="AA65" i="41"/>
  <c r="AB51" i="41"/>
  <c r="W21" i="28"/>
  <c r="W107" i="28"/>
  <c r="AB13" i="28"/>
  <c r="AC55" i="28"/>
  <c r="AA140" i="28"/>
  <c r="AN40" i="40"/>
  <c r="Z30" i="41"/>
  <c r="AB139" i="40"/>
  <c r="AA139" i="40"/>
  <c r="W84" i="42"/>
  <c r="AB74" i="42"/>
  <c r="AO11" i="40"/>
  <c r="AC162" i="40"/>
  <c r="Y142" i="41"/>
  <c r="AB107" i="40"/>
  <c r="W55" i="40"/>
  <c r="X74" i="40"/>
  <c r="AL171" i="40"/>
  <c r="AB15" i="40"/>
  <c r="AE44" i="41"/>
  <c r="AC2" i="40"/>
  <c r="AE117" i="42"/>
  <c r="AA41" i="41"/>
  <c r="AO167" i="40"/>
  <c r="AD48" i="42"/>
  <c r="AL132" i="41"/>
  <c r="AH132" i="41"/>
  <c r="AC150" i="41"/>
  <c r="Y92" i="42"/>
  <c r="AK155" i="41"/>
  <c r="Y99" i="23"/>
  <c r="AN122" i="23"/>
  <c r="AE121" i="23"/>
  <c r="AE42" i="40"/>
  <c r="AD127" i="41"/>
  <c r="AO30" i="40"/>
  <c r="AC158" i="41"/>
  <c r="Y124" i="42"/>
  <c r="AO176" i="42"/>
  <c r="AM37" i="42"/>
  <c r="AB76" i="41"/>
  <c r="AL62" i="42"/>
  <c r="AB62" i="42"/>
  <c r="AA62" i="42"/>
  <c r="AK62" i="42"/>
  <c r="AN62" i="42"/>
  <c r="AD62" i="42"/>
  <c r="AJ59" i="40"/>
  <c r="Y44" i="42"/>
  <c r="AG44" i="42"/>
  <c r="AF44" i="42"/>
  <c r="AK94" i="41"/>
  <c r="AF69" i="42"/>
  <c r="Z69" i="42"/>
  <c r="AN69" i="42"/>
  <c r="AG47" i="42"/>
  <c r="AC109" i="41"/>
  <c r="AI158" i="42"/>
  <c r="AB158" i="42"/>
  <c r="W142" i="40"/>
  <c r="AG138" i="41"/>
  <c r="AF41" i="40"/>
  <c r="AG20" i="42"/>
  <c r="AN82" i="41"/>
  <c r="AC21" i="28"/>
  <c r="AN107" i="28"/>
  <c r="AM55" i="28"/>
  <c r="Z140" i="28"/>
  <c r="AJ92" i="40"/>
  <c r="AE40" i="40"/>
  <c r="AI38" i="40"/>
  <c r="AH30" i="41"/>
  <c r="AE139" i="40"/>
  <c r="AH139" i="40"/>
  <c r="AD84" i="42"/>
  <c r="Y61" i="41"/>
  <c r="Y18" i="42"/>
  <c r="AN11" i="40"/>
  <c r="AI142" i="41"/>
  <c r="W107" i="40"/>
  <c r="AC171" i="40"/>
  <c r="AB103" i="41"/>
  <c r="X2" i="40"/>
  <c r="X117" i="42"/>
  <c r="AF167" i="40"/>
  <c r="AL48" i="42"/>
  <c r="AJ150" i="41"/>
  <c r="AA92" i="42"/>
  <c r="AM155" i="41"/>
  <c r="AB155" i="41"/>
  <c r="AO122" i="23"/>
  <c r="AF121" i="23"/>
  <c r="AL42" i="40"/>
  <c r="AN30" i="40"/>
  <c r="AI158" i="41"/>
  <c r="X26" i="41"/>
  <c r="AD124" i="42"/>
  <c r="AI176" i="42"/>
  <c r="AL37" i="42"/>
  <c r="AM21" i="40"/>
  <c r="AF21" i="40"/>
  <c r="AG21" i="40"/>
  <c r="AB129" i="28"/>
  <c r="AC129" i="28"/>
  <c r="AD166" i="23"/>
  <c r="AJ166" i="23"/>
  <c r="AH166" i="23"/>
  <c r="W166" i="23"/>
  <c r="X166" i="23"/>
  <c r="AB166" i="23"/>
  <c r="AN63" i="40"/>
  <c r="AA63" i="40"/>
  <c r="AB64" i="28"/>
  <c r="AN64" i="28"/>
  <c r="AH64" i="28"/>
  <c r="AC64" i="28"/>
  <c r="AI64" i="28"/>
  <c r="AK64" i="28"/>
  <c r="AM64" i="28"/>
  <c r="Z64" i="28"/>
  <c r="AL64" i="28"/>
  <c r="X64" i="28"/>
  <c r="AA64" i="28"/>
  <c r="Z149" i="28"/>
  <c r="AI149" i="28"/>
  <c r="W149" i="28"/>
  <c r="AA149" i="28"/>
  <c r="AC149" i="28"/>
  <c r="AD149" i="28"/>
  <c r="AB149" i="28"/>
  <c r="AG149" i="28"/>
  <c r="AM149" i="28"/>
  <c r="AD10" i="41"/>
  <c r="AG10" i="41"/>
  <c r="Z10" i="41"/>
  <c r="AB10" i="41"/>
  <c r="AA10" i="41"/>
  <c r="AF10" i="41"/>
  <c r="AK10" i="41"/>
  <c r="AI10" i="41"/>
  <c r="W10" i="41"/>
  <c r="AK85" i="41"/>
  <c r="W165" i="23"/>
  <c r="AG165" i="23"/>
  <c r="AI165" i="23"/>
  <c r="AK81" i="42"/>
  <c r="Y142" i="40"/>
  <c r="Y120" i="41"/>
  <c r="AN20" i="42"/>
  <c r="AD20" i="42"/>
  <c r="AL55" i="28"/>
  <c r="AJ40" i="40"/>
  <c r="AJ30" i="41"/>
  <c r="AO139" i="40"/>
  <c r="Z139" i="40"/>
  <c r="AI61" i="41"/>
  <c r="AL142" i="41"/>
  <c r="AD117" i="42"/>
  <c r="AC162" i="41"/>
  <c r="AN150" i="41"/>
  <c r="AO42" i="42"/>
  <c r="AM125" i="42"/>
  <c r="AE122" i="23"/>
  <c r="AL121" i="23"/>
  <c r="AN134" i="40"/>
  <c r="AH42" i="40"/>
  <c r="Y30" i="40"/>
  <c r="AM64" i="42"/>
  <c r="AK176" i="42"/>
  <c r="AC76" i="41"/>
  <c r="Y76" i="41"/>
  <c r="AM6" i="41"/>
  <c r="AN6" i="41"/>
  <c r="AD6" i="41"/>
  <c r="AC59" i="40"/>
  <c r="AG59" i="40"/>
  <c r="AO59" i="40"/>
  <c r="AD59" i="40"/>
  <c r="AA59" i="40"/>
  <c r="AK59" i="40"/>
  <c r="Z59" i="40"/>
  <c r="AH59" i="40"/>
  <c r="W59" i="40"/>
  <c r="X59" i="40"/>
  <c r="AI59" i="40"/>
  <c r="Y59" i="40"/>
  <c r="AL59" i="40"/>
  <c r="AE59" i="40"/>
  <c r="AB59" i="40"/>
  <c r="X94" i="41"/>
  <c r="AH94" i="41"/>
  <c r="AE94" i="41"/>
  <c r="AO94" i="41"/>
  <c r="AF94" i="41"/>
  <c r="W94" i="41"/>
  <c r="AD94" i="41"/>
  <c r="AG94" i="41"/>
  <c r="Y94" i="41"/>
  <c r="AB94" i="41"/>
  <c r="AE25" i="40"/>
  <c r="AH25" i="40"/>
  <c r="Z135" i="41"/>
  <c r="AD81" i="42"/>
  <c r="AO16" i="41"/>
  <c r="AG142" i="40"/>
  <c r="AN142" i="40"/>
  <c r="AN120" i="41"/>
  <c r="Y20" i="42"/>
  <c r="AM20" i="42"/>
  <c r="AG9" i="41"/>
  <c r="AE55" i="28"/>
  <c r="W40" i="40"/>
  <c r="AO30" i="41"/>
  <c r="AN139" i="40"/>
  <c r="X139" i="40"/>
  <c r="AH61" i="41"/>
  <c r="AG102" i="40"/>
  <c r="AK142" i="41"/>
  <c r="AA142" i="41"/>
  <c r="AC52" i="41"/>
  <c r="AM117" i="42"/>
  <c r="AD162" i="41"/>
  <c r="Y150" i="41"/>
  <c r="AD42" i="42"/>
  <c r="X125" i="42"/>
  <c r="AG122" i="23"/>
  <c r="AA121" i="23"/>
  <c r="AL36" i="41"/>
  <c r="AO134" i="40"/>
  <c r="W42" i="40"/>
  <c r="X64" i="42"/>
  <c r="AE146" i="40"/>
  <c r="AE124" i="42"/>
  <c r="X176" i="42"/>
  <c r="AF67" i="40"/>
  <c r="AN85" i="41"/>
  <c r="Z85" i="41"/>
  <c r="Y85" i="41"/>
  <c r="AG85" i="41"/>
  <c r="AB85" i="41"/>
  <c r="AA85" i="41"/>
  <c r="AE85" i="41"/>
  <c r="AM85" i="41"/>
  <c r="AD85" i="41"/>
  <c r="X85" i="41"/>
  <c r="AC85" i="41"/>
  <c r="AH85" i="41"/>
  <c r="AI85" i="41"/>
  <c r="W85" i="41"/>
  <c r="AJ85" i="41"/>
  <c r="AG93" i="41"/>
  <c r="AA105" i="41"/>
  <c r="AN105" i="41"/>
  <c r="AH57" i="41"/>
  <c r="AJ57" i="41"/>
  <c r="AL28" i="40"/>
  <c r="AL166" i="41"/>
  <c r="AJ125" i="40"/>
  <c r="AI33" i="23"/>
  <c r="X177" i="23"/>
  <c r="AG120" i="40"/>
  <c r="AF159" i="41"/>
  <c r="AL111" i="41"/>
  <c r="W111" i="41"/>
  <c r="AM52" i="42"/>
  <c r="AA73" i="23"/>
  <c r="AC27" i="28"/>
  <c r="Y150" i="23"/>
  <c r="AG150" i="23"/>
  <c r="AE65" i="23"/>
  <c r="AD3" i="23"/>
  <c r="AJ97" i="23"/>
  <c r="AE176" i="23"/>
  <c r="AL10" i="40"/>
  <c r="AD163" i="41"/>
  <c r="AA163" i="41"/>
  <c r="AA63" i="23"/>
  <c r="Z39" i="42"/>
  <c r="AA80" i="28"/>
  <c r="AF29" i="28"/>
  <c r="AF108" i="28"/>
  <c r="Z21" i="23"/>
  <c r="AA74" i="28"/>
  <c r="AH53" i="28"/>
  <c r="AE53" i="28"/>
  <c r="AI143" i="28"/>
  <c r="AH45" i="41"/>
  <c r="AB136" i="41"/>
  <c r="AF139" i="23"/>
  <c r="AG57" i="28"/>
  <c r="AK57" i="28"/>
  <c r="AE142" i="23"/>
  <c r="AF142" i="23"/>
  <c r="AL75" i="23"/>
  <c r="Y75" i="23"/>
  <c r="AO125" i="23"/>
  <c r="Y59" i="42"/>
  <c r="Y16" i="23"/>
  <c r="AJ117" i="40"/>
  <c r="AG117" i="40"/>
  <c r="Z87" i="41"/>
  <c r="AI87" i="41"/>
  <c r="AC174" i="42"/>
  <c r="AF118" i="41"/>
  <c r="AH156" i="28"/>
  <c r="AF93" i="41"/>
  <c r="AI100" i="41"/>
  <c r="AM54" i="40"/>
  <c r="AF105" i="41"/>
  <c r="AD57" i="41"/>
  <c r="AL57" i="41"/>
  <c r="AM35" i="42"/>
  <c r="AL125" i="40"/>
  <c r="AI125" i="40"/>
  <c r="AM33" i="23"/>
  <c r="AE10" i="28"/>
  <c r="AM168" i="28"/>
  <c r="AD84" i="23"/>
  <c r="AE177" i="23"/>
  <c r="AF89" i="41"/>
  <c r="X120" i="40"/>
  <c r="Y56" i="41"/>
  <c r="AO111" i="41"/>
  <c r="AG73" i="23"/>
  <c r="Z73" i="23"/>
  <c r="AB150" i="23"/>
  <c r="AO117" i="23"/>
  <c r="AK163" i="41"/>
  <c r="AO163" i="41"/>
  <c r="AB172" i="40"/>
  <c r="AI80" i="28"/>
  <c r="AK118" i="41"/>
  <c r="AO21" i="23"/>
  <c r="AN160" i="40"/>
  <c r="AJ100" i="42"/>
  <c r="Y156" i="28"/>
  <c r="AM142" i="23"/>
  <c r="AM75" i="23"/>
  <c r="AL87" i="41"/>
  <c r="AF87" i="41"/>
  <c r="AB18" i="40"/>
  <c r="Z105" i="41"/>
  <c r="AM57" i="41"/>
  <c r="AO57" i="41"/>
  <c r="AG35" i="42"/>
  <c r="AH125" i="40"/>
  <c r="AF125" i="40"/>
  <c r="AL33" i="23"/>
  <c r="AK177" i="23"/>
  <c r="AA120" i="40"/>
  <c r="AD56" i="41"/>
  <c r="AF108" i="42"/>
  <c r="Y19" i="41"/>
  <c r="AH111" i="41"/>
  <c r="AK111" i="41"/>
  <c r="AF59" i="41"/>
  <c r="W73" i="23"/>
  <c r="AM73" i="23"/>
  <c r="AA150" i="23"/>
  <c r="Z150" i="23"/>
  <c r="AO65" i="23"/>
  <c r="AG3" i="23"/>
  <c r="AL117" i="23"/>
  <c r="AL176" i="23"/>
  <c r="AN176" i="23"/>
  <c r="AH163" i="41"/>
  <c r="AB163" i="41"/>
  <c r="Z172" i="40"/>
  <c r="AB80" i="28"/>
  <c r="AD29" i="28"/>
  <c r="AH108" i="28"/>
  <c r="AI118" i="41"/>
  <c r="AC21" i="23"/>
  <c r="AK74" i="28"/>
  <c r="Z74" i="28"/>
  <c r="AL53" i="28"/>
  <c r="X53" i="28"/>
  <c r="AE143" i="28"/>
  <c r="AL160" i="40"/>
  <c r="AA100" i="42"/>
  <c r="AG136" i="41"/>
  <c r="AF136" i="41"/>
  <c r="AN139" i="23"/>
  <c r="AC139" i="23"/>
  <c r="AF57" i="28"/>
  <c r="AJ57" i="28"/>
  <c r="AM131" i="28"/>
  <c r="AD156" i="28"/>
  <c r="AD142" i="23"/>
  <c r="AJ75" i="23"/>
  <c r="AB75" i="23"/>
  <c r="AN109" i="23"/>
  <c r="AG115" i="42"/>
  <c r="AB16" i="23"/>
  <c r="AM117" i="40"/>
  <c r="AK87" i="41"/>
  <c r="AO87" i="41"/>
  <c r="AL18" i="41"/>
  <c r="AB18" i="41"/>
  <c r="AA18" i="41"/>
  <c r="AB118" i="41"/>
  <c r="AH131" i="28"/>
  <c r="AB156" i="28"/>
  <c r="AO148" i="28"/>
  <c r="AH57" i="42"/>
  <c r="AB57" i="42"/>
  <c r="AM57" i="42"/>
  <c r="AG57" i="42"/>
  <c r="AC57" i="42"/>
  <c r="AE57" i="42"/>
  <c r="Y57" i="42"/>
  <c r="AK100" i="41"/>
  <c r="AM105" i="41"/>
  <c r="Z57" i="41"/>
  <c r="AO166" i="41"/>
  <c r="Y125" i="40"/>
  <c r="W168" i="28"/>
  <c r="X168" i="28"/>
  <c r="W177" i="23"/>
  <c r="AD120" i="40"/>
  <c r="AF111" i="41"/>
  <c r="AG111" i="41"/>
  <c r="AN73" i="23"/>
  <c r="AN150" i="23"/>
  <c r="AJ150" i="23"/>
  <c r="AJ10" i="40"/>
  <c r="W163" i="41"/>
  <c r="AN80" i="28"/>
  <c r="AC11" i="28"/>
  <c r="Z118" i="41"/>
  <c r="AN21" i="23"/>
  <c r="Y134" i="42"/>
  <c r="AH176" i="40"/>
  <c r="AD177" i="42"/>
  <c r="AI131" i="28"/>
  <c r="AL156" i="28"/>
  <c r="AK142" i="23"/>
  <c r="AO142" i="23"/>
  <c r="AO75" i="23"/>
  <c r="AC75" i="23"/>
  <c r="AA125" i="23"/>
  <c r="AB148" i="28"/>
  <c r="AA87" i="41"/>
  <c r="AA174" i="42"/>
  <c r="AI121" i="41"/>
  <c r="AJ119" i="28"/>
  <c r="AE119" i="28"/>
  <c r="AH96" i="28"/>
  <c r="AN126" i="40"/>
  <c r="W134" i="28"/>
  <c r="AE168" i="23"/>
  <c r="AH168" i="23"/>
  <c r="AE78" i="23"/>
  <c r="X76" i="23"/>
  <c r="X148" i="41"/>
  <c r="AE146" i="23"/>
  <c r="AO126" i="23"/>
  <c r="AL109" i="40"/>
  <c r="AJ171" i="42"/>
  <c r="AK96" i="40"/>
  <c r="AI174" i="23"/>
  <c r="AJ44" i="23"/>
  <c r="AJ164" i="23"/>
  <c r="AG5" i="41"/>
  <c r="AJ61" i="28"/>
  <c r="AA42" i="41"/>
  <c r="AM81" i="28"/>
  <c r="AB139" i="28"/>
  <c r="X31" i="23"/>
  <c r="AI173" i="23"/>
  <c r="AG95" i="28"/>
  <c r="AB32" i="28"/>
  <c r="AC170" i="28"/>
  <c r="W148" i="42"/>
  <c r="AD106" i="41"/>
  <c r="AE68" i="28"/>
  <c r="AK68" i="28"/>
  <c r="AD51" i="23"/>
  <c r="AI85" i="23"/>
  <c r="Z12" i="28"/>
  <c r="AO12" i="28"/>
  <c r="AI113" i="23"/>
  <c r="X136" i="42"/>
  <c r="AO29" i="23"/>
  <c r="W114" i="28"/>
  <c r="AI12" i="23"/>
  <c r="AF44" i="40"/>
  <c r="W26" i="40"/>
  <c r="AL116" i="28"/>
  <c r="AB116" i="40"/>
  <c r="AG14" i="28"/>
  <c r="Y154" i="42"/>
  <c r="Y175" i="23"/>
  <c r="AL175" i="23"/>
  <c r="AM62" i="28"/>
  <c r="AM114" i="23"/>
  <c r="Z45" i="42"/>
  <c r="AJ82" i="23"/>
  <c r="AN166" i="40"/>
  <c r="X133" i="23"/>
  <c r="AG154" i="28"/>
  <c r="AI154" i="28"/>
  <c r="Z160" i="42"/>
  <c r="AL60" i="28"/>
  <c r="Y14" i="23"/>
  <c r="AO55" i="42"/>
  <c r="AJ3" i="28"/>
  <c r="AJ130" i="41"/>
  <c r="AD86" i="42"/>
  <c r="Y18" i="28"/>
  <c r="AF9" i="23"/>
  <c r="AL31" i="41"/>
  <c r="W33" i="28"/>
  <c r="AH164" i="28"/>
  <c r="Z137" i="23"/>
  <c r="AB137" i="23"/>
  <c r="AL121" i="41"/>
  <c r="AI11" i="41"/>
  <c r="AN11" i="41"/>
  <c r="AJ101" i="42"/>
  <c r="AC89" i="40"/>
  <c r="AB167" i="28"/>
  <c r="AM122" i="40"/>
  <c r="AD104" i="41"/>
  <c r="AC119" i="28"/>
  <c r="AN119" i="28"/>
  <c r="AD142" i="42"/>
  <c r="AB142" i="42"/>
  <c r="AC168" i="40"/>
  <c r="AJ96" i="28"/>
  <c r="X8" i="42"/>
  <c r="AG44" i="23"/>
  <c r="AO173" i="23"/>
  <c r="AC95" i="28"/>
  <c r="AD32" i="28"/>
  <c r="AO108" i="23"/>
  <c r="AF12" i="28"/>
  <c r="Y136" i="42"/>
  <c r="X29" i="23"/>
  <c r="Z88" i="23"/>
  <c r="AG10" i="23"/>
  <c r="AE24" i="28"/>
  <c r="AL12" i="23"/>
  <c r="AG12" i="23"/>
  <c r="AJ166" i="40"/>
  <c r="Z133" i="23"/>
  <c r="AK133" i="23"/>
  <c r="W154" i="28"/>
  <c r="AH154" i="28"/>
  <c r="AB160" i="42"/>
  <c r="Z60" i="28"/>
  <c r="AB14" i="23"/>
  <c r="AI55" i="42"/>
  <c r="Z55" i="42"/>
  <c r="AG125" i="28"/>
  <c r="AO130" i="41"/>
  <c r="W86" i="42"/>
  <c r="AN81" i="40"/>
  <c r="AI31" i="41"/>
  <c r="AH31" i="41"/>
  <c r="AB48" i="28"/>
  <c r="Y33" i="28"/>
  <c r="AC164" i="28"/>
  <c r="AI137" i="23"/>
  <c r="AC137" i="23"/>
  <c r="AF121" i="41"/>
  <c r="AG119" i="28"/>
  <c r="Y119" i="28"/>
  <c r="AB96" i="28"/>
  <c r="AC141" i="28"/>
  <c r="AM12" i="23"/>
  <c r="AM130" i="41"/>
  <c r="AO86" i="42"/>
  <c r="AB126" i="42"/>
  <c r="AE31" i="41"/>
  <c r="AO31" i="41"/>
  <c r="AM48" i="28"/>
  <c r="X33" i="28"/>
  <c r="X156" i="40"/>
  <c r="AA46" i="28"/>
  <c r="AO151" i="40"/>
  <c r="AJ168" i="41"/>
  <c r="AG137" i="23"/>
  <c r="AL137" i="23"/>
  <c r="Z121" i="41"/>
  <c r="AE11" i="41"/>
  <c r="W91" i="40"/>
  <c r="AL89" i="40"/>
  <c r="AH167" i="28"/>
  <c r="AE104" i="41"/>
  <c r="AH119" i="28"/>
  <c r="AM119" i="28"/>
  <c r="AE142" i="42"/>
  <c r="AL142" i="42"/>
  <c r="AI96" i="28"/>
  <c r="AC79" i="28"/>
  <c r="AB34" i="28"/>
  <c r="AN34" i="28"/>
  <c r="AD159" i="42"/>
  <c r="AA126" i="40"/>
  <c r="AG168" i="23"/>
  <c r="AK168" i="23"/>
  <c r="AC78" i="23"/>
  <c r="AL136" i="28"/>
  <c r="AE76" i="23"/>
  <c r="AH76" i="23"/>
  <c r="AO62" i="40"/>
  <c r="AA146" i="23"/>
  <c r="AN126" i="23"/>
  <c r="AM109" i="40"/>
  <c r="AC96" i="40"/>
  <c r="X131" i="41"/>
  <c r="AB84" i="28"/>
  <c r="X5" i="41"/>
  <c r="AO163" i="23"/>
  <c r="AE99" i="28"/>
  <c r="AN31" i="23"/>
  <c r="AJ173" i="23"/>
  <c r="AD68" i="28"/>
  <c r="AC54" i="41"/>
  <c r="AL51" i="23"/>
  <c r="Y51" i="23"/>
  <c r="AO85" i="23"/>
  <c r="AM12" i="28"/>
  <c r="W12" i="28"/>
  <c r="AH169" i="40"/>
  <c r="AD50" i="28"/>
  <c r="AJ72" i="23"/>
  <c r="AJ151" i="28"/>
  <c r="AG29" i="23"/>
  <c r="AN114" i="28"/>
  <c r="Z141" i="28"/>
  <c r="W141" i="28"/>
  <c r="AL47" i="23"/>
  <c r="AK12" i="23"/>
  <c r="AJ150" i="28"/>
  <c r="AA133" i="28"/>
  <c r="AG19" i="42"/>
  <c r="X20" i="23"/>
  <c r="AN116" i="28"/>
  <c r="AK116" i="40"/>
  <c r="Y14" i="28"/>
  <c r="Y47" i="40"/>
  <c r="W58" i="28"/>
  <c r="AH133" i="23"/>
  <c r="Y133" i="23"/>
  <c r="AF154" i="28"/>
  <c r="AL154" i="28"/>
  <c r="AN60" i="28"/>
  <c r="W14" i="23"/>
  <c r="AE55" i="42"/>
  <c r="AM55" i="42"/>
  <c r="AI86" i="42"/>
  <c r="AC168" i="42"/>
  <c r="AA67" i="23"/>
  <c r="Z156" i="41"/>
  <c r="AL50" i="23"/>
  <c r="X168" i="41"/>
  <c r="X137" i="23"/>
  <c r="AF137" i="23"/>
  <c r="AH121" i="41"/>
  <c r="AD11" i="41"/>
  <c r="Z91" i="40"/>
  <c r="AM89" i="40"/>
  <c r="AN167" i="28"/>
  <c r="Z104" i="41"/>
  <c r="W119" i="28"/>
  <c r="AD119" i="28"/>
  <c r="AF142" i="42"/>
  <c r="AO96" i="28"/>
  <c r="X159" i="42"/>
  <c r="AA136" i="28"/>
  <c r="Z76" i="23"/>
  <c r="W69" i="41"/>
  <c r="Y9" i="40"/>
  <c r="W62" i="40"/>
  <c r="AI109" i="40"/>
  <c r="AL131" i="41"/>
  <c r="AM84" i="28"/>
  <c r="AE5" i="41"/>
  <c r="AA5" i="41"/>
  <c r="AM31" i="23"/>
  <c r="AA173" i="23"/>
  <c r="AL173" i="23"/>
  <c r="AK12" i="28"/>
  <c r="AL72" i="23"/>
  <c r="AE94" i="28"/>
  <c r="AE12" i="23"/>
  <c r="AJ12" i="23"/>
  <c r="AF150" i="28"/>
  <c r="W116" i="28"/>
  <c r="Y62" i="28"/>
  <c r="AD166" i="40"/>
  <c r="AE133" i="23"/>
  <c r="AF133" i="23"/>
  <c r="AL133" i="23"/>
  <c r="AK154" i="28"/>
  <c r="AN154" i="28"/>
  <c r="AG14" i="23"/>
  <c r="AG55" i="42"/>
  <c r="AL55" i="42"/>
  <c r="AE136" i="23"/>
  <c r="X86" i="42"/>
  <c r="W168" i="42"/>
  <c r="W156" i="41"/>
  <c r="AD31" i="41"/>
  <c r="AE48" i="28"/>
  <c r="AA33" i="28"/>
  <c r="AC168" i="23"/>
  <c r="AH78" i="23"/>
  <c r="AI136" i="28"/>
  <c r="AK76" i="23"/>
  <c r="AN69" i="41"/>
  <c r="AC2" i="23"/>
  <c r="AF9" i="40"/>
  <c r="AE62" i="40"/>
  <c r="Y132" i="42"/>
  <c r="AK146" i="23"/>
  <c r="W126" i="23"/>
  <c r="AO109" i="40"/>
  <c r="AF96" i="40"/>
  <c r="AG131" i="41"/>
  <c r="W167" i="23"/>
  <c r="AF84" i="28"/>
  <c r="Z5" i="41"/>
  <c r="AJ5" i="41"/>
  <c r="AL163" i="23"/>
  <c r="AC99" i="28"/>
  <c r="AE81" i="28"/>
  <c r="Y139" i="28"/>
  <c r="AI31" i="23"/>
  <c r="AB173" i="23"/>
  <c r="AH173" i="23"/>
  <c r="AF106" i="41"/>
  <c r="AA68" i="28"/>
  <c r="AG51" i="23"/>
  <c r="AF85" i="23"/>
  <c r="AA12" i="28"/>
  <c r="AN12" i="28"/>
  <c r="AB62" i="23"/>
  <c r="Y169" i="40"/>
  <c r="Y72" i="23"/>
  <c r="AF29" i="23"/>
  <c r="AD141" i="28"/>
  <c r="AN116" i="40"/>
  <c r="AG154" i="42"/>
  <c r="AH175" i="23"/>
  <c r="AJ62" i="28"/>
  <c r="AK166" i="40"/>
  <c r="AG133" i="23"/>
  <c r="AO133" i="23"/>
  <c r="AD133" i="23"/>
  <c r="AE154" i="28"/>
  <c r="AD154" i="28"/>
  <c r="AA160" i="42"/>
  <c r="AN14" i="23"/>
  <c r="AB55" i="42"/>
  <c r="AF55" i="42"/>
  <c r="AM162" i="23"/>
  <c r="AO100" i="40"/>
  <c r="AB83" i="23"/>
  <c r="AM86" i="42"/>
  <c r="Z81" i="40"/>
  <c r="AA18" i="28"/>
  <c r="Z112" i="23"/>
  <c r="Z31" i="41"/>
  <c r="AH48" i="28"/>
  <c r="AC33" i="28"/>
  <c r="AJ137" i="23"/>
  <c r="AD137" i="23"/>
  <c r="AO11" i="41"/>
  <c r="AG11" i="41"/>
  <c r="AE89" i="40"/>
  <c r="W3" i="40"/>
  <c r="AB119" i="28"/>
  <c r="AG96" i="28"/>
  <c r="AI42" i="41"/>
  <c r="AG81" i="28"/>
  <c r="AD95" i="28"/>
  <c r="Y106" i="41"/>
  <c r="Y68" i="28"/>
  <c r="AM29" i="23"/>
  <c r="AM141" i="28"/>
  <c r="W12" i="23"/>
  <c r="AI58" i="28"/>
  <c r="X62" i="41"/>
  <c r="AM154" i="28"/>
  <c r="Y154" i="28"/>
  <c r="AH78" i="28"/>
  <c r="AN18" i="28"/>
  <c r="AO9" i="23"/>
  <c r="Y112" i="23"/>
  <c r="AA31" i="41"/>
  <c r="AL48" i="28"/>
  <c r="AN33" i="28"/>
  <c r="AA164" i="28"/>
  <c r="Y46" i="28"/>
  <c r="AN71" i="41"/>
  <c r="AL168" i="41"/>
  <c r="AM137" i="23"/>
  <c r="AO137" i="23"/>
  <c r="AA11" i="41"/>
  <c r="AK11" i="41"/>
  <c r="AF89" i="40"/>
  <c r="AK3" i="40"/>
  <c r="Y122" i="40"/>
  <c r="AA104" i="41"/>
  <c r="AC104" i="41"/>
  <c r="AF119" i="28"/>
  <c r="AM142" i="42"/>
  <c r="AG142" i="42"/>
  <c r="AA96" i="28"/>
  <c r="AF79" i="28"/>
  <c r="AJ34" i="28"/>
  <c r="AK46" i="42"/>
  <c r="X126" i="40"/>
  <c r="AE134" i="28"/>
  <c r="AO109" i="28"/>
  <c r="W168" i="23"/>
  <c r="AB78" i="23"/>
  <c r="AO148" i="41"/>
  <c r="AC146" i="23"/>
  <c r="X126" i="23"/>
  <c r="AD96" i="40"/>
  <c r="AC5" i="41"/>
  <c r="AJ42" i="41"/>
  <c r="W159" i="28"/>
  <c r="AN81" i="28"/>
  <c r="AI139" i="28"/>
  <c r="AA31" i="23"/>
  <c r="AF173" i="23"/>
  <c r="AH95" i="28"/>
  <c r="AG106" i="41"/>
  <c r="AN68" i="28"/>
  <c r="Z51" i="23"/>
  <c r="AG85" i="23"/>
  <c r="AL12" i="28"/>
  <c r="AH12" i="28"/>
  <c r="X169" i="40"/>
  <c r="Z29" i="23"/>
  <c r="X141" i="28"/>
  <c r="AN47" i="23"/>
  <c r="Y12" i="23"/>
  <c r="AG44" i="40"/>
  <c r="X150" i="28"/>
  <c r="AA116" i="28"/>
  <c r="AF154" i="42"/>
  <c r="Z114" i="23"/>
  <c r="AF4" i="23"/>
  <c r="AH58" i="28"/>
  <c r="AF62" i="41"/>
  <c r="AG166" i="40"/>
  <c r="W133" i="23"/>
  <c r="AN133" i="23"/>
  <c r="Z154" i="28"/>
  <c r="AA154" i="28"/>
  <c r="AE60" i="28"/>
  <c r="AM14" i="23"/>
  <c r="X55" i="42"/>
  <c r="AM173" i="28"/>
  <c r="X130" i="41"/>
  <c r="AC78" i="28"/>
  <c r="AE18" i="28"/>
  <c r="Z9" i="23"/>
  <c r="AH147" i="40"/>
  <c r="Y128" i="40"/>
  <c r="AA128" i="40"/>
  <c r="W128" i="40"/>
  <c r="AE56" i="28"/>
  <c r="AH56" i="28"/>
  <c r="AB151" i="26"/>
  <c r="AI151" i="26"/>
  <c r="AI167" i="26"/>
  <c r="AM138" i="40"/>
  <c r="AO138" i="40"/>
  <c r="AC141" i="42"/>
  <c r="AK83" i="40"/>
  <c r="AJ109" i="26"/>
  <c r="Z5" i="26"/>
  <c r="AK167" i="26"/>
  <c r="AK109" i="26"/>
  <c r="AL109" i="26"/>
  <c r="AB167" i="26"/>
  <c r="Z140" i="41"/>
  <c r="X115" i="40"/>
  <c r="Y155" i="40"/>
  <c r="X145" i="26"/>
  <c r="AD46" i="25"/>
  <c r="AB46" i="25"/>
  <c r="AB175" i="42"/>
  <c r="AF155" i="42"/>
  <c r="X27" i="41"/>
  <c r="AM175" i="42"/>
  <c r="AH155" i="42"/>
  <c r="AG38" i="41"/>
  <c r="AO141" i="42"/>
  <c r="AF141" i="40"/>
  <c r="AD141" i="40"/>
  <c r="Z141" i="40"/>
  <c r="AN17" i="42"/>
  <c r="AM38" i="41"/>
  <c r="W38" i="41"/>
  <c r="AI138" i="40"/>
  <c r="AG128" i="40"/>
  <c r="AJ140" i="41"/>
  <c r="AO47" i="42"/>
  <c r="Z81" i="42"/>
  <c r="Z95" i="42"/>
  <c r="W108" i="41"/>
  <c r="Z120" i="41"/>
  <c r="AM7" i="41"/>
  <c r="AN7" i="41"/>
  <c r="X7" i="41"/>
  <c r="AA165" i="40"/>
  <c r="AC120" i="42"/>
  <c r="AL138" i="41"/>
  <c r="AC138" i="41"/>
  <c r="Y50" i="40"/>
  <c r="AD41" i="40"/>
  <c r="AL41" i="40"/>
  <c r="AH91" i="41"/>
  <c r="AI20" i="42"/>
  <c r="AL20" i="42"/>
  <c r="AG63" i="41"/>
  <c r="AG21" i="28"/>
  <c r="X21" i="28"/>
  <c r="AO107" i="28"/>
  <c r="AH13" i="28"/>
  <c r="AO13" i="28"/>
  <c r="W55" i="28"/>
  <c r="AK55" i="28"/>
  <c r="AD140" i="28"/>
  <c r="AO150" i="42"/>
  <c r="AL40" i="40"/>
  <c r="AD40" i="40"/>
  <c r="Y30" i="41"/>
  <c r="Z84" i="42"/>
  <c r="Y147" i="40"/>
  <c r="AO147" i="40"/>
  <c r="AJ147" i="40"/>
  <c r="AF11" i="40"/>
  <c r="AE162" i="40"/>
  <c r="AA102" i="40"/>
  <c r="X107" i="40"/>
  <c r="AJ9" i="42"/>
  <c r="AN74" i="41"/>
  <c r="AK55" i="40"/>
  <c r="AJ74" i="40"/>
  <c r="AB74" i="40"/>
  <c r="AJ73" i="41"/>
  <c r="AM73" i="41"/>
  <c r="AO34" i="40"/>
  <c r="AD10" i="42"/>
  <c r="Y103" i="41"/>
  <c r="Y52" i="41"/>
  <c r="X44" i="41"/>
  <c r="AD51" i="42"/>
  <c r="AF117" i="42"/>
  <c r="AN114" i="40"/>
  <c r="AG146" i="41"/>
  <c r="AM41" i="41"/>
  <c r="W167" i="40"/>
  <c r="AH48" i="42"/>
  <c r="AE48" i="42"/>
  <c r="Z150" i="41"/>
  <c r="AG150" i="41"/>
  <c r="AK42" i="42"/>
  <c r="AB125" i="42"/>
  <c r="Y155" i="41"/>
  <c r="W155" i="41"/>
  <c r="AH99" i="23"/>
  <c r="AI81" i="23"/>
  <c r="AI122" i="23"/>
  <c r="AL122" i="23"/>
  <c r="AB121" i="23"/>
  <c r="AD134" i="40"/>
  <c r="AE127" i="41"/>
  <c r="AM121" i="42"/>
  <c r="AH84" i="41"/>
  <c r="AN26" i="41"/>
  <c r="AO67" i="40"/>
  <c r="X37" i="42"/>
  <c r="W37" i="42"/>
  <c r="AN76" i="41"/>
  <c r="AL76" i="41"/>
  <c r="AO62" i="42"/>
  <c r="Z62" i="42"/>
  <c r="AF124" i="41"/>
  <c r="AN164" i="42"/>
  <c r="AL25" i="23"/>
  <c r="AJ18" i="40"/>
  <c r="Z76" i="42"/>
  <c r="AD32" i="40"/>
  <c r="AM32" i="40"/>
  <c r="AG32" i="40"/>
  <c r="AM90" i="42"/>
  <c r="W115" i="41"/>
  <c r="AG98" i="40"/>
  <c r="AD83" i="40"/>
  <c r="AF115" i="40"/>
  <c r="AF5" i="26"/>
  <c r="AC5" i="26"/>
  <c r="AH167" i="26"/>
  <c r="W138" i="40"/>
  <c r="Z109" i="26"/>
  <c r="AL98" i="40"/>
  <c r="AM5" i="26"/>
  <c r="AI34" i="40"/>
  <c r="AN115" i="40"/>
  <c r="AH46" i="25"/>
  <c r="AA155" i="42"/>
  <c r="AM27" i="41"/>
  <c r="AK175" i="42"/>
  <c r="AA17" i="42"/>
  <c r="Z17" i="42"/>
  <c r="AJ155" i="42"/>
  <c r="AE141" i="42"/>
  <c r="AM141" i="40"/>
  <c r="AC141" i="40"/>
  <c r="AB17" i="42"/>
  <c r="AI38" i="41"/>
  <c r="AN38" i="41"/>
  <c r="AJ149" i="42"/>
  <c r="W140" i="41"/>
  <c r="AD138" i="40"/>
  <c r="AF128" i="40"/>
  <c r="AL140" i="41"/>
  <c r="AF83" i="40"/>
  <c r="AB81" i="42"/>
  <c r="AH135" i="42"/>
  <c r="AO95" i="42"/>
  <c r="AL108" i="41"/>
  <c r="AO120" i="41"/>
  <c r="AE7" i="41"/>
  <c r="AB7" i="41"/>
  <c r="AO7" i="41"/>
  <c r="AI138" i="41"/>
  <c r="Y138" i="41"/>
  <c r="AA138" i="41"/>
  <c r="AL153" i="40"/>
  <c r="AH98" i="40"/>
  <c r="AM41" i="40"/>
  <c r="AO41" i="40"/>
  <c r="AF91" i="41"/>
  <c r="X91" i="41"/>
  <c r="AO20" i="42"/>
  <c r="AK20" i="42"/>
  <c r="AF63" i="41"/>
  <c r="AA21" i="28"/>
  <c r="Z21" i="28"/>
  <c r="AF107" i="28"/>
  <c r="AA13" i="28"/>
  <c r="X13" i="28"/>
  <c r="AJ55" i="28"/>
  <c r="AH55" i="28"/>
  <c r="AJ140" i="28"/>
  <c r="W66" i="42"/>
  <c r="Y175" i="42"/>
  <c r="AN150" i="42"/>
  <c r="AM40" i="40"/>
  <c r="Z40" i="40"/>
  <c r="AH38" i="40"/>
  <c r="AC147" i="40"/>
  <c r="AE147" i="40"/>
  <c r="AC11" i="40"/>
  <c r="AA162" i="40"/>
  <c r="AK107" i="40"/>
  <c r="AA74" i="41"/>
  <c r="AG74" i="40"/>
  <c r="AN74" i="40"/>
  <c r="AO31" i="40"/>
  <c r="X73" i="41"/>
  <c r="AK73" i="41"/>
  <c r="AF34" i="40"/>
  <c r="AK34" i="40"/>
  <c r="AB10" i="42"/>
  <c r="AB5" i="40"/>
  <c r="Z103" i="41"/>
  <c r="AL52" i="41"/>
  <c r="AN44" i="41"/>
  <c r="AA114" i="40"/>
  <c r="AN146" i="41"/>
  <c r="AL41" i="41"/>
  <c r="AH167" i="40"/>
  <c r="AC48" i="42"/>
  <c r="AJ48" i="42"/>
  <c r="AO150" i="41"/>
  <c r="AB150" i="41"/>
  <c r="AF125" i="42"/>
  <c r="AG155" i="41"/>
  <c r="AE155" i="41"/>
  <c r="AC155" i="41"/>
  <c r="AL99" i="23"/>
  <c r="Z122" i="23"/>
  <c r="AB122" i="23"/>
  <c r="AG121" i="23"/>
  <c r="W134" i="40"/>
  <c r="AF42" i="40"/>
  <c r="AG127" i="41"/>
  <c r="AL158" i="41"/>
  <c r="AG64" i="42"/>
  <c r="AK121" i="42"/>
  <c r="Z102" i="42"/>
  <c r="AO84" i="41"/>
  <c r="AI128" i="41"/>
  <c r="AL26" i="41"/>
  <c r="AN124" i="42"/>
  <c r="Y176" i="42"/>
  <c r="AA67" i="40"/>
  <c r="AK37" i="42"/>
  <c r="AD37" i="42"/>
  <c r="AG76" i="41"/>
  <c r="AM76" i="41"/>
  <c r="AF67" i="41"/>
  <c r="AD153" i="23"/>
  <c r="AM62" i="42"/>
  <c r="AF62" i="42"/>
  <c r="AE124" i="41"/>
  <c r="AN32" i="42"/>
  <c r="Z32" i="42"/>
  <c r="AM32" i="42"/>
  <c r="AE164" i="42"/>
  <c r="AH18" i="40"/>
  <c r="AM76" i="42"/>
  <c r="AM28" i="40"/>
  <c r="AF101" i="40"/>
  <c r="AL101" i="40"/>
  <c r="Z101" i="40"/>
  <c r="AA101" i="40"/>
  <c r="X90" i="42"/>
  <c r="AA115" i="41"/>
  <c r="AG5" i="26"/>
  <c r="AF141" i="42"/>
  <c r="AB115" i="40"/>
  <c r="AM83" i="40"/>
  <c r="AD5" i="26"/>
  <c r="AB98" i="40"/>
  <c r="AJ5" i="26"/>
  <c r="X98" i="40"/>
  <c r="AL5" i="26"/>
  <c r="W167" i="26"/>
  <c r="X5" i="26"/>
  <c r="Z34" i="40"/>
  <c r="AN34" i="40"/>
  <c r="W34" i="40"/>
  <c r="AH109" i="26"/>
  <c r="AO115" i="40"/>
  <c r="AK46" i="25"/>
  <c r="Z145" i="26"/>
  <c r="Z155" i="42"/>
  <c r="AD27" i="41"/>
  <c r="AD175" i="42"/>
  <c r="AJ17" i="42"/>
  <c r="AM17" i="42"/>
  <c r="AO155" i="42"/>
  <c r="Z141" i="42"/>
  <c r="AL141" i="40"/>
  <c r="W141" i="40"/>
  <c r="AH38" i="41"/>
  <c r="AO38" i="41"/>
  <c r="AM149" i="42"/>
  <c r="AL138" i="40"/>
  <c r="AI128" i="40"/>
  <c r="AE128" i="40"/>
  <c r="AO140" i="41"/>
  <c r="AG83" i="40"/>
  <c r="AO81" i="42"/>
  <c r="AN140" i="42"/>
  <c r="AL166" i="42"/>
  <c r="AN135" i="42"/>
  <c r="AD95" i="42"/>
  <c r="AG120" i="41"/>
  <c r="AA7" i="41"/>
  <c r="AF7" i="41"/>
  <c r="AC112" i="42"/>
  <c r="Z138" i="41"/>
  <c r="AH138" i="41"/>
  <c r="AM138" i="41"/>
  <c r="AF153" i="40"/>
  <c r="AK105" i="40"/>
  <c r="AE98" i="40"/>
  <c r="AJ41" i="40"/>
  <c r="AG41" i="40"/>
  <c r="X41" i="40"/>
  <c r="AL91" i="41"/>
  <c r="AJ91" i="41"/>
  <c r="AO63" i="41"/>
  <c r="AN13" i="28"/>
  <c r="W13" i="28"/>
  <c r="AB140" i="28"/>
  <c r="AF175" i="42"/>
  <c r="AC150" i="42"/>
  <c r="AI40" i="40"/>
  <c r="AC40" i="40"/>
  <c r="AB38" i="40"/>
  <c r="AO83" i="40"/>
  <c r="AI147" i="40"/>
  <c r="X147" i="40"/>
  <c r="AD11" i="40"/>
  <c r="AI162" i="40"/>
  <c r="AL162" i="40"/>
  <c r="AN107" i="40"/>
  <c r="AB74" i="41"/>
  <c r="AE73" i="41"/>
  <c r="AA73" i="41"/>
  <c r="AG34" i="40"/>
  <c r="AA34" i="40"/>
  <c r="AE173" i="41"/>
  <c r="AF5" i="40"/>
  <c r="AF103" i="41"/>
  <c r="AH2" i="40"/>
  <c r="AJ114" i="40"/>
  <c r="AC146" i="41"/>
  <c r="AI41" i="41"/>
  <c r="AL150" i="41"/>
  <c r="W150" i="41"/>
  <c r="AN125" i="42"/>
  <c r="AM122" i="23"/>
  <c r="AD122" i="23"/>
  <c r="AI121" i="23"/>
  <c r="AH134" i="40"/>
  <c r="AK42" i="40"/>
  <c r="AF127" i="41"/>
  <c r="AK158" i="41"/>
  <c r="AH64" i="42"/>
  <c r="AD102" i="42"/>
  <c r="W84" i="41"/>
  <c r="AH77" i="41"/>
  <c r="AO128" i="41"/>
  <c r="AK26" i="41"/>
  <c r="AO124" i="42"/>
  <c r="AJ67" i="40"/>
  <c r="AI149" i="40"/>
  <c r="Y37" i="42"/>
  <c r="AH37" i="42"/>
  <c r="X76" i="41"/>
  <c r="AE76" i="41"/>
  <c r="AE67" i="41"/>
  <c r="AH153" i="23"/>
  <c r="AJ62" i="42"/>
  <c r="W62" i="42"/>
  <c r="X124" i="41"/>
  <c r="AM164" i="42"/>
  <c r="AG98" i="41"/>
  <c r="AN18" i="40"/>
  <c r="AE76" i="42"/>
  <c r="Z28" i="40"/>
  <c r="AG101" i="40"/>
  <c r="AG90" i="42"/>
  <c r="AI115" i="41"/>
  <c r="AI46" i="41"/>
  <c r="AO46" i="41"/>
  <c r="AK46" i="41"/>
  <c r="W46" i="41"/>
  <c r="AC46" i="41"/>
  <c r="AN46" i="41"/>
  <c r="AD46" i="41"/>
  <c r="AE46" i="41"/>
  <c r="AF109" i="26"/>
  <c r="W98" i="40"/>
  <c r="AH83" i="40"/>
  <c r="AG141" i="42"/>
  <c r="AI83" i="40"/>
  <c r="AJ138" i="40"/>
  <c r="AL141" i="42"/>
  <c r="AK115" i="40"/>
  <c r="Z138" i="40"/>
  <c r="AB141" i="42"/>
  <c r="AH5" i="26"/>
  <c r="AC138" i="40"/>
  <c r="W115" i="40"/>
  <c r="AA5" i="26"/>
  <c r="Y155" i="42"/>
  <c r="AE34" i="40"/>
  <c r="AM109" i="26"/>
  <c r="AH115" i="40"/>
  <c r="AE46" i="25"/>
  <c r="Y46" i="25"/>
  <c r="AL155" i="42"/>
  <c r="AI155" i="42"/>
  <c r="AG27" i="41"/>
  <c r="AE175" i="42"/>
  <c r="AE17" i="42"/>
  <c r="AM155" i="42"/>
  <c r="W155" i="42"/>
  <c r="AD141" i="42"/>
  <c r="AK141" i="40"/>
  <c r="AE141" i="40"/>
  <c r="AK38" i="41"/>
  <c r="AL38" i="41"/>
  <c r="AJ45" i="26"/>
  <c r="AD140" i="41"/>
  <c r="AB149" i="42"/>
  <c r="AG140" i="41"/>
  <c r="AK128" i="40"/>
  <c r="AL128" i="40"/>
  <c r="Z128" i="40"/>
  <c r="AA140" i="41"/>
  <c r="AA47" i="42"/>
  <c r="Z83" i="40"/>
  <c r="AO58" i="40"/>
  <c r="AJ81" i="42"/>
  <c r="AA140" i="42"/>
  <c r="AM166" i="42"/>
  <c r="Y135" i="42"/>
  <c r="AJ95" i="42"/>
  <c r="AI120" i="41"/>
  <c r="AJ7" i="41"/>
  <c r="AI7" i="41"/>
  <c r="Z112" i="42"/>
  <c r="AB85" i="42"/>
  <c r="AD138" i="41"/>
  <c r="AK138" i="41"/>
  <c r="AK153" i="40"/>
  <c r="W105" i="40"/>
  <c r="AB138" i="40"/>
  <c r="AA98" i="40"/>
  <c r="AC41" i="40"/>
  <c r="AA41" i="40"/>
  <c r="AE41" i="40"/>
  <c r="AI91" i="41"/>
  <c r="Y91" i="41"/>
  <c r="AF20" i="42"/>
  <c r="Z20" i="42"/>
  <c r="X63" i="41"/>
  <c r="AL21" i="28"/>
  <c r="AI21" i="28"/>
  <c r="AH107" i="28"/>
  <c r="AE13" i="28"/>
  <c r="Z13" i="28"/>
  <c r="AI55" i="28"/>
  <c r="AM140" i="28"/>
  <c r="AE140" i="28"/>
  <c r="AL175" i="42"/>
  <c r="X150" i="42"/>
  <c r="X40" i="40"/>
  <c r="AA40" i="40"/>
  <c r="AE38" i="40"/>
  <c r="AJ76" i="40"/>
  <c r="Y171" i="41"/>
  <c r="W83" i="40"/>
  <c r="W147" i="40"/>
  <c r="AF147" i="40"/>
  <c r="AK17" i="40"/>
  <c r="AH11" i="40"/>
  <c r="AG162" i="40"/>
  <c r="AB162" i="40"/>
  <c r="Y107" i="40"/>
  <c r="AL74" i="41"/>
  <c r="AO74" i="40"/>
  <c r="AH43" i="41"/>
  <c r="AI73" i="41"/>
  <c r="AB73" i="41"/>
  <c r="Y73" i="41"/>
  <c r="Y34" i="40"/>
  <c r="AB34" i="40"/>
  <c r="AO173" i="41"/>
  <c r="AI103" i="41"/>
  <c r="AO2" i="40"/>
  <c r="AI12" i="41"/>
  <c r="AI114" i="40"/>
  <c r="AH36" i="40"/>
  <c r="AG48" i="42"/>
  <c r="AH150" i="41"/>
  <c r="AA150" i="41"/>
  <c r="AA125" i="42"/>
  <c r="AH155" i="41"/>
  <c r="AN155" i="41"/>
  <c r="AA122" i="23"/>
  <c r="AF122" i="23"/>
  <c r="AJ122" i="23"/>
  <c r="AH121" i="23"/>
  <c r="AM134" i="40"/>
  <c r="AJ94" i="40"/>
  <c r="Y127" i="41"/>
  <c r="AI134" i="41"/>
  <c r="W64" i="42"/>
  <c r="AJ102" i="42"/>
  <c r="AL77" i="41"/>
  <c r="AG130" i="28"/>
  <c r="W128" i="41"/>
  <c r="AO110" i="42"/>
  <c r="AN67" i="41"/>
  <c r="AI164" i="42"/>
  <c r="AC18" i="40"/>
  <c r="AH76" i="42"/>
  <c r="AC83" i="40"/>
  <c r="AK141" i="42"/>
  <c r="AM141" i="42"/>
  <c r="X138" i="40"/>
  <c r="AA141" i="42"/>
  <c r="AN109" i="26"/>
  <c r="AK5" i="26"/>
  <c r="X109" i="26"/>
  <c r="AE5" i="26"/>
  <c r="AN83" i="40"/>
  <c r="W109" i="26"/>
  <c r="AE140" i="41"/>
  <c r="Z115" i="40"/>
  <c r="W46" i="25"/>
  <c r="AI46" i="25"/>
  <c r="AA27" i="41"/>
  <c r="AJ175" i="42"/>
  <c r="AN141" i="42"/>
  <c r="AJ141" i="42"/>
  <c r="AH17" i="42"/>
  <c r="AE38" i="41"/>
  <c r="X155" i="42"/>
  <c r="W141" i="42"/>
  <c r="AI141" i="40"/>
  <c r="AG141" i="40"/>
  <c r="AI17" i="42"/>
  <c r="AA38" i="41"/>
  <c r="Z38" i="41"/>
  <c r="W17" i="42"/>
  <c r="AD128" i="40"/>
  <c r="AM128" i="40"/>
  <c r="AB140" i="41"/>
  <c r="AK148" i="40"/>
  <c r="W113" i="41"/>
  <c r="Y47" i="41"/>
  <c r="W81" i="42"/>
  <c r="AA81" i="42"/>
  <c r="AF140" i="42"/>
  <c r="AD166" i="42"/>
  <c r="X95" i="42"/>
  <c r="AE120" i="41"/>
  <c r="AK120" i="41"/>
  <c r="AG7" i="41"/>
  <c r="Z7" i="41"/>
  <c r="X153" i="40"/>
  <c r="AH138" i="40"/>
  <c r="AJ98" i="40"/>
  <c r="AI27" i="41"/>
  <c r="W63" i="41"/>
  <c r="AE19" i="40"/>
  <c r="W175" i="42"/>
  <c r="AE83" i="40"/>
  <c r="AM147" i="40"/>
  <c r="AA147" i="40"/>
  <c r="AJ162" i="40"/>
  <c r="AD162" i="40"/>
  <c r="AN73" i="41"/>
  <c r="AC73" i="41"/>
  <c r="AH73" i="41"/>
  <c r="X34" i="40"/>
  <c r="AN103" i="41"/>
  <c r="AJ12" i="41"/>
  <c r="AL36" i="40"/>
  <c r="AN149" i="42"/>
  <c r="Z134" i="40"/>
  <c r="AI134" i="40"/>
  <c r="X73" i="40"/>
  <c r="AM127" i="41"/>
  <c r="AM102" i="42"/>
  <c r="AE130" i="28"/>
  <c r="AB124" i="41"/>
  <c r="AO124" i="41"/>
  <c r="AM124" i="41"/>
  <c r="AB90" i="42"/>
  <c r="AE90" i="42"/>
  <c r="Z90" i="42"/>
  <c r="AA90" i="42"/>
  <c r="AO90" i="42"/>
  <c r="AC90" i="42"/>
  <c r="AJ90" i="42"/>
  <c r="W90" i="42"/>
  <c r="AF90" i="42"/>
  <c r="AK90" i="42"/>
  <c r="AK115" i="41"/>
  <c r="AC115" i="41"/>
  <c r="AJ115" i="41"/>
  <c r="AD115" i="41"/>
  <c r="AG115" i="41"/>
  <c r="AN115" i="41"/>
  <c r="AE115" i="41"/>
  <c r="W5" i="26"/>
  <c r="AJ83" i="40"/>
  <c r="AH140" i="41"/>
  <c r="AA115" i="40"/>
  <c r="Y138" i="40"/>
  <c r="AO175" i="42"/>
  <c r="AG155" i="42"/>
  <c r="AI141" i="42"/>
  <c r="AB141" i="40"/>
  <c r="AH141" i="40"/>
  <c r="AO17" i="42"/>
  <c r="AC38" i="41"/>
  <c r="X38" i="41"/>
  <c r="AB27" i="41"/>
  <c r="AF149" i="42"/>
  <c r="AH128" i="40"/>
  <c r="AB128" i="40"/>
  <c r="W7" i="41"/>
  <c r="AD7" i="41"/>
  <c r="AN138" i="40"/>
  <c r="Y98" i="40"/>
  <c r="AN27" i="41"/>
  <c r="AI175" i="42"/>
  <c r="AB83" i="40"/>
  <c r="AB147" i="40"/>
  <c r="AL147" i="40"/>
  <c r="AM34" i="40"/>
  <c r="AH149" i="42"/>
  <c r="AN6" i="42"/>
  <c r="AH6" i="42"/>
  <c r="AO6" i="42"/>
  <c r="AD18" i="40"/>
  <c r="AO18" i="40"/>
  <c r="AG18" i="40"/>
  <c r="Y18" i="40"/>
  <c r="AK18" i="40"/>
  <c r="AL76" i="42"/>
  <c r="AI76" i="42"/>
  <c r="Y76" i="42"/>
  <c r="AG76" i="42"/>
  <c r="AJ128" i="40"/>
  <c r="AE109" i="26"/>
  <c r="AG115" i="40"/>
  <c r="AC109" i="26"/>
  <c r="Y5" i="26"/>
  <c r="Z167" i="26"/>
  <c r="AB5" i="26"/>
  <c r="AC98" i="40"/>
  <c r="AC34" i="40"/>
  <c r="Y140" i="41"/>
  <c r="AD115" i="40"/>
  <c r="AO5" i="26"/>
  <c r="Z45" i="26"/>
  <c r="AC46" i="25"/>
  <c r="X46" i="25"/>
  <c r="AC175" i="42"/>
  <c r="AF17" i="42"/>
  <c r="Y38" i="41"/>
  <c r="Y141" i="40"/>
  <c r="X141" i="40"/>
  <c r="AK17" i="42"/>
  <c r="AB38" i="41"/>
  <c r="AO128" i="40"/>
  <c r="X128" i="40"/>
  <c r="AF140" i="41"/>
  <c r="AN81" i="42"/>
  <c r="AI95" i="42"/>
  <c r="AB120" i="41"/>
  <c r="AC7" i="41"/>
  <c r="AL7" i="41"/>
  <c r="AF138" i="40"/>
  <c r="AF98" i="40"/>
  <c r="Y41" i="40"/>
  <c r="AI41" i="40"/>
  <c r="AA91" i="41"/>
  <c r="AG91" i="41"/>
  <c r="AL27" i="41"/>
  <c r="AM140" i="41"/>
  <c r="X175" i="42"/>
  <c r="AA83" i="40"/>
  <c r="AG147" i="40"/>
  <c r="Z147" i="40"/>
  <c r="AO162" i="40"/>
  <c r="AL107" i="40"/>
  <c r="AO73" i="41"/>
  <c r="AL73" i="41"/>
  <c r="AJ34" i="40"/>
  <c r="AO114" i="40"/>
  <c r="X149" i="42"/>
  <c r="W125" i="42"/>
  <c r="AC122" i="23"/>
  <c r="X122" i="23"/>
  <c r="AA127" i="41"/>
  <c r="Y124" i="41"/>
  <c r="X18" i="40"/>
  <c r="AI18" i="40"/>
  <c r="AB76" i="42"/>
  <c r="AC128" i="40"/>
  <c r="AO28" i="40"/>
  <c r="AD28" i="40"/>
  <c r="AN28" i="40"/>
  <c r="AG28" i="40"/>
  <c r="AA129" i="28"/>
  <c r="W129" i="28"/>
  <c r="AF129" i="28"/>
  <c r="Y129" i="28"/>
  <c r="AO129" i="28"/>
  <c r="AD129" i="28"/>
  <c r="X129" i="28"/>
  <c r="AK129" i="28"/>
  <c r="AL129" i="28"/>
  <c r="Z129" i="28"/>
  <c r="AJ129" i="28"/>
  <c r="AI129" i="28"/>
  <c r="AN129" i="28"/>
  <c r="AE129" i="28"/>
  <c r="AG129" i="28"/>
  <c r="AC169" i="23"/>
  <c r="Z169" i="23"/>
  <c r="AG169" i="23"/>
  <c r="W169" i="23"/>
  <c r="AN169" i="23"/>
  <c r="AK169" i="23"/>
  <c r="AD169" i="23"/>
  <c r="X169" i="23"/>
  <c r="AJ169" i="23"/>
  <c r="AH169" i="23"/>
  <c r="AB169" i="23"/>
  <c r="X89" i="41"/>
  <c r="X6" i="41"/>
  <c r="AI120" i="40"/>
  <c r="AE120" i="40"/>
  <c r="Y170" i="40"/>
  <c r="Z44" i="42"/>
  <c r="AD159" i="41"/>
  <c r="AM159" i="41"/>
  <c r="AF166" i="23"/>
  <c r="AO10" i="40"/>
  <c r="AG63" i="23"/>
  <c r="AI63" i="23"/>
  <c r="AK63" i="23"/>
  <c r="W95" i="40"/>
  <c r="AN121" i="40"/>
  <c r="AF121" i="40"/>
  <c r="AF175" i="40"/>
  <c r="Y144" i="23"/>
  <c r="X144" i="23"/>
  <c r="AL5" i="23"/>
  <c r="AK5" i="23"/>
  <c r="AO66" i="23"/>
  <c r="AJ143" i="28"/>
  <c r="Z143" i="28"/>
  <c r="AL145" i="28"/>
  <c r="AF158" i="28"/>
  <c r="AG158" i="28"/>
  <c r="AH78" i="42"/>
  <c r="AN107" i="42"/>
  <c r="AH107" i="42"/>
  <c r="AM176" i="40"/>
  <c r="AJ68" i="23"/>
  <c r="AE22" i="28"/>
  <c r="AH22" i="28"/>
  <c r="AM24" i="23"/>
  <c r="AL24" i="23"/>
  <c r="Z125" i="23"/>
  <c r="AF125" i="23"/>
  <c r="AB115" i="42"/>
  <c r="X25" i="40"/>
  <c r="AN17" i="28"/>
  <c r="W112" i="28"/>
  <c r="AL112" i="28"/>
  <c r="AE148" i="28"/>
  <c r="AG77" i="23"/>
  <c r="AC25" i="41"/>
  <c r="AI25" i="41"/>
  <c r="AL156" i="40"/>
  <c r="AC70" i="41"/>
  <c r="AM91" i="40"/>
  <c r="AL3" i="40"/>
  <c r="AC3" i="40"/>
  <c r="AJ102" i="28"/>
  <c r="AG167" i="28"/>
  <c r="AE167" i="28"/>
  <c r="AO73" i="42"/>
  <c r="AE86" i="28"/>
  <c r="AK4" i="28"/>
  <c r="AI8" i="41"/>
  <c r="AN140" i="23"/>
  <c r="AL140" i="23"/>
  <c r="AH97" i="41"/>
  <c r="AL167" i="42"/>
  <c r="AJ131" i="42"/>
  <c r="AE131" i="42"/>
  <c r="AK131" i="42"/>
  <c r="AO21" i="41"/>
  <c r="AE171" i="42"/>
  <c r="AF28" i="41"/>
  <c r="AE44" i="23"/>
  <c r="AI177" i="41"/>
  <c r="AN177" i="41"/>
  <c r="AF177" i="41"/>
  <c r="AM177" i="41"/>
  <c r="AN89" i="41"/>
  <c r="AF6" i="41"/>
  <c r="AH120" i="40"/>
  <c r="Y120" i="40"/>
  <c r="AI173" i="42"/>
  <c r="AM44" i="42"/>
  <c r="AH159" i="41"/>
  <c r="AI159" i="41"/>
  <c r="AD10" i="40"/>
  <c r="W63" i="23"/>
  <c r="AH63" i="23"/>
  <c r="AL63" i="23"/>
  <c r="Y95" i="40"/>
  <c r="AO121" i="40"/>
  <c r="AK121" i="40"/>
  <c r="AF144" i="23"/>
  <c r="AO144" i="23"/>
  <c r="AA5" i="23"/>
  <c r="W5" i="23"/>
  <c r="AM66" i="23"/>
  <c r="AM143" i="28"/>
  <c r="AB143" i="28"/>
  <c r="AK145" i="28"/>
  <c r="X145" i="28"/>
  <c r="Y158" i="28"/>
  <c r="AD158" i="28"/>
  <c r="X78" i="42"/>
  <c r="AJ107" i="42"/>
  <c r="AL107" i="42"/>
  <c r="AL152" i="41"/>
  <c r="AD176" i="40"/>
  <c r="AG177" i="42"/>
  <c r="AL68" i="23"/>
  <c r="AA22" i="28"/>
  <c r="AK22" i="28"/>
  <c r="AH24" i="23"/>
  <c r="AK24" i="23"/>
  <c r="AN125" i="23"/>
  <c r="AI125" i="23"/>
  <c r="AL115" i="42"/>
  <c r="AA25" i="40"/>
  <c r="AK25" i="40"/>
  <c r="AC165" i="23"/>
  <c r="AD17" i="28"/>
  <c r="Y112" i="28"/>
  <c r="AD112" i="28"/>
  <c r="AJ148" i="28"/>
  <c r="AN90" i="23"/>
  <c r="AK77" i="23"/>
  <c r="AE25" i="41"/>
  <c r="AF25" i="41"/>
  <c r="AE70" i="41"/>
  <c r="AH91" i="40"/>
  <c r="AE3" i="40"/>
  <c r="Z3" i="40"/>
  <c r="AE102" i="28"/>
  <c r="AO167" i="28"/>
  <c r="AD167" i="28"/>
  <c r="AB73" i="42"/>
  <c r="AA86" i="28"/>
  <c r="W18" i="23"/>
  <c r="AA4" i="28"/>
  <c r="W8" i="41"/>
  <c r="AD140" i="23"/>
  <c r="AI140" i="23"/>
  <c r="AC97" i="41"/>
  <c r="AM4" i="41"/>
  <c r="AI167" i="42"/>
  <c r="Y131" i="42"/>
  <c r="AI21" i="41"/>
  <c r="AD171" i="42"/>
  <c r="AH28" i="41"/>
  <c r="AC174" i="23"/>
  <c r="X174" i="23"/>
  <c r="AK174" i="23"/>
  <c r="AH174" i="23"/>
  <c r="Z174" i="23"/>
  <c r="AM174" i="23"/>
  <c r="AC44" i="23"/>
  <c r="Y34" i="41"/>
  <c r="AD34" i="41"/>
  <c r="AE34" i="41"/>
  <c r="W34" i="41"/>
  <c r="AA34" i="41"/>
  <c r="AK87" i="28"/>
  <c r="AF87" i="28"/>
  <c r="W87" i="28"/>
  <c r="AE87" i="28"/>
  <c r="AC87" i="28"/>
  <c r="AB87" i="28"/>
  <c r="AG87" i="28"/>
  <c r="Z87" i="28"/>
  <c r="AA87" i="28"/>
  <c r="AI87" i="28"/>
  <c r="AD87" i="28"/>
  <c r="AN102" i="28"/>
  <c r="AL167" i="28"/>
  <c r="AA167" i="28"/>
  <c r="AG123" i="42"/>
  <c r="AL73" i="42"/>
  <c r="AI119" i="28"/>
  <c r="AK119" i="28"/>
  <c r="AO86" i="28"/>
  <c r="AD18" i="23"/>
  <c r="X4" i="28"/>
  <c r="AM96" i="28"/>
  <c r="AN79" i="28"/>
  <c r="AK34" i="28"/>
  <c r="Y34" i="28"/>
  <c r="AN159" i="42"/>
  <c r="AE8" i="41"/>
  <c r="AL126" i="40"/>
  <c r="AC126" i="40"/>
  <c r="AJ140" i="23"/>
  <c r="AG140" i="23"/>
  <c r="AA134" i="28"/>
  <c r="AB168" i="23"/>
  <c r="AF168" i="23"/>
  <c r="Y78" i="23"/>
  <c r="AN78" i="23"/>
  <c r="AJ97" i="41"/>
  <c r="AE69" i="41"/>
  <c r="AE117" i="41"/>
  <c r="AH2" i="23"/>
  <c r="Z62" i="40"/>
  <c r="AE148" i="41"/>
  <c r="Z4" i="41"/>
  <c r="AC167" i="42"/>
  <c r="AL114" i="42"/>
  <c r="AA124" i="28"/>
  <c r="AH131" i="42"/>
  <c r="AF50" i="41"/>
  <c r="AL21" i="41"/>
  <c r="AN171" i="42"/>
  <c r="AL28" i="41"/>
  <c r="AO44" i="23"/>
  <c r="AN55" i="23"/>
  <c r="AB166" i="41"/>
  <c r="AG33" i="23"/>
  <c r="Z177" i="23"/>
  <c r="AL177" i="23"/>
  <c r="AG89" i="41"/>
  <c r="AH6" i="41"/>
  <c r="AN132" i="40"/>
  <c r="AK153" i="41"/>
  <c r="AL153" i="41"/>
  <c r="AJ120" i="40"/>
  <c r="AM120" i="40"/>
  <c r="AM173" i="42"/>
  <c r="AO44" i="42"/>
  <c r="AC44" i="42"/>
  <c r="AC64" i="41"/>
  <c r="AL159" i="41"/>
  <c r="Z159" i="41"/>
  <c r="X71" i="23"/>
  <c r="AN94" i="41"/>
  <c r="AJ94" i="41"/>
  <c r="AI73" i="23"/>
  <c r="AO73" i="23"/>
  <c r="W65" i="23"/>
  <c r="X15" i="23"/>
  <c r="Y166" i="23"/>
  <c r="Z97" i="23"/>
  <c r="Y10" i="40"/>
  <c r="AO63" i="23"/>
  <c r="Z63" i="23"/>
  <c r="AE95" i="40"/>
  <c r="W121" i="40"/>
  <c r="AK134" i="23"/>
  <c r="AH134" i="23"/>
  <c r="AD130" i="40"/>
  <c r="AE144" i="23"/>
  <c r="AJ5" i="23"/>
  <c r="AB5" i="23"/>
  <c r="AH21" i="23"/>
  <c r="X21" i="23"/>
  <c r="AH143" i="28"/>
  <c r="X143" i="28"/>
  <c r="AN145" i="28"/>
  <c r="AA158" i="28"/>
  <c r="AK158" i="28"/>
  <c r="W78" i="42"/>
  <c r="Y107" i="42"/>
  <c r="AF107" i="42"/>
  <c r="AC177" i="42"/>
  <c r="AL144" i="28"/>
  <c r="AF137" i="28"/>
  <c r="AO22" i="28"/>
  <c r="AN22" i="28"/>
  <c r="AF156" i="28"/>
  <c r="AG142" i="23"/>
  <c r="Y142" i="23"/>
  <c r="Z75" i="23"/>
  <c r="AG75" i="23"/>
  <c r="AI75" i="23"/>
  <c r="AJ24" i="23"/>
  <c r="AE109" i="23"/>
  <c r="AJ125" i="23"/>
  <c r="AK125" i="23"/>
  <c r="AA115" i="42"/>
  <c r="AD25" i="40"/>
  <c r="W59" i="42"/>
  <c r="AF165" i="23"/>
  <c r="AB45" i="28"/>
  <c r="X45" i="28"/>
  <c r="AH16" i="23"/>
  <c r="AA112" i="28"/>
  <c r="AC148" i="28"/>
  <c r="AN160" i="23"/>
  <c r="AL117" i="40"/>
  <c r="AN117" i="40"/>
  <c r="Z77" i="23"/>
  <c r="Y87" i="41"/>
  <c r="AJ87" i="41"/>
  <c r="W20" i="40"/>
  <c r="AD25" i="41"/>
  <c r="AJ25" i="41"/>
  <c r="Z18" i="41"/>
  <c r="AJ49" i="42"/>
  <c r="AA49" i="42"/>
  <c r="W57" i="42"/>
  <c r="AN46" i="28"/>
  <c r="AL46" i="28"/>
  <c r="AD71" i="41"/>
  <c r="AM165" i="41"/>
  <c r="AH168" i="41"/>
  <c r="W137" i="23"/>
  <c r="AK137" i="23"/>
  <c r="Y137" i="23"/>
  <c r="AD61" i="23"/>
  <c r="AG41" i="23"/>
  <c r="AO41" i="23"/>
  <c r="AF41" i="23"/>
  <c r="AD121" i="41"/>
  <c r="AH11" i="41"/>
  <c r="AM11" i="41"/>
  <c r="AG91" i="40"/>
  <c r="AN89" i="40"/>
  <c r="AH3" i="40"/>
  <c r="AA3" i="40"/>
  <c r="AF50" i="42"/>
  <c r="X50" i="42"/>
  <c r="X102" i="28"/>
  <c r="AJ167" i="28"/>
  <c r="X167" i="28"/>
  <c r="AN123" i="42"/>
  <c r="AH73" i="42"/>
  <c r="AL119" i="28"/>
  <c r="X119" i="28"/>
  <c r="AF86" i="28"/>
  <c r="AK18" i="23"/>
  <c r="AH4" i="28"/>
  <c r="AK96" i="28"/>
  <c r="AD96" i="28"/>
  <c r="AH79" i="28"/>
  <c r="AM79" i="28"/>
  <c r="AF34" i="28"/>
  <c r="AA34" i="28"/>
  <c r="AF8" i="42"/>
  <c r="AB159" i="42"/>
  <c r="AD8" i="41"/>
  <c r="AB126" i="40"/>
  <c r="AJ126" i="40"/>
  <c r="AE140" i="23"/>
  <c r="Z140" i="23"/>
  <c r="X134" i="28"/>
  <c r="AO168" i="23"/>
  <c r="AL168" i="23"/>
  <c r="AM168" i="23"/>
  <c r="AL78" i="23"/>
  <c r="AJ78" i="23"/>
  <c r="AF116" i="41"/>
  <c r="W97" i="41"/>
  <c r="AC69" i="41"/>
  <c r="AD117" i="41"/>
  <c r="AI2" i="23"/>
  <c r="AL2" i="23"/>
  <c r="W147" i="42"/>
  <c r="AD62" i="40"/>
  <c r="AH148" i="41"/>
  <c r="AB132" i="42"/>
  <c r="AI68" i="41"/>
  <c r="AC4" i="41"/>
  <c r="Y167" i="42"/>
  <c r="AN131" i="42"/>
  <c r="AC50" i="41"/>
  <c r="AN21" i="41"/>
  <c r="AK5" i="42"/>
  <c r="AB171" i="42"/>
  <c r="W28" i="41"/>
  <c r="AF131" i="41"/>
  <c r="AH131" i="41"/>
  <c r="AM44" i="23"/>
  <c r="AO69" i="28"/>
  <c r="AD69" i="28"/>
  <c r="Y101" i="23"/>
  <c r="AD101" i="23"/>
  <c r="X105" i="41"/>
  <c r="AG57" i="41"/>
  <c r="AB57" i="41"/>
  <c r="AD166" i="41"/>
  <c r="AH33" i="23"/>
  <c r="AH177" i="23"/>
  <c r="AJ177" i="23"/>
  <c r="Z89" i="41"/>
  <c r="AK89" i="41"/>
  <c r="AI6" i="41"/>
  <c r="X132" i="40"/>
  <c r="W153" i="41"/>
  <c r="AC153" i="41"/>
  <c r="AO120" i="40"/>
  <c r="AK120" i="40"/>
  <c r="X173" i="42"/>
  <c r="AI19" i="41"/>
  <c r="AN44" i="42"/>
  <c r="AE44" i="42"/>
  <c r="AA64" i="41"/>
  <c r="AB159" i="41"/>
  <c r="AG159" i="41"/>
  <c r="AH59" i="41"/>
  <c r="AD71" i="23"/>
  <c r="AA94" i="41"/>
  <c r="Z94" i="41"/>
  <c r="AK73" i="23"/>
  <c r="X73" i="23"/>
  <c r="AD65" i="23"/>
  <c r="AJ3" i="23"/>
  <c r="AB15" i="23"/>
  <c r="AC166" i="23"/>
  <c r="AM97" i="23"/>
  <c r="AD173" i="40"/>
  <c r="AF162" i="42"/>
  <c r="AF63" i="23"/>
  <c r="AD63" i="23"/>
  <c r="AJ95" i="40"/>
  <c r="AC121" i="40"/>
  <c r="AG39" i="42"/>
  <c r="AE134" i="23"/>
  <c r="AD134" i="23"/>
  <c r="AK80" i="28"/>
  <c r="AK130" i="40"/>
  <c r="AN144" i="23"/>
  <c r="Z144" i="23"/>
  <c r="AO5" i="23"/>
  <c r="AN5" i="23"/>
  <c r="AD21" i="23"/>
  <c r="Y21" i="23"/>
  <c r="AC143" i="28"/>
  <c r="AD143" i="28"/>
  <c r="AB145" i="28"/>
  <c r="Z158" i="28"/>
  <c r="AB158" i="28"/>
  <c r="AF78" i="42"/>
  <c r="AI107" i="42"/>
  <c r="AC107" i="42"/>
  <c r="AK116" i="23"/>
  <c r="X176" i="40"/>
  <c r="X177" i="42"/>
  <c r="AH137" i="28"/>
  <c r="AB131" i="28"/>
  <c r="AD22" i="28"/>
  <c r="AJ22" i="28"/>
  <c r="AG22" i="28"/>
  <c r="AO156" i="28"/>
  <c r="AL142" i="23"/>
  <c r="Z142" i="23"/>
  <c r="Y24" i="23"/>
  <c r="W24" i="23"/>
  <c r="AA109" i="23"/>
  <c r="AL125" i="23"/>
  <c r="AD125" i="23"/>
  <c r="Z115" i="42"/>
  <c r="AJ25" i="40"/>
  <c r="AD165" i="23"/>
  <c r="AO112" i="28"/>
  <c r="Y148" i="28"/>
  <c r="AI117" i="40"/>
  <c r="W117" i="40"/>
  <c r="AN77" i="23"/>
  <c r="AG25" i="41"/>
  <c r="Z25" i="41"/>
  <c r="AC49" i="42"/>
  <c r="AD49" i="42"/>
  <c r="X57" i="42"/>
  <c r="AO57" i="42"/>
  <c r="AJ71" i="41"/>
  <c r="AN165" i="41"/>
  <c r="Z61" i="23"/>
  <c r="AA171" i="23"/>
  <c r="AN91" i="40"/>
  <c r="AI3" i="40"/>
  <c r="AB3" i="40"/>
  <c r="Y50" i="42"/>
  <c r="AL50" i="42"/>
  <c r="AK102" i="28"/>
  <c r="AI167" i="28"/>
  <c r="AK167" i="28"/>
  <c r="W167" i="28"/>
  <c r="Y123" i="42"/>
  <c r="W73" i="42"/>
  <c r="AC86" i="28"/>
  <c r="AO18" i="23"/>
  <c r="AF4" i="28"/>
  <c r="AB4" i="28"/>
  <c r="AA37" i="41"/>
  <c r="AE8" i="42"/>
  <c r="AC159" i="42"/>
  <c r="AB8" i="41"/>
  <c r="AG8" i="41"/>
  <c r="AM126" i="40"/>
  <c r="AO126" i="40"/>
  <c r="Y140" i="23"/>
  <c r="AH140" i="23"/>
  <c r="AA78" i="23"/>
  <c r="AK78" i="23"/>
  <c r="AD116" i="41"/>
  <c r="AK97" i="41"/>
  <c r="Y117" i="41"/>
  <c r="Y2" i="23"/>
  <c r="Z2" i="23"/>
  <c r="AG62" i="40"/>
  <c r="AF148" i="41"/>
  <c r="W132" i="42"/>
  <c r="AD68" i="41"/>
  <c r="AO4" i="41"/>
  <c r="AJ167" i="42"/>
  <c r="AL131" i="42"/>
  <c r="AN5" i="42"/>
  <c r="W171" i="42"/>
  <c r="AG28" i="41"/>
  <c r="W28" i="23"/>
  <c r="AG28" i="23"/>
  <c r="AJ28" i="23"/>
  <c r="AN28" i="23"/>
  <c r="Y28" i="23"/>
  <c r="AH28" i="23"/>
  <c r="AG55" i="23"/>
  <c r="AJ55" i="23"/>
  <c r="AL55" i="23"/>
  <c r="AA55" i="23"/>
  <c r="AM55" i="23"/>
  <c r="AC55" i="23"/>
  <c r="AI105" i="41"/>
  <c r="AI57" i="41"/>
  <c r="AK57" i="41"/>
  <c r="Y33" i="23"/>
  <c r="AF177" i="23"/>
  <c r="Y177" i="23"/>
  <c r="AJ89" i="41"/>
  <c r="W89" i="41"/>
  <c r="Z6" i="41"/>
  <c r="AH132" i="40"/>
  <c r="AH153" i="41"/>
  <c r="Z153" i="41"/>
  <c r="AF120" i="40"/>
  <c r="AC120" i="40"/>
  <c r="Y173" i="42"/>
  <c r="AK11" i="42"/>
  <c r="W108" i="42"/>
  <c r="AH19" i="41"/>
  <c r="AC19" i="41"/>
  <c r="AB44" i="42"/>
  <c r="AH44" i="42"/>
  <c r="AA159" i="41"/>
  <c r="W159" i="41"/>
  <c r="AE59" i="41"/>
  <c r="AF71" i="23"/>
  <c r="AI94" i="41"/>
  <c r="AM94" i="41"/>
  <c r="AJ73" i="23"/>
  <c r="AF73" i="23"/>
  <c r="AC65" i="23"/>
  <c r="AB120" i="23"/>
  <c r="Y15" i="23"/>
  <c r="AA166" i="23"/>
  <c r="AE43" i="23"/>
  <c r="X106" i="23"/>
  <c r="Y25" i="28"/>
  <c r="X173" i="40"/>
  <c r="Y162" i="42"/>
  <c r="AE41" i="42"/>
  <c r="AM63" i="23"/>
  <c r="AB63" i="23"/>
  <c r="AI151" i="41"/>
  <c r="X95" i="40"/>
  <c r="AM121" i="40"/>
  <c r="AM134" i="23"/>
  <c r="AL134" i="23"/>
  <c r="AE80" i="28"/>
  <c r="AF130" i="40"/>
  <c r="AM144" i="23"/>
  <c r="AI144" i="23"/>
  <c r="AC5" i="23"/>
  <c r="AH5" i="23"/>
  <c r="AD5" i="23"/>
  <c r="AK21" i="23"/>
  <c r="AI21" i="23"/>
  <c r="AO143" i="28"/>
  <c r="AD145" i="28"/>
  <c r="AL158" i="28"/>
  <c r="AO158" i="28"/>
  <c r="AM107" i="42"/>
  <c r="X107" i="42"/>
  <c r="AA116" i="23"/>
  <c r="AA176" i="40"/>
  <c r="W160" i="40"/>
  <c r="Z177" i="42"/>
  <c r="AI36" i="28"/>
  <c r="Z137" i="28"/>
  <c r="AE131" i="28"/>
  <c r="W22" i="28"/>
  <c r="AI22" i="28"/>
  <c r="Z22" i="28"/>
  <c r="AM156" i="28"/>
  <c r="AC142" i="23"/>
  <c r="AH142" i="23"/>
  <c r="X24" i="23"/>
  <c r="Z24" i="23"/>
  <c r="AB109" i="23"/>
  <c r="W125" i="23"/>
  <c r="X125" i="23"/>
  <c r="AJ115" i="42"/>
  <c r="AF25" i="40"/>
  <c r="AH165" i="23"/>
  <c r="AC80" i="23"/>
  <c r="AN112" i="28"/>
  <c r="X148" i="28"/>
  <c r="W148" i="28"/>
  <c r="X117" i="40"/>
  <c r="AL77" i="23"/>
  <c r="X25" i="41"/>
  <c r="AM25" i="41"/>
  <c r="AN25" i="41"/>
  <c r="AI49" i="42"/>
  <c r="AA57" i="42"/>
  <c r="X151" i="40"/>
  <c r="X71" i="41"/>
  <c r="AJ165" i="41"/>
  <c r="AI61" i="23"/>
  <c r="AJ171" i="23"/>
  <c r="AL91" i="40"/>
  <c r="AN3" i="40"/>
  <c r="AF3" i="40"/>
  <c r="AO50" i="42"/>
  <c r="Z50" i="42"/>
  <c r="AI102" i="28"/>
  <c r="Z167" i="28"/>
  <c r="AF167" i="28"/>
  <c r="AE123" i="42"/>
  <c r="Z73" i="42"/>
  <c r="AM125" i="41"/>
  <c r="AM86" i="28"/>
  <c r="X18" i="23"/>
  <c r="Z4" i="28"/>
  <c r="AM4" i="28"/>
  <c r="AE37" i="40"/>
  <c r="AJ37" i="41"/>
  <c r="AO8" i="42"/>
  <c r="AG159" i="42"/>
  <c r="AJ8" i="41"/>
  <c r="AH8" i="41"/>
  <c r="Y126" i="40"/>
  <c r="W126" i="40"/>
  <c r="AB140" i="23"/>
  <c r="AO140" i="23"/>
  <c r="AG78" i="23"/>
  <c r="AF78" i="23"/>
  <c r="X97" i="41"/>
  <c r="AO2" i="23"/>
  <c r="W2" i="23"/>
  <c r="AC62" i="40"/>
  <c r="AB148" i="41"/>
  <c r="AG132" i="42"/>
  <c r="AJ68" i="41"/>
  <c r="AK4" i="41"/>
  <c r="AK167" i="42"/>
  <c r="AI89" i="42"/>
  <c r="AF89" i="42"/>
  <c r="AB21" i="41"/>
  <c r="Y21" i="41"/>
  <c r="AK21" i="41"/>
  <c r="AK44" i="23"/>
  <c r="Y44" i="23"/>
  <c r="AA44" i="23"/>
  <c r="Z44" i="23"/>
  <c r="AL44" i="23"/>
  <c r="W44" i="23"/>
  <c r="AB44" i="23"/>
  <c r="AD44" i="23"/>
  <c r="X44" i="23"/>
  <c r="AI44" i="23"/>
  <c r="AN44" i="23"/>
  <c r="AE63" i="23"/>
  <c r="Y63" i="23"/>
  <c r="Y121" i="40"/>
  <c r="AG144" i="23"/>
  <c r="W144" i="23"/>
  <c r="AH66" i="23"/>
  <c r="AC145" i="28"/>
  <c r="Y116" i="23"/>
  <c r="Y68" i="23"/>
  <c r="AF24" i="23"/>
  <c r="AG24" i="23"/>
  <c r="W25" i="40"/>
  <c r="AF17" i="28"/>
  <c r="AF112" i="28"/>
  <c r="AJ77" i="23"/>
  <c r="AO5" i="42"/>
  <c r="AH5" i="42"/>
  <c r="AA5" i="42"/>
  <c r="AI171" i="42"/>
  <c r="AO171" i="42"/>
  <c r="AH171" i="42"/>
  <c r="AN28" i="41"/>
  <c r="AC28" i="41"/>
  <c r="AB28" i="41"/>
  <c r="Z28" i="41"/>
  <c r="AF158" i="23"/>
  <c r="AA158" i="23"/>
  <c r="AE158" i="23"/>
  <c r="W158" i="23"/>
  <c r="AN158" i="23"/>
  <c r="Z158" i="23"/>
  <c r="AF39" i="23"/>
  <c r="X39" i="23"/>
  <c r="AG39" i="23"/>
  <c r="AO39" i="23"/>
  <c r="AA39" i="23"/>
  <c r="AC63" i="23"/>
  <c r="AN63" i="23"/>
  <c r="AE121" i="40"/>
  <c r="AH121" i="40"/>
  <c r="AD144" i="23"/>
  <c r="AL144" i="23"/>
  <c r="AM145" i="28"/>
  <c r="AC78" i="42"/>
  <c r="AD68" i="23"/>
  <c r="AO24" i="23"/>
  <c r="AI24" i="23"/>
  <c r="AM25" i="40"/>
  <c r="AE17" i="28"/>
  <c r="AJ112" i="28"/>
  <c r="AI112" i="28"/>
  <c r="AA148" i="28"/>
  <c r="AO77" i="23"/>
  <c r="W25" i="41"/>
  <c r="AH25" i="41"/>
  <c r="AD91" i="40"/>
  <c r="AJ3" i="40"/>
  <c r="AG3" i="40"/>
  <c r="AM102" i="28"/>
  <c r="AJ86" i="28"/>
  <c r="W4" i="28"/>
  <c r="Z8" i="41"/>
  <c r="AG35" i="41"/>
  <c r="AF140" i="23"/>
  <c r="AO78" i="23"/>
  <c r="Z78" i="23"/>
  <c r="AM78" i="23"/>
  <c r="AO97" i="41"/>
  <c r="AK2" i="23"/>
  <c r="AB2" i="23"/>
  <c r="AJ9" i="40"/>
  <c r="AB62" i="40"/>
  <c r="AL62" i="40"/>
  <c r="Z132" i="42"/>
  <c r="AB68" i="41"/>
  <c r="AF4" i="41"/>
  <c r="AF131" i="42"/>
  <c r="X131" i="42"/>
  <c r="W21" i="41"/>
  <c r="X171" i="42"/>
  <c r="AK28" i="41"/>
  <c r="AF44" i="23"/>
  <c r="AA32" i="28"/>
  <c r="AE170" i="28"/>
  <c r="AF170" i="28"/>
  <c r="AF108" i="23"/>
  <c r="AB151" i="28"/>
  <c r="AO92" i="41"/>
  <c r="AE88" i="23"/>
  <c r="AO10" i="23"/>
  <c r="Z34" i="23"/>
  <c r="AE34" i="23"/>
  <c r="AO34" i="23"/>
  <c r="AD34" i="23"/>
  <c r="AI34" i="23"/>
  <c r="AG34" i="23"/>
  <c r="AN34" i="23"/>
  <c r="AJ34" i="23"/>
  <c r="W34" i="23"/>
  <c r="AC34" i="23"/>
  <c r="X34" i="23"/>
  <c r="Y34" i="23"/>
  <c r="AF34" i="23"/>
  <c r="AB34" i="23"/>
  <c r="AK34" i="23"/>
  <c r="AF31" i="28"/>
  <c r="AI31" i="28"/>
  <c r="AO31" i="28"/>
  <c r="AL31" i="28"/>
  <c r="AD31" i="28"/>
  <c r="Y31" i="28"/>
  <c r="X31" i="28"/>
  <c r="AA31" i="28"/>
  <c r="Z31" i="28"/>
  <c r="AG31" i="28"/>
  <c r="AE31" i="28"/>
  <c r="AH31" i="28"/>
  <c r="AN31" i="28"/>
  <c r="AJ31" i="28"/>
  <c r="AL127" i="23"/>
  <c r="AA127" i="23"/>
  <c r="AH127" i="23"/>
  <c r="Y33" i="42"/>
  <c r="AL33" i="42"/>
  <c r="AO33" i="42"/>
  <c r="AM33" i="42"/>
  <c r="W33" i="42"/>
  <c r="AB33" i="42"/>
  <c r="AF33" i="42"/>
  <c r="AA33" i="42"/>
  <c r="AN33" i="42"/>
  <c r="X33" i="42"/>
  <c r="AH33" i="42"/>
  <c r="AJ65" i="42"/>
  <c r="AG65" i="42"/>
  <c r="AC65" i="42"/>
  <c r="AL65" i="42"/>
  <c r="AM65" i="42"/>
  <c r="AO65" i="42"/>
  <c r="X65" i="42"/>
  <c r="W65" i="42"/>
  <c r="Y54" i="23"/>
  <c r="AL71" i="42"/>
  <c r="AG71" i="42"/>
  <c r="AA72" i="28"/>
  <c r="AF72" i="28"/>
  <c r="AM89" i="28"/>
  <c r="AB89" i="28"/>
  <c r="AJ89" i="28"/>
  <c r="AH89" i="28"/>
  <c r="AD89" i="28"/>
  <c r="W89" i="28"/>
  <c r="AN89" i="28"/>
  <c r="AO84" i="28"/>
  <c r="AD107" i="23"/>
  <c r="AM107" i="23"/>
  <c r="Z161" i="41"/>
  <c r="AK61" i="28"/>
  <c r="AM161" i="23"/>
  <c r="X161" i="23"/>
  <c r="AL161" i="23"/>
  <c r="X163" i="23"/>
  <c r="AH42" i="41"/>
  <c r="AK99" i="28"/>
  <c r="AB99" i="28"/>
  <c r="AO174" i="41"/>
  <c r="AL81" i="28"/>
  <c r="AK139" i="28"/>
  <c r="AF66" i="28"/>
  <c r="AM173" i="23"/>
  <c r="Z95" i="28"/>
  <c r="AE32" i="28"/>
  <c r="AA170" i="28"/>
  <c r="AG170" i="28"/>
  <c r="AN106" i="41"/>
  <c r="W68" i="28"/>
  <c r="AL68" i="28"/>
  <c r="Z68" i="28"/>
  <c r="AA108" i="23"/>
  <c r="AD46" i="23"/>
  <c r="AB46" i="23"/>
  <c r="AG46" i="23"/>
  <c r="AB54" i="41"/>
  <c r="X27" i="42"/>
  <c r="AI12" i="28"/>
  <c r="AD169" i="40"/>
  <c r="Z117" i="28"/>
  <c r="AL50" i="28"/>
  <c r="AN50" i="28"/>
  <c r="AF72" i="23"/>
  <c r="X72" i="23"/>
  <c r="Z72" i="23"/>
  <c r="X148" i="23"/>
  <c r="AL113" i="23"/>
  <c r="AB113" i="23"/>
  <c r="AD151" i="28"/>
  <c r="Y92" i="41"/>
  <c r="AI29" i="23"/>
  <c r="AO88" i="23"/>
  <c r="X94" i="28"/>
  <c r="AH10" i="23"/>
  <c r="AG52" i="40"/>
  <c r="AF24" i="28"/>
  <c r="AD12" i="23"/>
  <c r="AH12" i="23"/>
  <c r="AO12" i="23"/>
  <c r="AN20" i="23"/>
  <c r="AE125" i="28"/>
  <c r="AO125" i="28"/>
  <c r="AK125" i="28"/>
  <c r="AI125" i="28"/>
  <c r="AN125" i="28"/>
  <c r="AL125" i="28"/>
  <c r="AC125" i="28"/>
  <c r="AB125" i="28"/>
  <c r="Y125" i="28"/>
  <c r="Z125" i="28"/>
  <c r="X125" i="28"/>
  <c r="AF125" i="28"/>
  <c r="AD125" i="28"/>
  <c r="AJ125" i="28"/>
  <c r="W125" i="28"/>
  <c r="AJ79" i="41"/>
  <c r="Z79" i="41"/>
  <c r="AF79" i="41"/>
  <c r="AE79" i="41"/>
  <c r="X79" i="41"/>
  <c r="Y79" i="41"/>
  <c r="AM79" i="41"/>
  <c r="AK78" i="28"/>
  <c r="AO78" i="28"/>
  <c r="W78" i="28"/>
  <c r="AG78" i="28"/>
  <c r="AB78" i="28"/>
  <c r="AM78" i="28"/>
  <c r="AJ78" i="28"/>
  <c r="X78" i="28"/>
  <c r="Z78" i="28"/>
  <c r="AN78" i="28"/>
  <c r="AE78" i="28"/>
  <c r="AL78" i="28"/>
  <c r="Y78" i="28"/>
  <c r="AA78" i="28"/>
  <c r="Z37" i="23"/>
  <c r="AK37" i="23"/>
  <c r="AA37" i="23"/>
  <c r="AB37" i="23"/>
  <c r="AO37" i="23"/>
  <c r="Y37" i="23"/>
  <c r="X37" i="23"/>
  <c r="AN37" i="23"/>
  <c r="AL37" i="23"/>
  <c r="W37" i="23"/>
  <c r="AH37" i="23"/>
  <c r="AI37" i="23"/>
  <c r="AM37" i="23"/>
  <c r="AN143" i="41"/>
  <c r="AF143" i="41"/>
  <c r="AM143" i="41"/>
  <c r="AC164" i="41"/>
  <c r="AL164" i="41"/>
  <c r="AI164" i="41"/>
  <c r="AL61" i="28"/>
  <c r="AB36" i="42"/>
  <c r="AM32" i="28"/>
  <c r="AJ170" i="28"/>
  <c r="X170" i="28"/>
  <c r="AK106" i="41"/>
  <c r="X108" i="23"/>
  <c r="AO27" i="42"/>
  <c r="AO151" i="28"/>
  <c r="AA92" i="41"/>
  <c r="Y88" i="23"/>
  <c r="AI119" i="23"/>
  <c r="AN94" i="28"/>
  <c r="Z10" i="23"/>
  <c r="AE115" i="28"/>
  <c r="AN60" i="23"/>
  <c r="AJ60" i="23"/>
  <c r="AO60" i="23"/>
  <c r="AL22" i="23"/>
  <c r="AM22" i="23"/>
  <c r="AG22" i="23"/>
  <c r="AE22" i="23"/>
  <c r="AA43" i="28"/>
  <c r="W131" i="23"/>
  <c r="AN131" i="23"/>
  <c r="AI131" i="23"/>
  <c r="AD131" i="23"/>
  <c r="Z131" i="23"/>
  <c r="AO75" i="28"/>
  <c r="AA75" i="28"/>
  <c r="Y75" i="28"/>
  <c r="AM54" i="23"/>
  <c r="AN54" i="23"/>
  <c r="Z54" i="23"/>
  <c r="AK54" i="23"/>
  <c r="AH54" i="23"/>
  <c r="AB54" i="23"/>
  <c r="AJ54" i="23"/>
  <c r="X54" i="23"/>
  <c r="AO54" i="23"/>
  <c r="AI54" i="23"/>
  <c r="AG54" i="23"/>
  <c r="AE54" i="23"/>
  <c r="AD54" i="23"/>
  <c r="AB107" i="23"/>
  <c r="AA61" i="28"/>
  <c r="AE36" i="42"/>
  <c r="AA99" i="28"/>
  <c r="X32" i="28"/>
  <c r="AJ32" i="28"/>
  <c r="AL170" i="28"/>
  <c r="W170" i="28"/>
  <c r="AL106" i="41"/>
  <c r="AO68" i="28"/>
  <c r="AH68" i="28"/>
  <c r="Y108" i="23"/>
  <c r="AL108" i="23"/>
  <c r="AD27" i="42"/>
  <c r="AG72" i="23"/>
  <c r="AC72" i="23"/>
  <c r="AA151" i="28"/>
  <c r="AH92" i="41"/>
  <c r="AC88" i="23"/>
  <c r="AA88" i="23"/>
  <c r="AH119" i="23"/>
  <c r="W94" i="28"/>
  <c r="AN10" i="23"/>
  <c r="AJ115" i="28"/>
  <c r="AB142" i="28"/>
  <c r="AM142" i="28"/>
  <c r="AD142" i="28"/>
  <c r="AA142" i="28"/>
  <c r="W142" i="28"/>
  <c r="AJ142" i="28"/>
  <c r="AI142" i="28"/>
  <c r="AE142" i="28"/>
  <c r="AI34" i="42"/>
  <c r="AB34" i="42"/>
  <c r="AB138" i="42"/>
  <c r="AO138" i="42"/>
  <c r="AD138" i="42"/>
  <c r="AE138" i="42"/>
  <c r="AI138" i="42"/>
  <c r="Z138" i="42"/>
  <c r="AC138" i="42"/>
  <c r="AC154" i="23"/>
  <c r="AB43" i="28"/>
  <c r="W31" i="28"/>
  <c r="Z82" i="42"/>
  <c r="AJ82" i="42"/>
  <c r="AN82" i="42"/>
  <c r="W153" i="28"/>
  <c r="AH7" i="23"/>
  <c r="AD7" i="23"/>
  <c r="AB7" i="23"/>
  <c r="AK7" i="23"/>
  <c r="Y7" i="23"/>
  <c r="AE7" i="23"/>
  <c r="AO7" i="23"/>
  <c r="AE126" i="23"/>
  <c r="AI164" i="23"/>
  <c r="AO107" i="23"/>
  <c r="AC161" i="41"/>
  <c r="AC61" i="28"/>
  <c r="AL36" i="42"/>
  <c r="AI161" i="23"/>
  <c r="AO161" i="23"/>
  <c r="AJ163" i="23"/>
  <c r="AM163" i="23"/>
  <c r="AD99" i="28"/>
  <c r="AL99" i="28"/>
  <c r="AL174" i="41"/>
  <c r="AF81" i="28"/>
  <c r="AH139" i="28"/>
  <c r="AN66" i="28"/>
  <c r="AF95" i="28"/>
  <c r="AF32" i="28"/>
  <c r="AO32" i="28"/>
  <c r="AH170" i="28"/>
  <c r="AN170" i="28"/>
  <c r="AB170" i="28"/>
  <c r="X106" i="41"/>
  <c r="AM68" i="28"/>
  <c r="AC68" i="28"/>
  <c r="AD108" i="23"/>
  <c r="AJ108" i="23"/>
  <c r="AF46" i="23"/>
  <c r="AO46" i="23"/>
  <c r="AJ54" i="41"/>
  <c r="Y27" i="42"/>
  <c r="AN169" i="40"/>
  <c r="AE50" i="28"/>
  <c r="Z53" i="40"/>
  <c r="AO72" i="23"/>
  <c r="AB72" i="23"/>
  <c r="W113" i="23"/>
  <c r="AH113" i="23"/>
  <c r="AC113" i="23"/>
  <c r="AF151" i="28"/>
  <c r="AF92" i="41"/>
  <c r="AM88" i="23"/>
  <c r="AI88" i="23"/>
  <c r="W119" i="23"/>
  <c r="AN123" i="40"/>
  <c r="AF94" i="28"/>
  <c r="W70" i="28"/>
  <c r="AC10" i="23"/>
  <c r="AJ10" i="23"/>
  <c r="AN12" i="23"/>
  <c r="AC12" i="23"/>
  <c r="AJ152" i="28"/>
  <c r="AG115" i="28"/>
  <c r="AA34" i="23"/>
  <c r="W154" i="23"/>
  <c r="Y43" i="28"/>
  <c r="AK31" i="28"/>
  <c r="AD153" i="28"/>
  <c r="AH14" i="41"/>
  <c r="AO14" i="41"/>
  <c r="W14" i="41"/>
  <c r="AN14" i="41"/>
  <c r="Z14" i="41"/>
  <c r="AC14" i="41"/>
  <c r="AL14" i="41"/>
  <c r="AB14" i="41"/>
  <c r="Y14" i="41"/>
  <c r="AM14" i="41"/>
  <c r="AI14" i="41"/>
  <c r="AD14" i="41"/>
  <c r="X14" i="41"/>
  <c r="AK91" i="28"/>
  <c r="AA92" i="28"/>
  <c r="AI69" i="23"/>
  <c r="AI78" i="28"/>
  <c r="AK110" i="23"/>
  <c r="AA110" i="23"/>
  <c r="AH110" i="23"/>
  <c r="AB110" i="23"/>
  <c r="AI110" i="23"/>
  <c r="W110" i="23"/>
  <c r="Z110" i="23"/>
  <c r="AE110" i="23"/>
  <c r="AG110" i="23"/>
  <c r="AO110" i="23"/>
  <c r="AD110" i="23"/>
  <c r="Y110" i="23"/>
  <c r="AC110" i="23"/>
  <c r="X110" i="23"/>
  <c r="AA149" i="23"/>
  <c r="AK107" i="23"/>
  <c r="AI61" i="28"/>
  <c r="AN36" i="42"/>
  <c r="AG161" i="23"/>
  <c r="AA161" i="23"/>
  <c r="X42" i="41"/>
  <c r="AG99" i="28"/>
  <c r="W99" i="28"/>
  <c r="AO81" i="28"/>
  <c r="AI95" i="28"/>
  <c r="AH32" i="28"/>
  <c r="AC32" i="28"/>
  <c r="AD170" i="28"/>
  <c r="AM170" i="28"/>
  <c r="AO170" i="28"/>
  <c r="AJ68" i="28"/>
  <c r="AF68" i="28"/>
  <c r="AK108" i="23"/>
  <c r="AE108" i="23"/>
  <c r="AC46" i="23"/>
  <c r="Z46" i="23"/>
  <c r="AN27" i="42"/>
  <c r="AJ169" i="40"/>
  <c r="AJ50" i="28"/>
  <c r="AB53" i="40"/>
  <c r="AN6" i="28"/>
  <c r="AA72" i="23"/>
  <c r="AI72" i="23"/>
  <c r="AL151" i="28"/>
  <c r="AH151" i="28"/>
  <c r="AJ92" i="41"/>
  <c r="X92" i="41"/>
  <c r="AD88" i="23"/>
  <c r="AF88" i="23"/>
  <c r="AD119" i="23"/>
  <c r="AG67" i="28"/>
  <c r="AD94" i="28"/>
  <c r="AB94" i="28"/>
  <c r="AK10" i="23"/>
  <c r="Y10" i="23"/>
  <c r="Z12" i="23"/>
  <c r="AM115" i="28"/>
  <c r="AJ44" i="40"/>
  <c r="AC44" i="40"/>
  <c r="AA44" i="40"/>
  <c r="AN44" i="40"/>
  <c r="AB44" i="40"/>
  <c r="Z44" i="40"/>
  <c r="AH44" i="40"/>
  <c r="AL34" i="23"/>
  <c r="AO20" i="23"/>
  <c r="AE20" i="23"/>
  <c r="W20" i="23"/>
  <c r="AD20" i="23"/>
  <c r="AK20" i="23"/>
  <c r="AA20" i="23"/>
  <c r="AB20" i="23"/>
  <c r="Z20" i="23"/>
  <c r="AH20" i="23"/>
  <c r="AI20" i="23"/>
  <c r="AM20" i="23"/>
  <c r="AJ20" i="23"/>
  <c r="Y20" i="23"/>
  <c r="AC31" i="28"/>
  <c r="AG153" i="28"/>
  <c r="W9" i="28"/>
  <c r="Y9" i="28"/>
  <c r="AB9" i="28"/>
  <c r="Y135" i="40"/>
  <c r="X135" i="40"/>
  <c r="AB135" i="40"/>
  <c r="AD135" i="40"/>
  <c r="AC135" i="40"/>
  <c r="AK135" i="40"/>
  <c r="AJ135" i="40"/>
  <c r="Z24" i="40"/>
  <c r="X24" i="40"/>
  <c r="AG39" i="28"/>
  <c r="AD39" i="28"/>
  <c r="AH39" i="28"/>
  <c r="AF39" i="28"/>
  <c r="AB39" i="28"/>
  <c r="AM39" i="28"/>
  <c r="AA39" i="28"/>
  <c r="AC37" i="23"/>
  <c r="W98" i="28"/>
  <c r="AI98" i="28"/>
  <c r="AI161" i="40"/>
  <c r="AI108" i="23"/>
  <c r="AC108" i="23"/>
  <c r="AF27" i="42"/>
  <c r="AG112" i="40"/>
  <c r="AJ88" i="23"/>
  <c r="W88" i="23"/>
  <c r="AA67" i="28"/>
  <c r="AB10" i="23"/>
  <c r="AF10" i="23"/>
  <c r="AG17" i="23"/>
  <c r="X17" i="23"/>
  <c r="AF17" i="23"/>
  <c r="AL17" i="23"/>
  <c r="AC17" i="23"/>
  <c r="AN154" i="23"/>
  <c r="AG154" i="23"/>
  <c r="AJ154" i="23"/>
  <c r="AH154" i="23"/>
  <c r="AE154" i="23"/>
  <c r="AK154" i="23"/>
  <c r="Z154" i="23"/>
  <c r="AI43" i="28"/>
  <c r="AM43" i="28"/>
  <c r="AD43" i="28"/>
  <c r="AO43" i="28"/>
  <c r="W43" i="28"/>
  <c r="Z43" i="28"/>
  <c r="AJ43" i="28"/>
  <c r="AC43" i="28"/>
  <c r="AG43" i="28"/>
  <c r="AE43" i="28"/>
  <c r="AK43" i="28"/>
  <c r="AF43" i="28"/>
  <c r="AL43" i="28"/>
  <c r="AH43" i="28"/>
  <c r="X43" i="28"/>
  <c r="AI8" i="40"/>
  <c r="AF8" i="40"/>
  <c r="Y51" i="28"/>
  <c r="X51" i="28"/>
  <c r="AF72" i="41"/>
  <c r="AB72" i="41"/>
  <c r="AJ72" i="41"/>
  <c r="AA72" i="41"/>
  <c r="AI33" i="42"/>
  <c r="AC92" i="28"/>
  <c r="AO92" i="28"/>
  <c r="AL92" i="28"/>
  <c r="X92" i="28"/>
  <c r="AG92" i="28"/>
  <c r="AD92" i="28"/>
  <c r="AI92" i="28"/>
  <c r="AN92" i="28"/>
  <c r="AD28" i="42"/>
  <c r="W28" i="42"/>
  <c r="AD69" i="23"/>
  <c r="Y69" i="23"/>
  <c r="AJ69" i="23"/>
  <c r="AN69" i="23"/>
  <c r="AH69" i="23"/>
  <c r="W69" i="23"/>
  <c r="AK69" i="23"/>
  <c r="AB69" i="23"/>
  <c r="AM69" i="23"/>
  <c r="AE69" i="23"/>
  <c r="AC69" i="23"/>
  <c r="AG149" i="23"/>
  <c r="AE149" i="23"/>
  <c r="Y149" i="23"/>
  <c r="W149" i="23"/>
  <c r="Z149" i="23"/>
  <c r="AN149" i="23"/>
  <c r="X149" i="23"/>
  <c r="AC149" i="23"/>
  <c r="AD149" i="23"/>
  <c r="AI149" i="23"/>
  <c r="AB115" i="23"/>
  <c r="AC115" i="23"/>
  <c r="AK115" i="23"/>
  <c r="Z115" i="23"/>
  <c r="W115" i="23"/>
  <c r="AN115" i="23"/>
  <c r="AF115" i="23"/>
  <c r="AE153" i="28"/>
  <c r="AI153" i="28"/>
  <c r="AO153" i="28"/>
  <c r="AN153" i="28"/>
  <c r="Z153" i="28"/>
  <c r="AM153" i="28"/>
  <c r="Y153" i="28"/>
  <c r="AH153" i="28"/>
  <c r="AA153" i="28"/>
  <c r="AK153" i="28"/>
  <c r="AC153" i="28"/>
  <c r="X153" i="28"/>
  <c r="AJ153" i="28"/>
  <c r="AD91" i="28"/>
  <c r="AE91" i="28"/>
  <c r="AJ91" i="28"/>
  <c r="W91" i="28"/>
  <c r="AO91" i="28"/>
  <c r="AL91" i="28"/>
  <c r="AB91" i="28"/>
  <c r="AH91" i="28"/>
  <c r="AN91" i="28"/>
  <c r="Y91" i="28"/>
  <c r="AF91" i="28"/>
  <c r="AM91" i="28"/>
  <c r="W54" i="23"/>
  <c r="X154" i="42"/>
  <c r="AJ36" i="23"/>
  <c r="AE4" i="23"/>
  <c r="Z26" i="23"/>
  <c r="AC40" i="23"/>
  <c r="AJ160" i="42"/>
  <c r="X60" i="28"/>
  <c r="AD32" i="23"/>
  <c r="AG144" i="41"/>
  <c r="AB173" i="28"/>
  <c r="AI46" i="40"/>
  <c r="AG33" i="28"/>
  <c r="AL33" i="28"/>
  <c r="AN79" i="23"/>
  <c r="AM164" i="28"/>
  <c r="AL154" i="42"/>
  <c r="AI26" i="23"/>
  <c r="AB40" i="23"/>
  <c r="X160" i="42"/>
  <c r="Z32" i="23"/>
  <c r="X75" i="41"/>
  <c r="X132" i="23"/>
  <c r="AG156" i="41"/>
  <c r="AF70" i="23"/>
  <c r="AO33" i="28"/>
  <c r="AJ33" i="28"/>
  <c r="AF164" i="28"/>
  <c r="AB154" i="42"/>
  <c r="AM36" i="23"/>
  <c r="AD26" i="23"/>
  <c r="AB32" i="23"/>
  <c r="AH162" i="23"/>
  <c r="X144" i="41"/>
  <c r="AJ144" i="41"/>
  <c r="AJ75" i="41"/>
  <c r="AH157" i="28"/>
  <c r="AC173" i="28"/>
  <c r="AB86" i="42"/>
  <c r="AL86" i="42"/>
  <c r="AJ156" i="41"/>
  <c r="AJ77" i="28"/>
  <c r="AN50" i="23"/>
  <c r="AG50" i="23"/>
  <c r="W129" i="23"/>
  <c r="Y129" i="23"/>
  <c r="Y176" i="28"/>
  <c r="AC126" i="42"/>
  <c r="AE126" i="42"/>
  <c r="AG172" i="28"/>
  <c r="AM138" i="23"/>
  <c r="AG31" i="41"/>
  <c r="AH2" i="28"/>
  <c r="AE70" i="23"/>
  <c r="Z33" i="28"/>
  <c r="AK33" i="28"/>
  <c r="AM33" i="28"/>
  <c r="AH118" i="28"/>
  <c r="AL135" i="28"/>
  <c r="AL26" i="23"/>
  <c r="AO32" i="23"/>
  <c r="Z75" i="41"/>
  <c r="AC86" i="42"/>
  <c r="Z86" i="42"/>
  <c r="AG81" i="40"/>
  <c r="AK156" i="41"/>
  <c r="AL77" i="28"/>
  <c r="AO50" i="23"/>
  <c r="AD50" i="23"/>
  <c r="Z129" i="23"/>
  <c r="AG129" i="23"/>
  <c r="AO172" i="28"/>
  <c r="AH33" i="28"/>
  <c r="AJ118" i="28"/>
  <c r="X26" i="23"/>
  <c r="AH111" i="28"/>
  <c r="AN160" i="42"/>
  <c r="AG60" i="28"/>
  <c r="AK32" i="23"/>
  <c r="AF32" i="23"/>
  <c r="AE147" i="41"/>
  <c r="AC144" i="41"/>
  <c r="AH75" i="41"/>
  <c r="AA86" i="42"/>
  <c r="AH86" i="42"/>
  <c r="AE81" i="40"/>
  <c r="AI156" i="41"/>
  <c r="AC77" i="28"/>
  <c r="X50" i="23"/>
  <c r="AE50" i="23"/>
  <c r="X129" i="23"/>
  <c r="AE129" i="23"/>
  <c r="AN172" i="28"/>
  <c r="W154" i="42"/>
  <c r="AO77" i="28"/>
  <c r="AA50" i="23"/>
  <c r="AF50" i="23"/>
  <c r="AN129" i="23"/>
  <c r="AH129" i="23"/>
  <c r="W176" i="28"/>
  <c r="AN126" i="42"/>
  <c r="AJ172" i="28"/>
  <c r="AF31" i="41"/>
  <c r="X31" i="41"/>
  <c r="AB33" i="28"/>
  <c r="AF33" i="28"/>
  <c r="AL96" i="41"/>
  <c r="AK96" i="41"/>
  <c r="Y96" i="41"/>
  <c r="AF96" i="41"/>
  <c r="AN96" i="41"/>
  <c r="AG118" i="23"/>
  <c r="AD118" i="23"/>
  <c r="AC118" i="23"/>
  <c r="AB118" i="23"/>
  <c r="AH118" i="23"/>
  <c r="Z118" i="23"/>
  <c r="AI118" i="23"/>
  <c r="AE118" i="23"/>
  <c r="AA103" i="42"/>
  <c r="X71" i="40"/>
  <c r="AE71" i="40"/>
  <c r="AI71" i="40"/>
  <c r="AL71" i="40"/>
  <c r="AF71" i="40"/>
  <c r="AA71" i="40"/>
  <c r="AA151" i="42"/>
  <c r="AE151" i="42"/>
  <c r="AB151" i="42"/>
  <c r="AO151" i="42"/>
  <c r="Y151" i="42"/>
  <c r="AB130" i="23"/>
  <c r="AG130" i="23"/>
  <c r="AO130" i="23"/>
  <c r="AC130" i="23"/>
  <c r="AF130" i="23"/>
  <c r="AN130" i="23"/>
  <c r="AD130" i="23"/>
  <c r="Y130" i="23"/>
  <c r="W130" i="23"/>
  <c r="AH130" i="23"/>
  <c r="X130" i="23"/>
  <c r="Z130" i="23"/>
  <c r="AJ130" i="23"/>
  <c r="AK130" i="23"/>
  <c r="X35" i="23"/>
  <c r="AM35" i="23"/>
  <c r="AE35" i="23"/>
  <c r="AG35" i="23"/>
  <c r="AN35" i="23"/>
  <c r="AB35" i="23"/>
  <c r="AK35" i="23"/>
  <c r="Z35" i="23"/>
  <c r="Y35" i="23"/>
  <c r="W35" i="23"/>
  <c r="AO35" i="23"/>
  <c r="AC35" i="23"/>
  <c r="AF35" i="23"/>
  <c r="AH35" i="23"/>
  <c r="AB35" i="40"/>
  <c r="Z35" i="40"/>
  <c r="AH35" i="40"/>
  <c r="AE35" i="40"/>
  <c r="AO35" i="40"/>
  <c r="AJ35" i="40"/>
  <c r="AG35" i="40"/>
  <c r="AD35" i="40"/>
  <c r="AA35" i="40"/>
  <c r="AK35" i="40"/>
  <c r="AE99" i="41"/>
  <c r="Z9" i="41"/>
  <c r="AF18" i="42"/>
  <c r="AN152" i="42"/>
  <c r="AF152" i="42"/>
  <c r="AE152" i="42"/>
  <c r="AO96" i="41"/>
  <c r="AM49" i="41"/>
  <c r="AN49" i="41"/>
  <c r="AA49" i="41"/>
  <c r="AI49" i="41"/>
  <c r="AH49" i="41"/>
  <c r="AE49" i="41"/>
  <c r="AI155" i="40"/>
  <c r="AG49" i="41"/>
  <c r="AA61" i="42"/>
  <c r="AI30" i="42"/>
  <c r="AF30" i="42"/>
  <c r="AJ32" i="41"/>
  <c r="AH32" i="41"/>
  <c r="AN155" i="40"/>
  <c r="W155" i="40"/>
  <c r="Z155" i="40"/>
  <c r="Y100" i="26"/>
  <c r="AB177" i="40"/>
  <c r="AL165" i="42"/>
  <c r="AN94" i="42"/>
  <c r="Z177" i="40"/>
  <c r="AI170" i="42"/>
  <c r="AD94" i="42"/>
  <c r="AD20" i="41"/>
  <c r="Y139" i="41"/>
  <c r="AF75" i="42"/>
  <c r="AE75" i="42"/>
  <c r="AI35" i="40"/>
  <c r="AA123" i="41"/>
  <c r="AC103" i="42"/>
  <c r="Z96" i="41"/>
  <c r="AI165" i="42"/>
  <c r="AD17" i="40"/>
  <c r="AI160" i="41"/>
  <c r="AC152" i="42"/>
  <c r="AH99" i="41"/>
  <c r="AJ99" i="41"/>
  <c r="W151" i="42"/>
  <c r="Z131" i="40"/>
  <c r="AE29" i="41"/>
  <c r="AE58" i="40"/>
  <c r="AO165" i="42"/>
  <c r="Z30" i="42"/>
  <c r="AD58" i="40"/>
  <c r="X135" i="41"/>
  <c r="AE148" i="40"/>
  <c r="AM123" i="41"/>
  <c r="AB99" i="41"/>
  <c r="AE16" i="41"/>
  <c r="AI166" i="42"/>
  <c r="AJ166" i="42"/>
  <c r="W135" i="42"/>
  <c r="AJ165" i="40"/>
  <c r="AN165" i="40"/>
  <c r="AJ120" i="42"/>
  <c r="AE85" i="42"/>
  <c r="W85" i="42"/>
  <c r="AE153" i="40"/>
  <c r="W153" i="40"/>
  <c r="AM105" i="40"/>
  <c r="AO105" i="40"/>
  <c r="AL49" i="40"/>
  <c r="X49" i="40"/>
  <c r="AB9" i="41"/>
  <c r="AM9" i="41"/>
  <c r="AB65" i="41"/>
  <c r="AH27" i="41"/>
  <c r="AJ27" i="41"/>
  <c r="AL51" i="41"/>
  <c r="AI51" i="41"/>
  <c r="AC51" i="41"/>
  <c r="AK107" i="28"/>
  <c r="AE107" i="28"/>
  <c r="AG107" i="28"/>
  <c r="AO140" i="28"/>
  <c r="AL19" i="40"/>
  <c r="AK150" i="42"/>
  <c r="AJ69" i="40"/>
  <c r="Z76" i="40"/>
  <c r="Y76" i="40"/>
  <c r="W30" i="41"/>
  <c r="AN30" i="41"/>
  <c r="AN171" i="41"/>
  <c r="X18" i="42"/>
  <c r="AJ18" i="42"/>
  <c r="AM17" i="40"/>
  <c r="AE160" i="41"/>
  <c r="AO43" i="41"/>
  <c r="Y55" i="41"/>
  <c r="AF55" i="41"/>
  <c r="Z10" i="42"/>
  <c r="X10" i="42"/>
  <c r="AM103" i="41"/>
  <c r="AC103" i="41"/>
  <c r="AD103" i="41"/>
  <c r="AO103" i="41"/>
  <c r="AA118" i="40"/>
  <c r="AJ118" i="40"/>
  <c r="AG44" i="41"/>
  <c r="Z44" i="41"/>
  <c r="AL2" i="40"/>
  <c r="AC66" i="40"/>
  <c r="AD96" i="41"/>
  <c r="Z106" i="40"/>
  <c r="AB36" i="40"/>
  <c r="AN118" i="23"/>
  <c r="Y40" i="42"/>
  <c r="AC40" i="42"/>
  <c r="AH40" i="42"/>
  <c r="AD40" i="42"/>
  <c r="AO40" i="42"/>
  <c r="Z99" i="23"/>
  <c r="AD99" i="23"/>
  <c r="W81" i="23"/>
  <c r="Y81" i="23"/>
  <c r="X81" i="23"/>
  <c r="AK81" i="23"/>
  <c r="AF81" i="23"/>
  <c r="AL81" i="23"/>
  <c r="Z81" i="23"/>
  <c r="AD73" i="40"/>
  <c r="AC84" i="40"/>
  <c r="AH84" i="40"/>
  <c r="AF49" i="41"/>
  <c r="AH71" i="40"/>
  <c r="AI23" i="23"/>
  <c r="X23" i="23"/>
  <c r="AN23" i="23"/>
  <c r="AE23" i="23"/>
  <c r="AK23" i="23"/>
  <c r="W23" i="23"/>
  <c r="AA23" i="23"/>
  <c r="Y23" i="23"/>
  <c r="AG17" i="42"/>
  <c r="AD17" i="42"/>
  <c r="AD130" i="28"/>
  <c r="AH130" i="28"/>
  <c r="AO88" i="40"/>
  <c r="X88" i="40"/>
  <c r="AE88" i="40"/>
  <c r="AH88" i="40"/>
  <c r="AJ88" i="40"/>
  <c r="AO98" i="41"/>
  <c r="AB98" i="41"/>
  <c r="AD98" i="41"/>
  <c r="AF98" i="41"/>
  <c r="AN98" i="41"/>
  <c r="W98" i="41"/>
  <c r="AI98" i="41"/>
  <c r="AH98" i="41"/>
  <c r="AE98" i="41"/>
  <c r="AM98" i="41"/>
  <c r="Z98" i="41"/>
  <c r="Z93" i="40"/>
  <c r="AA93" i="40"/>
  <c r="AB93" i="40"/>
  <c r="AF93" i="40"/>
  <c r="AI93" i="40"/>
  <c r="AO56" i="28"/>
  <c r="Y45" i="40"/>
  <c r="W11" i="42"/>
  <c r="Z11" i="42"/>
  <c r="AC11" i="42"/>
  <c r="AE11" i="42"/>
  <c r="AG11" i="42"/>
  <c r="AN11" i="42"/>
  <c r="Y11" i="42"/>
  <c r="AH11" i="42"/>
  <c r="AI11" i="42"/>
  <c r="AB11" i="42"/>
  <c r="AF11" i="42"/>
  <c r="AM11" i="42"/>
  <c r="AO97" i="23"/>
  <c r="AI97" i="23"/>
  <c r="AC97" i="23"/>
  <c r="AN97" i="23"/>
  <c r="AG97" i="23"/>
  <c r="AF97" i="23"/>
  <c r="Y97" i="23"/>
  <c r="AK97" i="23"/>
  <c r="AA97" i="23"/>
  <c r="AH97" i="23"/>
  <c r="AE97" i="23"/>
  <c r="AL97" i="23"/>
  <c r="W97" i="23"/>
  <c r="X97" i="23"/>
  <c r="AB106" i="23"/>
  <c r="AN66" i="23"/>
  <c r="AJ66" i="23"/>
  <c r="AK66" i="23"/>
  <c r="Y66" i="23"/>
  <c r="X66" i="23"/>
  <c r="AG66" i="23"/>
  <c r="Z66" i="23"/>
  <c r="AB66" i="23"/>
  <c r="AC66" i="23"/>
  <c r="AF66" i="23"/>
  <c r="AA66" i="23"/>
  <c r="W66" i="23"/>
  <c r="AE66" i="23"/>
  <c r="AL66" i="23"/>
  <c r="AD66" i="23"/>
  <c r="AK42" i="23"/>
  <c r="Z42" i="23"/>
  <c r="AD42" i="23"/>
  <c r="X42" i="23"/>
  <c r="AH42" i="23"/>
  <c r="AC152" i="41"/>
  <c r="AG36" i="28"/>
  <c r="AE61" i="42"/>
  <c r="W61" i="42"/>
  <c r="AH61" i="42"/>
  <c r="AJ118" i="23"/>
  <c r="AB103" i="42"/>
  <c r="AK103" i="42"/>
  <c r="X103" i="42"/>
  <c r="AM103" i="42"/>
  <c r="AJ103" i="42"/>
  <c r="W103" i="42"/>
  <c r="AN61" i="42"/>
  <c r="AK152" i="42"/>
  <c r="AN100" i="26"/>
  <c r="W177" i="40"/>
  <c r="AG29" i="41"/>
  <c r="X148" i="40"/>
  <c r="AC148" i="40"/>
  <c r="AM29" i="41"/>
  <c r="X30" i="42"/>
  <c r="AM30" i="42"/>
  <c r="AN32" i="41"/>
  <c r="X32" i="41"/>
  <c r="AD155" i="40"/>
  <c r="AJ100" i="26"/>
  <c r="AL103" i="42"/>
  <c r="AL20" i="41"/>
  <c r="AN20" i="41"/>
  <c r="AL94" i="42"/>
  <c r="AE177" i="40"/>
  <c r="AN170" i="42"/>
  <c r="AG94" i="42"/>
  <c r="AC32" i="41"/>
  <c r="AK94" i="42"/>
  <c r="AK20" i="41"/>
  <c r="AD139" i="41"/>
  <c r="AO75" i="42"/>
  <c r="AC75" i="42"/>
  <c r="Y135" i="41"/>
  <c r="AN35" i="40"/>
  <c r="AH58" i="40"/>
  <c r="AA170" i="42"/>
  <c r="Y160" i="41"/>
  <c r="AH152" i="42"/>
  <c r="Y61" i="42"/>
  <c r="AG99" i="41"/>
  <c r="AD151" i="42"/>
  <c r="AI131" i="40"/>
  <c r="AM131" i="40"/>
  <c r="AE100" i="26"/>
  <c r="AB96" i="41"/>
  <c r="AH170" i="42"/>
  <c r="AL177" i="40"/>
  <c r="AK58" i="40"/>
  <c r="AM135" i="41"/>
  <c r="Y148" i="40"/>
  <c r="AO139" i="41"/>
  <c r="AB123" i="41"/>
  <c r="W99" i="41"/>
  <c r="AK166" i="42"/>
  <c r="Y166" i="42"/>
  <c r="AM85" i="42"/>
  <c r="AL85" i="42"/>
  <c r="AM115" i="40"/>
  <c r="AN105" i="40"/>
  <c r="AH105" i="40"/>
  <c r="AL9" i="41"/>
  <c r="AN9" i="41"/>
  <c r="AF27" i="41"/>
  <c r="Y27" i="41"/>
  <c r="AC19" i="40"/>
  <c r="AN141" i="40"/>
  <c r="AG76" i="40"/>
  <c r="AE76" i="40"/>
  <c r="AH18" i="42"/>
  <c r="AK18" i="42"/>
  <c r="W17" i="40"/>
  <c r="AF54" i="42"/>
  <c r="AG167" i="26"/>
  <c r="AG160" i="41"/>
  <c r="W43" i="41"/>
  <c r="AH55" i="41"/>
  <c r="AF10" i="42"/>
  <c r="AB44" i="41"/>
  <c r="AA2" i="40"/>
  <c r="AJ2" i="40"/>
  <c r="AI2" i="40"/>
  <c r="AF2" i="40"/>
  <c r="AL12" i="41"/>
  <c r="Z12" i="41"/>
  <c r="AE12" i="41"/>
  <c r="AC96" i="41"/>
  <c r="W149" i="42"/>
  <c r="AG149" i="42"/>
  <c r="AC149" i="42"/>
  <c r="AD149" i="42"/>
  <c r="AI149" i="42"/>
  <c r="Y149" i="42"/>
  <c r="AM118" i="23"/>
  <c r="AF103" i="42"/>
  <c r="AJ99" i="23"/>
  <c r="AJ81" i="23"/>
  <c r="AC157" i="40"/>
  <c r="AI157" i="40"/>
  <c r="AO157" i="40"/>
  <c r="AJ30" i="40"/>
  <c r="AG30" i="40"/>
  <c r="AH30" i="40"/>
  <c r="Z30" i="40"/>
  <c r="AK30" i="40"/>
  <c r="W49" i="41"/>
  <c r="AG71" i="40"/>
  <c r="AJ23" i="23"/>
  <c r="X60" i="42"/>
  <c r="AM60" i="42"/>
  <c r="Z60" i="42"/>
  <c r="AJ60" i="42"/>
  <c r="AI130" i="28"/>
  <c r="Y31" i="42"/>
  <c r="Z31" i="42"/>
  <c r="X31" i="42"/>
  <c r="AI31" i="42"/>
  <c r="AG31" i="42"/>
  <c r="AL31" i="42"/>
  <c r="AD31" i="42"/>
  <c r="AF31" i="42"/>
  <c r="AK31" i="42"/>
  <c r="AM31" i="42"/>
  <c r="AK110" i="42"/>
  <c r="AE110" i="42"/>
  <c r="Y110" i="42"/>
  <c r="Z110" i="42"/>
  <c r="W110" i="42"/>
  <c r="AC110" i="42"/>
  <c r="AB110" i="42"/>
  <c r="Y98" i="41"/>
  <c r="AL98" i="41"/>
  <c r="AB139" i="42"/>
  <c r="Y129" i="42"/>
  <c r="Z129" i="42"/>
  <c r="AE83" i="28"/>
  <c r="AN83" i="28"/>
  <c r="AM83" i="28"/>
  <c r="AC83" i="28"/>
  <c r="AA83" i="28"/>
  <c r="AO83" i="28"/>
  <c r="AJ83" i="28"/>
  <c r="AH83" i="28"/>
  <c r="AF83" i="28"/>
  <c r="AI83" i="28"/>
  <c r="AD83" i="28"/>
  <c r="AB83" i="28"/>
  <c r="AK83" i="28"/>
  <c r="X83" i="28"/>
  <c r="Z83" i="28"/>
  <c r="AI84" i="23"/>
  <c r="W84" i="23"/>
  <c r="AN84" i="23"/>
  <c r="AJ84" i="23"/>
  <c r="AO84" i="23"/>
  <c r="Z84" i="23"/>
  <c r="AF84" i="23"/>
  <c r="AE84" i="23"/>
  <c r="AH84" i="23"/>
  <c r="AA84" i="23"/>
  <c r="X84" i="23"/>
  <c r="AG84" i="23"/>
  <c r="AB84" i="23"/>
  <c r="AC84" i="23"/>
  <c r="AL84" i="23"/>
  <c r="AF45" i="40"/>
  <c r="AB79" i="40"/>
  <c r="AE79" i="40"/>
  <c r="AN79" i="40"/>
  <c r="AK79" i="40"/>
  <c r="AD167" i="41"/>
  <c r="Z167" i="41"/>
  <c r="AE167" i="41"/>
  <c r="AB167" i="41"/>
  <c r="AA167" i="41"/>
  <c r="W104" i="42"/>
  <c r="AK104" i="42"/>
  <c r="AJ104" i="42"/>
  <c r="AN104" i="42"/>
  <c r="AE104" i="42"/>
  <c r="AC104" i="42"/>
  <c r="AH104" i="42"/>
  <c r="X49" i="41"/>
  <c r="AK100" i="26"/>
  <c r="AL49" i="41"/>
  <c r="AL100" i="26"/>
  <c r="X29" i="41"/>
  <c r="AA100" i="26"/>
  <c r="AG61" i="42"/>
  <c r="Y94" i="42"/>
  <c r="AF105" i="40"/>
  <c r="AO148" i="40"/>
  <c r="AC29" i="41"/>
  <c r="AL30" i="42"/>
  <c r="AK30" i="42"/>
  <c r="Z32" i="41"/>
  <c r="W32" i="41"/>
  <c r="AK155" i="40"/>
  <c r="AM100" i="26"/>
  <c r="AE123" i="41"/>
  <c r="AN103" i="42"/>
  <c r="AD177" i="40"/>
  <c r="AB20" i="41"/>
  <c r="AH75" i="42"/>
  <c r="AK131" i="40"/>
  <c r="AM94" i="42"/>
  <c r="AO177" i="40"/>
  <c r="AJ170" i="42"/>
  <c r="AA94" i="42"/>
  <c r="AA20" i="41"/>
  <c r="AB75" i="42"/>
  <c r="AE135" i="41"/>
  <c r="AF135" i="41"/>
  <c r="AE96" i="41"/>
  <c r="AJ58" i="40"/>
  <c r="AB170" i="42"/>
  <c r="AK160" i="41"/>
  <c r="AM152" i="42"/>
  <c r="AI61" i="42"/>
  <c r="AO99" i="41"/>
  <c r="AL151" i="42"/>
  <c r="Y131" i="40"/>
  <c r="AB131" i="40"/>
  <c r="AO100" i="26"/>
  <c r="AF151" i="42"/>
  <c r="AE170" i="42"/>
  <c r="AG30" i="42"/>
  <c r="Y177" i="40"/>
  <c r="X58" i="40"/>
  <c r="AN135" i="41"/>
  <c r="AK135" i="41"/>
  <c r="AG148" i="40"/>
  <c r="AN148" i="40"/>
  <c r="W123" i="41"/>
  <c r="AC99" i="41"/>
  <c r="Y85" i="42"/>
  <c r="AH85" i="42"/>
  <c r="AA105" i="40"/>
  <c r="AE105" i="40"/>
  <c r="W9" i="41"/>
  <c r="X9" i="41"/>
  <c r="AI76" i="40"/>
  <c r="AE18" i="42"/>
  <c r="AL18" i="42"/>
  <c r="AC17" i="40"/>
  <c r="AB17" i="40"/>
  <c r="X160" i="41"/>
  <c r="AA55" i="41"/>
  <c r="X55" i="41"/>
  <c r="AO55" i="41"/>
  <c r="Z55" i="41"/>
  <c r="AG55" i="41"/>
  <c r="AD55" i="41"/>
  <c r="AO10" i="42"/>
  <c r="AG10" i="42"/>
  <c r="AH10" i="42"/>
  <c r="W10" i="42"/>
  <c r="AC10" i="42"/>
  <c r="AL10" i="42"/>
  <c r="Y44" i="41"/>
  <c r="W44" i="41"/>
  <c r="AJ44" i="41"/>
  <c r="AM44" i="41"/>
  <c r="AA96" i="41"/>
  <c r="AM106" i="40"/>
  <c r="AB106" i="40"/>
  <c r="AK106" i="40"/>
  <c r="X118" i="23"/>
  <c r="AG103" i="42"/>
  <c r="AF99" i="23"/>
  <c r="AE99" i="23"/>
  <c r="AM99" i="23"/>
  <c r="AK99" i="23"/>
  <c r="AC99" i="23"/>
  <c r="AG99" i="23"/>
  <c r="AN99" i="23"/>
  <c r="AB99" i="23"/>
  <c r="AH73" i="40"/>
  <c r="AF73" i="40"/>
  <c r="Z49" i="41"/>
  <c r="AM71" i="40"/>
  <c r="AN130" i="28"/>
  <c r="AM130" i="28"/>
  <c r="AK130" i="28"/>
  <c r="Y130" i="28"/>
  <c r="AB130" i="28"/>
  <c r="X130" i="28"/>
  <c r="Z130" i="28"/>
  <c r="AJ2" i="42"/>
  <c r="AF2" i="42"/>
  <c r="AG2" i="42"/>
  <c r="AM56" i="28"/>
  <c r="AC56" i="28"/>
  <c r="Y56" i="28"/>
  <c r="W56" i="28"/>
  <c r="AA56" i="28"/>
  <c r="Z56" i="28"/>
  <c r="AF56" i="28"/>
  <c r="AB56" i="28"/>
  <c r="AJ56" i="28"/>
  <c r="X56" i="28"/>
  <c r="AG56" i="28"/>
  <c r="AI56" i="28"/>
  <c r="AK56" i="28"/>
  <c r="AD56" i="28"/>
  <c r="AI130" i="23"/>
  <c r="AI35" i="23"/>
  <c r="AH106" i="23"/>
  <c r="AL106" i="23"/>
  <c r="AD106" i="23"/>
  <c r="AM106" i="23"/>
  <c r="AK106" i="23"/>
  <c r="W106" i="23"/>
  <c r="Z106" i="23"/>
  <c r="AO106" i="23"/>
  <c r="AC106" i="23"/>
  <c r="AA106" i="23"/>
  <c r="AJ106" i="23"/>
  <c r="AE106" i="23"/>
  <c r="AF106" i="23"/>
  <c r="Y106" i="23"/>
  <c r="AG152" i="41"/>
  <c r="AD152" i="41"/>
  <c r="X152" i="41"/>
  <c r="AN152" i="41"/>
  <c r="AA152" i="41"/>
  <c r="AF152" i="41"/>
  <c r="W152" i="41"/>
  <c r="Z152" i="41"/>
  <c r="AH152" i="41"/>
  <c r="AO152" i="41"/>
  <c r="AK152" i="41"/>
  <c r="Y152" i="41"/>
  <c r="AE152" i="41"/>
  <c r="AO36" i="28"/>
  <c r="AJ36" i="28"/>
  <c r="AC36" i="28"/>
  <c r="Z36" i="28"/>
  <c r="AK36" i="28"/>
  <c r="AH36" i="28"/>
  <c r="AL36" i="28"/>
  <c r="Y36" i="28"/>
  <c r="AN36" i="28"/>
  <c r="AM36" i="28"/>
  <c r="AF36" i="28"/>
  <c r="AD36" i="28"/>
  <c r="AE36" i="28"/>
  <c r="X36" i="28"/>
  <c r="W36" i="28"/>
  <c r="W58" i="40"/>
  <c r="AJ123" i="41"/>
  <c r="AH100" i="26"/>
  <c r="Z100" i="26"/>
  <c r="AC100" i="26"/>
  <c r="AH148" i="40"/>
  <c r="AD30" i="42"/>
  <c r="AO30" i="42"/>
  <c r="AB32" i="41"/>
  <c r="AD32" i="41"/>
  <c r="AL155" i="40"/>
  <c r="AF165" i="42"/>
  <c r="W100" i="26"/>
  <c r="Z123" i="41"/>
  <c r="AD103" i="42"/>
  <c r="AN177" i="40"/>
  <c r="AH165" i="42"/>
  <c r="AJ75" i="42"/>
  <c r="AJ131" i="40"/>
  <c r="AJ20" i="41"/>
  <c r="AG170" i="42"/>
  <c r="AG32" i="41"/>
  <c r="AB139" i="41"/>
  <c r="Y32" i="41"/>
  <c r="AF94" i="42"/>
  <c r="AG139" i="41"/>
  <c r="AA139" i="41"/>
  <c r="AD75" i="42"/>
  <c r="Z17" i="40"/>
  <c r="Y71" i="40"/>
  <c r="AL58" i="40"/>
  <c r="AF58" i="40"/>
  <c r="AK170" i="42"/>
  <c r="AN160" i="41"/>
  <c r="AO152" i="42"/>
  <c r="Z61" i="42"/>
  <c r="AL115" i="40"/>
  <c r="AK99" i="41"/>
  <c r="AK151" i="42"/>
  <c r="X131" i="40"/>
  <c r="AK29" i="41"/>
  <c r="AO19" i="40"/>
  <c r="AL170" i="42"/>
  <c r="Y30" i="42"/>
  <c r="AJ47" i="42"/>
  <c r="AK177" i="40"/>
  <c r="AB58" i="40"/>
  <c r="Y58" i="40"/>
  <c r="AO135" i="41"/>
  <c r="W135" i="41"/>
  <c r="AA148" i="40"/>
  <c r="AJ148" i="40"/>
  <c r="AJ29" i="41"/>
  <c r="AK123" i="41"/>
  <c r="AM99" i="41"/>
  <c r="W16" i="41"/>
  <c r="AA166" i="42"/>
  <c r="AL135" i="42"/>
  <c r="Z165" i="40"/>
  <c r="AC165" i="40"/>
  <c r="AB112" i="42"/>
  <c r="AC85" i="42"/>
  <c r="AK85" i="42"/>
  <c r="AJ85" i="42"/>
  <c r="Y153" i="40"/>
  <c r="AJ105" i="40"/>
  <c r="AL105" i="40"/>
  <c r="AG49" i="40"/>
  <c r="AD9" i="41"/>
  <c r="AK9" i="41"/>
  <c r="AK27" i="41"/>
  <c r="Z51" i="41"/>
  <c r="AN51" i="41"/>
  <c r="X107" i="28"/>
  <c r="Z107" i="28"/>
  <c r="AH76" i="40"/>
  <c r="AO76" i="40"/>
  <c r="AI30" i="41"/>
  <c r="AF30" i="41"/>
  <c r="AF61" i="41"/>
  <c r="AD18" i="42"/>
  <c r="AN18" i="42"/>
  <c r="AF17" i="40"/>
  <c r="AA17" i="40"/>
  <c r="AD54" i="42"/>
  <c r="AG165" i="42"/>
  <c r="AM160" i="41"/>
  <c r="AN55" i="41"/>
  <c r="AE55" i="41"/>
  <c r="AI10" i="42"/>
  <c r="AH44" i="41"/>
  <c r="AA44" i="41"/>
  <c r="AJ61" i="42"/>
  <c r="AD2" i="40"/>
  <c r="AH66" i="40"/>
  <c r="AA66" i="40"/>
  <c r="AG66" i="40"/>
  <c r="AL66" i="40"/>
  <c r="AO66" i="40"/>
  <c r="AJ96" i="41"/>
  <c r="X36" i="40"/>
  <c r="AM36" i="40"/>
  <c r="W36" i="40"/>
  <c r="AO118" i="23"/>
  <c r="AH103" i="42"/>
  <c r="W99" i="23"/>
  <c r="AD81" i="23"/>
  <c r="AK49" i="41"/>
  <c r="AC71" i="40"/>
  <c r="AB23" i="23"/>
  <c r="X77" i="41"/>
  <c r="AO77" i="41"/>
  <c r="AA77" i="41"/>
  <c r="AM77" i="41"/>
  <c r="AK77" i="41"/>
  <c r="Z77" i="41"/>
  <c r="AA130" i="28"/>
  <c r="AA92" i="26"/>
  <c r="AJ98" i="41"/>
  <c r="AA111" i="42"/>
  <c r="AD111" i="42"/>
  <c r="AF111" i="42"/>
  <c r="AC111" i="42"/>
  <c r="W111" i="42"/>
  <c r="AN111" i="42"/>
  <c r="AO111" i="42"/>
  <c r="AI111" i="42"/>
  <c r="AH111" i="42"/>
  <c r="AE130" i="23"/>
  <c r="Y23" i="42"/>
  <c r="AM23" i="42"/>
  <c r="AD23" i="42"/>
  <c r="AJ23" i="42"/>
  <c r="AL23" i="42"/>
  <c r="AF23" i="42"/>
  <c r="AA35" i="23"/>
  <c r="AB156" i="42"/>
  <c r="AM68" i="40"/>
  <c r="AF68" i="40"/>
  <c r="AK68" i="40"/>
  <c r="AJ68" i="40"/>
  <c r="AL68" i="40"/>
  <c r="AN68" i="23"/>
  <c r="AE68" i="23"/>
  <c r="Z68" i="23"/>
  <c r="AB68" i="23"/>
  <c r="AC68" i="23"/>
  <c r="X68" i="23"/>
  <c r="W68" i="23"/>
  <c r="AK68" i="23"/>
  <c r="AI68" i="23"/>
  <c r="AM68" i="23"/>
  <c r="AH68" i="23"/>
  <c r="AF68" i="23"/>
  <c r="AA68" i="23"/>
  <c r="AG68" i="23"/>
  <c r="AB49" i="41"/>
  <c r="AB100" i="26"/>
  <c r="AK165" i="42"/>
  <c r="AC165" i="42"/>
  <c r="AI94" i="42"/>
  <c r="AH29" i="41"/>
  <c r="AG152" i="42"/>
  <c r="AM148" i="40"/>
  <c r="Y49" i="41"/>
  <c r="AH30" i="42"/>
  <c r="AM32" i="41"/>
  <c r="AL32" i="41"/>
  <c r="AO155" i="40"/>
  <c r="AF155" i="40"/>
  <c r="AJ165" i="42"/>
  <c r="AD123" i="41"/>
  <c r="AH177" i="40"/>
  <c r="W165" i="42"/>
  <c r="AI75" i="42"/>
  <c r="W20" i="41"/>
  <c r="AA131" i="40"/>
  <c r="X20" i="41"/>
  <c r="AO71" i="40"/>
  <c r="AJ94" i="42"/>
  <c r="AN139" i="41"/>
  <c r="AH94" i="42"/>
  <c r="AC20" i="41"/>
  <c r="AH139" i="41"/>
  <c r="AF139" i="41"/>
  <c r="AM75" i="42"/>
  <c r="AF35" i="40"/>
  <c r="Z103" i="42"/>
  <c r="AH135" i="41"/>
  <c r="Y17" i="40"/>
  <c r="X170" i="42"/>
  <c r="Z160" i="41"/>
  <c r="AD152" i="42"/>
  <c r="X61" i="42"/>
  <c r="AE115" i="40"/>
  <c r="Z99" i="41"/>
  <c r="AH151" i="42"/>
  <c r="Z151" i="42"/>
  <c r="AL131" i="40"/>
  <c r="X47" i="42"/>
  <c r="AI29" i="41"/>
  <c r="AB19" i="40"/>
  <c r="AH96" i="41"/>
  <c r="AD47" i="42"/>
  <c r="AF170" i="42"/>
  <c r="AB30" i="42"/>
  <c r="AH47" i="42"/>
  <c r="X177" i="40"/>
  <c r="AC58" i="40"/>
  <c r="Z58" i="40"/>
  <c r="AL135" i="41"/>
  <c r="AD135" i="41"/>
  <c r="AI148" i="40"/>
  <c r="W148" i="40"/>
  <c r="AJ158" i="42"/>
  <c r="AD158" i="42"/>
  <c r="AK113" i="41"/>
  <c r="AD29" i="41"/>
  <c r="AL123" i="41"/>
  <c r="AF99" i="41"/>
  <c r="AC81" i="42"/>
  <c r="AN166" i="42"/>
  <c r="AO166" i="42"/>
  <c r="AN38" i="42"/>
  <c r="AE135" i="42"/>
  <c r="X120" i="41"/>
  <c r="AB165" i="40"/>
  <c r="AG165" i="40"/>
  <c r="AN112" i="42"/>
  <c r="AK120" i="42"/>
  <c r="AF85" i="42"/>
  <c r="AD85" i="42"/>
  <c r="AA85" i="42"/>
  <c r="AG153" i="40"/>
  <c r="AI153" i="40"/>
  <c r="AC105" i="40"/>
  <c r="AB105" i="40"/>
  <c r="AO49" i="40"/>
  <c r="AK98" i="40"/>
  <c r="AF9" i="41"/>
  <c r="AA9" i="41"/>
  <c r="AF65" i="41"/>
  <c r="AO65" i="41"/>
  <c r="AO27" i="41"/>
  <c r="AA63" i="41"/>
  <c r="AG51" i="41"/>
  <c r="Y51" i="41"/>
  <c r="AM107" i="28"/>
  <c r="AL107" i="28"/>
  <c r="AN55" i="28"/>
  <c r="AG55" i="28"/>
  <c r="W140" i="28"/>
  <c r="Y140" i="28"/>
  <c r="AK140" i="41"/>
  <c r="AA175" i="42"/>
  <c r="AH150" i="42"/>
  <c r="AM76" i="40"/>
  <c r="X76" i="40"/>
  <c r="AM30" i="41"/>
  <c r="X30" i="41"/>
  <c r="AC61" i="41"/>
  <c r="AI18" i="42"/>
  <c r="Z18" i="42"/>
  <c r="AA18" i="42"/>
  <c r="X17" i="40"/>
  <c r="AI17" i="40"/>
  <c r="AO54" i="42"/>
  <c r="Z162" i="40"/>
  <c r="AK162" i="40"/>
  <c r="AB165" i="42"/>
  <c r="AO160" i="41"/>
  <c r="AI55" i="41"/>
  <c r="AK55" i="41"/>
  <c r="AD173" i="41"/>
  <c r="AL173" i="41"/>
  <c r="Y10" i="42"/>
  <c r="AO5" i="40"/>
  <c r="AE5" i="40"/>
  <c r="AF44" i="41"/>
  <c r="AC44" i="41"/>
  <c r="AB61" i="42"/>
  <c r="AE2" i="40"/>
  <c r="AF66" i="40"/>
  <c r="AF12" i="41"/>
  <c r="W152" i="42"/>
  <c r="W96" i="41"/>
  <c r="Z149" i="42"/>
  <c r="AA118" i="23"/>
  <c r="AL118" i="23"/>
  <c r="AI103" i="42"/>
  <c r="AK40" i="42"/>
  <c r="AI99" i="23"/>
  <c r="AA81" i="23"/>
  <c r="AC152" i="40"/>
  <c r="AA152" i="40"/>
  <c r="Z152" i="40"/>
  <c r="W30" i="40"/>
  <c r="AO49" i="41"/>
  <c r="AB71" i="40"/>
  <c r="AG23" i="23"/>
  <c r="AF60" i="42"/>
  <c r="AJ121" i="42"/>
  <c r="AE121" i="42"/>
  <c r="Y121" i="42"/>
  <c r="Y77" i="41"/>
  <c r="AC130" i="28"/>
  <c r="AN31" i="42"/>
  <c r="AM67" i="40"/>
  <c r="AI67" i="40"/>
  <c r="AG67" i="40"/>
  <c r="AK67" i="40"/>
  <c r="Z67" i="40"/>
  <c r="X110" i="42"/>
  <c r="AC151" i="42"/>
  <c r="AC98" i="41"/>
  <c r="AH45" i="40"/>
  <c r="AD45" i="40"/>
  <c r="AC45" i="40"/>
  <c r="AK45" i="40"/>
  <c r="AN45" i="40"/>
  <c r="AI45" i="40"/>
  <c r="W45" i="40"/>
  <c r="AO45" i="40"/>
  <c r="AJ45" i="40"/>
  <c r="AB45" i="40"/>
  <c r="AM45" i="40"/>
  <c r="X45" i="40"/>
  <c r="Z45" i="40"/>
  <c r="AE45" i="40"/>
  <c r="AA45" i="40"/>
  <c r="W56" i="42"/>
  <c r="AJ56" i="42"/>
  <c r="AL130" i="23"/>
  <c r="AC174" i="40"/>
  <c r="AB174" i="40"/>
  <c r="AK174" i="40"/>
  <c r="AG174" i="40"/>
  <c r="Z174" i="40"/>
  <c r="AA174" i="40"/>
  <c r="X174" i="40"/>
  <c r="AE174" i="40"/>
  <c r="AL174" i="40"/>
  <c r="AF174" i="40"/>
  <c r="W174" i="40"/>
  <c r="AI174" i="40"/>
  <c r="AJ35" i="23"/>
  <c r="AL35" i="40"/>
  <c r="Z156" i="42"/>
  <c r="AE155" i="40"/>
  <c r="AG123" i="41"/>
  <c r="AI123" i="41"/>
  <c r="AF100" i="26"/>
  <c r="AB94" i="42"/>
  <c r="AO61" i="42"/>
  <c r="AD49" i="41"/>
  <c r="AN30" i="42"/>
  <c r="AA32" i="41"/>
  <c r="AO32" i="41"/>
  <c r="AB155" i="40"/>
  <c r="AM155" i="40"/>
  <c r="AH123" i="41"/>
  <c r="AA177" i="40"/>
  <c r="AA165" i="42"/>
  <c r="X75" i="42"/>
  <c r="Y20" i="41"/>
  <c r="AC131" i="40"/>
  <c r="AH131" i="40"/>
  <c r="AN131" i="40"/>
  <c r="AO20" i="41"/>
  <c r="AJ71" i="40"/>
  <c r="X94" i="42"/>
  <c r="W94" i="42"/>
  <c r="AI20" i="41"/>
  <c r="AC139" i="41"/>
  <c r="AN75" i="42"/>
  <c r="Y75" i="42"/>
  <c r="X100" i="26"/>
  <c r="AF29" i="41"/>
  <c r="AE9" i="41"/>
  <c r="AI96" i="41"/>
  <c r="AM170" i="42"/>
  <c r="AA160" i="41"/>
  <c r="AL160" i="41"/>
  <c r="AI152" i="42"/>
  <c r="AL99" i="41"/>
  <c r="AI151" i="42"/>
  <c r="AN151" i="42"/>
  <c r="AF131" i="40"/>
  <c r="X108" i="41"/>
  <c r="AN47" i="42"/>
  <c r="AN29" i="41"/>
  <c r="AH38" i="42"/>
  <c r="AN19" i="40"/>
  <c r="AO170" i="42"/>
  <c r="AE30" i="42"/>
  <c r="AM47" i="42"/>
  <c r="AM177" i="40"/>
  <c r="AN58" i="40"/>
  <c r="AG58" i="40"/>
  <c r="AJ135" i="41"/>
  <c r="AA135" i="41"/>
  <c r="AI109" i="41"/>
  <c r="AL148" i="40"/>
  <c r="AF148" i="40"/>
  <c r="AG158" i="42"/>
  <c r="AK158" i="42"/>
  <c r="AH113" i="41"/>
  <c r="W29" i="41"/>
  <c r="AD47" i="41"/>
  <c r="Y123" i="41"/>
  <c r="X99" i="41"/>
  <c r="AN99" i="41"/>
  <c r="AE81" i="42"/>
  <c r="AJ16" i="41"/>
  <c r="AG166" i="42"/>
  <c r="Z166" i="42"/>
  <c r="AF38" i="42"/>
  <c r="AI135" i="42"/>
  <c r="AB95" i="42"/>
  <c r="AI108" i="41"/>
  <c r="AM120" i="41"/>
  <c r="AD120" i="41"/>
  <c r="AM165" i="40"/>
  <c r="Y165" i="40"/>
  <c r="AE112" i="42"/>
  <c r="Z120" i="42"/>
  <c r="X85" i="42"/>
  <c r="AO85" i="42"/>
  <c r="AI85" i="42"/>
  <c r="AA153" i="40"/>
  <c r="AN153" i="40"/>
  <c r="Z105" i="40"/>
  <c r="Y105" i="40"/>
  <c r="Z49" i="40"/>
  <c r="AJ50" i="40"/>
  <c r="AK143" i="40"/>
  <c r="AM98" i="40"/>
  <c r="AN98" i="40"/>
  <c r="AE20" i="42"/>
  <c r="AA20" i="42"/>
  <c r="AO9" i="41"/>
  <c r="Y9" i="41"/>
  <c r="AE65" i="41"/>
  <c r="Y65" i="41"/>
  <c r="W27" i="41"/>
  <c r="AD63" i="41"/>
  <c r="W51" i="41"/>
  <c r="AM51" i="41"/>
  <c r="AB21" i="28"/>
  <c r="AE21" i="28"/>
  <c r="AK21" i="28"/>
  <c r="AD107" i="28"/>
  <c r="AJ107" i="28"/>
  <c r="AO55" i="28"/>
  <c r="AB55" i="28"/>
  <c r="AG140" i="28"/>
  <c r="AC140" i="28"/>
  <c r="AN140" i="41"/>
  <c r="AG19" i="40"/>
  <c r="AH175" i="42"/>
  <c r="Y150" i="42"/>
  <c r="W76" i="40"/>
  <c r="AD76" i="40"/>
  <c r="AD30" i="41"/>
  <c r="AB30" i="41"/>
  <c r="AF139" i="40"/>
  <c r="AJ139" i="40"/>
  <c r="AD139" i="40"/>
  <c r="AC153" i="42"/>
  <c r="AD147" i="40"/>
  <c r="AD61" i="41"/>
  <c r="AG61" i="41"/>
  <c r="AM18" i="42"/>
  <c r="AB18" i="42"/>
  <c r="AO18" i="42"/>
  <c r="AO17" i="40"/>
  <c r="AJ17" i="40"/>
  <c r="AA54" i="42"/>
  <c r="AK11" i="40"/>
  <c r="X162" i="40"/>
  <c r="AN162" i="40"/>
  <c r="AD165" i="42"/>
  <c r="AB102" i="40"/>
  <c r="AC142" i="41"/>
  <c r="AN142" i="41"/>
  <c r="AM107" i="40"/>
  <c r="AB160" i="41"/>
  <c r="AK74" i="41"/>
  <c r="Z74" i="40"/>
  <c r="AJ155" i="40"/>
  <c r="W55" i="41"/>
  <c r="AC55" i="41"/>
  <c r="AJ10" i="42"/>
  <c r="AK10" i="42"/>
  <c r="W5" i="40"/>
  <c r="AA103" i="41"/>
  <c r="AD44" i="41"/>
  <c r="AL44" i="41"/>
  <c r="AD61" i="42"/>
  <c r="AK2" i="40"/>
  <c r="Y66" i="40"/>
  <c r="W12" i="41"/>
  <c r="AJ152" i="42"/>
  <c r="AL146" i="41"/>
  <c r="AM146" i="41"/>
  <c r="W146" i="41"/>
  <c r="AI146" i="41"/>
  <c r="AD41" i="41"/>
  <c r="AO41" i="41"/>
  <c r="Z41" i="41"/>
  <c r="AG96" i="41"/>
  <c r="AI106" i="40"/>
  <c r="AK149" i="42"/>
  <c r="AK118" i="23"/>
  <c r="W118" i="23"/>
  <c r="AE103" i="42"/>
  <c r="AF40" i="42"/>
  <c r="AA99" i="23"/>
  <c r="AC81" i="23"/>
  <c r="X121" i="23"/>
  <c r="X134" i="40"/>
  <c r="AE134" i="40"/>
  <c r="AC134" i="40"/>
  <c r="AB134" i="40"/>
  <c r="AA134" i="40"/>
  <c r="AG134" i="40"/>
  <c r="AK134" i="40"/>
  <c r="AD70" i="40"/>
  <c r="AA30" i="40"/>
  <c r="AC49" i="41"/>
  <c r="AN71" i="40"/>
  <c r="AC23" i="23"/>
  <c r="AH23" i="23"/>
  <c r="AE60" i="42"/>
  <c r="AE77" i="41"/>
  <c r="W130" i="28"/>
  <c r="AG176" i="42"/>
  <c r="AC176" i="42"/>
  <c r="Z176" i="42"/>
  <c r="AA176" i="42"/>
  <c r="AL176" i="42"/>
  <c r="AN176" i="42"/>
  <c r="W176" i="42"/>
  <c r="AH176" i="42"/>
  <c r="AH31" i="42"/>
  <c r="AF149" i="40"/>
  <c r="AD149" i="40"/>
  <c r="Y149" i="40"/>
  <c r="AF110" i="42"/>
  <c r="AC88" i="40"/>
  <c r="X151" i="42"/>
  <c r="AC93" i="41"/>
  <c r="AL93" i="41"/>
  <c r="W93" i="41"/>
  <c r="AJ93" i="41"/>
  <c r="AA93" i="41"/>
  <c r="Z93" i="41"/>
  <c r="AE93" i="41"/>
  <c r="AN54" i="40"/>
  <c r="X54" i="40"/>
  <c r="AC54" i="40"/>
  <c r="AL54" i="40"/>
  <c r="AB54" i="40"/>
  <c r="AH54" i="40"/>
  <c r="AF54" i="40"/>
  <c r="W54" i="40"/>
  <c r="X98" i="41"/>
  <c r="Y6" i="42"/>
  <c r="AI6" i="42"/>
  <c r="X6" i="42"/>
  <c r="AK6" i="42"/>
  <c r="AL6" i="42"/>
  <c r="AB145" i="41"/>
  <c r="AF145" i="41"/>
  <c r="AK145" i="41"/>
  <c r="AL56" i="28"/>
  <c r="AL83" i="28"/>
  <c r="AM84" i="23"/>
  <c r="AA130" i="23"/>
  <c r="AA11" i="42"/>
  <c r="AL35" i="23"/>
  <c r="Y95" i="23"/>
  <c r="AN95" i="23"/>
  <c r="X95" i="23"/>
  <c r="AF95" i="23"/>
  <c r="AA95" i="23"/>
  <c r="AM95" i="23"/>
  <c r="W95" i="23"/>
  <c r="AE95" i="23"/>
  <c r="AK95" i="23"/>
  <c r="AH95" i="23"/>
  <c r="Z95" i="23"/>
  <c r="AI95" i="23"/>
  <c r="AB95" i="23"/>
  <c r="AC95" i="23"/>
  <c r="AD95" i="23"/>
  <c r="AI106" i="23"/>
  <c r="W35" i="40"/>
  <c r="X116" i="23"/>
  <c r="AH116" i="23"/>
  <c r="AN116" i="23"/>
  <c r="W116" i="23"/>
  <c r="AG116" i="23"/>
  <c r="AF116" i="23"/>
  <c r="AO116" i="23"/>
  <c r="AL116" i="23"/>
  <c r="AC116" i="23"/>
  <c r="AD116" i="23"/>
  <c r="AI116" i="23"/>
  <c r="AB116" i="23"/>
  <c r="AJ116" i="23"/>
  <c r="Z116" i="23"/>
  <c r="AE116" i="23"/>
  <c r="AG155" i="40"/>
  <c r="AF123" i="41"/>
  <c r="X152" i="42"/>
  <c r="AB152" i="42"/>
  <c r="AG100" i="26"/>
  <c r="AL61" i="42"/>
  <c r="W30" i="42"/>
  <c r="AI32" i="41"/>
  <c r="AC155" i="40"/>
  <c r="X155" i="40"/>
  <c r="AC123" i="41"/>
  <c r="AI177" i="40"/>
  <c r="AE165" i="42"/>
  <c r="W75" i="42"/>
  <c r="AO131" i="40"/>
  <c r="AM20" i="41"/>
  <c r="AD170" i="42"/>
  <c r="Z71" i="40"/>
  <c r="AO94" i="42"/>
  <c r="AG75" i="42"/>
  <c r="AK75" i="42"/>
  <c r="AC135" i="41"/>
  <c r="AA29" i="41"/>
  <c r="AG17" i="40"/>
  <c r="W170" i="42"/>
  <c r="AJ160" i="41"/>
  <c r="AF160" i="41"/>
  <c r="Y152" i="42"/>
  <c r="Y99" i="41"/>
  <c r="AJ151" i="42"/>
  <c r="W131" i="40"/>
  <c r="AM61" i="42"/>
  <c r="AB29" i="41"/>
  <c r="AK19" i="40"/>
  <c r="AN165" i="42"/>
  <c r="W47" i="42"/>
  <c r="AF177" i="40"/>
  <c r="AM58" i="40"/>
  <c r="AI58" i="40"/>
  <c r="AI135" i="41"/>
  <c r="AG135" i="41"/>
  <c r="AB148" i="40"/>
  <c r="AD148" i="40"/>
  <c r="AM158" i="42"/>
  <c r="AC113" i="41"/>
  <c r="AO29" i="41"/>
  <c r="X123" i="41"/>
  <c r="AI99" i="41"/>
  <c r="AM81" i="42"/>
  <c r="AC166" i="42"/>
  <c r="AJ38" i="42"/>
  <c r="AF95" i="42"/>
  <c r="AD108" i="41"/>
  <c r="AH120" i="41"/>
  <c r="AL120" i="41"/>
  <c r="AO165" i="40"/>
  <c r="X165" i="40"/>
  <c r="X112" i="42"/>
  <c r="AE120" i="42"/>
  <c r="AG85" i="42"/>
  <c r="AN85" i="42"/>
  <c r="AD153" i="40"/>
  <c r="AG105" i="40"/>
  <c r="X105" i="40"/>
  <c r="AD105" i="40"/>
  <c r="AD49" i="40"/>
  <c r="AK50" i="40"/>
  <c r="Z98" i="40"/>
  <c r="AO98" i="40"/>
  <c r="AC9" i="41"/>
  <c r="AJ9" i="41"/>
  <c r="AH9" i="41"/>
  <c r="W65" i="41"/>
  <c r="AE27" i="41"/>
  <c r="AI63" i="41"/>
  <c r="AF51" i="41"/>
  <c r="AE51" i="41"/>
  <c r="AI107" i="28"/>
  <c r="Y107" i="28"/>
  <c r="AF55" i="28"/>
  <c r="Y55" i="28"/>
  <c r="X55" i="28"/>
  <c r="AN140" i="28"/>
  <c r="AL140" i="28"/>
  <c r="AG66" i="42"/>
  <c r="X19" i="40"/>
  <c r="Z175" i="42"/>
  <c r="AF150" i="42"/>
  <c r="AC69" i="40"/>
  <c r="AL76" i="40"/>
  <c r="AC76" i="40"/>
  <c r="AE30" i="41"/>
  <c r="AK30" i="41"/>
  <c r="AA61" i="41"/>
  <c r="AC18" i="42"/>
  <c r="AG18" i="42"/>
  <c r="AH17" i="40"/>
  <c r="AL17" i="40"/>
  <c r="AH162" i="40"/>
  <c r="W162" i="40"/>
  <c r="AM165" i="42"/>
  <c r="AM142" i="41"/>
  <c r="AH142" i="41"/>
  <c r="AD160" i="41"/>
  <c r="AL74" i="40"/>
  <c r="AM74" i="40"/>
  <c r="AE74" i="40"/>
  <c r="AB55" i="41"/>
  <c r="AL55" i="41"/>
  <c r="AA10" i="42"/>
  <c r="AE10" i="42"/>
  <c r="AJ103" i="41"/>
  <c r="AL118" i="40"/>
  <c r="AK44" i="41"/>
  <c r="AO44" i="41"/>
  <c r="AC61" i="42"/>
  <c r="Z51" i="42"/>
  <c r="AG51" i="42"/>
  <c r="Z2" i="40"/>
  <c r="AI66" i="40"/>
  <c r="AM12" i="41"/>
  <c r="AA152" i="42"/>
  <c r="AM96" i="41"/>
  <c r="X96" i="41"/>
  <c r="AA106" i="40"/>
  <c r="AA149" i="42"/>
  <c r="AF118" i="23"/>
  <c r="Y118" i="23"/>
  <c r="AN137" i="40"/>
  <c r="AH137" i="40"/>
  <c r="AO103" i="42"/>
  <c r="AB40" i="42"/>
  <c r="AO99" i="23"/>
  <c r="AE81" i="23"/>
  <c r="AG81" i="23"/>
  <c r="Y121" i="23"/>
  <c r="AD121" i="23"/>
  <c r="AK121" i="23"/>
  <c r="W121" i="23"/>
  <c r="AN121" i="23"/>
  <c r="AM121" i="23"/>
  <c r="AN157" i="40"/>
  <c r="AM94" i="40"/>
  <c r="W94" i="40"/>
  <c r="Y73" i="40"/>
  <c r="X30" i="40"/>
  <c r="AJ49" i="41"/>
  <c r="W71" i="40"/>
  <c r="Z23" i="23"/>
  <c r="AD23" i="23"/>
  <c r="AG60" i="42"/>
  <c r="AI77" i="41"/>
  <c r="AF130" i="28"/>
  <c r="AE31" i="42"/>
  <c r="AM110" i="42"/>
  <c r="Z88" i="40"/>
  <c r="AG151" i="42"/>
  <c r="AK98" i="41"/>
  <c r="AN56" i="28"/>
  <c r="AM130" i="23"/>
  <c r="AO61" i="40"/>
  <c r="AJ61" i="40"/>
  <c r="AH61" i="40"/>
  <c r="AC61" i="40"/>
  <c r="X61" i="40"/>
  <c r="AF61" i="40"/>
  <c r="AG144" i="42"/>
  <c r="AN144" i="42"/>
  <c r="AO144" i="42"/>
  <c r="AD35" i="23"/>
  <c r="AN106" i="23"/>
  <c r="AL157" i="23"/>
  <c r="AI157" i="23"/>
  <c r="AA157" i="23"/>
  <c r="AJ157" i="23"/>
  <c r="AM157" i="23"/>
  <c r="X157" i="23"/>
  <c r="AG157" i="23"/>
  <c r="AE157" i="23"/>
  <c r="AB157" i="23"/>
  <c r="W157" i="23"/>
  <c r="Y157" i="23"/>
  <c r="Z157" i="23"/>
  <c r="AF157" i="23"/>
  <c r="AO157" i="23"/>
  <c r="AC157" i="23"/>
  <c r="AL147" i="28"/>
  <c r="AE147" i="28"/>
  <c r="AH28" i="28"/>
  <c r="AO28" i="28"/>
  <c r="AM35" i="40"/>
  <c r="AG156" i="42"/>
  <c r="AM156" i="42"/>
  <c r="AK156" i="42"/>
  <c r="Y156" i="42"/>
  <c r="X156" i="42"/>
  <c r="AO156" i="42"/>
  <c r="W156" i="42"/>
  <c r="AC156" i="42"/>
  <c r="AI156" i="42"/>
  <c r="AN156" i="42"/>
  <c r="AJ156" i="42"/>
  <c r="AD156" i="42"/>
  <c r="AA36" i="28"/>
  <c r="AN37" i="42"/>
  <c r="AC101" i="40"/>
  <c r="AE125" i="40"/>
  <c r="Z125" i="40"/>
  <c r="AD33" i="23"/>
  <c r="AA33" i="23"/>
  <c r="AB89" i="41"/>
  <c r="AD89" i="41"/>
  <c r="W6" i="41"/>
  <c r="AK6" i="41"/>
  <c r="AH56" i="41"/>
  <c r="Y71" i="23"/>
  <c r="AI71" i="23"/>
  <c r="AE52" i="42"/>
  <c r="AJ46" i="41"/>
  <c r="Y46" i="41"/>
  <c r="AD94" i="23"/>
  <c r="Z94" i="23"/>
  <c r="AM15" i="23"/>
  <c r="AI15" i="23"/>
  <c r="AG166" i="23"/>
  <c r="AI166" i="23"/>
  <c r="AE162" i="42"/>
  <c r="AN162" i="42"/>
  <c r="AH13" i="42"/>
  <c r="X13" i="42"/>
  <c r="AF95" i="40"/>
  <c r="AC95" i="40"/>
  <c r="AF19" i="23"/>
  <c r="AI19" i="23"/>
  <c r="AC80" i="28"/>
  <c r="AM80" i="28"/>
  <c r="AL29" i="28"/>
  <c r="AH29" i="28"/>
  <c r="AE108" i="28"/>
  <c r="AL108" i="28"/>
  <c r="AI130" i="40"/>
  <c r="AG130" i="40"/>
  <c r="AM175" i="40"/>
  <c r="AJ145" i="28"/>
  <c r="AE145" i="28"/>
  <c r="Z78" i="42"/>
  <c r="AE78" i="42"/>
  <c r="Z45" i="41"/>
  <c r="AM100" i="42"/>
  <c r="W137" i="28"/>
  <c r="AJ137" i="28"/>
  <c r="AL131" i="28"/>
  <c r="AN131" i="28"/>
  <c r="Y131" i="28"/>
  <c r="AE149" i="28"/>
  <c r="AJ149" i="28"/>
  <c r="Z156" i="28"/>
  <c r="AK156" i="28"/>
  <c r="AO109" i="23"/>
  <c r="AC109" i="23"/>
  <c r="AH109" i="23"/>
  <c r="X115" i="42"/>
  <c r="Z59" i="42"/>
  <c r="AE59" i="42"/>
  <c r="AJ59" i="42"/>
  <c r="AL165" i="23"/>
  <c r="Y165" i="23"/>
  <c r="AF45" i="28"/>
  <c r="AE45" i="28"/>
  <c r="AE80" i="23"/>
  <c r="AI80" i="23"/>
  <c r="AB80" i="23"/>
  <c r="AI16" i="23"/>
  <c r="AG16" i="23"/>
  <c r="AI17" i="28"/>
  <c r="X17" i="28"/>
  <c r="AO17" i="28"/>
  <c r="AG148" i="28"/>
  <c r="AL148" i="28"/>
  <c r="AM77" i="23"/>
  <c r="AA77" i="23"/>
  <c r="AO20" i="40"/>
  <c r="Y20" i="40"/>
  <c r="AM174" i="42"/>
  <c r="W46" i="28"/>
  <c r="AC46" i="28"/>
  <c r="AN151" i="40"/>
  <c r="AM151" i="40"/>
  <c r="AO165" i="41"/>
  <c r="AF168" i="41"/>
  <c r="AO168" i="41"/>
  <c r="AF61" i="23"/>
  <c r="AG61" i="23"/>
  <c r="AN129" i="41"/>
  <c r="X129" i="41"/>
  <c r="AA102" i="28"/>
  <c r="Y102" i="28"/>
  <c r="AH122" i="40"/>
  <c r="AC122" i="40"/>
  <c r="W122" i="40"/>
  <c r="AH125" i="41"/>
  <c r="W86" i="28"/>
  <c r="AN86" i="28"/>
  <c r="AJ18" i="23"/>
  <c r="AN4" i="28"/>
  <c r="AJ4" i="28"/>
  <c r="AL96" i="28"/>
  <c r="Z96" i="28"/>
  <c r="AJ79" i="28"/>
  <c r="AK79" i="28"/>
  <c r="Y37" i="41"/>
  <c r="AM37" i="41"/>
  <c r="AM8" i="42"/>
  <c r="AN8" i="42"/>
  <c r="AG8" i="42"/>
  <c r="W46" i="42"/>
  <c r="AK134" i="28"/>
  <c r="AL134" i="28"/>
  <c r="AD134" i="28"/>
  <c r="AE103" i="23"/>
  <c r="AB116" i="41"/>
  <c r="AD97" i="41"/>
  <c r="AM97" i="41"/>
  <c r="AF69" i="41"/>
  <c r="X69" i="41"/>
  <c r="AG69" i="41"/>
  <c r="AC9" i="40"/>
  <c r="AD9" i="40"/>
  <c r="AM132" i="42"/>
  <c r="AL68" i="41"/>
  <c r="AK68" i="41"/>
  <c r="W146" i="23"/>
  <c r="AH146" i="23"/>
  <c r="AF167" i="42"/>
  <c r="AO114" i="42"/>
  <c r="AM114" i="42"/>
  <c r="AM124" i="28"/>
  <c r="AB126" i="23"/>
  <c r="AL126" i="23"/>
  <c r="AG89" i="42"/>
  <c r="AL50" i="41"/>
  <c r="AC21" i="41"/>
  <c r="X21" i="41"/>
  <c r="W170" i="41"/>
  <c r="Z146" i="42"/>
  <c r="AD28" i="41"/>
  <c r="AI28" i="41"/>
  <c r="AB96" i="40"/>
  <c r="AN96" i="40"/>
  <c r="AD113" i="28"/>
  <c r="AK28" i="23"/>
  <c r="Z28" i="23"/>
  <c r="AL174" i="23"/>
  <c r="AF174" i="23"/>
  <c r="Y84" i="28"/>
  <c r="AK84" i="28"/>
  <c r="AG84" i="28"/>
  <c r="AJ158" i="23"/>
  <c r="AH158" i="23"/>
  <c r="AG158" i="23"/>
  <c r="X34" i="41"/>
  <c r="AL34" i="41"/>
  <c r="AK34" i="41"/>
  <c r="AH107" i="23"/>
  <c r="AN107" i="23"/>
  <c r="AB61" i="28"/>
  <c r="AH61" i="28"/>
  <c r="AB58" i="24"/>
  <c r="AL177" i="41"/>
  <c r="AK36" i="42"/>
  <c r="X36" i="42"/>
  <c r="AN163" i="23"/>
  <c r="AI163" i="23"/>
  <c r="AM125" i="26"/>
  <c r="AO72" i="40"/>
  <c r="AH159" i="28"/>
  <c r="AB159" i="28"/>
  <c r="AC174" i="41"/>
  <c r="AG174" i="41"/>
  <c r="AB81" i="28"/>
  <c r="Z81" i="28"/>
  <c r="X81" i="28"/>
  <c r="AO31" i="23"/>
  <c r="AG31" i="23"/>
  <c r="AL31" i="23"/>
  <c r="AF121" i="28"/>
  <c r="AN121" i="28"/>
  <c r="AM81" i="41"/>
  <c r="AJ161" i="40"/>
  <c r="AE117" i="28"/>
  <c r="AG117" i="28"/>
  <c r="AG53" i="40"/>
  <c r="Y148" i="23"/>
  <c r="AC148" i="23"/>
  <c r="AB114" i="28"/>
  <c r="AA114" i="28"/>
  <c r="AF137" i="41"/>
  <c r="W137" i="41"/>
  <c r="AE119" i="23"/>
  <c r="AA119" i="23"/>
  <c r="AA72" i="42"/>
  <c r="Y24" i="28"/>
  <c r="AL24" i="28"/>
  <c r="AO115" i="28"/>
  <c r="AL115" i="28"/>
  <c r="AC108" i="40"/>
  <c r="AM34" i="42"/>
  <c r="AE17" i="23"/>
  <c r="AD17" i="23"/>
  <c r="AD42" i="28"/>
  <c r="AH42" i="28"/>
  <c r="AI22" i="23"/>
  <c r="AB22" i="23"/>
  <c r="AA131" i="23"/>
  <c r="AE131" i="23"/>
  <c r="X36" i="23"/>
  <c r="AF36" i="23"/>
  <c r="AC82" i="28"/>
  <c r="AD82" i="28"/>
  <c r="AC171" i="28"/>
  <c r="AE171" i="28"/>
  <c r="AL51" i="28"/>
  <c r="AO51" i="28"/>
  <c r="AE128" i="28"/>
  <c r="AL128" i="28"/>
  <c r="AM80" i="42"/>
  <c r="AK54" i="28"/>
  <c r="AA54" i="28"/>
  <c r="AE101" i="41"/>
  <c r="AH101" i="41"/>
  <c r="AM75" i="28"/>
  <c r="AB75" i="28"/>
  <c r="Z127" i="23"/>
  <c r="AE127" i="23"/>
  <c r="AA57" i="40"/>
  <c r="AA69" i="41"/>
  <c r="Z170" i="41"/>
  <c r="AF72" i="40"/>
  <c r="AM159" i="28"/>
  <c r="AF159" i="28"/>
  <c r="AI121" i="28"/>
  <c r="Y81" i="41"/>
  <c r="Z111" i="40"/>
  <c r="AJ95" i="28"/>
  <c r="X95" i="28"/>
  <c r="AK161" i="40"/>
  <c r="AH117" i="28"/>
  <c r="AB117" i="28"/>
  <c r="AE53" i="40"/>
  <c r="AA148" i="23"/>
  <c r="AG148" i="23"/>
  <c r="AM114" i="28"/>
  <c r="X114" i="28"/>
  <c r="X137" i="41"/>
  <c r="AA137" i="41"/>
  <c r="AF119" i="23"/>
  <c r="X119" i="23"/>
  <c r="AG72" i="42"/>
  <c r="AJ48" i="40"/>
  <c r="AC48" i="40"/>
  <c r="AN33" i="40"/>
  <c r="AI24" i="28"/>
  <c r="AA24" i="28"/>
  <c r="W152" i="28"/>
  <c r="AF115" i="28"/>
  <c r="AA115" i="28"/>
  <c r="AD115" i="28"/>
  <c r="AC142" i="28"/>
  <c r="AN142" i="28"/>
  <c r="Y142" i="28"/>
  <c r="AJ108" i="40"/>
  <c r="AK34" i="42"/>
  <c r="AM35" i="28"/>
  <c r="AJ35" i="28"/>
  <c r="AO17" i="23"/>
  <c r="AH17" i="23"/>
  <c r="Y42" i="28"/>
  <c r="AL42" i="28"/>
  <c r="AF124" i="23"/>
  <c r="AK22" i="23"/>
  <c r="AN22" i="23"/>
  <c r="AG138" i="42"/>
  <c r="AH138" i="42"/>
  <c r="AL52" i="23"/>
  <c r="AO52" i="23"/>
  <c r="Y154" i="23"/>
  <c r="AB154" i="23"/>
  <c r="AF100" i="23"/>
  <c r="AA100" i="23"/>
  <c r="W147" i="23"/>
  <c r="AM116" i="40"/>
  <c r="W116" i="40"/>
  <c r="AO131" i="23"/>
  <c r="AC131" i="23"/>
  <c r="AN36" i="23"/>
  <c r="AH36" i="23"/>
  <c r="AB82" i="28"/>
  <c r="AN82" i="28"/>
  <c r="AF39" i="41"/>
  <c r="Y26" i="28"/>
  <c r="AD47" i="40"/>
  <c r="AI47" i="40"/>
  <c r="X171" i="28"/>
  <c r="AN171" i="28"/>
  <c r="AJ51" i="28"/>
  <c r="AI51" i="28"/>
  <c r="AK82" i="42"/>
  <c r="Z128" i="28"/>
  <c r="AK128" i="28"/>
  <c r="AE159" i="23"/>
  <c r="AD159" i="23"/>
  <c r="AD80" i="42"/>
  <c r="AE80" i="42"/>
  <c r="AM54" i="28"/>
  <c r="AC54" i="28"/>
  <c r="AA101" i="41"/>
  <c r="AI101" i="41"/>
  <c r="AK161" i="42"/>
  <c r="AE6" i="23"/>
  <c r="AA6" i="23"/>
  <c r="AI75" i="28"/>
  <c r="AD75" i="28"/>
  <c r="AI127" i="23"/>
  <c r="X127" i="23"/>
  <c r="AK146" i="28"/>
  <c r="AM146" i="28"/>
  <c r="AH62" i="41"/>
  <c r="AB26" i="23"/>
  <c r="AK26" i="23"/>
  <c r="AN93" i="28"/>
  <c r="AI93" i="28"/>
  <c r="AC93" i="28"/>
  <c r="AJ172" i="42"/>
  <c r="AC172" i="42"/>
  <c r="AK145" i="23"/>
  <c r="Z111" i="28"/>
  <c r="AH63" i="28"/>
  <c r="AE166" i="40"/>
  <c r="Z166" i="40"/>
  <c r="X13" i="40"/>
  <c r="AN40" i="23"/>
  <c r="AL40" i="23"/>
  <c r="AJ161" i="28"/>
  <c r="AE14" i="23"/>
  <c r="AF14" i="23"/>
  <c r="AC32" i="23"/>
  <c r="AI32" i="23"/>
  <c r="AA32" i="23"/>
  <c r="Z88" i="28"/>
  <c r="AF88" i="28"/>
  <c r="AB147" i="41"/>
  <c r="AD162" i="23"/>
  <c r="AE162" i="23"/>
  <c r="AE135" i="40"/>
  <c r="AA135" i="40"/>
  <c r="W7" i="23"/>
  <c r="Z7" i="23"/>
  <c r="Z7" i="28"/>
  <c r="AC7" i="28"/>
  <c r="AN157" i="28"/>
  <c r="AI173" i="28"/>
  <c r="AA91" i="28"/>
  <c r="AC91" i="28"/>
  <c r="Y3" i="28"/>
  <c r="AA3" i="28"/>
  <c r="AK24" i="40"/>
  <c r="AG136" i="23"/>
  <c r="AI141" i="23"/>
  <c r="X141" i="23"/>
  <c r="AH141" i="23"/>
  <c r="AJ80" i="41"/>
  <c r="W92" i="28"/>
  <c r="AK92" i="28"/>
  <c r="AF92" i="28"/>
  <c r="AI65" i="42"/>
  <c r="W164" i="40"/>
  <c r="AA28" i="42"/>
  <c r="AC23" i="41"/>
  <c r="AF23" i="41"/>
  <c r="AF76" i="28"/>
  <c r="W130" i="41"/>
  <c r="Y130" i="41"/>
  <c r="AA132" i="23"/>
  <c r="AC132" i="23"/>
  <c r="AN86" i="23"/>
  <c r="AC116" i="42"/>
  <c r="W155" i="23"/>
  <c r="AE155" i="23"/>
  <c r="AL69" i="23"/>
  <c r="AO69" i="23"/>
  <c r="Y97" i="42"/>
  <c r="AJ172" i="23"/>
  <c r="Y172" i="23"/>
  <c r="AL45" i="23"/>
  <c r="AC39" i="28"/>
  <c r="AE39" i="28"/>
  <c r="AC83" i="23"/>
  <c r="AO83" i="23"/>
  <c r="Z83" i="23"/>
  <c r="AH102" i="41"/>
  <c r="Y102" i="41"/>
  <c r="Y67" i="23"/>
  <c r="AM67" i="23"/>
  <c r="AD72" i="28"/>
  <c r="AB72" i="28"/>
  <c r="AH77" i="28"/>
  <c r="AM77" i="28"/>
  <c r="AI77" i="28"/>
  <c r="AK18" i="28"/>
  <c r="AI18" i="28"/>
  <c r="AC18" i="28"/>
  <c r="AM12" i="40"/>
  <c r="AD12" i="40"/>
  <c r="AK30" i="23"/>
  <c r="AG30" i="23"/>
  <c r="AG169" i="28"/>
  <c r="AH135" i="23"/>
  <c r="AM135" i="23"/>
  <c r="AM176" i="28"/>
  <c r="AJ176" i="28"/>
  <c r="Y115" i="23"/>
  <c r="AE49" i="23"/>
  <c r="AA49" i="23"/>
  <c r="AO96" i="23"/>
  <c r="AH96" i="23"/>
  <c r="AG126" i="42"/>
  <c r="AD126" i="42"/>
  <c r="AE172" i="28"/>
  <c r="AM172" i="28"/>
  <c r="AO87" i="23"/>
  <c r="AI87" i="23"/>
  <c r="AC89" i="28"/>
  <c r="Z89" i="28"/>
  <c r="X89" i="28"/>
  <c r="AN112" i="23"/>
  <c r="AC112" i="23"/>
  <c r="AK31" i="41"/>
  <c r="AJ31" i="41"/>
  <c r="AL5" i="28"/>
  <c r="AG143" i="41"/>
  <c r="Z20" i="28"/>
  <c r="AL20" i="28"/>
  <c r="AK48" i="28"/>
  <c r="W48" i="28"/>
  <c r="Z48" i="28"/>
  <c r="AH70" i="23"/>
  <c r="AM70" i="23"/>
  <c r="AD156" i="23"/>
  <c r="AH156" i="23"/>
  <c r="AL164" i="28"/>
  <c r="Y164" i="28"/>
  <c r="AF48" i="42"/>
  <c r="AK48" i="42"/>
  <c r="X87" i="42"/>
  <c r="AK122" i="23"/>
  <c r="AF36" i="41"/>
  <c r="X42" i="40"/>
  <c r="AB127" i="41"/>
  <c r="AB102" i="42"/>
  <c r="AA26" i="41"/>
  <c r="AI124" i="42"/>
  <c r="Z124" i="42"/>
  <c r="AO37" i="42"/>
  <c r="AF37" i="42"/>
  <c r="AG37" i="42"/>
  <c r="AD76" i="41"/>
  <c r="AH76" i="41"/>
  <c r="AA124" i="41"/>
  <c r="AD124" i="41"/>
  <c r="AK7" i="40"/>
  <c r="AL18" i="40"/>
  <c r="Z18" i="40"/>
  <c r="W28" i="40"/>
  <c r="W101" i="40"/>
  <c r="W125" i="40"/>
  <c r="AA125" i="40"/>
  <c r="AN125" i="40"/>
  <c r="AF33" i="23"/>
  <c r="Z33" i="23"/>
  <c r="AN33" i="23"/>
  <c r="W10" i="28"/>
  <c r="AI168" i="28"/>
  <c r="AE168" i="28"/>
  <c r="AB177" i="23"/>
  <c r="AD177" i="23"/>
  <c r="AM177" i="23"/>
  <c r="AL89" i="41"/>
  <c r="AE89" i="41"/>
  <c r="AC89" i="41"/>
  <c r="AC6" i="41"/>
  <c r="Y6" i="41"/>
  <c r="AC13" i="41"/>
  <c r="W132" i="40"/>
  <c r="Z132" i="40"/>
  <c r="X153" i="41"/>
  <c r="Z120" i="40"/>
  <c r="AN173" i="42"/>
  <c r="AK56" i="41"/>
  <c r="W19" i="41"/>
  <c r="AJ19" i="41"/>
  <c r="AD19" i="41"/>
  <c r="AB111" i="41"/>
  <c r="AD111" i="41"/>
  <c r="X59" i="41"/>
  <c r="AN71" i="23"/>
  <c r="AJ71" i="23"/>
  <c r="AI52" i="42"/>
  <c r="AL46" i="41"/>
  <c r="AA46" i="41"/>
  <c r="AD85" i="28"/>
  <c r="AO150" i="23"/>
  <c r="W150" i="23"/>
  <c r="AM65" i="23"/>
  <c r="AB65" i="23"/>
  <c r="AH94" i="23"/>
  <c r="AE94" i="23"/>
  <c r="AF94" i="23"/>
  <c r="W15" i="23"/>
  <c r="AD15" i="23"/>
  <c r="AO166" i="23"/>
  <c r="AM166" i="23"/>
  <c r="AF43" i="23"/>
  <c r="AI169" i="23"/>
  <c r="AA169" i="23"/>
  <c r="AH89" i="23"/>
  <c r="X176" i="23"/>
  <c r="AF176" i="23"/>
  <c r="AD25" i="28"/>
  <c r="AM10" i="40"/>
  <c r="Z162" i="42"/>
  <c r="AA162" i="42"/>
  <c r="AN41" i="42"/>
  <c r="AA13" i="42"/>
  <c r="AK95" i="40"/>
  <c r="AH95" i="40"/>
  <c r="AJ121" i="40"/>
  <c r="AD121" i="40"/>
  <c r="AH172" i="40"/>
  <c r="AE19" i="23"/>
  <c r="AO19" i="23"/>
  <c r="AI39" i="42"/>
  <c r="AA134" i="23"/>
  <c r="Y80" i="28"/>
  <c r="AD80" i="28"/>
  <c r="AG80" i="28"/>
  <c r="AA29" i="28"/>
  <c r="AM29" i="28"/>
  <c r="AC108" i="28"/>
  <c r="AB108" i="28"/>
  <c r="AL130" i="40"/>
  <c r="Z130" i="40"/>
  <c r="AD64" i="28"/>
  <c r="AE64" i="28"/>
  <c r="AH175" i="40"/>
  <c r="AC144" i="23"/>
  <c r="AH144" i="23"/>
  <c r="AJ144" i="23"/>
  <c r="AD98" i="23"/>
  <c r="AL98" i="23"/>
  <c r="AJ21" i="23"/>
  <c r="AE21" i="23"/>
  <c r="AB21" i="23"/>
  <c r="AN74" i="28"/>
  <c r="X74" i="28"/>
  <c r="AF53" i="28"/>
  <c r="AI53" i="28"/>
  <c r="AI145" i="28"/>
  <c r="Y145" i="28"/>
  <c r="AG145" i="28"/>
  <c r="Y78" i="42"/>
  <c r="AB78" i="42"/>
  <c r="AC176" i="40"/>
  <c r="Y176" i="40"/>
  <c r="AE160" i="40"/>
  <c r="W45" i="41"/>
  <c r="X100" i="42"/>
  <c r="AB177" i="42"/>
  <c r="AF60" i="40"/>
  <c r="AO29" i="40"/>
  <c r="AK29" i="40"/>
  <c r="AD136" i="41"/>
  <c r="AC136" i="41"/>
  <c r="AO139" i="23"/>
  <c r="X139" i="23"/>
  <c r="AD137" i="28"/>
  <c r="AB137" i="28"/>
  <c r="AG137" i="28"/>
  <c r="AJ131" i="28"/>
  <c r="AD131" i="28"/>
  <c r="AO131" i="28"/>
  <c r="X149" i="28"/>
  <c r="AO149" i="28"/>
  <c r="AA156" i="28"/>
  <c r="AI156" i="28"/>
  <c r="AA24" i="23"/>
  <c r="AB24" i="23"/>
  <c r="AD24" i="23"/>
  <c r="AJ109" i="23"/>
  <c r="AI109" i="23"/>
  <c r="AE125" i="23"/>
  <c r="AC125" i="23"/>
  <c r="Y125" i="23"/>
  <c r="AD115" i="42"/>
  <c r="AH115" i="42"/>
  <c r="Z25" i="40"/>
  <c r="AL25" i="40"/>
  <c r="AC59" i="42"/>
  <c r="AI59" i="42"/>
  <c r="AN165" i="23"/>
  <c r="AA165" i="23"/>
  <c r="AO45" i="28"/>
  <c r="AN45" i="28"/>
  <c r="AG45" i="28"/>
  <c r="AO80" i="23"/>
  <c r="AF80" i="23"/>
  <c r="AJ16" i="23"/>
  <c r="AA16" i="23"/>
  <c r="AJ17" i="28"/>
  <c r="W17" i="28"/>
  <c r="X112" i="28"/>
  <c r="AK112" i="28"/>
  <c r="Z148" i="28"/>
  <c r="AH148" i="28"/>
  <c r="AE160" i="23"/>
  <c r="AG90" i="23"/>
  <c r="AD77" i="23"/>
  <c r="AF77" i="23"/>
  <c r="AH20" i="40"/>
  <c r="AL174" i="42"/>
  <c r="AE174" i="42"/>
  <c r="AK46" i="28"/>
  <c r="AB46" i="28"/>
  <c r="AM46" i="28"/>
  <c r="Z151" i="40"/>
  <c r="AL165" i="41"/>
  <c r="AG168" i="41"/>
  <c r="AN168" i="41"/>
  <c r="AE102" i="23"/>
  <c r="AO61" i="23"/>
  <c r="X61" i="23"/>
  <c r="W171" i="23"/>
  <c r="AJ121" i="41"/>
  <c r="Y91" i="40"/>
  <c r="AH89" i="40"/>
  <c r="Z129" i="41"/>
  <c r="AK129" i="41"/>
  <c r="W102" i="28"/>
  <c r="AD102" i="28"/>
  <c r="AG122" i="40"/>
  <c r="AF122" i="40"/>
  <c r="AK123" i="42"/>
  <c r="AB125" i="41"/>
  <c r="Y86" i="28"/>
  <c r="AI86" i="28"/>
  <c r="AM18" i="23"/>
  <c r="Z18" i="23"/>
  <c r="W93" i="23"/>
  <c r="AJ105" i="23"/>
  <c r="AD105" i="23"/>
  <c r="AG4" i="28"/>
  <c r="AO4" i="28"/>
  <c r="AD4" i="28"/>
  <c r="Y96" i="28"/>
  <c r="AF96" i="28"/>
  <c r="AN96" i="28"/>
  <c r="X79" i="28"/>
  <c r="AA79" i="28"/>
  <c r="AI79" i="28"/>
  <c r="W34" i="28"/>
  <c r="AL34" i="28"/>
  <c r="Z34" i="28"/>
  <c r="AE37" i="41"/>
  <c r="AD8" i="42"/>
  <c r="AB8" i="42"/>
  <c r="AN46" i="42"/>
  <c r="AA46" i="42"/>
  <c r="Z126" i="40"/>
  <c r="AF126" i="40"/>
  <c r="AI126" i="40"/>
  <c r="W113" i="40"/>
  <c r="Y113" i="40"/>
  <c r="AC140" i="23"/>
  <c r="X140" i="23"/>
  <c r="AA140" i="23"/>
  <c r="AM134" i="28"/>
  <c r="AI134" i="28"/>
  <c r="AH109" i="28"/>
  <c r="AL109" i="28"/>
  <c r="AD109" i="28"/>
  <c r="Z116" i="41"/>
  <c r="AE57" i="40"/>
  <c r="AI97" i="41"/>
  <c r="AF97" i="41"/>
  <c r="AD69" i="41"/>
  <c r="AK69" i="41"/>
  <c r="AI69" i="41"/>
  <c r="AA2" i="23"/>
  <c r="AE2" i="23"/>
  <c r="X9" i="40"/>
  <c r="W9" i="40"/>
  <c r="Y62" i="40"/>
  <c r="AA62" i="40"/>
  <c r="AK132" i="42"/>
  <c r="AN68" i="41"/>
  <c r="AC68" i="41"/>
  <c r="AD146" i="23"/>
  <c r="Y146" i="23"/>
  <c r="AG4" i="41"/>
  <c r="AI4" i="41"/>
  <c r="X167" i="42"/>
  <c r="AE114" i="42"/>
  <c r="AB114" i="42"/>
  <c r="AH114" i="42"/>
  <c r="AG124" i="28"/>
  <c r="AE124" i="28"/>
  <c r="AM126" i="23"/>
  <c r="AH126" i="23"/>
  <c r="AD89" i="42"/>
  <c r="AB109" i="40"/>
  <c r="AG50" i="41"/>
  <c r="AJ21" i="41"/>
  <c r="AM21" i="41"/>
  <c r="AE146" i="42"/>
  <c r="AO28" i="41"/>
  <c r="X28" i="41"/>
  <c r="AM96" i="40"/>
  <c r="AI96" i="40"/>
  <c r="AM131" i="41"/>
  <c r="X28" i="23"/>
  <c r="AL28" i="23"/>
  <c r="AF28" i="23"/>
  <c r="Y174" i="23"/>
  <c r="W174" i="23"/>
  <c r="AH84" i="28"/>
  <c r="X84" i="28"/>
  <c r="AB126" i="41"/>
  <c r="AL158" i="23"/>
  <c r="AD158" i="23"/>
  <c r="Y158" i="23"/>
  <c r="AF34" i="41"/>
  <c r="AC34" i="41"/>
  <c r="AL107" i="23"/>
  <c r="AA107" i="23"/>
  <c r="AH161" i="41"/>
  <c r="AD61" i="28"/>
  <c r="X61" i="28"/>
  <c r="AM61" i="28"/>
  <c r="X170" i="23"/>
  <c r="AD170" i="23"/>
  <c r="AG170" i="23"/>
  <c r="AK177" i="41"/>
  <c r="Z36" i="42"/>
  <c r="AC36" i="42"/>
  <c r="AF163" i="23"/>
  <c r="Z163" i="23"/>
  <c r="AD72" i="40"/>
  <c r="AB42" i="41"/>
  <c r="AN159" i="28"/>
  <c r="AK159" i="28"/>
  <c r="AN39" i="23"/>
  <c r="AI99" i="28"/>
  <c r="AH99" i="28"/>
  <c r="AJ174" i="41"/>
  <c r="X174" i="41"/>
  <c r="Y81" i="28"/>
  <c r="W81" i="28"/>
  <c r="W139" i="28"/>
  <c r="Y31" i="23"/>
  <c r="AC31" i="23"/>
  <c r="AO66" i="28"/>
  <c r="AG66" i="28"/>
  <c r="W121" i="28"/>
  <c r="AB121" i="28"/>
  <c r="AO121" i="28"/>
  <c r="AB81" i="41"/>
  <c r="AN173" i="23"/>
  <c r="AG173" i="23"/>
  <c r="AD173" i="23"/>
  <c r="AE111" i="40"/>
  <c r="AA95" i="28"/>
  <c r="AL95" i="28"/>
  <c r="AO87" i="28"/>
  <c r="AJ87" i="28"/>
  <c r="AN87" i="28"/>
  <c r="AK32" i="28"/>
  <c r="AG32" i="28"/>
  <c r="AA2" i="41"/>
  <c r="AH161" i="40"/>
  <c r="AN108" i="23"/>
  <c r="AB108" i="23"/>
  <c r="W108" i="23"/>
  <c r="AC98" i="42"/>
  <c r="W27" i="42"/>
  <c r="AI27" i="42"/>
  <c r="AL91" i="23"/>
  <c r="Z91" i="23"/>
  <c r="AM91" i="23"/>
  <c r="X12" i="28"/>
  <c r="Z169" i="40"/>
  <c r="AB169" i="40"/>
  <c r="W117" i="28"/>
  <c r="AJ117" i="28"/>
  <c r="AM50" i="28"/>
  <c r="AI50" i="28"/>
  <c r="AJ53" i="40"/>
  <c r="AD53" i="40"/>
  <c r="W162" i="28"/>
  <c r="AE162" i="28"/>
  <c r="AD148" i="23"/>
  <c r="AM148" i="23"/>
  <c r="AK148" i="23"/>
  <c r="AE151" i="28"/>
  <c r="AC151" i="28"/>
  <c r="AB29" i="23"/>
  <c r="AL29" i="23"/>
  <c r="AH88" i="23"/>
  <c r="X88" i="23"/>
  <c r="AL88" i="23"/>
  <c r="AG114" i="28"/>
  <c r="AO114" i="28"/>
  <c r="Z114" i="28"/>
  <c r="AB127" i="28"/>
  <c r="Y137" i="41"/>
  <c r="AD137" i="41"/>
  <c r="AB137" i="41"/>
  <c r="AG141" i="28"/>
  <c r="AB141" i="28"/>
  <c r="AI141" i="28"/>
  <c r="Y119" i="23"/>
  <c r="AG119" i="23"/>
  <c r="AO72" i="42"/>
  <c r="AO48" i="40"/>
  <c r="AE48" i="40"/>
  <c r="AL33" i="40"/>
  <c r="Z94" i="28"/>
  <c r="AA94" i="28"/>
  <c r="AM94" i="28"/>
  <c r="Z70" i="28"/>
  <c r="AH70" i="28"/>
  <c r="AG70" i="28"/>
  <c r="AI10" i="23"/>
  <c r="AE10" i="23"/>
  <c r="AB24" i="28"/>
  <c r="AO24" i="28"/>
  <c r="AO152" i="28"/>
  <c r="W115" i="28"/>
  <c r="AN115" i="28"/>
  <c r="X115" i="28"/>
  <c r="X44" i="28"/>
  <c r="AM44" i="28"/>
  <c r="AK26" i="40"/>
  <c r="X26" i="40"/>
  <c r="AK142" i="28"/>
  <c r="AF142" i="28"/>
  <c r="AG142" i="28"/>
  <c r="AA110" i="28"/>
  <c r="Y110" i="28"/>
  <c r="AI110" i="28"/>
  <c r="X108" i="40"/>
  <c r="AA112" i="41"/>
  <c r="AA34" i="42"/>
  <c r="AJ34" i="42"/>
  <c r="Y35" i="28"/>
  <c r="AF35" i="28"/>
  <c r="AM17" i="23"/>
  <c r="Y17" i="23"/>
  <c r="AJ17" i="23"/>
  <c r="X42" i="28"/>
  <c r="AG42" i="28"/>
  <c r="AI42" i="28"/>
  <c r="AF159" i="40"/>
  <c r="AN159" i="40"/>
  <c r="AA124" i="23"/>
  <c r="X124" i="23"/>
  <c r="AD27" i="23"/>
  <c r="AJ22" i="23"/>
  <c r="W22" i="23"/>
  <c r="AL138" i="42"/>
  <c r="AF138" i="42"/>
  <c r="AA52" i="23"/>
  <c r="AI52" i="23"/>
  <c r="AI154" i="23"/>
  <c r="AD154" i="23"/>
  <c r="Z100" i="23"/>
  <c r="AL100" i="23"/>
  <c r="AO147" i="23"/>
  <c r="AJ116" i="40"/>
  <c r="Y116" i="40"/>
  <c r="AM131" i="23"/>
  <c r="AL131" i="23"/>
  <c r="AA36" i="23"/>
  <c r="W36" i="23"/>
  <c r="W82" i="28"/>
  <c r="AI82" i="28"/>
  <c r="AK8" i="40"/>
  <c r="Y39" i="41"/>
  <c r="AM47" i="40"/>
  <c r="AF47" i="40"/>
  <c r="AJ171" i="28"/>
  <c r="Z171" i="28"/>
  <c r="W51" i="28"/>
  <c r="AM51" i="28"/>
  <c r="AH51" i="28"/>
  <c r="W128" i="28"/>
  <c r="AA128" i="28"/>
  <c r="X128" i="28"/>
  <c r="AJ80" i="42"/>
  <c r="X80" i="42"/>
  <c r="AL54" i="28"/>
  <c r="AD54" i="28"/>
  <c r="W54" i="28"/>
  <c r="AM101" i="41"/>
  <c r="AF101" i="41"/>
  <c r="AC161" i="42"/>
  <c r="AN75" i="28"/>
  <c r="AK75" i="28"/>
  <c r="AO127" i="23"/>
  <c r="AD127" i="23"/>
  <c r="AG127" i="23"/>
  <c r="AD62" i="41"/>
  <c r="AH26" i="23"/>
  <c r="AF26" i="23"/>
  <c r="AC26" i="23"/>
  <c r="Z145" i="23"/>
  <c r="AE63" i="28"/>
  <c r="AN13" i="40"/>
  <c r="AO40" i="23"/>
  <c r="AG40" i="23"/>
  <c r="AD161" i="28"/>
  <c r="AA14" i="23"/>
  <c r="AC14" i="23"/>
  <c r="Y88" i="28"/>
  <c r="AO88" i="28"/>
  <c r="AD147" i="41"/>
  <c r="Z162" i="23"/>
  <c r="AL162" i="23"/>
  <c r="Z135" i="40"/>
  <c r="W135" i="40"/>
  <c r="AN7" i="23"/>
  <c r="AG7" i="23"/>
  <c r="AA7" i="28"/>
  <c r="AI7" i="28"/>
  <c r="AM7" i="28"/>
  <c r="AC157" i="28"/>
  <c r="AO173" i="28"/>
  <c r="Z3" i="28"/>
  <c r="X3" i="28"/>
  <c r="AD24" i="40"/>
  <c r="Z141" i="23"/>
  <c r="AG141" i="23"/>
  <c r="AJ141" i="23"/>
  <c r="AH28" i="42"/>
  <c r="AJ23" i="41"/>
  <c r="AE23" i="41"/>
  <c r="AC76" i="28"/>
  <c r="AB130" i="41"/>
  <c r="AK130" i="41"/>
  <c r="AM132" i="23"/>
  <c r="AF132" i="23"/>
  <c r="AG155" i="23"/>
  <c r="AB155" i="23"/>
  <c r="AG97" i="42"/>
  <c r="W39" i="28"/>
  <c r="AK39" i="28"/>
  <c r="W67" i="23"/>
  <c r="Z67" i="23"/>
  <c r="AO72" i="28"/>
  <c r="AH72" i="28"/>
  <c r="AM49" i="23"/>
  <c r="AI49" i="23"/>
  <c r="AG87" i="23"/>
  <c r="AE87" i="23"/>
  <c r="AJ112" i="23"/>
  <c r="AG112" i="23"/>
  <c r="Y143" i="41"/>
  <c r="AI20" i="28"/>
  <c r="AA20" i="28"/>
  <c r="AC48" i="28"/>
  <c r="AI48" i="28"/>
  <c r="X48" i="28"/>
  <c r="AG70" i="23"/>
  <c r="AJ70" i="23"/>
  <c r="X156" i="23"/>
  <c r="AO156" i="23"/>
  <c r="AE164" i="28"/>
  <c r="AJ164" i="28"/>
  <c r="AB164" i="28"/>
  <c r="AL72" i="40"/>
  <c r="AI159" i="28"/>
  <c r="Y159" i="28"/>
  <c r="X159" i="28"/>
  <c r="X81" i="41"/>
  <c r="AO111" i="40"/>
  <c r="AK95" i="28"/>
  <c r="AM95" i="28"/>
  <c r="AC161" i="40"/>
  <c r="AD117" i="28"/>
  <c r="X117" i="28"/>
  <c r="AN117" i="28"/>
  <c r="AF50" i="28"/>
  <c r="Z50" i="28"/>
  <c r="AA53" i="40"/>
  <c r="AI53" i="40"/>
  <c r="AE148" i="23"/>
  <c r="AB148" i="23"/>
  <c r="AH148" i="23"/>
  <c r="AI151" i="28"/>
  <c r="AK151" i="28"/>
  <c r="AE29" i="23"/>
  <c r="Y29" i="23"/>
  <c r="AE114" i="28"/>
  <c r="AD114" i="28"/>
  <c r="AK114" i="28"/>
  <c r="AH137" i="41"/>
  <c r="AK137" i="41"/>
  <c r="AG137" i="41"/>
  <c r="AO119" i="23"/>
  <c r="AB119" i="23"/>
  <c r="X72" i="42"/>
  <c r="X10" i="23"/>
  <c r="AC123" i="23"/>
  <c r="AN24" i="28"/>
  <c r="AM24" i="28"/>
  <c r="AI115" i="28"/>
  <c r="AK115" i="28"/>
  <c r="AH115" i="28"/>
  <c r="AK108" i="40"/>
  <c r="AL34" i="42"/>
  <c r="X34" i="42"/>
  <c r="AK35" i="28"/>
  <c r="AH35" i="28"/>
  <c r="AA17" i="23"/>
  <c r="AI17" i="23"/>
  <c r="W17" i="23"/>
  <c r="AN42" i="28"/>
  <c r="AO42" i="28"/>
  <c r="W42" i="28"/>
  <c r="Y22" i="23"/>
  <c r="Z22" i="23"/>
  <c r="X138" i="42"/>
  <c r="AK138" i="42"/>
  <c r="AB52" i="23"/>
  <c r="AM52" i="23"/>
  <c r="AA154" i="23"/>
  <c r="AF154" i="23"/>
  <c r="X154" i="23"/>
  <c r="AE100" i="23"/>
  <c r="X100" i="23"/>
  <c r="AD100" i="23"/>
  <c r="AD116" i="40"/>
  <c r="AF116" i="40"/>
  <c r="AF131" i="23"/>
  <c r="AG131" i="23"/>
  <c r="AK131" i="23"/>
  <c r="AN154" i="42"/>
  <c r="AO177" i="28"/>
  <c r="AL36" i="23"/>
  <c r="AK36" i="23"/>
  <c r="AN175" i="23"/>
  <c r="AA82" i="28"/>
  <c r="Z82" i="28"/>
  <c r="AN8" i="40"/>
  <c r="W47" i="40"/>
  <c r="AG47" i="40"/>
  <c r="AK171" i="28"/>
  <c r="W171" i="28"/>
  <c r="AC51" i="28"/>
  <c r="AK51" i="28"/>
  <c r="AG51" i="28"/>
  <c r="AH128" i="28"/>
  <c r="AF128" i="28"/>
  <c r="Y128" i="28"/>
  <c r="AK159" i="23"/>
  <c r="AI159" i="23"/>
  <c r="AI80" i="42"/>
  <c r="AF80" i="42"/>
  <c r="AF153" i="28"/>
  <c r="AL153" i="28"/>
  <c r="X54" i="28"/>
  <c r="AH54" i="28"/>
  <c r="AO54" i="28"/>
  <c r="AB101" i="41"/>
  <c r="AG101" i="41"/>
  <c r="AF161" i="42"/>
  <c r="AN6" i="23"/>
  <c r="AC75" i="28"/>
  <c r="AJ75" i="28"/>
  <c r="W75" i="28"/>
  <c r="Y127" i="23"/>
  <c r="AN127" i="23"/>
  <c r="AK127" i="23"/>
  <c r="AE146" i="28"/>
  <c r="AJ146" i="28"/>
  <c r="W118" i="28"/>
  <c r="X58" i="28"/>
  <c r="AG62" i="41"/>
  <c r="AG135" i="28"/>
  <c r="AG26" i="23"/>
  <c r="AM26" i="23"/>
  <c r="AA26" i="23"/>
  <c r="AM93" i="28"/>
  <c r="Y93" i="28"/>
  <c r="AD172" i="42"/>
  <c r="AI63" i="28"/>
  <c r="AK43" i="42"/>
  <c r="AB14" i="42"/>
  <c r="AB166" i="40"/>
  <c r="W13" i="40"/>
  <c r="AF40" i="23"/>
  <c r="AE40" i="23"/>
  <c r="W161" i="28"/>
  <c r="AL14" i="23"/>
  <c r="AI14" i="23"/>
  <c r="AH32" i="23"/>
  <c r="AG32" i="23"/>
  <c r="X88" i="28"/>
  <c r="AK88" i="28"/>
  <c r="AA55" i="42"/>
  <c r="AH58" i="41"/>
  <c r="W58" i="41"/>
  <c r="AC147" i="41"/>
  <c r="W162" i="23"/>
  <c r="AK162" i="23"/>
  <c r="AG135" i="40"/>
  <c r="AN135" i="40"/>
  <c r="AN144" i="41"/>
  <c r="AH144" i="41"/>
  <c r="AF14" i="41"/>
  <c r="AA14" i="41"/>
  <c r="W75" i="41"/>
  <c r="AF7" i="23"/>
  <c r="AM7" i="23"/>
  <c r="AN7" i="28"/>
  <c r="AH7" i="28"/>
  <c r="AG7" i="28"/>
  <c r="Y157" i="28"/>
  <c r="AN173" i="28"/>
  <c r="Z91" i="28"/>
  <c r="X91" i="28"/>
  <c r="AH3" i="28"/>
  <c r="AO3" i="28"/>
  <c r="AF3" i="28"/>
  <c r="AF120" i="28"/>
  <c r="AG24" i="40"/>
  <c r="AF24" i="40"/>
  <c r="AK136" i="23"/>
  <c r="Y141" i="23"/>
  <c r="W141" i="23"/>
  <c r="AK141" i="23"/>
  <c r="AB92" i="28"/>
  <c r="AE92" i="28"/>
  <c r="AN65" i="42"/>
  <c r="AH65" i="42"/>
  <c r="Z164" i="40"/>
  <c r="AK28" i="42"/>
  <c r="AL54" i="23"/>
  <c r="AH23" i="41"/>
  <c r="AN23" i="41"/>
  <c r="AH76" i="28"/>
  <c r="AI130" i="41"/>
  <c r="Z130" i="41"/>
  <c r="AO132" i="23"/>
  <c r="AN132" i="23"/>
  <c r="AJ155" i="23"/>
  <c r="AD155" i="23"/>
  <c r="AA69" i="23"/>
  <c r="X69" i="23"/>
  <c r="AF69" i="23"/>
  <c r="AC97" i="42"/>
  <c r="AK172" i="23"/>
  <c r="AL172" i="23"/>
  <c r="AA172" i="23"/>
  <c r="Z45" i="23"/>
  <c r="AN39" i="28"/>
  <c r="AJ39" i="28"/>
  <c r="AI83" i="23"/>
  <c r="AK83" i="23"/>
  <c r="AJ37" i="23"/>
  <c r="AC102" i="41"/>
  <c r="AK102" i="41"/>
  <c r="AJ86" i="42"/>
  <c r="Z25" i="42"/>
  <c r="Z168" i="42"/>
  <c r="AH67" i="23"/>
  <c r="AL67" i="23"/>
  <c r="X72" i="28"/>
  <c r="AC72" i="28"/>
  <c r="AB149" i="23"/>
  <c r="AH149" i="23"/>
  <c r="AA156" i="41"/>
  <c r="W77" i="28"/>
  <c r="X77" i="28"/>
  <c r="AF77" i="28"/>
  <c r="Z50" i="23"/>
  <c r="X18" i="28"/>
  <c r="AJ18" i="28"/>
  <c r="AH12" i="40"/>
  <c r="AO12" i="40"/>
  <c r="AL30" i="23"/>
  <c r="AI30" i="23"/>
  <c r="AH30" i="23"/>
  <c r="Y135" i="23"/>
  <c r="AO135" i="23"/>
  <c r="Z135" i="23"/>
  <c r="AI176" i="28"/>
  <c r="AA176" i="28"/>
  <c r="AO115" i="23"/>
  <c r="AD115" i="23"/>
  <c r="AF49" i="23"/>
  <c r="AG49" i="23"/>
  <c r="AE96" i="23"/>
  <c r="AN96" i="23"/>
  <c r="AI96" i="23"/>
  <c r="AF126" i="42"/>
  <c r="AB172" i="28"/>
  <c r="AK172" i="28"/>
  <c r="X172" i="28"/>
  <c r="AN87" i="23"/>
  <c r="W87" i="23"/>
  <c r="AK89" i="28"/>
  <c r="AA89" i="28"/>
  <c r="AG89" i="28"/>
  <c r="AO112" i="23"/>
  <c r="W112" i="23"/>
  <c r="AC31" i="41"/>
  <c r="W31" i="41"/>
  <c r="AB31" i="41"/>
  <c r="AA143" i="41"/>
  <c r="AD143" i="41"/>
  <c r="AK20" i="28"/>
  <c r="AM20" i="28"/>
  <c r="Y48" i="28"/>
  <c r="AO48" i="28"/>
  <c r="AD48" i="28"/>
  <c r="AB70" i="23"/>
  <c r="AN70" i="23"/>
  <c r="AM156" i="23"/>
  <c r="AL156" i="23"/>
  <c r="AE156" i="23"/>
  <c r="AI164" i="28"/>
  <c r="X164" i="28"/>
  <c r="AG164" i="28"/>
  <c r="Y16" i="40"/>
  <c r="W71" i="23"/>
  <c r="Z71" i="23"/>
  <c r="AG71" i="23"/>
  <c r="AF52" i="42"/>
  <c r="AB46" i="41"/>
  <c r="AG15" i="23"/>
  <c r="AI162" i="42"/>
  <c r="AM150" i="40"/>
  <c r="Y19" i="23"/>
  <c r="AI175" i="40"/>
  <c r="AI78" i="42"/>
  <c r="AK78" i="42"/>
  <c r="AN45" i="41"/>
  <c r="AL100" i="42"/>
  <c r="AK131" i="28"/>
  <c r="AG131" i="28"/>
  <c r="W156" i="28"/>
  <c r="AF109" i="23"/>
  <c r="AD109" i="23"/>
  <c r="Y115" i="42"/>
  <c r="AA59" i="42"/>
  <c r="AH59" i="42"/>
  <c r="AB165" i="23"/>
  <c r="AK165" i="23"/>
  <c r="AM80" i="23"/>
  <c r="AG80" i="23"/>
  <c r="AG17" i="28"/>
  <c r="Z17" i="28"/>
  <c r="AM148" i="28"/>
  <c r="AC77" i="23"/>
  <c r="AC20" i="40"/>
  <c r="AH174" i="42"/>
  <c r="AE151" i="40"/>
  <c r="AE165" i="41"/>
  <c r="W168" i="41"/>
  <c r="AL61" i="23"/>
  <c r="AG129" i="41"/>
  <c r="AE129" i="41"/>
  <c r="AB102" i="28"/>
  <c r="AB122" i="40"/>
  <c r="AE122" i="40"/>
  <c r="X86" i="28"/>
  <c r="AH113" i="42"/>
  <c r="AN37" i="41"/>
  <c r="AH8" i="42"/>
  <c r="AL8" i="42"/>
  <c r="AH46" i="42"/>
  <c r="Y134" i="28"/>
  <c r="AN134" i="28"/>
  <c r="X116" i="41"/>
  <c r="AB97" i="41"/>
  <c r="AO69" i="41"/>
  <c r="AJ69" i="41"/>
  <c r="AO9" i="40"/>
  <c r="AK9" i="40"/>
  <c r="AG147" i="42"/>
  <c r="AF114" i="42"/>
  <c r="AJ126" i="23"/>
  <c r="AE50" i="41"/>
  <c r="AC28" i="23"/>
  <c r="AB28" i="23"/>
  <c r="AL84" i="28"/>
  <c r="AA84" i="28"/>
  <c r="AM158" i="23"/>
  <c r="AC158" i="23"/>
  <c r="Z34" i="41"/>
  <c r="AB34" i="41"/>
  <c r="AI36" i="42"/>
  <c r="AK163" i="23"/>
  <c r="AM72" i="40"/>
  <c r="AJ159" i="28"/>
  <c r="AK81" i="41"/>
  <c r="AA117" i="28"/>
  <c r="Y53" i="40"/>
  <c r="AK119" i="23"/>
  <c r="AA123" i="23"/>
  <c r="W24" i="28"/>
  <c r="AH22" i="23"/>
  <c r="Y131" i="23"/>
  <c r="W177" i="28"/>
  <c r="AB36" i="23"/>
  <c r="X82" i="28"/>
  <c r="AM40" i="23"/>
  <c r="AK40" i="23"/>
  <c r="AB161" i="28"/>
  <c r="W88" i="28"/>
  <c r="AC88" i="28"/>
  <c r="AL48" i="23"/>
  <c r="Z147" i="41"/>
  <c r="Y162" i="23"/>
  <c r="AF162" i="23"/>
  <c r="AO135" i="40"/>
  <c r="AF157" i="28"/>
  <c r="AD3" i="28"/>
  <c r="W24" i="40"/>
  <c r="AL24" i="40"/>
  <c r="AL28" i="42"/>
  <c r="AI155" i="23"/>
  <c r="AA155" i="23"/>
  <c r="AF97" i="42"/>
  <c r="AL39" i="28"/>
  <c r="Y83" i="23"/>
  <c r="W83" i="23"/>
  <c r="AI67" i="23"/>
  <c r="AO67" i="23"/>
  <c r="AM72" i="28"/>
  <c r="W72" i="28"/>
  <c r="AA23" i="28"/>
  <c r="AH18" i="28"/>
  <c r="W18" i="28"/>
  <c r="AF176" i="28"/>
  <c r="AC176" i="28"/>
  <c r="AN176" i="28"/>
  <c r="Z49" i="23"/>
  <c r="AJ49" i="23"/>
  <c r="AL96" i="23"/>
  <c r="AM96" i="23"/>
  <c r="AA96" i="23"/>
  <c r="AL87" i="23"/>
  <c r="AC87" i="23"/>
  <c r="AI112" i="23"/>
  <c r="X112" i="23"/>
  <c r="X20" i="28"/>
  <c r="Y20" i="28"/>
  <c r="AL70" i="23"/>
  <c r="AK70" i="23"/>
  <c r="W175" i="28"/>
  <c r="AI26" i="41"/>
  <c r="AI37" i="42"/>
  <c r="Z37" i="42"/>
  <c r="AI76" i="41"/>
  <c r="AK76" i="41"/>
  <c r="AO101" i="40"/>
  <c r="AN101" i="40"/>
  <c r="AC125" i="40"/>
  <c r="AO125" i="40"/>
  <c r="AH16" i="40"/>
  <c r="AJ33" i="23"/>
  <c r="AK33" i="23"/>
  <c r="AN168" i="28"/>
  <c r="Z168" i="28"/>
  <c r="AH168" i="28"/>
  <c r="Y89" i="41"/>
  <c r="AI89" i="41"/>
  <c r="AJ6" i="41"/>
  <c r="AL6" i="41"/>
  <c r="AG170" i="40"/>
  <c r="AK71" i="23"/>
  <c r="AO71" i="23"/>
  <c r="AH71" i="23"/>
  <c r="Z52" i="42"/>
  <c r="X46" i="41"/>
  <c r="AG46" i="41"/>
  <c r="AF46" i="41"/>
  <c r="AC85" i="28"/>
  <c r="AK65" i="23"/>
  <c r="X65" i="23"/>
  <c r="AB94" i="23"/>
  <c r="AA94" i="23"/>
  <c r="AN120" i="23"/>
  <c r="AL15" i="23"/>
  <c r="AN15" i="23"/>
  <c r="AF15" i="23"/>
  <c r="AL166" i="23"/>
  <c r="AE166" i="23"/>
  <c r="AN166" i="23"/>
  <c r="AO169" i="23"/>
  <c r="Y169" i="23"/>
  <c r="AE169" i="23"/>
  <c r="AJ176" i="23"/>
  <c r="AA176" i="23"/>
  <c r="AB176" i="23"/>
  <c r="X162" i="42"/>
  <c r="AC162" i="42"/>
  <c r="AB162" i="42"/>
  <c r="Z13" i="42"/>
  <c r="AC151" i="41"/>
  <c r="AB95" i="40"/>
  <c r="Z121" i="40"/>
  <c r="AA121" i="40"/>
  <c r="AL121" i="40"/>
  <c r="AC19" i="23"/>
  <c r="AL19" i="23"/>
  <c r="AG19" i="23"/>
  <c r="AN39" i="42"/>
  <c r="AH80" i="28"/>
  <c r="AF80" i="28"/>
  <c r="X29" i="28"/>
  <c r="Z29" i="28"/>
  <c r="AC29" i="28"/>
  <c r="Z108" i="28"/>
  <c r="AG108" i="28"/>
  <c r="AN130" i="40"/>
  <c r="AM130" i="40"/>
  <c r="AJ64" i="28"/>
  <c r="AF64" i="28"/>
  <c r="Y175" i="40"/>
  <c r="AM74" i="28"/>
  <c r="AF74" i="28"/>
  <c r="AA145" i="28"/>
  <c r="AH145" i="28"/>
  <c r="AN78" i="42"/>
  <c r="AO176" i="40"/>
  <c r="AD45" i="41"/>
  <c r="Y100" i="42"/>
  <c r="AN177" i="42"/>
  <c r="AL60" i="40"/>
  <c r="AM29" i="40"/>
  <c r="AA29" i="40"/>
  <c r="AE29" i="40"/>
  <c r="AL136" i="41"/>
  <c r="AH136" i="41"/>
  <c r="AA139" i="23"/>
  <c r="AJ139" i="23"/>
  <c r="W139" i="23"/>
  <c r="AE144" i="28"/>
  <c r="X137" i="28"/>
  <c r="AK137" i="28"/>
  <c r="W131" i="28"/>
  <c r="AF131" i="28"/>
  <c r="Y149" i="28"/>
  <c r="AL149" i="28"/>
  <c r="AN149" i="28"/>
  <c r="AN156" i="28"/>
  <c r="X156" i="28"/>
  <c r="AG156" i="28"/>
  <c r="AM109" i="23"/>
  <c r="AG109" i="23"/>
  <c r="AI91" i="42"/>
  <c r="AN115" i="42"/>
  <c r="AI115" i="42"/>
  <c r="AI25" i="40"/>
  <c r="AB25" i="40"/>
  <c r="AK59" i="42"/>
  <c r="AD59" i="42"/>
  <c r="AE165" i="23"/>
  <c r="AO165" i="23"/>
  <c r="X165" i="23"/>
  <c r="AJ45" i="28"/>
  <c r="AM45" i="28"/>
  <c r="X80" i="23"/>
  <c r="AA80" i="23"/>
  <c r="AN16" i="23"/>
  <c r="X16" i="23"/>
  <c r="Z16" i="23"/>
  <c r="AM17" i="28"/>
  <c r="AB17" i="28"/>
  <c r="AE112" i="28"/>
  <c r="AG112" i="28"/>
  <c r="AK148" i="28"/>
  <c r="AD148" i="28"/>
  <c r="AF148" i="28"/>
  <c r="AB77" i="23"/>
  <c r="X77" i="23"/>
  <c r="AI77" i="23"/>
  <c r="AG20" i="40"/>
  <c r="AB174" i="42"/>
  <c r="AF174" i="42"/>
  <c r="AK156" i="40"/>
  <c r="AF46" i="28"/>
  <c r="AD46" i="28"/>
  <c r="AF151" i="40"/>
  <c r="AI151" i="40"/>
  <c r="AK165" i="41"/>
  <c r="AE168" i="41"/>
  <c r="AA168" i="41"/>
  <c r="AC168" i="41"/>
  <c r="AH61" i="23"/>
  <c r="W61" i="23"/>
  <c r="AE61" i="23"/>
  <c r="AC121" i="41"/>
  <c r="AJ129" i="41"/>
  <c r="W129" i="41"/>
  <c r="AF102" i="28"/>
  <c r="AG102" i="28"/>
  <c r="AC102" i="28"/>
  <c r="AJ122" i="40"/>
  <c r="AO122" i="40"/>
  <c r="AB123" i="42"/>
  <c r="AB86" i="28"/>
  <c r="AD86" i="28"/>
  <c r="AK86" i="28"/>
  <c r="AG18" i="23"/>
  <c r="AK105" i="23"/>
  <c r="AF105" i="23"/>
  <c r="AL4" i="28"/>
  <c r="AE4" i="28"/>
  <c r="W96" i="28"/>
  <c r="X96" i="28"/>
  <c r="AE79" i="28"/>
  <c r="AO79" i="28"/>
  <c r="AL37" i="40"/>
  <c r="X113" i="42"/>
  <c r="AF37" i="41"/>
  <c r="AD37" i="41"/>
  <c r="W8" i="42"/>
  <c r="Z8" i="42"/>
  <c r="AC46" i="42"/>
  <c r="Z134" i="28"/>
  <c r="AB134" i="28"/>
  <c r="AE116" i="41"/>
  <c r="Z97" i="41"/>
  <c r="AN97" i="41"/>
  <c r="AL97" i="41"/>
  <c r="Y69" i="41"/>
  <c r="AH69" i="41"/>
  <c r="AI9" i="40"/>
  <c r="AH9" i="40"/>
  <c r="AH147" i="42"/>
  <c r="AH62" i="40"/>
  <c r="AK62" i="40"/>
  <c r="AH132" i="42"/>
  <c r="AE68" i="41"/>
  <c r="AL146" i="23"/>
  <c r="AI146" i="23"/>
  <c r="AG146" i="23"/>
  <c r="AJ4" i="41"/>
  <c r="AH4" i="41"/>
  <c r="AN167" i="42"/>
  <c r="AO167" i="42"/>
  <c r="AD114" i="42"/>
  <c r="AC114" i="42"/>
  <c r="AK124" i="28"/>
  <c r="Z126" i="23"/>
  <c r="AG126" i="23"/>
  <c r="AC126" i="23"/>
  <c r="AK109" i="40"/>
  <c r="Z109" i="40"/>
  <c r="AM50" i="41"/>
  <c r="AG21" i="41"/>
  <c r="AD21" i="41"/>
  <c r="AO146" i="42"/>
  <c r="AN146" i="42"/>
  <c r="Y28" i="41"/>
  <c r="AM28" i="41"/>
  <c r="AA28" i="41"/>
  <c r="Z96" i="40"/>
  <c r="AO28" i="23"/>
  <c r="AA28" i="23"/>
  <c r="AD174" i="23"/>
  <c r="AO174" i="23"/>
  <c r="AG174" i="23"/>
  <c r="AE84" i="28"/>
  <c r="AC84" i="28"/>
  <c r="X158" i="23"/>
  <c r="AB158" i="23"/>
  <c r="AI34" i="41"/>
  <c r="AJ34" i="41"/>
  <c r="AF107" i="23"/>
  <c r="W107" i="23"/>
  <c r="AI107" i="23"/>
  <c r="AF161" i="41"/>
  <c r="Y161" i="41"/>
  <c r="AO61" i="28"/>
  <c r="AF61" i="28"/>
  <c r="AB177" i="41"/>
  <c r="W36" i="42"/>
  <c r="AO36" i="42"/>
  <c r="AD163" i="23"/>
  <c r="AH163" i="23"/>
  <c r="AG163" i="23"/>
  <c r="AJ72" i="40"/>
  <c r="W72" i="40"/>
  <c r="AF42" i="41"/>
  <c r="AE159" i="28"/>
  <c r="Z159" i="28"/>
  <c r="AO159" i="28"/>
  <c r="AF174" i="41"/>
  <c r="AA174" i="41"/>
  <c r="AC81" i="28"/>
  <c r="AJ81" i="28"/>
  <c r="AO139" i="28"/>
  <c r="AL139" i="28"/>
  <c r="AH31" i="23"/>
  <c r="Z31" i="23"/>
  <c r="AC121" i="28"/>
  <c r="AG121" i="28"/>
  <c r="AL81" i="41"/>
  <c r="AC173" i="23"/>
  <c r="W173" i="23"/>
  <c r="AE95" i="28"/>
  <c r="Y95" i="28"/>
  <c r="AM87" i="28"/>
  <c r="Y87" i="28"/>
  <c r="Z32" i="28"/>
  <c r="AI32" i="28"/>
  <c r="AG108" i="23"/>
  <c r="AH108" i="23"/>
  <c r="AL98" i="42"/>
  <c r="AI98" i="42"/>
  <c r="AC27" i="42"/>
  <c r="AM117" i="28"/>
  <c r="Y117" i="28"/>
  <c r="AL117" i="28"/>
  <c r="AA50" i="28"/>
  <c r="AG50" i="28"/>
  <c r="AC53" i="40"/>
  <c r="W53" i="40"/>
  <c r="AO148" i="23"/>
  <c r="AN148" i="23"/>
  <c r="AN151" i="28"/>
  <c r="Y151" i="28"/>
  <c r="AC29" i="23"/>
  <c r="AJ29" i="23"/>
  <c r="AG88" i="23"/>
  <c r="AN88" i="23"/>
  <c r="AH114" i="28"/>
  <c r="AL114" i="28"/>
  <c r="AO137" i="41"/>
  <c r="Z137" i="41"/>
  <c r="AN141" i="28"/>
  <c r="Y141" i="28"/>
  <c r="AJ119" i="23"/>
  <c r="AC119" i="23"/>
  <c r="Z119" i="23"/>
  <c r="AA48" i="40"/>
  <c r="AO165" i="28"/>
  <c r="AO94" i="28"/>
  <c r="AG94" i="28"/>
  <c r="AA70" i="28"/>
  <c r="AJ70" i="28"/>
  <c r="AD10" i="23"/>
  <c r="AL10" i="23"/>
  <c r="AB123" i="23"/>
  <c r="AH24" i="28"/>
  <c r="AC24" i="28"/>
  <c r="AG24" i="28"/>
  <c r="Y115" i="28"/>
  <c r="AB115" i="28"/>
  <c r="X142" i="28"/>
  <c r="AL142" i="28"/>
  <c r="Y108" i="40"/>
  <c r="AD112" i="41"/>
  <c r="AO34" i="42"/>
  <c r="AG35" i="28"/>
  <c r="AD35" i="28"/>
  <c r="Z17" i="23"/>
  <c r="AN17" i="23"/>
  <c r="AF42" i="28"/>
  <c r="AE42" i="28"/>
  <c r="AC19" i="42"/>
  <c r="AD22" i="23"/>
  <c r="X22" i="23"/>
  <c r="AO22" i="23"/>
  <c r="AA138" i="42"/>
  <c r="W138" i="42"/>
  <c r="AC52" i="23"/>
  <c r="Z52" i="23"/>
  <c r="X131" i="23"/>
  <c r="AH131" i="23"/>
  <c r="AB131" i="23"/>
  <c r="AF177" i="28"/>
  <c r="AC36" i="23"/>
  <c r="AG36" i="23"/>
  <c r="AD36" i="23"/>
  <c r="AJ82" i="28"/>
  <c r="AG82" i="28"/>
  <c r="AH82" i="28"/>
  <c r="AL8" i="40"/>
  <c r="X47" i="40"/>
  <c r="AJ47" i="40"/>
  <c r="AM171" i="28"/>
  <c r="Y171" i="28"/>
  <c r="AD171" i="28"/>
  <c r="AB51" i="28"/>
  <c r="AN51" i="28"/>
  <c r="AM128" i="28"/>
  <c r="AN128" i="28"/>
  <c r="AF159" i="23"/>
  <c r="Z80" i="42"/>
  <c r="AN54" i="28"/>
  <c r="AI54" i="28"/>
  <c r="AL101" i="41"/>
  <c r="X101" i="41"/>
  <c r="AO101" i="41"/>
  <c r="AJ161" i="42"/>
  <c r="AE75" i="28"/>
  <c r="AG75" i="28"/>
  <c r="AF127" i="23"/>
  <c r="AJ127" i="23"/>
  <c r="Z135" i="28"/>
  <c r="AJ26" i="23"/>
  <c r="Y26" i="23"/>
  <c r="AA93" i="28"/>
  <c r="AD93" i="28"/>
  <c r="AK172" i="42"/>
  <c r="AI172" i="42"/>
  <c r="AM63" i="28"/>
  <c r="AB63" i="28"/>
  <c r="AO14" i="42"/>
  <c r="W166" i="40"/>
  <c r="X166" i="40"/>
  <c r="AO13" i="40"/>
  <c r="AJ154" i="28"/>
  <c r="AH40" i="23"/>
  <c r="AI40" i="23"/>
  <c r="AJ40" i="23"/>
  <c r="AI160" i="42"/>
  <c r="AF161" i="28"/>
  <c r="AN161" i="28"/>
  <c r="W60" i="28"/>
  <c r="X14" i="23"/>
  <c r="AO14" i="23"/>
  <c r="AK14" i="23"/>
  <c r="W32" i="23"/>
  <c r="AL32" i="23"/>
  <c r="AH88" i="28"/>
  <c r="AL88" i="28"/>
  <c r="AM88" i="28"/>
  <c r="AM58" i="41"/>
  <c r="AI58" i="41"/>
  <c r="AB48" i="23"/>
  <c r="AL147" i="41"/>
  <c r="AG162" i="23"/>
  <c r="X162" i="23"/>
  <c r="AA162" i="23"/>
  <c r="AF135" i="40"/>
  <c r="AL135" i="40"/>
  <c r="AM135" i="40"/>
  <c r="AB144" i="41"/>
  <c r="AL144" i="41"/>
  <c r="AE14" i="41"/>
  <c r="AJ14" i="41"/>
  <c r="AC75" i="41"/>
  <c r="AJ7" i="23"/>
  <c r="AC7" i="23"/>
  <c r="AL7" i="23"/>
  <c r="AD7" i="28"/>
  <c r="AL7" i="28"/>
  <c r="Z33" i="42"/>
  <c r="AM157" i="28"/>
  <c r="Y173" i="28"/>
  <c r="W173" i="28"/>
  <c r="AL3" i="28"/>
  <c r="AB3" i="28"/>
  <c r="AE3" i="28"/>
  <c r="AE24" i="40"/>
  <c r="AM24" i="40"/>
  <c r="AM141" i="23"/>
  <c r="AN141" i="23"/>
  <c r="Z92" i="28"/>
  <c r="AJ92" i="28"/>
  <c r="AE65" i="42"/>
  <c r="AG164" i="40"/>
  <c r="AM28" i="42"/>
  <c r="AA54" i="23"/>
  <c r="W23" i="41"/>
  <c r="Y23" i="41"/>
  <c r="AN130" i="41"/>
  <c r="AC130" i="41"/>
  <c r="W132" i="23"/>
  <c r="AG132" i="23"/>
  <c r="AB132" i="23"/>
  <c r="AC155" i="23"/>
  <c r="AF155" i="23"/>
  <c r="AO97" i="42"/>
  <c r="AI39" i="28"/>
  <c r="X39" i="28"/>
  <c r="AO39" i="28"/>
  <c r="AE83" i="23"/>
  <c r="X83" i="23"/>
  <c r="AF37" i="23"/>
  <c r="Z122" i="28"/>
  <c r="AO102" i="41"/>
  <c r="X168" i="42"/>
  <c r="X67" i="23"/>
  <c r="AJ67" i="23"/>
  <c r="AJ81" i="40"/>
  <c r="Y72" i="28"/>
  <c r="AK72" i="28"/>
  <c r="AK149" i="23"/>
  <c r="AM149" i="23"/>
  <c r="AL149" i="23"/>
  <c r="AB156" i="41"/>
  <c r="Y77" i="28"/>
  <c r="AA77" i="28"/>
  <c r="Y23" i="28"/>
  <c r="AF18" i="28"/>
  <c r="AG18" i="28"/>
  <c r="AC129" i="23"/>
  <c r="W118" i="42"/>
  <c r="AG12" i="40"/>
  <c r="AB12" i="40"/>
  <c r="AE12" i="40"/>
  <c r="AF30" i="23"/>
  <c r="AB30" i="23"/>
  <c r="AD30" i="23"/>
  <c r="AA74" i="23"/>
  <c r="AF135" i="23"/>
  <c r="AC135" i="23"/>
  <c r="Z176" i="28"/>
  <c r="AD176" i="28"/>
  <c r="AO176" i="28"/>
  <c r="AL49" i="23"/>
  <c r="AH49" i="23"/>
  <c r="AF96" i="23"/>
  <c r="AG96" i="23"/>
  <c r="AB96" i="23"/>
  <c r="AH172" i="28"/>
  <c r="Z172" i="28"/>
  <c r="AA87" i="23"/>
  <c r="Y87" i="23"/>
  <c r="AE89" i="28"/>
  <c r="AF89" i="28"/>
  <c r="AE112" i="23"/>
  <c r="AK112" i="23"/>
  <c r="AD112" i="23"/>
  <c r="AB143" i="41"/>
  <c r="AB20" i="28"/>
  <c r="W20" i="28"/>
  <c r="AO20" i="28"/>
  <c r="AF48" i="28"/>
  <c r="AG48" i="28"/>
  <c r="AO70" i="23"/>
  <c r="X70" i="23"/>
  <c r="W70" i="23"/>
  <c r="AD79" i="23"/>
  <c r="W164" i="28"/>
  <c r="AK164" i="28"/>
  <c r="AD13" i="42"/>
  <c r="X131" i="28"/>
  <c r="Z131" i="28"/>
  <c r="Y109" i="23"/>
  <c r="W109" i="23"/>
  <c r="AK109" i="23"/>
  <c r="AO59" i="42"/>
  <c r="AG59" i="42"/>
  <c r="AL80" i="23"/>
  <c r="Y80" i="23"/>
  <c r="AK80" i="23"/>
  <c r="AH17" i="28"/>
  <c r="AL17" i="28"/>
  <c r="AK20" i="40"/>
  <c r="AH151" i="40"/>
  <c r="AA151" i="40"/>
  <c r="AI129" i="41"/>
  <c r="AD129" i="41"/>
  <c r="AA122" i="40"/>
  <c r="AL122" i="40"/>
  <c r="AB37" i="41"/>
  <c r="AO37" i="41"/>
  <c r="AK8" i="42"/>
  <c r="AJ8" i="42"/>
  <c r="Y8" i="42"/>
  <c r="AF46" i="42"/>
  <c r="AC134" i="28"/>
  <c r="AJ134" i="28"/>
  <c r="AM103" i="23"/>
  <c r="AG116" i="41"/>
  <c r="AB69" i="41"/>
  <c r="Z69" i="41"/>
  <c r="AA9" i="40"/>
  <c r="AN9" i="40"/>
  <c r="AI114" i="42"/>
  <c r="AN114" i="42"/>
  <c r="AA50" i="41"/>
  <c r="AI28" i="23"/>
  <c r="AE28" i="23"/>
  <c r="Z84" i="28"/>
  <c r="AD84" i="28"/>
  <c r="W84" i="28"/>
  <c r="AK158" i="23"/>
  <c r="AO158" i="23"/>
  <c r="AO34" i="41"/>
  <c r="AG34" i="41"/>
  <c r="AF51" i="28"/>
  <c r="AA51" i="28"/>
  <c r="AB128" i="28"/>
  <c r="AO128" i="28"/>
  <c r="AN80" i="42"/>
  <c r="AF54" i="28"/>
  <c r="Y54" i="28"/>
  <c r="X75" i="28"/>
  <c r="AH75" i="28"/>
  <c r="W127" i="23"/>
  <c r="AB127" i="23"/>
  <c r="AD40" i="23"/>
  <c r="Y40" i="23"/>
  <c r="AA40" i="23"/>
  <c r="X13" i="23"/>
  <c r="AA147" i="41"/>
  <c r="AI162" i="23"/>
  <c r="AC162" i="23"/>
  <c r="AJ162" i="23"/>
  <c r="AB7" i="28"/>
  <c r="X157" i="28"/>
  <c r="AH24" i="40"/>
  <c r="AN24" i="40"/>
  <c r="X155" i="23"/>
  <c r="Y155" i="23"/>
  <c r="AL155" i="23"/>
  <c r="AM83" i="23"/>
  <c r="AL83" i="23"/>
  <c r="AN67" i="23"/>
  <c r="AF67" i="23"/>
  <c r="AG67" i="23"/>
  <c r="AG72" i="28"/>
  <c r="AJ72" i="28"/>
  <c r="AN72" i="28"/>
  <c r="AB18" i="28"/>
  <c r="AO18" i="28"/>
  <c r="AO49" i="23"/>
  <c r="X49" i="23"/>
  <c r="W49" i="23"/>
  <c r="Z87" i="23"/>
  <c r="AD87" i="23"/>
  <c r="AH87" i="23"/>
  <c r="AL89" i="28"/>
  <c r="AB112" i="23"/>
  <c r="AH112" i="23"/>
  <c r="AL112" i="23"/>
  <c r="AM105" i="28"/>
  <c r="AH143" i="41"/>
  <c r="AC20" i="28"/>
  <c r="AH20" i="28"/>
  <c r="AF20" i="28"/>
  <c r="AA70" i="23"/>
  <c r="AC70" i="23"/>
  <c r="Y70" i="23"/>
  <c r="AD34" i="40"/>
  <c r="AH34" i="40"/>
  <c r="AI48" i="42"/>
  <c r="AM42" i="40"/>
  <c r="AA102" i="42"/>
  <c r="AG26" i="41"/>
  <c r="AB37" i="42"/>
  <c r="AA37" i="42"/>
  <c r="Z76" i="41"/>
  <c r="AA76" i="41"/>
  <c r="AF76" i="41"/>
  <c r="AI124" i="41"/>
  <c r="AG100" i="41"/>
  <c r="Y35" i="42"/>
  <c r="AH101" i="40"/>
  <c r="AD125" i="40"/>
  <c r="AE33" i="23"/>
  <c r="X33" i="23"/>
  <c r="AL168" i="28"/>
  <c r="AC168" i="28"/>
  <c r="X71" i="28"/>
  <c r="AA177" i="23"/>
  <c r="AH89" i="41"/>
  <c r="AO6" i="41"/>
  <c r="AG132" i="40"/>
  <c r="Z56" i="41"/>
  <c r="Z128" i="42"/>
  <c r="AL19" i="41"/>
  <c r="AI44" i="42"/>
  <c r="AK44" i="42"/>
  <c r="AC111" i="41"/>
  <c r="AJ111" i="41"/>
  <c r="AL59" i="41"/>
  <c r="AE71" i="23"/>
  <c r="AA71" i="23"/>
  <c r="AB52" i="42"/>
  <c r="AM46" i="41"/>
  <c r="Z46" i="41"/>
  <c r="AM129" i="28"/>
  <c r="AH129" i="28"/>
  <c r="AE85" i="28"/>
  <c r="AI150" i="23"/>
  <c r="AL150" i="23"/>
  <c r="AH65" i="23"/>
  <c r="AG65" i="23"/>
  <c r="Z65" i="23"/>
  <c r="AI94" i="23"/>
  <c r="X94" i="23"/>
  <c r="AG120" i="23"/>
  <c r="AA15" i="23"/>
  <c r="AC15" i="23"/>
  <c r="AK166" i="23"/>
  <c r="Z166" i="23"/>
  <c r="AF169" i="23"/>
  <c r="AM169" i="23"/>
  <c r="AH176" i="23"/>
  <c r="AG176" i="23"/>
  <c r="AA10" i="40"/>
  <c r="AM173" i="40"/>
  <c r="W162" i="42"/>
  <c r="AI163" i="41"/>
  <c r="X12" i="42"/>
  <c r="AN95" i="40"/>
  <c r="AG95" i="40"/>
  <c r="X121" i="40"/>
  <c r="AB121" i="40"/>
  <c r="AD133" i="41"/>
  <c r="X19" i="23"/>
  <c r="AL39" i="42"/>
  <c r="X80" i="28"/>
  <c r="AL80" i="28"/>
  <c r="AK29" i="28"/>
  <c r="AI108" i="28"/>
  <c r="AO130" i="40"/>
  <c r="AC130" i="40"/>
  <c r="AO64" i="28"/>
  <c r="Y64" i="28"/>
  <c r="W64" i="28"/>
  <c r="AB175" i="40"/>
  <c r="AM118" i="41"/>
  <c r="AB144" i="23"/>
  <c r="Y5" i="23"/>
  <c r="AI98" i="23"/>
  <c r="AK98" i="23"/>
  <c r="AF21" i="23"/>
  <c r="AE74" i="28"/>
  <c r="AO74" i="28"/>
  <c r="AH74" i="28"/>
  <c r="AD53" i="28"/>
  <c r="Z53" i="28"/>
  <c r="AF145" i="28"/>
  <c r="W145" i="28"/>
  <c r="X158" i="28"/>
  <c r="AL78" i="42"/>
  <c r="AO78" i="42"/>
  <c r="AN100" i="42"/>
  <c r="AM177" i="42"/>
  <c r="AA177" i="42"/>
  <c r="AE60" i="40"/>
  <c r="AL29" i="40"/>
  <c r="Z29" i="40"/>
  <c r="AA136" i="41"/>
  <c r="Z139" i="23"/>
  <c r="AM139" i="23"/>
  <c r="AN137" i="28"/>
  <c r="AL137" i="28"/>
  <c r="AC131" i="28"/>
  <c r="AF149" i="28"/>
  <c r="AH149" i="28"/>
  <c r="AC156" i="28"/>
  <c r="AN24" i="23"/>
  <c r="AL109" i="23"/>
  <c r="Z109" i="23"/>
  <c r="AG125" i="23"/>
  <c r="AD91" i="42"/>
  <c r="AC25" i="40"/>
  <c r="AM59" i="42"/>
  <c r="AL59" i="42"/>
  <c r="AB59" i="42"/>
  <c r="AJ165" i="23"/>
  <c r="AK45" i="28"/>
  <c r="AN80" i="23"/>
  <c r="AH80" i="23"/>
  <c r="AF16" i="23"/>
  <c r="AO16" i="23"/>
  <c r="AA17" i="28"/>
  <c r="AC17" i="28"/>
  <c r="Y17" i="28"/>
  <c r="AH112" i="28"/>
  <c r="AM112" i="28"/>
  <c r="AC112" i="28"/>
  <c r="AN148" i="28"/>
  <c r="AH77" i="23"/>
  <c r="W77" i="23"/>
  <c r="AJ20" i="40"/>
  <c r="Y25" i="41"/>
  <c r="AM18" i="41"/>
  <c r="AM156" i="40"/>
  <c r="AI46" i="28"/>
  <c r="X46" i="28"/>
  <c r="Y151" i="40"/>
  <c r="AG151" i="40"/>
  <c r="AD165" i="41"/>
  <c r="Y168" i="41"/>
  <c r="AK168" i="41"/>
  <c r="AK61" i="23"/>
  <c r="Y41" i="23"/>
  <c r="AO121" i="41"/>
  <c r="AF11" i="41"/>
  <c r="X11" i="41"/>
  <c r="AD89" i="40"/>
  <c r="AN50" i="42"/>
  <c r="AO129" i="41"/>
  <c r="AB129" i="41"/>
  <c r="AO102" i="28"/>
  <c r="Z102" i="28"/>
  <c r="AK122" i="40"/>
  <c r="AI122" i="40"/>
  <c r="Z122" i="40"/>
  <c r="AF104" i="41"/>
  <c r="AF123" i="42"/>
  <c r="AG86" i="28"/>
  <c r="Z86" i="28"/>
  <c r="Z105" i="23"/>
  <c r="X105" i="23"/>
  <c r="AL105" i="23"/>
  <c r="AI4" i="28"/>
  <c r="AC96" i="28"/>
  <c r="Y79" i="28"/>
  <c r="AG79" i="28"/>
  <c r="AO34" i="28"/>
  <c r="AH37" i="41"/>
  <c r="AC37" i="41"/>
  <c r="AA8" i="42"/>
  <c r="AI8" i="42"/>
  <c r="AE126" i="40"/>
  <c r="AC113" i="40"/>
  <c r="AL113" i="40"/>
  <c r="AM140" i="23"/>
  <c r="AH134" i="28"/>
  <c r="AG134" i="28"/>
  <c r="AF134" i="28"/>
  <c r="AM109" i="28"/>
  <c r="Y103" i="23"/>
  <c r="AN168" i="23"/>
  <c r="AA97" i="41"/>
  <c r="AE97" i="41"/>
  <c r="AM69" i="41"/>
  <c r="AM2" i="23"/>
  <c r="AJ2" i="23"/>
  <c r="AL9" i="40"/>
  <c r="Z9" i="40"/>
  <c r="X62" i="40"/>
  <c r="AJ62" i="40"/>
  <c r="AC132" i="42"/>
  <c r="Z68" i="41"/>
  <c r="AA68" i="41"/>
  <c r="X146" i="23"/>
  <c r="AJ146" i="23"/>
  <c r="AK169" i="41"/>
  <c r="Y24" i="42"/>
  <c r="Z167" i="42"/>
  <c r="AJ114" i="42"/>
  <c r="Y114" i="42"/>
  <c r="AK126" i="23"/>
  <c r="AH109" i="40"/>
  <c r="AJ109" i="40"/>
  <c r="X50" i="41"/>
  <c r="AF21" i="41"/>
  <c r="AA21" i="41"/>
  <c r="AK146" i="42"/>
  <c r="AG171" i="42"/>
  <c r="AE28" i="41"/>
  <c r="AO96" i="40"/>
  <c r="AL96" i="40"/>
  <c r="Z131" i="41"/>
  <c r="AB113" i="28"/>
  <c r="AA167" i="23"/>
  <c r="AD28" i="23"/>
  <c r="AM28" i="23"/>
  <c r="AN174" i="23"/>
  <c r="AB174" i="23"/>
  <c r="AA123" i="28"/>
  <c r="AN84" i="28"/>
  <c r="AI84" i="28"/>
  <c r="AI158" i="23"/>
  <c r="AH34" i="41"/>
  <c r="AN34" i="41"/>
  <c r="AM34" i="41"/>
  <c r="AG107" i="23"/>
  <c r="AL5" i="41"/>
  <c r="AO161" i="41"/>
  <c r="W161" i="41"/>
  <c r="AG61" i="28"/>
  <c r="Y170" i="23"/>
  <c r="Y177" i="41"/>
  <c r="AB163" i="23"/>
  <c r="AI72" i="40"/>
  <c r="AE42" i="41"/>
  <c r="AG159" i="28"/>
  <c r="Y99" i="28"/>
  <c r="Z99" i="28"/>
  <c r="AK65" i="28"/>
  <c r="Y174" i="41"/>
  <c r="AK81" i="28"/>
  <c r="AI81" i="28"/>
  <c r="AF139" i="28"/>
  <c r="AK31" i="23"/>
  <c r="AF31" i="23"/>
  <c r="AD31" i="23"/>
  <c r="AE121" i="28"/>
  <c r="AJ121" i="28"/>
  <c r="AK173" i="23"/>
  <c r="Y173" i="23"/>
  <c r="AB95" i="28"/>
  <c r="AN95" i="28"/>
  <c r="W95" i="28"/>
  <c r="AH87" i="28"/>
  <c r="AL87" i="28"/>
  <c r="W32" i="28"/>
  <c r="AL32" i="28"/>
  <c r="Y32" i="28"/>
  <c r="AN148" i="42"/>
  <c r="AM161" i="40"/>
  <c r="AM108" i="23"/>
  <c r="X98" i="42"/>
  <c r="AK27" i="42"/>
  <c r="AA91" i="23"/>
  <c r="AK117" i="28"/>
  <c r="AB50" i="28"/>
  <c r="AC50" i="28"/>
  <c r="AN53" i="40"/>
  <c r="X162" i="28"/>
  <c r="AB162" i="28"/>
  <c r="AF148" i="23"/>
  <c r="AL148" i="23"/>
  <c r="X151" i="28"/>
  <c r="Z151" i="28"/>
  <c r="W151" i="28"/>
  <c r="AN29" i="23"/>
  <c r="AH29" i="23"/>
  <c r="AK29" i="23"/>
  <c r="AB88" i="23"/>
  <c r="AJ126" i="28"/>
  <c r="AF114" i="28"/>
  <c r="AJ114" i="28"/>
  <c r="AM137" i="41"/>
  <c r="AJ137" i="41"/>
  <c r="AL141" i="28"/>
  <c r="AO141" i="28"/>
  <c r="AM119" i="23"/>
  <c r="AN119" i="23"/>
  <c r="AD47" i="23"/>
  <c r="AM67" i="28"/>
  <c r="AH72" i="42"/>
  <c r="AI48" i="40"/>
  <c r="AN48" i="40"/>
  <c r="AD33" i="40"/>
  <c r="AH94" i="28"/>
  <c r="AC94" i="28"/>
  <c r="AO70" i="28"/>
  <c r="AC70" i="28"/>
  <c r="AA10" i="23"/>
  <c r="AM10" i="23"/>
  <c r="AK24" i="28"/>
  <c r="AJ24" i="28"/>
  <c r="AM106" i="28"/>
  <c r="Z115" i="28"/>
  <c r="AD44" i="28"/>
  <c r="AL44" i="28"/>
  <c r="AB26" i="40"/>
  <c r="Z142" i="28"/>
  <c r="AA97" i="28"/>
  <c r="AO110" i="28"/>
  <c r="AO112" i="41"/>
  <c r="AC112" i="41"/>
  <c r="W34" i="42"/>
  <c r="AB35" i="28"/>
  <c r="W35" i="28"/>
  <c r="AO35" i="28"/>
  <c r="AK17" i="23"/>
  <c r="AB17" i="23"/>
  <c r="AA42" i="28"/>
  <c r="Z42" i="28"/>
  <c r="AF19" i="42"/>
  <c r="AE159" i="40"/>
  <c r="AG159" i="40"/>
  <c r="AC20" i="23"/>
  <c r="AG124" i="23"/>
  <c r="AA22" i="23"/>
  <c r="AF22" i="23"/>
  <c r="AJ138" i="42"/>
  <c r="Y138" i="42"/>
  <c r="AN138" i="42"/>
  <c r="AD52" i="23"/>
  <c r="AE52" i="23"/>
  <c r="Y52" i="23"/>
  <c r="AM154" i="23"/>
  <c r="AL154" i="23"/>
  <c r="Y15" i="28"/>
  <c r="AB100" i="23"/>
  <c r="AI100" i="23"/>
  <c r="AH116" i="40"/>
  <c r="AJ131" i="23"/>
  <c r="Y36" i="23"/>
  <c r="AL82" i="28"/>
  <c r="AE82" i="28"/>
  <c r="AE114" i="23"/>
  <c r="W39" i="41"/>
  <c r="AA47" i="40"/>
  <c r="AO47" i="40"/>
  <c r="AA171" i="28"/>
  <c r="AF171" i="28"/>
  <c r="Z51" i="28"/>
  <c r="AD51" i="28"/>
  <c r="AJ128" i="28"/>
  <c r="AG128" i="28"/>
  <c r="AG54" i="28"/>
  <c r="AE54" i="28"/>
  <c r="W101" i="41"/>
  <c r="Z75" i="28"/>
  <c r="AM127" i="23"/>
  <c r="AC127" i="23"/>
  <c r="AN26" i="23"/>
  <c r="W26" i="23"/>
  <c r="Z93" i="28"/>
  <c r="X93" i="28"/>
  <c r="AF172" i="42"/>
  <c r="AA172" i="42"/>
  <c r="AB111" i="28"/>
  <c r="AD14" i="42"/>
  <c r="AA166" i="40"/>
  <c r="Y166" i="40"/>
  <c r="AC13" i="40"/>
  <c r="AC154" i="28"/>
  <c r="Z40" i="23"/>
  <c r="X40" i="23"/>
  <c r="AH14" i="23"/>
  <c r="AJ14" i="23"/>
  <c r="Y32" i="23"/>
  <c r="AN32" i="23"/>
  <c r="AE88" i="28"/>
  <c r="AD88" i="28"/>
  <c r="Y58" i="41"/>
  <c r="X58" i="41"/>
  <c r="AN147" i="41"/>
  <c r="W147" i="41"/>
  <c r="AO162" i="23"/>
  <c r="AN162" i="23"/>
  <c r="AI135" i="40"/>
  <c r="AH135" i="40"/>
  <c r="AA7" i="23"/>
  <c r="AI7" i="23"/>
  <c r="AE7" i="28"/>
  <c r="AF7" i="28"/>
  <c r="W157" i="28"/>
  <c r="AM3" i="28"/>
  <c r="AB24" i="40"/>
  <c r="AC24" i="40"/>
  <c r="AO141" i="23"/>
  <c r="AM92" i="28"/>
  <c r="AH92" i="28"/>
  <c r="AF54" i="23"/>
  <c r="AD23" i="41"/>
  <c r="AE130" i="41"/>
  <c r="AA130" i="41"/>
  <c r="Y132" i="23"/>
  <c r="AH86" i="23"/>
  <c r="AF133" i="40"/>
  <c r="AN155" i="23"/>
  <c r="AK155" i="23"/>
  <c r="Z155" i="23"/>
  <c r="Z69" i="23"/>
  <c r="AA97" i="42"/>
  <c r="Z39" i="28"/>
  <c r="Y39" i="28"/>
  <c r="AH83" i="23"/>
  <c r="AD83" i="23"/>
  <c r="AN102" i="41"/>
  <c r="AA168" i="42"/>
  <c r="AB67" i="23"/>
  <c r="AD67" i="23"/>
  <c r="AC67" i="23"/>
  <c r="AF81" i="40"/>
  <c r="Z72" i="28"/>
  <c r="AE72" i="28"/>
  <c r="AI72" i="28"/>
  <c r="AF149" i="23"/>
  <c r="AO149" i="23"/>
  <c r="AE77" i="28"/>
  <c r="AM18" i="28"/>
  <c r="Z18" i="28"/>
  <c r="Y118" i="42"/>
  <c r="X12" i="40"/>
  <c r="Y12" i="40"/>
  <c r="X30" i="23"/>
  <c r="AJ135" i="23"/>
  <c r="AK135" i="23"/>
  <c r="AE176" i="28"/>
  <c r="AK176" i="28"/>
  <c r="Y49" i="23"/>
  <c r="AC49" i="23"/>
  <c r="AD49" i="23"/>
  <c r="Z96" i="23"/>
  <c r="AC172" i="28"/>
  <c r="AD172" i="28"/>
  <c r="AK87" i="23"/>
  <c r="AJ87" i="23"/>
  <c r="AM87" i="23"/>
  <c r="AO89" i="28"/>
  <c r="AF112" i="23"/>
  <c r="AA112" i="23"/>
  <c r="AI105" i="28"/>
  <c r="AC143" i="41"/>
  <c r="AD20" i="28"/>
  <c r="AN20" i="28"/>
  <c r="AJ48" i="28"/>
  <c r="Z70" i="23"/>
  <c r="AD70" i="23"/>
  <c r="AN164" i="28"/>
  <c r="Z164" i="28"/>
</calcChain>
</file>

<file path=xl/comments1.xml><?xml version="1.0" encoding="utf-8"?>
<comments xmlns="http://schemas.openxmlformats.org/spreadsheetml/2006/main">
  <authors>
    <author>Tristan Kessler</author>
  </authors>
  <commentList>
    <comment ref="C219" authorId="0" shapeId="0">
      <text>
        <r>
          <rPr>
            <b/>
            <sz val="8"/>
            <color indexed="81"/>
            <rFont val="Tahoma"/>
            <family val="2"/>
          </rPr>
          <t>Tristan Kessler:</t>
        </r>
        <r>
          <rPr>
            <sz val="8"/>
            <color indexed="81"/>
            <rFont val="Tahoma"/>
            <family val="2"/>
          </rPr>
          <t xml:space="preserve">
Discrepancy is "Other Western Europe"</t>
        </r>
      </text>
    </comment>
  </commentList>
</comments>
</file>

<file path=xl/comments2.xml><?xml version="1.0" encoding="utf-8"?>
<comments xmlns="http://schemas.openxmlformats.org/spreadsheetml/2006/main">
  <authors>
    <author>Andrew Pettit</author>
  </authors>
  <commentList>
    <comment ref="B43" authorId="0" shape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</commentList>
</comments>
</file>

<file path=xl/sharedStrings.xml><?xml version="1.0" encoding="utf-8"?>
<sst xmlns="http://schemas.openxmlformats.org/spreadsheetml/2006/main" count="35667" uniqueCount="667">
  <si>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</si>
  <si>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</si>
  <si>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</si>
  <si>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</si>
  <si>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</si>
  <si>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</si>
  <si>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</si>
  <si>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</si>
  <si>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</si>
  <si>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</si>
  <si>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</si>
  <si>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</si>
  <si>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</si>
  <si>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</si>
  <si>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</si>
  <si>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</si>
  <si>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</si>
  <si>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</si>
  <si>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</si>
  <si>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</si>
  <si>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</si>
  <si>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</si>
  <si>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</si>
  <si>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</si>
  <si>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</si>
  <si>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</si>
  <si>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</si>
  <si>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</si>
  <si>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</si>
  <si>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</si>
  <si>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</si>
  <si>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</si>
  <si>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</si>
  <si>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</si>
  <si>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</si>
  <si>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</si>
  <si>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</si>
  <si>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</si>
  <si>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</si>
  <si>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</si>
  <si>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</si>
  <si>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</si>
  <si>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</si>
  <si>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</si>
  <si>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</si>
  <si>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</si>
  <si>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</si>
  <si>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</si>
  <si>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</si>
  <si>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</si>
  <si>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</si>
  <si>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</si>
  <si>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</si>
  <si>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</si>
  <si>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</si>
  <si>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</si>
  <si>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</si>
  <si>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</si>
  <si>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</si>
  <si>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</si>
  <si>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</si>
  <si>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</si>
  <si>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</si>
  <si>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</si>
  <si>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</si>
  <si>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</si>
  <si>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</si>
  <si>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</si>
  <si>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</si>
  <si>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</si>
  <si>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</si>
  <si>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</si>
  <si>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</si>
  <si>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</si>
  <si>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</si>
  <si>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</si>
  <si>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</si>
  <si>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</si>
  <si>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</si>
  <si>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</si>
  <si>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</si>
  <si>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</si>
  <si>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</si>
  <si>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</si>
  <si>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</si>
  <si>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</si>
  <si>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</si>
  <si>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</si>
  <si>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</si>
  <si>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</si>
  <si>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</si>
  <si>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</si>
  <si>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</si>
  <si>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</si>
  <si>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</si>
  <si>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</si>
  <si>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</si>
  <si>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</si>
  <si>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</si>
  <si>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</si>
  <si>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</si>
  <si>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</si>
  <si>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</si>
  <si>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</si>
  <si>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</si>
  <si>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</si>
  <si>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</si>
  <si>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</si>
  <si>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</si>
  <si>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</si>
  <si>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</si>
  <si>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</si>
  <si>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</si>
  <si>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</si>
  <si>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</si>
  <si>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</si>
  <si>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</si>
  <si>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</si>
  <si>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</si>
  <si>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</si>
  <si>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</si>
  <si>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</si>
  <si>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</si>
  <si>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</si>
  <si>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</si>
  <si>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</si>
  <si>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</si>
  <si>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</si>
  <si>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</si>
  <si>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</si>
  <si>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</si>
  <si>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</si>
  <si>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</si>
  <si>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</si>
  <si>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</si>
  <si>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</si>
  <si>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</si>
  <si>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</si>
  <si>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</si>
  <si>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</si>
  <si>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</si>
  <si>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</si>
  <si>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</si>
  <si>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</si>
  <si>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</si>
  <si>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</si>
  <si>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</si>
  <si>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</si>
  <si>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</si>
  <si>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</si>
  <si>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</si>
  <si>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</si>
  <si>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</si>
  <si>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</si>
  <si>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</si>
  <si>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</si>
  <si>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</si>
  <si>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</si>
  <si>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</si>
  <si>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</si>
  <si>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</si>
  <si>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</si>
  <si>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</si>
  <si>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</si>
  <si>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</si>
  <si>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</si>
  <si>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</si>
  <si>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</si>
  <si>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</si>
  <si>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</si>
  <si>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</si>
  <si>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</si>
  <si>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</si>
  <si>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</si>
  <si>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</si>
  <si>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</si>
  <si>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</si>
  <si>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</si>
  <si>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</si>
  <si>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</si>
  <si>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</si>
  <si>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</si>
  <si>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</si>
  <si>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</si>
  <si>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</si>
  <si>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</si>
  <si>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</si>
  <si>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</si>
  <si>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</si>
  <si>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</si>
  <si>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</si>
  <si>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</si>
  <si>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</si>
  <si>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</si>
  <si>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</si>
  <si>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</si>
  <si>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</si>
  <si>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</si>
  <si>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</si>
  <si>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</si>
  <si>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</si>
  <si>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</si>
  <si>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</si>
  <si>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</si>
  <si>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</si>
  <si>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</si>
  <si>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</si>
  <si>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</si>
  <si>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</si>
  <si>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</si>
  <si>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</si>
  <si>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</si>
  <si>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</si>
  <si>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</si>
  <si>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</si>
  <si>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</si>
  <si>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</si>
  <si>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</si>
  <si>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</si>
  <si>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</si>
  <si>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</si>
  <si>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</si>
  <si>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</si>
  <si>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</si>
  <si>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</si>
  <si>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</si>
  <si>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</si>
  <si>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</si>
  <si>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</si>
  <si>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</si>
  <si>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</si>
  <si>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</si>
  <si>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</si>
  <si>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</si>
  <si>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</si>
  <si>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</si>
  <si>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</si>
  <si>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</si>
  <si>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</si>
  <si>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</si>
  <si>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</si>
  <si>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</si>
  <si>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</si>
  <si>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</si>
  <si>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</si>
  <si>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</si>
  <si>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</si>
  <si>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</si>
  <si>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</si>
  <si>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</si>
  <si>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</si>
  <si>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</si>
  <si>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</si>
  <si>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</si>
  <si>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</si>
  <si>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</si>
  <si>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</si>
  <si>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</si>
  <si>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</si>
  <si>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</si>
  <si>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</si>
  <si>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</si>
  <si>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</si>
  <si>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</si>
  <si>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</si>
  <si>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</si>
  <si>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</si>
  <si>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</si>
  <si>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</si>
  <si>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</si>
  <si>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</si>
  <si>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</si>
  <si>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</si>
  <si>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</si>
  <si>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</si>
  <si>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</si>
  <si>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</si>
  <si>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</si>
  <si>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</si>
  <si>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</si>
  <si>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</si>
  <si>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</si>
  <si>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</si>
  <si>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</si>
  <si>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</si>
  <si>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</si>
  <si>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</si>
  <si>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</si>
  <si>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country set on the "Country Selector" tab.  We interpolate to get 2011-2019, 2021-2029, and 2031-2049 values.</t>
  </si>
  <si>
    <t>BAU Emissions</t>
  </si>
  <si>
    <t>Chemicals</t>
  </si>
  <si>
    <t>EPS</t>
  </si>
  <si>
    <t>Other</t>
  </si>
  <si>
    <t>NGPS</t>
  </si>
  <si>
    <t>Emissions Multiplier</t>
  </si>
  <si>
    <t>All values are given in Tg CO2e (equivalent to million metric tons).</t>
  </si>
  <si>
    <t>Cement and other carbonates</t>
  </si>
  <si>
    <t>Cement and other carbonates, process CO2</t>
  </si>
  <si>
    <t>Natural gas and petroleum systems</t>
  </si>
  <si>
    <t>Natural gas and petroleum systems, CH4</t>
  </si>
  <si>
    <t>Natural gas and petroleum systems, process CO2</t>
  </si>
  <si>
    <t>Iron and steel</t>
  </si>
  <si>
    <t>Iron and steel, process CO2</t>
  </si>
  <si>
    <t>Iron and steel, CH4</t>
  </si>
  <si>
    <t>Chemicals, N2O</t>
  </si>
  <si>
    <t>Chemicals, F-gases</t>
  </si>
  <si>
    <t>Chemicals, process CO2</t>
  </si>
  <si>
    <t>High GWP emissions from the production of HCFC-22</t>
  </si>
  <si>
    <t>High GWP emissions from ODS substitutes</t>
  </si>
  <si>
    <t>Waste management, N2O</t>
  </si>
  <si>
    <t>Waste management, CH4</t>
  </si>
  <si>
    <t>N2O emissions from human sewage - domestic wastewater</t>
  </si>
  <si>
    <t>Agriculture, N2O</t>
  </si>
  <si>
    <t>Agriculture, CH4</t>
  </si>
  <si>
    <t>N2O emissions from manure management</t>
  </si>
  <si>
    <t>CH4 emissions from rice cultivation</t>
  </si>
  <si>
    <t>CH4 emissions from enteric fermentation</t>
  </si>
  <si>
    <t>CH4 emissions from manure management</t>
  </si>
  <si>
    <t>Other industries</t>
  </si>
  <si>
    <t>Other industries, F-gases</t>
  </si>
  <si>
    <t>Other industries, process CO2</t>
  </si>
  <si>
    <t>Other industries, N2O</t>
  </si>
  <si>
    <t>Other industries, CH4</t>
  </si>
  <si>
    <t>High GWP emissions from the manufacture of semiconductors</t>
  </si>
  <si>
    <t>High GWP emissions from aluminum</t>
  </si>
  <si>
    <t>High GWP emissions from magnesium manufacturing</t>
  </si>
  <si>
    <t>High GWP emissions from electric power systems</t>
  </si>
  <si>
    <t>Pollutant</t>
  </si>
  <si>
    <t>CO2</t>
  </si>
  <si>
    <t>CH4</t>
  </si>
  <si>
    <t>N2O</t>
  </si>
  <si>
    <t>SF6</t>
  </si>
  <si>
    <t>Description:</t>
  </si>
  <si>
    <t>Annual BAU Emissions Projections</t>
  </si>
  <si>
    <t>Date Created:</t>
  </si>
  <si>
    <t>Units:</t>
  </si>
  <si>
    <r>
      <t>MtCO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</t>
    </r>
  </si>
  <si>
    <t>Business As Usual (BAU) Baseline Emissions Projections: 2010 to 2030</t>
  </si>
  <si>
    <t>Country/Region</t>
  </si>
  <si>
    <t>North America</t>
  </si>
  <si>
    <t xml:space="preserve">Data Source: </t>
  </si>
  <si>
    <r>
      <t xml:space="preserve">U.S. Environmental Protection Agency (USEPA). 2012. </t>
    </r>
    <r>
      <rPr>
        <i/>
        <sz val="11"/>
        <color theme="1"/>
        <rFont val="Calibri"/>
        <family val="2"/>
      </rPr>
      <t>Global Anthropogenic Non-CO2 Greenhouse Gas Emissions: 1990-2030</t>
    </r>
    <r>
      <rPr>
        <sz val="11"/>
        <color theme="1"/>
        <rFont val="Calibri"/>
        <family val="2"/>
        <scheme val="minor"/>
      </rPr>
      <t>. EPA 430-R-12-006.</t>
    </r>
  </si>
  <si>
    <t xml:space="preserve">Washington, D.C.: USEPA Climate Change Division.  August, 2011  Available at: </t>
  </si>
  <si>
    <t>http://www.epa.gov/climatechange/EPAactivities/economics/nonco2projections.html</t>
  </si>
  <si>
    <t>Combined 4 March 2014</t>
  </si>
  <si>
    <t>combined 4 March 2014</t>
  </si>
  <si>
    <t>MtCO2e</t>
  </si>
  <si>
    <t>Baseline Emissions</t>
  </si>
  <si>
    <t>Authors' calculations using DAYCENT simulations and IFPRI IMPACT model projections to generate baseline values</t>
  </si>
  <si>
    <t>Argiculture</t>
  </si>
  <si>
    <t>Baselines were developed using DNDC model claculations and adjusted using IFPRI's IMPACT Model.</t>
  </si>
  <si>
    <t>Annual Emissions Projections</t>
  </si>
  <si>
    <t>Authors' calculations underlying baseline for draft marginal abatement cost curves</t>
  </si>
  <si>
    <t>Country specific process emissions values must be included in the "BAU Process Emissions" tab and "Other Industrial Processes tab"</t>
  </si>
  <si>
    <t>Values of 1 can be manually coded into the the "Process Emissions Mulitpliers" tab if the data is unavailable, with other values for 2050.</t>
  </si>
  <si>
    <t>Global Warming Potentials</t>
  </si>
  <si>
    <t>AR5 20-Year GWP</t>
  </si>
  <si>
    <t>AR5 100-Year GWP</t>
  </si>
  <si>
    <t>EPA 100-Year GWP</t>
  </si>
  <si>
    <t>VOC</t>
  </si>
  <si>
    <t>CO</t>
  </si>
  <si>
    <t>NOx</t>
  </si>
  <si>
    <t>PM10</t>
  </si>
  <si>
    <t>PM25</t>
  </si>
  <si>
    <t>SOx</t>
  </si>
  <si>
    <t>BC</t>
  </si>
  <si>
    <t>OC</t>
  </si>
  <si>
    <t>F gases</t>
  </si>
  <si>
    <t>HFC-23</t>
  </si>
  <si>
    <t>Livestock Management</t>
  </si>
  <si>
    <t>Sheet Name</t>
  </si>
  <si>
    <t>Country</t>
  </si>
  <si>
    <t>Region</t>
  </si>
  <si>
    <t>Biomass CH4</t>
  </si>
  <si>
    <t>CH4 emissions from biomass combustion</t>
  </si>
  <si>
    <t>"Saudi Arabia"</t>
  </si>
  <si>
    <t>"Middle East"</t>
  </si>
  <si>
    <t>Biomass N2O</t>
  </si>
  <si>
    <t>N2O emissions from biomass combustion</t>
  </si>
  <si>
    <t>ODS Sub</t>
  </si>
  <si>
    <t>PV</t>
  </si>
  <si>
    <t>High GWP emissions from photovoltaic manufacturing</t>
  </si>
  <si>
    <t>Rice</t>
  </si>
  <si>
    <t>NitricAdipic</t>
  </si>
  <si>
    <t>N2O emissions from the production of adipic and nitric acid</t>
  </si>
  <si>
    <t>Enteric</t>
  </si>
  <si>
    <t>Landfill</t>
  </si>
  <si>
    <t>CH4 emissions from landfilling of solid waste</t>
  </si>
  <si>
    <t>StatMobCH4</t>
  </si>
  <si>
    <t>CH4 emissions from stationary and mobile combustion</t>
  </si>
  <si>
    <t>StatMobN2O</t>
  </si>
  <si>
    <t>N2O emissions from stationary and mobile combustion</t>
  </si>
  <si>
    <t>FPD</t>
  </si>
  <si>
    <t>High GWP emissions from flat panel display manufacturing</t>
  </si>
  <si>
    <t>Wastewater</t>
  </si>
  <si>
    <t>CH4 emissions from wastewater</t>
  </si>
  <si>
    <t>OtherAgCH4</t>
  </si>
  <si>
    <t>CH4 emissions from other agriculture sources</t>
  </si>
  <si>
    <t>OtherAgN2O</t>
  </si>
  <si>
    <t>N2O emissions from other agriculture sources</t>
  </si>
  <si>
    <t>OtherEnergyCH4</t>
  </si>
  <si>
    <t>CH4 emissions from other energy sources</t>
  </si>
  <si>
    <t>OtherEnergyN2O</t>
  </si>
  <si>
    <t>N2O emissions from other energy sources</t>
  </si>
  <si>
    <t>OtherIPCH4</t>
  </si>
  <si>
    <t>CH4 emissions from other industrial process sources</t>
  </si>
  <si>
    <t>OtherIPN2O</t>
  </si>
  <si>
    <t>N2O emissions from other industrial process sources</t>
  </si>
  <si>
    <t>OtherWasteCH4</t>
  </si>
  <si>
    <t>CH4 emissions from other waste sources</t>
  </si>
  <si>
    <t>OtherWasteN2O</t>
  </si>
  <si>
    <t>N2O emissions from other waste sources</t>
  </si>
  <si>
    <t>Magnesium</t>
  </si>
  <si>
    <t>AgSoils</t>
  </si>
  <si>
    <t>N2O emissions from agricultural soils</t>
  </si>
  <si>
    <t>NGO</t>
  </si>
  <si>
    <t>CH4 emissions from natural gas and oil systems</t>
  </si>
  <si>
    <t>Coal</t>
  </si>
  <si>
    <t>CH4 emissions from coal mining activities</t>
  </si>
  <si>
    <t>HCFC22</t>
  </si>
  <si>
    <t>Al</t>
  </si>
  <si>
    <t>MMCH4</t>
  </si>
  <si>
    <t>MMN2O</t>
  </si>
  <si>
    <t>Sewage</t>
  </si>
  <si>
    <t>Semi</t>
  </si>
  <si>
    <t>Source:</t>
  </si>
  <si>
    <t>Agricultural Soils</t>
  </si>
  <si>
    <t>Gas:</t>
  </si>
  <si>
    <t>World Totals</t>
  </si>
  <si>
    <t>OECD</t>
  </si>
  <si>
    <t>Non-OECD Asia</t>
  </si>
  <si>
    <t>Non-OECD Europe &amp; Eurasia</t>
  </si>
  <si>
    <t>Enteric Fermentation</t>
  </si>
  <si>
    <r>
      <t>CH</t>
    </r>
    <r>
      <rPr>
        <vertAlign val="subscript"/>
        <sz val="10"/>
        <rFont val="Arial"/>
        <family val="2"/>
      </rPr>
      <t>4</t>
    </r>
  </si>
  <si>
    <t>Manure Management</t>
  </si>
  <si>
    <t>Other Agriculture Sources (Savanna Burning, Ag Res Burning, Ag Soils)</t>
  </si>
  <si>
    <t>Biomass Combustion</t>
  </si>
  <si>
    <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</si>
  <si>
    <t>Stationary and Mobile Combustion</t>
  </si>
  <si>
    <t>Other Energy Sources (Fugitives from Natural Gas &amp; Oil, Fugitives from Solid Fuels)</t>
  </si>
  <si>
    <t>Nitric and Adipic Acid Production</t>
  </si>
  <si>
    <t>Aluminum</t>
  </si>
  <si>
    <t>High GWPs</t>
  </si>
  <si>
    <t>Electric Power Systems</t>
  </si>
  <si>
    <t>Flat Panel Display Manufacturing</t>
  </si>
  <si>
    <t>Production of HCFC-22</t>
  </si>
  <si>
    <t>Magnesium Manufacturing</t>
  </si>
  <si>
    <t>ODS Substitutes</t>
  </si>
  <si>
    <t>Photovoltaic Manufacturing</t>
  </si>
  <si>
    <t>Manufacture of Semiconductors</t>
  </si>
  <si>
    <t>Other IP (Chemical, Iron and Steel, Metal, Mineral, Petrochemical, Silicon Carbide, Solvents)</t>
  </si>
  <si>
    <t>Human Sewage - Domestic Wastewater</t>
  </si>
  <si>
    <t>Landfilling</t>
  </si>
  <si>
    <t>Other Waste Sources (Misc Waste Handling Practices, Waste Combustion)</t>
  </si>
  <si>
    <t>EPA - Region</t>
  </si>
  <si>
    <t>EPA - SA Share</t>
  </si>
  <si>
    <t>EPS Sector</t>
  </si>
  <si>
    <t>Cropland Managemen</t>
  </si>
  <si>
    <t>Alumnium</t>
  </si>
  <si>
    <t>F-gases</t>
  </si>
  <si>
    <t>Saudi Arabia Emissions</t>
  </si>
  <si>
    <t>Middle East Emissions</t>
  </si>
  <si>
    <t>Information</t>
  </si>
  <si>
    <t>Chemicals, CH4</t>
  </si>
  <si>
    <t>Aluminum, F-gases</t>
  </si>
  <si>
    <t>Desalination</t>
  </si>
  <si>
    <t>&lt;-set to zero manually, but based on EPA data</t>
  </si>
  <si>
    <t>All agriculture emissions are in livestock managmement so we limit process emission calculations to this</t>
  </si>
  <si>
    <t>Waste and water</t>
  </si>
  <si>
    <t>This includes waste and wastewater process emission.</t>
  </si>
  <si>
    <t>Waste and Water</t>
  </si>
  <si>
    <t>"Rest of" Region</t>
  </si>
  <si>
    <t>Main Region</t>
  </si>
  <si>
    <t>Secondary Region</t>
  </si>
  <si>
    <t/>
  </si>
  <si>
    <t>OPEC</t>
  </si>
  <si>
    <t>EU</t>
  </si>
  <si>
    <t>Rest of Africa</t>
  </si>
  <si>
    <t>Rest of Central and South America</t>
  </si>
  <si>
    <t>Rest of Middle East</t>
  </si>
  <si>
    <t>Rest of Non-OECD Asia</t>
  </si>
  <si>
    <t>Rest of Non-OECD Europe and Eurasia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</si>
  <si>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</si>
  <si>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</si>
  <si>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</si>
  <si>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</si>
  <si>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</si>
  <si>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</si>
  <si>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</si>
  <si>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</si>
  <si>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</si>
  <si>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</si>
  <si>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</si>
  <si>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</si>
  <si>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</si>
  <si>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</si>
  <si>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</si>
  <si>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</si>
  <si>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</si>
  <si>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</si>
  <si>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</si>
  <si>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</si>
  <si>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</si>
  <si>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</si>
  <si>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Brunei</t>
  </si>
  <si>
    <t>Bulgaria</t>
  </si>
  <si>
    <t>Burkina Faso</t>
  </si>
  <si>
    <t>Burma</t>
  </si>
  <si>
    <t>Burundi</t>
  </si>
  <si>
    <t>Cambodia</t>
  </si>
  <si>
    <t>Cameroon</t>
  </si>
  <si>
    <t>Cape Verde</t>
  </si>
  <si>
    <t>Central African Republic</t>
  </si>
  <si>
    <t>Chad</t>
  </si>
  <si>
    <t>Chile</t>
  </si>
  <si>
    <t>Colombia</t>
  </si>
  <si>
    <t>Comoros</t>
  </si>
  <si>
    <t>Congo (Brazzaville)</t>
  </si>
  <si>
    <t>Congo (Kinshasa)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</si>
  <si>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</si>
  <si>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</si>
  <si>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</si>
  <si>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</si>
  <si>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</si>
  <si>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</si>
  <si>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</si>
  <si>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</si>
  <si>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</si>
  <si>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</si>
  <si>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</si>
  <si>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</si>
  <si>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</si>
  <si>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</si>
  <si>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</si>
  <si>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</si>
  <si>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</si>
  <si>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</si>
  <si>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</si>
  <si>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</si>
  <si>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</si>
  <si>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</si>
  <si>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</si>
  <si>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</si>
  <si>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</si>
  <si>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</si>
  <si>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</si>
  <si>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</si>
  <si>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</si>
  <si>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</si>
  <si>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</si>
  <si>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</si>
  <si>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</si>
  <si>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</si>
  <si>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</si>
  <si>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</si>
  <si>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</si>
  <si>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</si>
  <si>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</si>
  <si>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</si>
  <si>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</si>
  <si>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</si>
  <si>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</si>
  <si>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</si>
  <si>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</si>
  <si>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</si>
  <si>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</si>
  <si>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</si>
  <si>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</si>
  <si>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</si>
  <si>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</si>
  <si>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</si>
  <si>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</si>
  <si>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</si>
  <si>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</si>
  <si>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</si>
  <si>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</si>
  <si>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</si>
  <si>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</si>
  <si>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</si>
  <si>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</si>
  <si>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</si>
  <si>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</si>
  <si>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</si>
  <si>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</si>
  <si>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</si>
  <si>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</si>
  <si>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</si>
  <si>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</si>
  <si>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Micronesia (Federated States of)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</si>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</sst>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6" formatCode="_(* #,##0_);_(* \(#,##0\);_(* &quot;-&quot;??_);_(@_)"/>
    <numFmt numFmtId="167" formatCode="_(* #,##0.0_);_(* \(#,##0.0\);_(* &quot;-&quot;??_);_(@_)"/>
    <numFmt numFmtId="168" formatCode="0.000"/>
    <numFmt numFmtId="169" formatCode="_(* #,##0.0_);_(* \(#,##0.0\);_(* &quot;-&quot;_);_(@_)"/>
    <numFmt numFmtId="170" formatCode="_(* #,##0.00_);_(* \(#,##0.00\);_(* &quot;-&quot;_);_(@_)"/>
    <numFmt numFmtId="171" formatCode="_(* #,##0.000_);_(* \(#,##0.000\);_(* &quot;-&quot;_);_(@_)"/>
    <numFmt numFmtId="172" formatCode="_(* #,##0.000000_);_(* \(#,##0.000000\);_(* &quot;-&quot;_);_(@_)"/>
    <numFmt numFmtId="173" formatCode="_(* #,##0.0000_);_(* \(#,##0.0000\);_(* &quot;-&quot;_);_(@_)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0"/>
      <color indexed="10"/>
      <name val="Arial"/>
      <family val="2"/>
    </font>
    <font>
      <vertAlign val="subscript"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4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12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0"/>
    <xf numFmtId="43" fontId="9" fillId="0" borderId="0" applyFont="0" applyFill="0" applyBorder="0" applyAlignment="0" applyProtection="0"/>
  </cellStyleXfs>
  <cellXfs count="304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2" fillId="9" borderId="0" xfId="0" applyFont="1" applyFill="1"/>
    <xf numFmtId="0" fontId="0" fillId="9" borderId="0" xfId="0" applyFill="1"/>
    <xf numFmtId="0" fontId="2" fillId="7" borderId="0" xfId="0" applyFont="1" applyFill="1"/>
    <xf numFmtId="1" fontId="0" fillId="0" borderId="0" xfId="0" applyNumberFormat="1"/>
    <xf numFmtId="0" fontId="0" fillId="0" borderId="0" xfId="0" applyFill="1"/>
    <xf numFmtId="0" fontId="2" fillId="10" borderId="0" xfId="6" applyFont="1" applyFill="1"/>
    <xf numFmtId="0" fontId="1" fillId="0" borderId="0" xfId="6" applyFont="1"/>
    <xf numFmtId="0" fontId="1" fillId="0" borderId="0" xfId="6" applyFont="1" applyAlignment="1">
      <alignment horizontal="left"/>
    </xf>
    <xf numFmtId="0" fontId="12" fillId="7" borderId="0" xfId="6" applyFont="1" applyFill="1"/>
    <xf numFmtId="0" fontId="13" fillId="7" borderId="0" xfId="6" applyFont="1" applyFill="1" applyAlignment="1">
      <alignment horizontal="left"/>
    </xf>
    <xf numFmtId="0" fontId="13" fillId="0" borderId="0" xfId="6" applyFont="1" applyFill="1" applyBorder="1"/>
    <xf numFmtId="0" fontId="14" fillId="0" borderId="0" xfId="6" applyFont="1" applyAlignment="1">
      <alignment horizontal="left"/>
    </xf>
    <xf numFmtId="0" fontId="15" fillId="0" borderId="0" xfId="6" applyFont="1" applyFill="1" applyBorder="1"/>
    <xf numFmtId="165" fontId="12" fillId="0" borderId="0" xfId="6" quotePrefix="1" applyNumberFormat="1" applyFont="1" applyAlignment="1">
      <alignment horizontal="left"/>
    </xf>
    <xf numFmtId="165" fontId="12" fillId="0" borderId="0" xfId="6" applyNumberFormat="1" applyFont="1" applyAlignment="1">
      <alignment horizontal="left"/>
    </xf>
    <xf numFmtId="0" fontId="12" fillId="0" borderId="0" xfId="6" applyFont="1" applyAlignment="1">
      <alignment horizontal="left"/>
    </xf>
    <xf numFmtId="165" fontId="16" fillId="0" borderId="0" xfId="6" applyNumberFormat="1" applyFont="1" applyAlignment="1">
      <alignment horizontal="left"/>
    </xf>
    <xf numFmtId="0" fontId="17" fillId="0" borderId="0" xfId="6" applyFont="1"/>
    <xf numFmtId="0" fontId="17" fillId="0" borderId="0" xfId="6" applyFont="1" applyFill="1" applyBorder="1" applyAlignment="1">
      <alignment horizontal="left" indent="1"/>
    </xf>
    <xf numFmtId="0" fontId="18" fillId="0" borderId="0" xfId="6" applyFont="1" applyFill="1" applyBorder="1" applyAlignment="1">
      <alignment horizontal="left" vertical="center" indent="1"/>
    </xf>
    <xf numFmtId="0" fontId="12" fillId="0" borderId="0" xfId="6" quotePrefix="1" applyFont="1" applyAlignment="1">
      <alignment horizontal="left"/>
    </xf>
    <xf numFmtId="165" fontId="1" fillId="0" borderId="0" xfId="6" applyNumberFormat="1" applyFont="1" applyAlignment="1">
      <alignment horizontal="left"/>
    </xf>
    <xf numFmtId="165" fontId="17" fillId="0" borderId="0" xfId="6" applyNumberFormat="1" applyFont="1" applyAlignment="1">
      <alignment horizontal="left"/>
    </xf>
    <xf numFmtId="0" fontId="16" fillId="0" borderId="0" xfId="6" applyFont="1" applyFill="1" applyBorder="1" applyAlignment="1">
      <alignment horizontal="left" indent="1"/>
    </xf>
    <xf numFmtId="1" fontId="16" fillId="0" borderId="0" xfId="6" applyNumberFormat="1" applyFont="1" applyAlignment="1">
      <alignment horizontal="left"/>
    </xf>
    <xf numFmtId="165" fontId="12" fillId="0" borderId="0" xfId="6" applyNumberFormat="1" applyFont="1" applyBorder="1"/>
    <xf numFmtId="165" fontId="12" fillId="0" borderId="0" xfId="6" applyNumberFormat="1" applyFont="1" applyBorder="1" applyAlignment="1">
      <alignment horizontal="left"/>
    </xf>
    <xf numFmtId="165" fontId="16" fillId="0" borderId="0" xfId="6" applyNumberFormat="1" applyFont="1" applyBorder="1" applyAlignment="1">
      <alignment horizontal="left"/>
    </xf>
    <xf numFmtId="0" fontId="19" fillId="0" borderId="0" xfId="6" applyFont="1" applyFill="1" applyBorder="1"/>
    <xf numFmtId="0" fontId="19" fillId="0" borderId="0" xfId="6" applyFont="1" applyFill="1" applyBorder="1" applyAlignment="1">
      <alignment horizontal="left"/>
    </xf>
    <xf numFmtId="0" fontId="12" fillId="0" borderId="0" xfId="6" applyFont="1" applyFill="1" applyBorder="1" applyAlignment="1">
      <alignment horizontal="left"/>
    </xf>
    <xf numFmtId="0" fontId="13" fillId="0" borderId="0" xfId="6" applyFont="1" applyFill="1" applyBorder="1" applyAlignment="1">
      <alignment horizontal="left"/>
    </xf>
    <xf numFmtId="0" fontId="15" fillId="0" borderId="0" xfId="6" applyFont="1" applyFill="1" applyBorder="1" applyAlignment="1">
      <alignment horizontal="left"/>
    </xf>
    <xf numFmtId="0" fontId="2" fillId="0" borderId="0" xfId="6" applyFont="1" applyFill="1" applyBorder="1"/>
    <xf numFmtId="165" fontId="1" fillId="0" borderId="0" xfId="6" applyNumberFormat="1" applyFont="1" applyBorder="1" applyAlignment="1">
      <alignment horizontal="left"/>
    </xf>
    <xf numFmtId="0" fontId="0" fillId="7" borderId="0" xfId="0" applyFill="1"/>
    <xf numFmtId="3" fontId="0" fillId="0" borderId="0" xfId="0" applyNumberFormat="1"/>
    <xf numFmtId="0" fontId="2" fillId="3" borderId="1" xfId="0" applyFont="1" applyFill="1" applyBorder="1" applyAlignment="1">
      <alignment horizontal="right"/>
    </xf>
    <xf numFmtId="0" fontId="0" fillId="3" borderId="2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 applyAlignment="1">
      <alignment horizontal="right"/>
    </xf>
    <xf numFmtId="22" fontId="0" fillId="3" borderId="0" xfId="0" applyNumberFormat="1" applyFont="1" applyFill="1" applyBorder="1"/>
    <xf numFmtId="0" fontId="0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17" fillId="3" borderId="0" xfId="0" applyFont="1" applyFill="1" applyBorder="1"/>
    <xf numFmtId="0" fontId="2" fillId="3" borderId="6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2" fillId="0" borderId="0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10" xfId="0" quotePrefix="1" applyFill="1" applyBorder="1"/>
    <xf numFmtId="0" fontId="0" fillId="2" borderId="10" xfId="0" applyFill="1" applyBorder="1"/>
    <xf numFmtId="0" fontId="0" fillId="2" borderId="11" xfId="0" applyFill="1" applyBorder="1"/>
    <xf numFmtId="166" fontId="0" fillId="0" borderId="0" xfId="8" quotePrefix="1" applyNumberFormat="1" applyFont="1" applyBorder="1"/>
    <xf numFmtId="0" fontId="0" fillId="2" borderId="10" xfId="8" applyNumberFormat="1" applyFont="1" applyFill="1" applyBorder="1"/>
    <xf numFmtId="0" fontId="0" fillId="2" borderId="11" xfId="8" applyNumberFormat="1" applyFont="1" applyFill="1" applyBorder="1"/>
    <xf numFmtId="0" fontId="2" fillId="0" borderId="0" xfId="0" quotePrefix="1" applyFont="1" applyBorder="1"/>
    <xf numFmtId="166" fontId="2" fillId="3" borderId="10" xfId="8" applyNumberFormat="1" applyFont="1" applyFill="1" applyBorder="1"/>
    <xf numFmtId="166" fontId="2" fillId="3" borderId="11" xfId="8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0" fontId="8" fillId="0" borderId="0" xfId="4"/>
    <xf numFmtId="0" fontId="2" fillId="3" borderId="1" xfId="2" applyFont="1" applyFill="1" applyBorder="1" applyAlignment="1">
      <alignment horizontal="right"/>
    </xf>
    <xf numFmtId="0" fontId="1" fillId="3" borderId="2" xfId="2" applyFont="1" applyFill="1" applyBorder="1"/>
    <xf numFmtId="0" fontId="1" fillId="3" borderId="2" xfId="2" applyFill="1" applyBorder="1"/>
    <xf numFmtId="0" fontId="1" fillId="3" borderId="3" xfId="2" applyFill="1" applyBorder="1"/>
    <xf numFmtId="0" fontId="2" fillId="3" borderId="4" xfId="2" applyFont="1" applyFill="1" applyBorder="1" applyAlignment="1">
      <alignment horizontal="right"/>
    </xf>
    <xf numFmtId="22" fontId="1" fillId="3" borderId="0" xfId="2" applyNumberFormat="1" applyFont="1" applyFill="1" applyBorder="1"/>
    <xf numFmtId="0" fontId="1" fillId="3" borderId="0" xfId="2" applyFont="1" applyFill="1" applyBorder="1"/>
    <xf numFmtId="0" fontId="1" fillId="3" borderId="0" xfId="2" applyFill="1" applyBorder="1"/>
    <xf numFmtId="0" fontId="1" fillId="3" borderId="5" xfId="2" applyFill="1" applyBorder="1"/>
    <xf numFmtId="0" fontId="17" fillId="3" borderId="0" xfId="2" applyFont="1" applyFill="1" applyBorder="1"/>
    <xf numFmtId="0" fontId="2" fillId="3" borderId="6" xfId="2" applyFont="1" applyFill="1" applyBorder="1" applyAlignment="1">
      <alignment horizontal="right"/>
    </xf>
    <xf numFmtId="0" fontId="1" fillId="3" borderId="7" xfId="2" applyFill="1" applyBorder="1"/>
    <xf numFmtId="0" fontId="1" fillId="3" borderId="8" xfId="2" applyFill="1" applyBorder="1"/>
    <xf numFmtId="0" fontId="2" fillId="0" borderId="0" xfId="2" applyFont="1" applyFill="1" applyBorder="1" applyAlignment="1">
      <alignment horizontal="left"/>
    </xf>
    <xf numFmtId="0" fontId="2" fillId="3" borderId="9" xfId="2" applyFont="1" applyFill="1" applyBorder="1" applyAlignment="1">
      <alignment horizontal="center"/>
    </xf>
    <xf numFmtId="0" fontId="2" fillId="3" borderId="10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0" fontId="2" fillId="2" borderId="9" xfId="2" applyFont="1" applyFill="1" applyBorder="1"/>
    <xf numFmtId="0" fontId="1" fillId="2" borderId="10" xfId="2" quotePrefix="1" applyFill="1" applyBorder="1"/>
    <xf numFmtId="0" fontId="1" fillId="2" borderId="10" xfId="2" applyFill="1" applyBorder="1"/>
    <xf numFmtId="0" fontId="1" fillId="2" borderId="11" xfId="2" applyFill="1" applyBorder="1"/>
    <xf numFmtId="166" fontId="0" fillId="0" borderId="0" xfId="9" quotePrefix="1" applyNumberFormat="1" applyFont="1" applyBorder="1"/>
    <xf numFmtId="0" fontId="0" fillId="2" borderId="10" xfId="9" applyNumberFormat="1" applyFont="1" applyFill="1" applyBorder="1"/>
    <xf numFmtId="0" fontId="0" fillId="2" borderId="11" xfId="9" applyNumberFormat="1" applyFont="1" applyFill="1" applyBorder="1"/>
    <xf numFmtId="0" fontId="2" fillId="0" borderId="0" xfId="2" quotePrefix="1" applyFont="1" applyBorder="1"/>
    <xf numFmtId="1" fontId="2" fillId="3" borderId="10" xfId="2" applyNumberFormat="1" applyFont="1" applyFill="1" applyBorder="1"/>
    <xf numFmtId="1" fontId="2" fillId="3" borderId="11" xfId="2" applyNumberFormat="1" applyFont="1" applyFill="1" applyBorder="1"/>
    <xf numFmtId="0" fontId="2" fillId="0" borderId="0" xfId="2" applyFont="1" applyFill="1" applyBorder="1" applyAlignment="1">
      <alignment horizontal="right"/>
    </xf>
    <xf numFmtId="0" fontId="2" fillId="0" borderId="0" xfId="2" applyFont="1" applyFill="1" applyBorder="1"/>
    <xf numFmtId="166" fontId="2" fillId="3" borderId="10" xfId="9" applyNumberFormat="1" applyFont="1" applyFill="1" applyBorder="1"/>
    <xf numFmtId="166" fontId="2" fillId="3" borderId="11" xfId="9" applyNumberFormat="1" applyFont="1" applyFill="1" applyBorder="1"/>
    <xf numFmtId="1" fontId="2" fillId="3" borderId="10" xfId="2" applyNumberFormat="1" applyFont="1" applyFill="1" applyBorder="1" applyAlignment="1">
      <alignment horizontal="center"/>
    </xf>
    <xf numFmtId="1" fontId="2" fillId="3" borderId="11" xfId="2" applyNumberFormat="1" applyFont="1" applyFill="1" applyBorder="1" applyAlignment="1">
      <alignment horizontal="center"/>
    </xf>
    <xf numFmtId="14" fontId="0" fillId="3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0" borderId="0" xfId="0" quotePrefix="1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2" fillId="3" borderId="10" xfId="0" applyNumberFormat="1" applyFont="1" applyFill="1" applyBorder="1" applyAlignment="1">
      <alignment horizontal="center"/>
    </xf>
    <xf numFmtId="165" fontId="0" fillId="0" borderId="0" xfId="0" applyNumberFormat="1"/>
    <xf numFmtId="167" fontId="0" fillId="0" borderId="0" xfId="8" quotePrefix="1" applyNumberFormat="1" applyFont="1" applyBorder="1"/>
    <xf numFmtId="167" fontId="0" fillId="2" borderId="10" xfId="8" applyNumberFormat="1" applyFont="1" applyFill="1" applyBorder="1"/>
    <xf numFmtId="167" fontId="0" fillId="2" borderId="11" xfId="8" applyNumberFormat="1" applyFont="1" applyFill="1" applyBorder="1"/>
    <xf numFmtId="167" fontId="2" fillId="3" borderId="10" xfId="8" applyNumberFormat="1" applyFont="1" applyFill="1" applyBorder="1"/>
    <xf numFmtId="167" fontId="2" fillId="3" borderId="11" xfId="8" applyNumberFormat="1" applyFont="1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6" borderId="0" xfId="0" applyFill="1"/>
    <xf numFmtId="0" fontId="0" fillId="0" borderId="0" xfId="0"/>
    <xf numFmtId="0" fontId="0" fillId="0" borderId="0" xfId="0"/>
    <xf numFmtId="0" fontId="21" fillId="0" borderId="0" xfId="10"/>
    <xf numFmtId="0" fontId="22" fillId="0" borderId="16" xfId="10" applyFont="1" applyFill="1" applyBorder="1" applyAlignment="1">
      <alignment horizontal="center"/>
    </xf>
    <xf numFmtId="0" fontId="22" fillId="0" borderId="17" xfId="10" applyFont="1" applyFill="1" applyBorder="1" applyAlignment="1">
      <alignment horizontal="center"/>
    </xf>
    <xf numFmtId="0" fontId="22" fillId="0" borderId="18" xfId="10" applyFont="1" applyFill="1" applyBorder="1" applyAlignment="1">
      <alignment horizontal="center"/>
    </xf>
    <xf numFmtId="0" fontId="23" fillId="0" borderId="0" xfId="10" applyFont="1" applyBorder="1" applyAlignment="1">
      <alignment horizontal="right"/>
    </xf>
    <xf numFmtId="0" fontId="9" fillId="0" borderId="0" xfId="10" applyFont="1" applyBorder="1"/>
    <xf numFmtId="0" fontId="23" fillId="0" borderId="0" xfId="10" applyFont="1" applyBorder="1"/>
    <xf numFmtId="0" fontId="9" fillId="0" borderId="0" xfId="10" applyFont="1"/>
    <xf numFmtId="0" fontId="22" fillId="0" borderId="20" xfId="10" applyFont="1" applyFill="1" applyBorder="1" applyAlignment="1">
      <alignment horizontal="center"/>
    </xf>
    <xf numFmtId="0" fontId="22" fillId="0" borderId="0" xfId="10" applyFont="1" applyFill="1" applyAlignment="1">
      <alignment horizontal="center"/>
    </xf>
    <xf numFmtId="0" fontId="22" fillId="0" borderId="7" xfId="10" applyFont="1" applyFill="1" applyBorder="1" applyAlignment="1">
      <alignment horizontal="center"/>
    </xf>
    <xf numFmtId="0" fontId="9" fillId="11" borderId="21" xfId="10" applyFont="1" applyFill="1" applyBorder="1"/>
    <xf numFmtId="169" fontId="9" fillId="0" borderId="14" xfId="10" applyNumberFormat="1" applyFont="1" applyFill="1" applyBorder="1" applyAlignment="1">
      <alignment horizontal="center"/>
    </xf>
    <xf numFmtId="169" fontId="9" fillId="0" borderId="6" xfId="10" applyNumberFormat="1" applyFont="1" applyFill="1" applyBorder="1" applyAlignment="1">
      <alignment horizontal="center"/>
    </xf>
    <xf numFmtId="169" fontId="9" fillId="0" borderId="22" xfId="10" applyNumberFormat="1" applyFont="1" applyFill="1" applyBorder="1" applyAlignment="1">
      <alignment horizontal="center"/>
    </xf>
    <xf numFmtId="0" fontId="9" fillId="0" borderId="23" xfId="10" applyFont="1" applyBorder="1"/>
    <xf numFmtId="169" fontId="9" fillId="0" borderId="12" xfId="10" applyNumberFormat="1" applyFont="1" applyFill="1" applyBorder="1" applyAlignment="1">
      <alignment horizontal="center"/>
    </xf>
    <xf numFmtId="169" fontId="9" fillId="0" borderId="9" xfId="10" applyNumberFormat="1" applyFont="1" applyFill="1" applyBorder="1" applyAlignment="1">
      <alignment horizontal="center"/>
    </xf>
    <xf numFmtId="169" fontId="9" fillId="0" borderId="24" xfId="10" applyNumberFormat="1" applyFont="1" applyFill="1" applyBorder="1" applyAlignment="1">
      <alignment horizontal="center"/>
    </xf>
    <xf numFmtId="0" fontId="9" fillId="11" borderId="23" xfId="10" applyFont="1" applyFill="1" applyBorder="1"/>
    <xf numFmtId="0" fontId="9" fillId="0" borderId="23" xfId="10" applyFont="1" applyFill="1" applyBorder="1"/>
    <xf numFmtId="0" fontId="22" fillId="0" borderId="25" xfId="10" applyFont="1" applyFill="1" applyBorder="1"/>
    <xf numFmtId="169" fontId="22" fillId="0" borderId="26" xfId="10" applyNumberFormat="1" applyFont="1" applyFill="1" applyBorder="1" applyAlignment="1">
      <alignment horizontal="center"/>
    </xf>
    <xf numFmtId="169" fontId="22" fillId="0" borderId="27" xfId="10" applyNumberFormat="1" applyFont="1" applyFill="1" applyBorder="1" applyAlignment="1">
      <alignment horizontal="center"/>
    </xf>
    <xf numFmtId="169" fontId="22" fillId="0" borderId="28" xfId="10" applyNumberFormat="1" applyFont="1" applyFill="1" applyBorder="1" applyAlignment="1">
      <alignment horizontal="center"/>
    </xf>
    <xf numFmtId="0" fontId="9" fillId="12" borderId="29" xfId="10" applyFont="1" applyFill="1" applyBorder="1"/>
    <xf numFmtId="170" fontId="9" fillId="12" borderId="30" xfId="10" applyNumberFormat="1" applyFont="1" applyFill="1" applyBorder="1" applyAlignment="1">
      <alignment horizontal="center"/>
    </xf>
    <xf numFmtId="170" fontId="9" fillId="12" borderId="14" xfId="10" applyNumberFormat="1" applyFont="1" applyFill="1" applyBorder="1" applyAlignment="1">
      <alignment horizontal="center"/>
    </xf>
    <xf numFmtId="170" fontId="9" fillId="12" borderId="4" xfId="10" applyNumberFormat="1" applyFont="1" applyFill="1" applyBorder="1" applyAlignment="1">
      <alignment horizontal="center"/>
    </xf>
    <xf numFmtId="170" fontId="9" fillId="12" borderId="31" xfId="10" applyNumberFormat="1" applyFont="1" applyFill="1" applyBorder="1" applyAlignment="1">
      <alignment horizontal="center"/>
    </xf>
    <xf numFmtId="0" fontId="22" fillId="0" borderId="23" xfId="10" applyFont="1" applyBorder="1"/>
    <xf numFmtId="169" fontId="22" fillId="0" borderId="32" xfId="10" applyNumberFormat="1" applyFont="1" applyFill="1" applyBorder="1" applyAlignment="1">
      <alignment horizontal="center"/>
    </xf>
    <xf numFmtId="169" fontId="22" fillId="0" borderId="33" xfId="10" applyNumberFormat="1" applyFont="1" applyFill="1" applyBorder="1" applyAlignment="1">
      <alignment horizontal="center"/>
    </xf>
    <xf numFmtId="169" fontId="22" fillId="0" borderId="34" xfId="10" applyNumberFormat="1" applyFont="1" applyFill="1" applyBorder="1" applyAlignment="1">
      <alignment horizontal="center"/>
    </xf>
    <xf numFmtId="169" fontId="22" fillId="0" borderId="12" xfId="10" applyNumberFormat="1" applyFont="1" applyFill="1" applyBorder="1" applyAlignment="1">
      <alignment horizontal="center"/>
    </xf>
    <xf numFmtId="169" fontId="22" fillId="0" borderId="9" xfId="10" applyNumberFormat="1" applyFont="1" applyFill="1" applyBorder="1" applyAlignment="1">
      <alignment horizontal="center"/>
    </xf>
    <xf numFmtId="169" fontId="22" fillId="0" borderId="24" xfId="10" applyNumberFormat="1" applyFont="1" applyFill="1" applyBorder="1" applyAlignment="1">
      <alignment horizontal="center"/>
    </xf>
    <xf numFmtId="0" fontId="22" fillId="13" borderId="23" xfId="10" applyFont="1" applyFill="1" applyBorder="1"/>
    <xf numFmtId="169" fontId="22" fillId="13" borderId="12" xfId="10" applyNumberFormat="1" applyFont="1" applyFill="1" applyBorder="1" applyAlignment="1">
      <alignment horizontal="center"/>
    </xf>
    <xf numFmtId="169" fontId="22" fillId="13" borderId="24" xfId="10" applyNumberFormat="1" applyFont="1" applyFill="1" applyBorder="1" applyAlignment="1">
      <alignment horizontal="center"/>
    </xf>
    <xf numFmtId="0" fontId="22" fillId="0" borderId="35" xfId="10" applyFont="1" applyFill="1" applyBorder="1"/>
    <xf numFmtId="169" fontId="22" fillId="0" borderId="36" xfId="10" applyNumberFormat="1" applyFont="1" applyFill="1" applyBorder="1" applyAlignment="1">
      <alignment horizontal="center"/>
    </xf>
    <xf numFmtId="169" fontId="22" fillId="0" borderId="37" xfId="10" applyNumberFormat="1" applyFont="1" applyFill="1" applyBorder="1" applyAlignment="1">
      <alignment horizontal="center"/>
    </xf>
    <xf numFmtId="169" fontId="22" fillId="0" borderId="38" xfId="10" applyNumberFormat="1" applyFont="1" applyFill="1" applyBorder="1" applyAlignment="1">
      <alignment horizontal="center"/>
    </xf>
    <xf numFmtId="41" fontId="24" fillId="0" borderId="0" xfId="10" applyNumberFormat="1" applyFont="1"/>
    <xf numFmtId="0" fontId="22" fillId="0" borderId="39" xfId="10" applyFont="1" applyBorder="1"/>
    <xf numFmtId="9" fontId="0" fillId="0" borderId="40" xfId="7" applyFont="1" applyBorder="1" applyAlignment="1">
      <alignment horizontal="center"/>
    </xf>
    <xf numFmtId="9" fontId="0" fillId="0" borderId="41" xfId="7" applyFont="1" applyBorder="1" applyAlignment="1">
      <alignment horizontal="center"/>
    </xf>
    <xf numFmtId="0" fontId="22" fillId="0" borderId="29" xfId="10" applyFont="1" applyBorder="1"/>
    <xf numFmtId="9" fontId="0" fillId="0" borderId="0" xfId="7" applyFont="1" applyBorder="1" applyAlignment="1">
      <alignment horizontal="center"/>
    </xf>
    <xf numFmtId="9" fontId="0" fillId="0" borderId="42" xfId="7" applyFont="1" applyBorder="1" applyAlignment="1">
      <alignment horizontal="center"/>
    </xf>
    <xf numFmtId="0" fontId="22" fillId="0" borderId="43" xfId="10" applyFont="1" applyBorder="1"/>
    <xf numFmtId="9" fontId="0" fillId="0" borderId="19" xfId="7" applyFont="1" applyBorder="1" applyAlignment="1">
      <alignment horizontal="center"/>
    </xf>
    <xf numFmtId="9" fontId="0" fillId="0" borderId="44" xfId="7" applyFont="1" applyBorder="1" applyAlignment="1">
      <alignment horizontal="center"/>
    </xf>
    <xf numFmtId="41" fontId="24" fillId="0" borderId="0" xfId="10" applyNumberFormat="1" applyFont="1" applyAlignment="1">
      <alignment horizontal="center"/>
    </xf>
    <xf numFmtId="170" fontId="9" fillId="0" borderId="14" xfId="10" applyNumberFormat="1" applyFont="1" applyFill="1" applyBorder="1" applyAlignment="1">
      <alignment horizontal="center"/>
    </xf>
    <xf numFmtId="170" fontId="9" fillId="0" borderId="6" xfId="10" applyNumberFormat="1" applyFont="1" applyFill="1" applyBorder="1" applyAlignment="1">
      <alignment horizontal="center"/>
    </xf>
    <xf numFmtId="170" fontId="9" fillId="0" borderId="22" xfId="10" applyNumberFormat="1" applyFont="1" applyFill="1" applyBorder="1" applyAlignment="1">
      <alignment horizontal="center"/>
    </xf>
    <xf numFmtId="170" fontId="24" fillId="0" borderId="0" xfId="10" applyNumberFormat="1" applyFont="1"/>
    <xf numFmtId="171" fontId="9" fillId="0" borderId="14" xfId="10" applyNumberFormat="1" applyFont="1" applyFill="1" applyBorder="1" applyAlignment="1">
      <alignment horizontal="center"/>
    </xf>
    <xf numFmtId="171" fontId="9" fillId="0" borderId="6" xfId="10" applyNumberFormat="1" applyFont="1" applyFill="1" applyBorder="1" applyAlignment="1">
      <alignment horizontal="center"/>
    </xf>
    <xf numFmtId="171" fontId="9" fillId="0" borderId="22" xfId="10" applyNumberFormat="1" applyFont="1" applyFill="1" applyBorder="1" applyAlignment="1">
      <alignment horizontal="center"/>
    </xf>
    <xf numFmtId="9" fontId="0" fillId="0" borderId="40" xfId="7" applyFont="1" applyFill="1" applyBorder="1" applyAlignment="1">
      <alignment horizontal="center"/>
    </xf>
    <xf numFmtId="9" fontId="0" fillId="0" borderId="41" xfId="7" applyFont="1" applyFill="1" applyBorder="1" applyAlignment="1">
      <alignment horizontal="center"/>
    </xf>
    <xf numFmtId="9" fontId="0" fillId="0" borderId="0" xfId="7" applyFont="1" applyFill="1" applyBorder="1" applyAlignment="1">
      <alignment horizontal="center"/>
    </xf>
    <xf numFmtId="9" fontId="0" fillId="0" borderId="42" xfId="7" applyFont="1" applyFill="1" applyBorder="1" applyAlignment="1">
      <alignment horizontal="center"/>
    </xf>
    <xf numFmtId="9" fontId="0" fillId="0" borderId="19" xfId="7" applyFont="1" applyFill="1" applyBorder="1" applyAlignment="1">
      <alignment horizontal="center"/>
    </xf>
    <xf numFmtId="9" fontId="0" fillId="0" borderId="44" xfId="7" applyFont="1" applyFill="1" applyBorder="1" applyAlignment="1">
      <alignment horizontal="center"/>
    </xf>
    <xf numFmtId="170" fontId="9" fillId="0" borderId="12" xfId="10" applyNumberFormat="1" applyFont="1" applyFill="1" applyBorder="1" applyAlignment="1">
      <alignment horizontal="center"/>
    </xf>
    <xf numFmtId="170" fontId="9" fillId="0" borderId="9" xfId="10" applyNumberFormat="1" applyFont="1" applyFill="1" applyBorder="1" applyAlignment="1">
      <alignment horizontal="center"/>
    </xf>
    <xf numFmtId="170" fontId="9" fillId="0" borderId="24" xfId="10" applyNumberFormat="1" applyFont="1" applyFill="1" applyBorder="1" applyAlignment="1">
      <alignment horizontal="center"/>
    </xf>
    <xf numFmtId="9" fontId="22" fillId="0" borderId="0" xfId="7" applyFont="1" applyFill="1" applyBorder="1" applyAlignment="1">
      <alignment horizontal="center"/>
    </xf>
    <xf numFmtId="9" fontId="24" fillId="0" borderId="0" xfId="7" applyFont="1"/>
    <xf numFmtId="41" fontId="24" fillId="0" borderId="0" xfId="7" applyNumberFormat="1" applyFont="1" applyAlignment="1">
      <alignment horizontal="center"/>
    </xf>
    <xf numFmtId="170" fontId="22" fillId="0" borderId="26" xfId="10" applyNumberFormat="1" applyFont="1" applyFill="1" applyBorder="1" applyAlignment="1">
      <alignment horizontal="center"/>
    </xf>
    <xf numFmtId="170" fontId="22" fillId="0" borderId="27" xfId="10" applyNumberFormat="1" applyFont="1" applyFill="1" applyBorder="1" applyAlignment="1">
      <alignment horizontal="center"/>
    </xf>
    <xf numFmtId="170" fontId="22" fillId="0" borderId="28" xfId="10" applyNumberFormat="1" applyFont="1" applyFill="1" applyBorder="1" applyAlignment="1">
      <alignment horizontal="center"/>
    </xf>
    <xf numFmtId="167" fontId="24" fillId="0" borderId="0" xfId="11" applyNumberFormat="1" applyFont="1"/>
    <xf numFmtId="169" fontId="24" fillId="0" borderId="0" xfId="10" applyNumberFormat="1" applyFont="1"/>
    <xf numFmtId="172" fontId="9" fillId="0" borderId="14" xfId="10" applyNumberFormat="1" applyFont="1" applyFill="1" applyBorder="1" applyAlignment="1">
      <alignment horizontal="center"/>
    </xf>
    <xf numFmtId="172" fontId="9" fillId="0" borderId="12" xfId="10" applyNumberFormat="1" applyFont="1" applyFill="1" applyBorder="1" applyAlignment="1">
      <alignment horizontal="center"/>
    </xf>
    <xf numFmtId="0" fontId="9" fillId="14" borderId="23" xfId="10" applyFont="1" applyFill="1" applyBorder="1"/>
    <xf numFmtId="9" fontId="9" fillId="0" borderId="5" xfId="7" applyFont="1" applyFill="1" applyBorder="1" applyAlignment="1">
      <alignment horizontal="center"/>
    </xf>
    <xf numFmtId="9" fontId="9" fillId="0" borderId="0" xfId="7" applyFont="1" applyFill="1" applyBorder="1" applyAlignment="1">
      <alignment horizontal="center"/>
    </xf>
    <xf numFmtId="10" fontId="9" fillId="0" borderId="0" xfId="7" applyNumberFormat="1" applyFont="1" applyFill="1" applyBorder="1" applyAlignment="1">
      <alignment horizontal="center"/>
    </xf>
    <xf numFmtId="172" fontId="22" fillId="0" borderId="26" xfId="10" applyNumberFormat="1" applyFont="1" applyFill="1" applyBorder="1" applyAlignment="1">
      <alignment horizontal="center"/>
    </xf>
    <xf numFmtId="173" fontId="24" fillId="0" borderId="0" xfId="10" applyNumberFormat="1" applyFont="1"/>
    <xf numFmtId="2" fontId="0" fillId="0" borderId="0" xfId="7" applyNumberFormat="1" applyFont="1" applyAlignment="1"/>
    <xf numFmtId="0" fontId="0" fillId="0" borderId="0" xfId="0" applyNumberFormat="1" applyFill="1"/>
    <xf numFmtId="168" fontId="0" fillId="0" borderId="0" xfId="0" applyNumberFormat="1"/>
    <xf numFmtId="0" fontId="0" fillId="0" borderId="0" xfId="0"/>
    <xf numFmtId="0" fontId="21" fillId="0" borderId="19" xfId="10" applyBorder="1" applyAlignment="1">
      <alignment horizontal="center"/>
    </xf>
    <xf numFmtId="0" fontId="21" fillId="0" borderId="0" xfId="10" applyAlignment="1">
      <alignment horizontal="center"/>
    </xf>
    <xf numFmtId="0" fontId="0" fillId="0" borderId="0" xfId="0"/>
    <xf numFmtId="0" fontId="22" fillId="0" borderId="19" xfId="10" applyFont="1" applyFill="1" applyBorder="1" applyAlignment="1">
      <alignment horizontal="center"/>
    </xf>
  </cellXfs>
  <cellStyles count="12">
    <cellStyle name="Comma" xfId="8" builtinId="3"/>
    <cellStyle name="Comma 2" xfId="3"/>
    <cellStyle name="Comma 2 2" xfId="9"/>
    <cellStyle name="Comma 3" xfId="11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Normal 4" xfId="10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rvis/Downloads/DataAnnex_Global_NonCO2_Projections_Dec2012_KS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udi Arabia share"/>
      <sheetName val="Table of Contents"/>
      <sheetName val="TOTAL"/>
      <sheetName val="CH4"/>
      <sheetName val="N2O"/>
      <sheetName val="HiGWP"/>
      <sheetName val="Ag"/>
      <sheetName val="Energy"/>
      <sheetName val="IP"/>
      <sheetName val="Waste"/>
      <sheetName val="AgSoils"/>
      <sheetName val="Enteric"/>
      <sheetName val="MMCH4"/>
      <sheetName val="MMN2O"/>
      <sheetName val="Rice"/>
      <sheetName val="OtherAgCH4"/>
      <sheetName val="OtherAgN2O"/>
      <sheetName val="Biomass CH4"/>
      <sheetName val="Biomass N2O"/>
      <sheetName val="Coal"/>
      <sheetName val="NGO"/>
      <sheetName val="StatMobCH4"/>
      <sheetName val="StatMobN2O"/>
      <sheetName val="OtherEnergyCH4"/>
      <sheetName val="OtherEnergyN2O"/>
      <sheetName val="NitricAdipic"/>
      <sheetName val="Al"/>
      <sheetName val="EPS"/>
      <sheetName val="FPD"/>
      <sheetName val="FPD (PFCs)"/>
      <sheetName val="FPD (SF6)"/>
      <sheetName val="FPD (NF3)"/>
      <sheetName val="HCFC22"/>
      <sheetName val="Magnesium"/>
      <sheetName val="ODS Sub"/>
      <sheetName val="ODS - RefAC"/>
      <sheetName val="ODS - Foams"/>
      <sheetName val="ODS - Solvents"/>
      <sheetName val="ODS - Aerosols"/>
      <sheetName val="ODS - Fire Ext"/>
      <sheetName val="PV"/>
      <sheetName val="PV (PFCs)"/>
      <sheetName val="PV (NF3)"/>
      <sheetName val="Semi"/>
      <sheetName val="Semi (PFCs)"/>
      <sheetName val="Semi (SF6)"/>
      <sheetName val="Semi (HFCs)"/>
      <sheetName val="Semi (NF3)"/>
      <sheetName val="OtherIPCH4"/>
      <sheetName val="OtherIPN2O"/>
      <sheetName val="Sewage"/>
      <sheetName val="Landfill"/>
      <sheetName val="Wastewater"/>
      <sheetName val="OtherWasteCH4"/>
      <sheetName val="OtherWasteN2O"/>
      <sheetName val="Lists"/>
      <sheetName val="GHG Summary Ma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E20" sqref="E20"/>
    </sheetView>
  </sheetViews>
  <sheetFormatPr defaultRowHeight="1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2" t="s">
        <v>353</v>
      </c>
    </row>
    <row r="10" spans="1:1">
      <c r="A10" s="2" t="s">
        <v>354</v>
      </c>
    </row>
    <row r="12" spans="1:1">
      <c r="A12" s="87" t="s">
        <v>277</v>
      </c>
    </row>
    <row r="13" spans="1:1">
      <c r="A13" s="87" t="s">
        <v>288</v>
      </c>
    </row>
    <row r="14" spans="1:1">
      <c r="A14" s="87"/>
    </row>
    <row r="15" spans="1:1">
      <c r="A15" s="87" t="s">
        <v>278</v>
      </c>
    </row>
    <row r="16" spans="1:1">
      <c r="A16" s="87" t="s">
        <v>276</v>
      </c>
    </row>
    <row r="17" spans="1:1">
      <c r="A17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C33" sqref="C33"/>
    </sheetView>
  </sheetViews>
  <sheetFormatPr defaultRowHeight="15"/>
  <cols>
    <col min="1" max="1" width="29.42578125" customWidth="1"/>
    <col min="2" max="2" width="24.7109375" customWidth="1"/>
    <col min="4" max="4" width="46.42578125" customWidth="1"/>
    <col min="5" max="5" width="23.28515625" customWidth="1"/>
  </cols>
  <sheetData>
    <row r="1" spans="1:5" ht="15.75" thickBot="1">
      <c r="A1" s="80" t="s">
        <v>236</v>
      </c>
      <c r="B1" s="79" t="s">
        <v>239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O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3"/>
  <sheetViews>
    <sheetView zoomScaleNormal="100" workbookViewId="0">
      <selection activeCell="S11" sqref="S11:S12"/>
    </sheetView>
  </sheetViews>
  <sheetFormatPr defaultColWidth="8.7109375" defaultRowHeight="12.75"/>
  <cols>
    <col min="1" max="1" width="14.7109375" style="209" bestFit="1" customWidth="1"/>
    <col min="2" max="2" width="51.140625" style="209" bestFit="1" customWidth="1"/>
    <col min="3" max="3" width="11.140625" style="209" bestFit="1" customWidth="1"/>
    <col min="4" max="4" width="14.85546875" style="209" customWidth="1"/>
    <col min="5" max="6" width="10.28515625" style="209" customWidth="1"/>
    <col min="7" max="14" width="9.42578125" style="209" bestFit="1" customWidth="1"/>
    <col min="15" max="15" width="5.42578125" style="209" customWidth="1"/>
    <col min="16" max="16" width="8.7109375" style="209" customWidth="1"/>
    <col min="17" max="24" width="8.7109375" style="209"/>
    <col min="25" max="25" width="0" style="209" hidden="1" customWidth="1"/>
    <col min="26" max="16384" width="8.7109375" style="209"/>
  </cols>
  <sheetData>
    <row r="1" spans="1:25" ht="13.5" thickBot="1">
      <c r="A1" s="301" t="s">
        <v>462</v>
      </c>
      <c r="B1" s="301"/>
      <c r="C1" s="301"/>
      <c r="D1" s="301"/>
      <c r="E1" s="301"/>
      <c r="F1" s="301"/>
      <c r="G1" s="300" t="s">
        <v>460</v>
      </c>
      <c r="H1" s="300"/>
      <c r="I1" s="300"/>
      <c r="J1" s="300"/>
      <c r="K1" s="300"/>
      <c r="L1" s="300"/>
      <c r="M1" s="300"/>
      <c r="N1" s="300"/>
      <c r="O1" s="300"/>
      <c r="P1" s="300" t="s">
        <v>461</v>
      </c>
      <c r="Q1" s="300"/>
      <c r="R1" s="300"/>
      <c r="S1" s="300"/>
      <c r="T1" s="300"/>
      <c r="U1" s="300"/>
      <c r="V1" s="300"/>
      <c r="W1" s="300"/>
      <c r="X1" s="300"/>
    </row>
    <row r="2" spans="1:25" ht="13.5" thickTop="1">
      <c r="A2" s="209" t="s">
        <v>370</v>
      </c>
      <c r="B2" s="209" t="s">
        <v>5</v>
      </c>
      <c r="C2" s="209" t="s">
        <v>371</v>
      </c>
      <c r="D2" s="209" t="s">
        <v>372</v>
      </c>
      <c r="E2" s="209" t="s">
        <v>456</v>
      </c>
      <c r="F2" s="209" t="s">
        <v>327</v>
      </c>
      <c r="G2" s="210">
        <v>1990</v>
      </c>
      <c r="H2" s="210">
        <v>1995</v>
      </c>
      <c r="I2" s="210">
        <v>2000</v>
      </c>
      <c r="J2" s="210">
        <v>2005</v>
      </c>
      <c r="K2" s="210">
        <v>2010</v>
      </c>
      <c r="L2" s="210">
        <v>2015</v>
      </c>
      <c r="M2" s="211">
        <v>2020</v>
      </c>
      <c r="N2" s="211">
        <v>2025</v>
      </c>
      <c r="O2" s="212">
        <v>2030</v>
      </c>
      <c r="P2" s="210">
        <v>1990</v>
      </c>
      <c r="Q2" s="210">
        <v>1995</v>
      </c>
      <c r="R2" s="210">
        <v>2000</v>
      </c>
      <c r="S2" s="210">
        <v>2005</v>
      </c>
      <c r="T2" s="210">
        <v>2010</v>
      </c>
      <c r="U2" s="210">
        <v>2015</v>
      </c>
      <c r="V2" s="211">
        <v>2020</v>
      </c>
      <c r="W2" s="211">
        <v>2025</v>
      </c>
      <c r="X2" s="212">
        <v>2030</v>
      </c>
    </row>
    <row r="3" spans="1:25" ht="15">
      <c r="A3" s="209" t="s">
        <v>373</v>
      </c>
      <c r="B3" s="209" t="s">
        <v>374</v>
      </c>
      <c r="C3" s="209" t="s">
        <v>375</v>
      </c>
      <c r="D3" s="209" t="s">
        <v>376</v>
      </c>
      <c r="F3" s="209" t="s">
        <v>329</v>
      </c>
      <c r="G3" s="296">
        <f>IFERROR(INDEX('Biomass CH4'!$C$7:$K$201,MATCH("Saudi Arabia",'Biomass CH4'!$B$7:$B$202,0),MATCH($P$2,'Biomass CH4'!$C$6:$K$6,0)),0)</f>
        <v>2.1967577856000001E-3</v>
      </c>
      <c r="H3" s="296">
        <f>IFERROR(INDEX('Biomass CH4'!$C$7:$K$201,MATCH("Saudi Arabia",'Biomass CH4'!$B$7:$B$202,0),MATCH($Q$2,'Biomass CH4'!$C$6:$K$6,0)),0)</f>
        <v>1.8497130623999997E-3</v>
      </c>
      <c r="I3" s="296">
        <f>IFERROR(INDEX('Biomass CH4'!$C$7:$K$201,MATCH("Saudi Arabia",'Biomass CH4'!$B$7:$B$202,0),MATCH($R$2,'Biomass CH4'!$C$6:$K$6,0)),0)</f>
        <v>7.9543416959999998E-4</v>
      </c>
      <c r="J3" s="296">
        <f>IFERROR(INDEX('Biomass CH4'!$C$7:$K$201,MATCH("Saudi Arabia",'Biomass CH4'!$B$7:$B$202,0),MATCH($S$2,'Biomass CH4'!$C$6:$K$6,0)),0)</f>
        <v>7.9543416959999998E-4</v>
      </c>
      <c r="K3" s="296">
        <f>IFERROR(INDEX('Biomass CH4'!$C$7:$K$201,MATCH("Saudi Arabia",'Biomass CH4'!$B$7:$B$202,0),MATCH($T$2,'Biomass CH4'!$C$6:$K$6,0)),0)</f>
        <v>8.8960313282086161E-4</v>
      </c>
      <c r="L3" s="296">
        <f>IFERROR(INDEX('Biomass CH4'!$C$7:$K$201,MATCH("Saudi Arabia",'Biomass CH4'!$B$7:$B$202,0),MATCH($U$2,'Biomass CH4'!$C$6:$K$6,0)),0)</f>
        <v>1.0719710855312435E-3</v>
      </c>
      <c r="M3" s="296">
        <f>IFERROR(INDEX('Biomass CH4'!$C$7:$K$201,MATCH("Saudi Arabia",'Biomass CH4'!$B$7:$B$202,0),MATCH($V$2,'Biomass CH4'!$C$6:$K$6,0)),0)</f>
        <v>1.29172432719662E-3</v>
      </c>
      <c r="N3" s="296">
        <f>IFERROR(INDEX('Biomass CH4'!$C$7:$K$201,MATCH("Saudi Arabia",'Biomass CH4'!$B$7:$B$202,0),MATCH($W$2,'Biomass CH4'!$C$6:$K$6,0)),0)</f>
        <v>1.5565268130759945E-3</v>
      </c>
      <c r="O3" s="296">
        <f>IFERROR(INDEX('Biomass CH4'!$C$7:$K$201,MATCH("Saudi Arabia",'Biomass CH4'!$B$7:$B$202,0),MATCH($X$2,'Biomass CH4'!$C$6:$K$6,0)),0)</f>
        <v>1.87561360331625E-3</v>
      </c>
      <c r="P3" s="209">
        <f>IFERROR(SUM(SUMIF('Biomass CH4'!$N$7:$N$201,"Middle East",'Biomass CH4'!$C$7:$C$201),SUMIF('Biomass CH4'!$M$7:$M$201,"Middle East",'Biomass CH4'!$C$7:$C$201)),0)</f>
        <v>0.17179369925760002</v>
      </c>
      <c r="Q3" s="209">
        <f>IFERROR(SUM(SUMIF('Biomass CH4'!$N$7:$N$201,"Middle East",'Biomass CH4'!$D$7:$D$201),SUMIF('Biomass CH4'!$M$7:$M$201,"Middle East",'Biomass CH4'!$D$7:$D$201)),0)</f>
        <v>0.18090359844479997</v>
      </c>
      <c r="R3" s="209">
        <f>IFERROR(SUM(SUMIF('Biomass CH4'!$N$7:$N$201,"Middle East",'Biomass CH4'!$E$7:$E$201),SUMIF('Biomass CH4'!$M$7:$M$201,"Middle East",'Biomass CH4'!$E$7:$E$201)),0)</f>
        <v>0.19182533065920002</v>
      </c>
      <c r="S3" s="209">
        <f>IFERROR(SUM(SUMIF('Biomass CH4'!$N$7:$N$201,"Middle East",'Biomass CH4'!$F$7:$F$201),SUMIF('Biomass CH4'!$M$7:$M$201,"Middle East",'Biomass CH4'!$F$7:$F$201)),0)</f>
        <v>0.2059963966368</v>
      </c>
      <c r="T3" s="209">
        <f>IFERROR(SUM(SUMIF('Biomass CH4'!$N$7:$N$201,"Middle East",'Biomass CH4'!$G$7:$G$201),SUMIF('Biomass CH4'!$M$7:$M$201,"Middle East",'Biomass CH4'!$G$7:$G$201)),0)</f>
        <v>0.23615793857319156</v>
      </c>
      <c r="U3" s="209">
        <f>IFERROR(SUM(SUMIF('Biomass CH4'!$N$7:$N$201,"Middle East",'Biomass CH4'!$H$7:$H$201),SUMIF('Biomass CH4'!$M$7:$M$201,"Middle East",'Biomass CH4'!$H$7:$H$201)),0)</f>
        <v>0.28457013293825978</v>
      </c>
      <c r="V3" s="209">
        <f>IFERROR(SUM(SUMIF('Biomass CH4'!$N$7:$N$201,"Middle East",'Biomass CH4'!$I$7:$I$201),SUMIF('Biomass CH4'!$M$7:$M$201,"Middle East",'Biomass CH4'!$I$7:$I$201)),0)</f>
        <v>0.3429067896246093</v>
      </c>
      <c r="W3" s="209">
        <f>IFERROR(SUM(SUMIF('Biomass CH4'!$N$7:$N$201,"Middle East",'Biomass CH4'!$J$7:$J$201),SUMIF('Biomass CH4'!$M$7:$M$201,"Middle East",'Biomass CH4'!$J$7:$J$201)),0)</f>
        <v>0.41320241571580296</v>
      </c>
      <c r="X3" s="209">
        <f>IFERROR(SUM(SUMIF('Biomass CH4'!$N$7:$N$201,"Middle East",'Biomass CH4'!$K$7:$K$201),SUMIF('Biomass CH4'!$M$7:$M$201,"Middle East",'Biomass CH4'!$K$7:$K$201)),0)</f>
        <v>0.4979085906706176</v>
      </c>
      <c r="Y3" s="209" t="str">
        <f t="shared" ref="Y3" si="0">CONCATENATE("iferror(SUM(SUMIF('",$A3,"'!$N$7:$N$201,",$D3,",'",$A3,"'!$",LEFT(ADDRESS(1,COLUMN(L2),4),1),"$7:$",LEFT(ADDRESS(1,COLUMN(L2),4),1),"$201),SUMIF('",$A3,"'!$m$7:$m$201,",$D3,",'",$A3,"'!$",LEFT(ADDRESS(1,COLUMN(L2),4),1),"$7:$",LEFT(ADDRESS(1,COLUMN(L2),4),1),"$201))",",0)")</f>
        <v>iferror(SUM(SUMIF('Biomass CH4'!$N$7:$N$201,"Middle East",'Biomass CH4'!$L$7:$L$201),SUMIF('Biomass CH4'!$m$7:$m$201,"Middle East",'Biomass CH4'!$L$7:$L$201)),0)</v>
      </c>
    </row>
    <row r="4" spans="1:25" ht="15">
      <c r="A4" s="209" t="s">
        <v>377</v>
      </c>
      <c r="B4" s="209" t="s">
        <v>378</v>
      </c>
      <c r="C4" s="209" t="s">
        <v>375</v>
      </c>
      <c r="D4" s="209" t="s">
        <v>376</v>
      </c>
      <c r="F4" s="209" t="s">
        <v>330</v>
      </c>
      <c r="G4" s="296">
        <f>IFERROR(INDEX('Biomass N2O'!$C$7:$K$201,MATCH("Saudi Arabia",'Biomass N2O'!$B$7:$B$202,0),MATCH($P$2,'Biomass N2O'!$C$6:$K$6,0)),0)</f>
        <v>1.7764164607999999E-4</v>
      </c>
      <c r="H4" s="296">
        <f>IFERROR(INDEX('Biomass N2O'!$C$7:$K$201,MATCH("Saudi Arabia",'Biomass N2O'!$B$7:$B$202,0),MATCH($Q$2,'Biomass N2O'!$C$6:$K$6,0)),0)</f>
        <v>1.4117644031999999E-4</v>
      </c>
      <c r="I4" s="296">
        <f>IFERROR(INDEX('Biomass N2O'!$C$7:$K$201,MATCH("Saudi Arabia",'Biomass N2O'!$B$7:$B$202,0),MATCH($R$2,'Biomass N2O'!$C$6:$K$6,0)),0)</f>
        <v>6.1035617279999997E-5</v>
      </c>
      <c r="J4" s="296">
        <f>IFERROR(INDEX('Biomass N2O'!$C$7:$K$201,MATCH("Saudi Arabia",'Biomass N2O'!$B$7:$B$202,0),MATCH($S$2,'Biomass N2O'!$C$6:$K$6,0)),0)</f>
        <v>6.1035617279999997E-5</v>
      </c>
      <c r="K4" s="296">
        <f>IFERROR(INDEX('Biomass N2O'!$C$7:$K$201,MATCH("Saudi Arabia",'Biomass N2O'!$B$7:$B$202,0),MATCH($T$2,'Biomass N2O'!$C$6:$K$6,0)),0)</f>
        <v>6.8261433090368353E-5</v>
      </c>
      <c r="L4" s="296">
        <f>IFERROR(INDEX('Biomass N2O'!$C$7:$K$201,MATCH("Saudi Arabia",'Biomass N2O'!$B$7:$B$202,0),MATCH($U$2,'Biomass N2O'!$C$6:$K$6,0)),0)</f>
        <v>8.2254973965492474E-5</v>
      </c>
      <c r="M4" s="296">
        <f>IFERROR(INDEX('Biomass N2O'!$C$7:$K$201,MATCH("Saudi Arabia",'Biomass N2O'!$B$7:$B$202,0),MATCH($V$2,'Biomass N2O'!$C$6:$K$6,0)),0)</f>
        <v>9.9117179873835776E-5</v>
      </c>
      <c r="N4" s="296">
        <f>IFERROR(INDEX('Biomass N2O'!$C$7:$K$201,MATCH("Saudi Arabia",'Biomass N2O'!$B$7:$B$202,0),MATCH($W$2,'Biomass N2O'!$C$6:$K$6,0)),0)</f>
        <v>1.1943612492374943E-4</v>
      </c>
      <c r="O4" s="296">
        <f>IFERROR(INDEX('Biomass N2O'!$C$7:$K$201,MATCH("Saudi Arabia",'Biomass N2O'!$B$7:$B$202,0),MATCH($X$2,'Biomass N2O'!$C$6:$K$6,0)),0)</f>
        <v>1.4392043795998926E-4</v>
      </c>
      <c r="P4" s="209">
        <f>IFERROR(SUM(SUMIF('Biomass N2O'!$N$7:$N$201,"Middle East",'Biomass N2O'!$C$7:$C$201),SUMIF('Biomass N2O'!$M$7:$M$201,"Middle East",'Biomass N2O'!$C$7:$C$201)),0)</f>
        <v>3.5626304135679999E-2</v>
      </c>
      <c r="Q4" s="209">
        <f>IFERROR(SUM(SUMIF('Biomass N2O'!$N$7:$N$201,"Middle East",'Biomass N2O'!$D$7:$D$201),SUMIF('Biomass N2O'!$M$7:$M$201,"Middle East",'Biomass N2O'!$D$7:$D$201)),0)</f>
        <v>3.766803345664E-2</v>
      </c>
      <c r="R4" s="209">
        <f>IFERROR(SUM(SUMIF('Biomass N2O'!$N$7:$N$201,"Middle East",'Biomass N2O'!$E$7:$E$201),SUMIF('Biomass N2O'!$M$7:$M$201,"Middle East",'Biomass N2O'!$E$7:$E$201)),0)</f>
        <v>4.3658151810559993E-2</v>
      </c>
      <c r="S4" s="209">
        <f>IFERROR(SUM(SUMIF('Biomass N2O'!$N$7:$N$201,"Middle East",'Biomass N2O'!$F$7:$F$201),SUMIF('Biomass N2O'!$M$7:$M$201,"Middle East",'Biomass N2O'!$F$7:$F$201)),0)</f>
        <v>4.7013270442239991E-2</v>
      </c>
      <c r="T4" s="209">
        <f>IFERROR(SUM(SUMIF('Biomass N2O'!$N$7:$N$201,"Middle East",'Biomass N2O'!$G$7:$G$201),SUMIF('Biomass N2O'!$M$7:$M$201,"Middle East",'Biomass N2O'!$G$7:$G$201)),0)</f>
        <v>5.3972912315647083E-2</v>
      </c>
      <c r="U4" s="209">
        <f>IFERROR(SUM(SUMIF('Biomass N2O'!$N$7:$N$201,"Middle East",'Biomass N2O'!$H$7:$H$201),SUMIF('Biomass N2O'!$M$7:$M$201,"Middle East",'Biomass N2O'!$H$7:$H$201)),0)</f>
        <v>6.5037317506769068E-2</v>
      </c>
      <c r="V4" s="209">
        <f>IFERROR(SUM(SUMIF('Biomass N2O'!$N$7:$N$201,"Middle East",'Biomass N2O'!$I$7:$I$201),SUMIF('Biomass N2O'!$M$7:$M$201,"Middle East",'Biomass N2O'!$I$7:$I$201)),0)</f>
        <v>7.8369917186218399E-2</v>
      </c>
      <c r="W4" s="209">
        <f>IFERROR(SUM(SUMIF('Biomass N2O'!$N$7:$N$201,"Middle East",'Biomass N2O'!$J$7:$J$201),SUMIF('Biomass N2O'!$M$7:$M$201,"Middle East",'Biomass N2O'!$J$7:$J$201)),0)</f>
        <v>9.4435689466059125E-2</v>
      </c>
      <c r="X4" s="209">
        <f>IFERROR(SUM(SUMIF('Biomass N2O'!$N$7:$N$201,"Middle East",'Biomass N2O'!$K$7:$K$201),SUMIF('Biomass N2O'!$M$7:$M$201,"Middle East",'Biomass N2O'!$K$7:$K$201)),0)</f>
        <v>0.11379493261093077</v>
      </c>
    </row>
    <row r="5" spans="1:25" ht="15">
      <c r="A5" s="209" t="s">
        <v>379</v>
      </c>
      <c r="B5" s="209" t="s">
        <v>308</v>
      </c>
      <c r="C5" s="209" t="s">
        <v>375</v>
      </c>
      <c r="D5" s="209" t="s">
        <v>376</v>
      </c>
      <c r="E5" s="209" t="s">
        <v>290</v>
      </c>
      <c r="F5" s="209" t="s">
        <v>459</v>
      </c>
      <c r="G5" s="296">
        <f>IFERROR(INDEX('ODS Sub'!$C$7:$K$201,MATCH("Saudi Arabia",'ODS Sub'!$B$7:$B$202,0),MATCH($P$2,'ODS Sub'!$C$6:$K$6,0)),0)</f>
        <v>0</v>
      </c>
      <c r="H5" s="296">
        <f>IFERROR(INDEX('ODS Sub'!$C$7:$K$201,MATCH("Saudi Arabia",'ODS Sub'!$B$7:$B$202,0),MATCH($Q$2,'ODS Sub'!$C$6:$K$6,0)),0)</f>
        <v>0.12384469624453173</v>
      </c>
      <c r="I5" s="296">
        <f>IFERROR(INDEX('ODS Sub'!$C$7:$K$201,MATCH("Saudi Arabia",'ODS Sub'!$B$7:$B$202,0),MATCH($R$2,'ODS Sub'!$C$6:$K$6,0)),0)</f>
        <v>0.78982009923698115</v>
      </c>
      <c r="J5" s="296">
        <f>IFERROR(INDEX('ODS Sub'!$C$7:$K$201,MATCH("Saudi Arabia",'ODS Sub'!$B$7:$B$202,0),MATCH($S$2,'ODS Sub'!$C$6:$K$6,0)),0)</f>
        <v>2.0026374929847917</v>
      </c>
      <c r="K5" s="296">
        <f>IFERROR(INDEX('ODS Sub'!$C$7:$K$201,MATCH("Saudi Arabia",'ODS Sub'!$B$7:$B$202,0),MATCH($T$2,'ODS Sub'!$C$6:$K$6,0)),0)</f>
        <v>3.5193682226973055</v>
      </c>
      <c r="L5" s="296">
        <f>IFERROR(INDEX('ODS Sub'!$C$7:$K$201,MATCH("Saudi Arabia",'ODS Sub'!$B$7:$B$202,0),MATCH($U$2,'ODS Sub'!$C$6:$K$6,0)),0)</f>
        <v>5.4086678331829035</v>
      </c>
      <c r="M5" s="296">
        <f>IFERROR(INDEX('ODS Sub'!$C$7:$K$201,MATCH("Saudi Arabia",'ODS Sub'!$B$7:$B$202,0),MATCH($V$2,'ODS Sub'!$C$6:$K$6,0)),0)</f>
        <v>7.7534600867655303</v>
      </c>
      <c r="N5" s="296">
        <f>IFERROR(INDEX('ODS Sub'!$C$7:$K$201,MATCH("Saudi Arabia",'ODS Sub'!$B$7:$B$202,0),MATCH($W$2,'ODS Sub'!$C$6:$K$6,0)),0)</f>
        <v>12.744629755507459</v>
      </c>
      <c r="O5" s="296">
        <f>IFERROR(INDEX('ODS Sub'!$C$7:$K$201,MATCH("Saudi Arabia",'ODS Sub'!$B$7:$B$202,0),MATCH($X$2,'ODS Sub'!$C$6:$K$6,0)),0)</f>
        <v>16.71937208464286</v>
      </c>
      <c r="P5" s="209">
        <f>IFERROR(SUM(SUMIF('ODS Sub'!$N$7:$N$201,"Middle East",'ODS Sub'!$C$7:$C$201),SUMIF('ODS Sub'!$M$7:$M$201,"Middle East",'ODS Sub'!$C$7:$C$201)),0)</f>
        <v>0</v>
      </c>
      <c r="Q5" s="209">
        <f>IFERROR(SUM(SUMIF('ODS Sub'!$N$7:$N$201,"Middle East",'ODS Sub'!$D$7:$D$201),SUMIF('ODS Sub'!$M$7:$M$201,"Middle East",'ODS Sub'!$D$7:$D$201)),0)</f>
        <v>0.33088706323391665</v>
      </c>
      <c r="R5" s="209">
        <f>IFERROR(SUM(SUMIF('ODS Sub'!$N$7:$N$201,"Middle East",'ODS Sub'!$E$7:$E$201),SUMIF('ODS Sub'!$M$7:$M$201,"Middle East",'ODS Sub'!$E$7:$E$201)),0)</f>
        <v>2.1541792734710241</v>
      </c>
      <c r="S5" s="209">
        <f>IFERROR(SUM(SUMIF('ODS Sub'!$N$7:$N$201,"Middle East",'ODS Sub'!$F$7:$F$201),SUMIF('ODS Sub'!$M$7:$M$201,"Middle East",'ODS Sub'!$F$7:$F$201)),0)</f>
        <v>5.4940288319183388</v>
      </c>
      <c r="T5" s="209">
        <f>IFERROR(SUM(SUMIF('ODS Sub'!$N$7:$N$201,"Middle East",'ODS Sub'!$G$7:$G$201),SUMIF('ODS Sub'!$M$7:$M$201,"Middle East",'ODS Sub'!$G$7:$G$201)),0)</f>
        <v>10.090716447526374</v>
      </c>
      <c r="U5" s="209">
        <f>IFERROR(SUM(SUMIF('ODS Sub'!$N$7:$N$201,"Middle East",'ODS Sub'!$H$7:$H$201),SUMIF('ODS Sub'!$M$7:$M$201,"Middle East",'ODS Sub'!$H$7:$H$201)),0)</f>
        <v>16.013454737816438</v>
      </c>
      <c r="V5" s="209">
        <f>IFERROR(SUM(SUMIF('ODS Sub'!$N$7:$N$201,"Middle East",'ODS Sub'!$I$7:$I$201),SUMIF('ODS Sub'!$M$7:$M$201,"Middle East",'ODS Sub'!$I$7:$I$201)),0)</f>
        <v>23.396028964913395</v>
      </c>
      <c r="W5" s="209">
        <f>IFERROR(SUM(SUMIF('ODS Sub'!$N$7:$N$201,"Middle East",'ODS Sub'!$J$7:$J$201),SUMIF('ODS Sub'!$M$7:$M$201,"Middle East",'ODS Sub'!$J$7:$J$201)),0)</f>
        <v>39.369561829998808</v>
      </c>
      <c r="X5" s="209">
        <f>IFERROR(SUM(SUMIF('ODS Sub'!$N$7:$N$201,"Middle East",'ODS Sub'!$K$7:$K$201),SUMIF('ODS Sub'!$M$7:$M$201,"Middle East",'ODS Sub'!$K$7:$K$201)),0)</f>
        <v>53.063619195800086</v>
      </c>
    </row>
    <row r="6" spans="1:25" ht="15">
      <c r="A6" s="209" t="s">
        <v>291</v>
      </c>
      <c r="B6" s="209" t="s">
        <v>326</v>
      </c>
      <c r="C6" s="209" t="s">
        <v>375</v>
      </c>
      <c r="D6" s="209" t="s">
        <v>376</v>
      </c>
      <c r="E6" s="209" t="s">
        <v>290</v>
      </c>
      <c r="F6" s="209" t="s">
        <v>459</v>
      </c>
      <c r="G6" s="296">
        <f>IFERROR(INDEX(EPS!$C$7:$K$201,MATCH("Saudi Arabia",EPS!$B$7:$B$202,0),MATCH($P$2,EPS!$C$6:$K$6,0)),0)</f>
        <v>0.13005701055907221</v>
      </c>
      <c r="H6" s="296">
        <f>IFERROR(INDEX(EPS!$C$7:$K$201,MATCH("Saudi Arabia",EPS!$B$7:$B$202,0),MATCH($Q$2,EPS!$C$6:$K$6,0)),0)</f>
        <v>0.12469737221531751</v>
      </c>
      <c r="I6" s="296">
        <f>IFERROR(INDEX(EPS!$C$7:$K$201,MATCH("Saudi Arabia",EPS!$B$7:$B$202,0),MATCH($R$2,EPS!$C$6:$K$6,0)),0)</f>
        <v>0.1476907204783523</v>
      </c>
      <c r="J6" s="296">
        <f>IFERROR(INDEX(EPS!$C$7:$K$201,MATCH("Saudi Arabia",EPS!$B$7:$B$202,0),MATCH($S$2,EPS!$C$6:$K$6,0)),0)</f>
        <v>0.50778082458018547</v>
      </c>
      <c r="K6" s="296">
        <f>IFERROR(INDEX(EPS!$C$7:$K$201,MATCH("Saudi Arabia",EPS!$B$7:$B$202,0),MATCH($T$2,EPS!$C$6:$K$6,0)),0)</f>
        <v>0.57243034753197108</v>
      </c>
      <c r="L6" s="296">
        <f>IFERROR(INDEX(EPS!$C$7:$K$201,MATCH("Saudi Arabia",EPS!$B$7:$B$202,0),MATCH($U$2,EPS!$C$6:$K$6,0)),0)</f>
        <v>0.63590437618011331</v>
      </c>
      <c r="M6" s="296">
        <f>IFERROR(INDEX(EPS!$C$7:$K$201,MATCH("Saudi Arabia",EPS!$B$7:$B$202,0),MATCH($V$2,EPS!$C$6:$K$6,0)),0)</f>
        <v>0.70629589004970061</v>
      </c>
      <c r="N6" s="296">
        <f>IFERROR(INDEX(EPS!$C$7:$K$201,MATCH("Saudi Arabia",EPS!$B$7:$B$202,0),MATCH($W$2,EPS!$C$6:$K$6,0)),0)</f>
        <v>0.78740076233547662</v>
      </c>
      <c r="O6" s="296">
        <f>IFERROR(INDEX(EPS!$C$7:$K$201,MATCH("Saudi Arabia",EPS!$B$7:$B$202,0),MATCH($X$2,EPS!$C$6:$K$6,0)),0)</f>
        <v>0.88319517244972345</v>
      </c>
      <c r="P6" s="209">
        <f>IFERROR(SUM(SUMIF(EPS!$N$7:$N$201,"Middle East",EPS!$C$7:$C$201),SUMIF(EPS!$M$7:$M$201,"Middle East",EPS!$C$7:$C$201)),0)</f>
        <v>0.39789152746207102</v>
      </c>
      <c r="Q6" s="209">
        <f>IFERROR(SUM(SUMIF(EPS!$N$7:$N$201,"Middle East",EPS!$D$7:$D$201),SUMIF(EPS!$M$7:$M$201,"Middle East",EPS!$D$7:$D$201)),0)</f>
        <v>0.35100744928908972</v>
      </c>
      <c r="R6" s="209">
        <f>IFERROR(SUM(SUMIF(EPS!$N$7:$N$201,"Middle East",EPS!$E$7:$E$201),SUMIF(EPS!$M$7:$M$201,"Middle East",EPS!$E$7:$E$201)),0)</f>
        <v>0.46643526894983062</v>
      </c>
      <c r="S6" s="209">
        <f>IFERROR(SUM(SUMIF(EPS!$N$7:$N$201,"Middle East",EPS!$F$7:$F$201),SUMIF(EPS!$M$7:$M$201,"Middle East",EPS!$F$7:$F$201)),0)</f>
        <v>1.642169362209021</v>
      </c>
      <c r="T6" s="209">
        <f>IFERROR(SUM(SUMIF(EPS!$N$7:$N$201,"Middle East",EPS!$G$7:$G$201),SUMIF(EPS!$M$7:$M$201,"Middle East",EPS!$G$7:$G$201)),0)</f>
        <v>1.851246705688119</v>
      </c>
      <c r="U6" s="209">
        <f>IFERROR(SUM(SUMIF(EPS!$N$7:$N$201,"Middle East",EPS!$H$7:$H$201),SUMIF(EPS!$M$7:$M$201,"Middle East",EPS!$H$7:$H$201)),0)</f>
        <v>2.0565224862931362</v>
      </c>
      <c r="V6" s="209">
        <f>IFERROR(SUM(SUMIF(EPS!$N$7:$N$201,"Middle East",EPS!$I$7:$I$201),SUMIF(EPS!$M$7:$M$201,"Middle East",EPS!$I$7:$I$201)),0)</f>
        <v>2.2841694982332132</v>
      </c>
      <c r="W6" s="209">
        <f>IFERROR(SUM(SUMIF(EPS!$N$7:$N$201,"Middle East",EPS!$J$7:$J$201),SUMIF(EPS!$M$7:$M$201,"Middle East",EPS!$J$7:$J$201)),0)</f>
        <v>2.5464636415847108</v>
      </c>
      <c r="X6" s="209">
        <f>IFERROR(SUM(SUMIF(EPS!$N$7:$N$201,"Middle East",EPS!$K$7:$K$201),SUMIF(EPS!$M$7:$M$201,"Middle East",EPS!$K$7:$K$201)),0)</f>
        <v>2.8562639289243537</v>
      </c>
    </row>
    <row r="7" spans="1:25" ht="15">
      <c r="A7" s="209" t="s">
        <v>380</v>
      </c>
      <c r="B7" s="209" t="s">
        <v>381</v>
      </c>
      <c r="C7" s="209" t="s">
        <v>375</v>
      </c>
      <c r="D7" s="209" t="s">
        <v>376</v>
      </c>
      <c r="E7" s="209" t="s">
        <v>290</v>
      </c>
      <c r="F7" s="209" t="s">
        <v>459</v>
      </c>
      <c r="G7" s="296">
        <f>IFERROR(INDEX(PV!$C$7:$K$201,MATCH("Saudi Arabia",PV!$B$7:$B$202,0),MATCH($P$2,PV!$C$6:$K$6,0)),0)</f>
        <v>0</v>
      </c>
      <c r="H7" s="296">
        <f>IFERROR(INDEX(PV!$C$7:$K$201,MATCH("Saudi Arabia",PV!$B$7:$B$202,0),MATCH($Q$2,PV!$C$6:$K$6,0)),0)</f>
        <v>0</v>
      </c>
      <c r="I7" s="296">
        <f>IFERROR(INDEX(PV!$C$7:$K$201,MATCH("Saudi Arabia",PV!$B$7:$B$202,0),MATCH($R$2,PV!$C$6:$K$6,0)),0)</f>
        <v>0</v>
      </c>
      <c r="J7" s="296">
        <f>IFERROR(INDEX(PV!$C$7:$K$201,MATCH("Saudi Arabia",PV!$B$7:$B$202,0),MATCH($S$2,PV!$C$6:$K$6,0)),0)</f>
        <v>0</v>
      </c>
      <c r="K7" s="296">
        <f>IFERROR(INDEX(PV!$C$7:$K$201,MATCH("Saudi Arabia",PV!$B$7:$B$202,0),MATCH($T$2,PV!$C$6:$K$6,0)),0)</f>
        <v>0</v>
      </c>
      <c r="L7" s="296">
        <f>IFERROR(INDEX(PV!$C$7:$K$201,MATCH("Saudi Arabia",PV!$B$7:$B$202,0),MATCH($U$2,PV!$C$6:$K$6,0)),0)</f>
        <v>0</v>
      </c>
      <c r="M7" s="296">
        <f>IFERROR(INDEX(PV!$C$7:$K$201,MATCH("Saudi Arabia",PV!$B$7:$B$202,0),MATCH($V$2,PV!$C$6:$K$6,0)),0)</f>
        <v>0</v>
      </c>
      <c r="N7" s="296">
        <f>IFERROR(INDEX(PV!$C$7:$K$201,MATCH("Saudi Arabia",PV!$B$7:$B$202,0),MATCH($W$2,PV!$C$6:$K$6,0)),0)</f>
        <v>0</v>
      </c>
      <c r="O7" s="296">
        <f>IFERROR(INDEX(PV!$C$7:$K$201,MATCH("Saudi Arabia",PV!$B$7:$B$202,0),MATCH($X$2,PV!$C$6:$K$6,0)),0)</f>
        <v>0</v>
      </c>
      <c r="P7" s="209">
        <f>IFERROR(SUM(SUMIF(PV!$N$7:$N$201,"Middle East",PV!$C$7:$C$201),SUMIF(PV!$M$7:$M$201,"Middle East",PV!$C$7:$C$201)),0)</f>
        <v>0</v>
      </c>
      <c r="Q7" s="209">
        <f>IFERROR(SUM(SUMIF(PV!$N$7:$N$201,"Middle East",PV!$D$7:$D$201),SUMIF(PV!$M$7:$M$201,"Middle East",PV!$D$7:$D$201)),0)</f>
        <v>0</v>
      </c>
      <c r="R7" s="209">
        <f>IFERROR(SUM(SUMIF(PV!$N$7:$N$201,"Middle East",PV!$E$7:$E$201),SUMIF(PV!$M$7:$M$201,"Middle East",PV!$E$7:$E$201)),0)</f>
        <v>0</v>
      </c>
      <c r="S7" s="209">
        <f>IFERROR(SUM(SUMIF(PV!$N$7:$N$201,"Middle East",PV!$F$7:$F$201),SUMIF(PV!$M$7:$M$201,"Middle East",PV!$F$7:$F$201)),0)</f>
        <v>3.1382631840862268E-3</v>
      </c>
      <c r="T7" s="209">
        <f>IFERROR(SUM(SUMIF(PV!$N$7:$N$201,"Middle East",PV!$G$7:$G$201),SUMIF(PV!$M$7:$M$201,"Middle East",PV!$G$7:$G$201)),0)</f>
        <v>1.0965815911883506E-2</v>
      </c>
      <c r="U7" s="209">
        <f>IFERROR(SUM(SUMIF(PV!$N$7:$N$201,"Middle East",PV!$H$7:$H$201),SUMIF(PV!$M$7:$M$201,"Middle East",PV!$H$7:$H$201)),0)</f>
        <v>4.5718394305157825E-2</v>
      </c>
      <c r="V7" s="209">
        <f>IFERROR(SUM(SUMIF(PV!$N$7:$N$201,"Middle East",PV!$I$7:$I$201),SUMIF(PV!$M$7:$M$201,"Middle East",PV!$I$7:$I$201)),0)</f>
        <v>0.10707865622276094</v>
      </c>
      <c r="W7" s="209">
        <f>IFERROR(SUM(SUMIF(PV!$N$7:$N$201,"Middle East",PV!$J$7:$J$201),SUMIF(PV!$M$7:$M$201,"Middle East",PV!$J$7:$J$201)),0)</f>
        <v>0.25090518756787566</v>
      </c>
      <c r="X7" s="209">
        <f>IFERROR(SUM(SUMIF(PV!$N$7:$N$201,"Middle East",PV!$K$7:$K$201),SUMIF(PV!$M$7:$M$201,"Middle East",PV!$K$7:$K$201)),0)</f>
        <v>0.59142920106713237</v>
      </c>
    </row>
    <row r="8" spans="1:25" ht="15">
      <c r="A8" s="209" t="s">
        <v>382</v>
      </c>
      <c r="B8" s="209" t="s">
        <v>315</v>
      </c>
      <c r="C8" s="209" t="s">
        <v>375</v>
      </c>
      <c r="D8" s="209" t="s">
        <v>376</v>
      </c>
      <c r="E8" s="209" t="s">
        <v>283</v>
      </c>
      <c r="F8" s="209" t="s">
        <v>329</v>
      </c>
      <c r="G8" s="296">
        <f>IFERROR(INDEX(Rice!$C$7:$K$201,MATCH("Saudi Arabia",Rice!$B$7:$B$202,0),MATCH($P$2,Rice!$C$6:$K$6,0)),0)</f>
        <v>0</v>
      </c>
      <c r="H8" s="296">
        <f>IFERROR(INDEX(Rice!$C$7:$K$201,MATCH("Saudi Arabia",Rice!$B$7:$B$202,0),MATCH($Q$2,Rice!$C$6:$K$6,0)),0)</f>
        <v>0</v>
      </c>
      <c r="I8" s="296">
        <f>IFERROR(INDEX(Rice!$C$7:$K$201,MATCH("Saudi Arabia",Rice!$B$7:$B$202,0),MATCH($R$2,Rice!$C$6:$K$6,0)),0)</f>
        <v>0</v>
      </c>
      <c r="J8" s="296">
        <f>IFERROR(INDEX(Rice!$C$7:$K$201,MATCH("Saudi Arabia",Rice!$B$7:$B$202,0),MATCH($S$2,Rice!$C$6:$K$6,0)),0)</f>
        <v>0</v>
      </c>
      <c r="K8" s="296">
        <f>IFERROR(INDEX(Rice!$C$7:$K$201,MATCH("Saudi Arabia",Rice!$B$7:$B$202,0),MATCH($T$2,Rice!$C$6:$K$6,0)),0)</f>
        <v>0</v>
      </c>
      <c r="L8" s="296">
        <f>IFERROR(INDEX(Rice!$C$7:$K$201,MATCH("Saudi Arabia",Rice!$B$7:$B$202,0),MATCH($U$2,Rice!$C$6:$K$6,0)),0)</f>
        <v>0</v>
      </c>
      <c r="M8" s="296">
        <f>IFERROR(INDEX(Rice!$C$7:$K$201,MATCH("Saudi Arabia",Rice!$B$7:$B$202,0),MATCH($V$2,Rice!$C$6:$K$6,0)),0)</f>
        <v>0</v>
      </c>
      <c r="N8" s="296">
        <f>IFERROR(INDEX(Rice!$C$7:$K$201,MATCH("Saudi Arabia",Rice!$B$7:$B$202,0),MATCH($W$2,Rice!$C$6:$K$6,0)),0)</f>
        <v>0</v>
      </c>
      <c r="O8" s="296">
        <f>IFERROR(INDEX(Rice!$C$7:$K$201,MATCH("Saudi Arabia",Rice!$B$7:$B$202,0),MATCH($X$2,Rice!$C$6:$K$6,0)),0)</f>
        <v>0</v>
      </c>
      <c r="P8" s="209">
        <f>IFERROR(SUM(SUMIF(Rice!$N$7:$N$201,"Middle East",Rice!$C$7:$C$201),SUMIF(Rice!$M$7:$M$201,"Middle East",Rice!$C$7:$C$201)),0)</f>
        <v>2.5294119534414534</v>
      </c>
      <c r="Q8" s="209">
        <f>IFERROR(SUM(SUMIF(Rice!$N$7:$N$201,"Middle East",Rice!$D$7:$D$201),SUMIF(Rice!$M$7:$M$201,"Middle East",Rice!$D$7:$D$201)),0)</f>
        <v>3.0685586819999999</v>
      </c>
      <c r="R8" s="209">
        <f>IFERROR(SUM(SUMIF(Rice!$N$7:$N$201,"Middle East",Rice!$E$7:$E$201),SUMIF(Rice!$M$7:$M$201,"Middle East",Rice!$E$7:$E$201)),0)</f>
        <v>1.6636200000000001</v>
      </c>
      <c r="S8" s="209">
        <f>IFERROR(SUM(SUMIF(Rice!$N$7:$N$201,"Middle East",Rice!$F$7:$F$201),SUMIF(Rice!$M$7:$M$201,"Middle East",Rice!$F$7:$F$201)),0)</f>
        <v>1.9155486042170491</v>
      </c>
      <c r="T8" s="209">
        <f>IFERROR(SUM(SUMIF(Rice!$N$7:$N$201,"Middle East",Rice!$G$7:$G$201),SUMIF(Rice!$M$7:$M$201,"Middle East",Rice!$G$7:$G$201)),0)</f>
        <v>1.7558171851590563</v>
      </c>
      <c r="U8" s="209">
        <f>IFERROR(SUM(SUMIF(Rice!$N$7:$N$201,"Middle East",Rice!$H$7:$H$201),SUMIF(Rice!$M$7:$M$201,"Middle East",Rice!$H$7:$H$201)),0)</f>
        <v>1.7583081498342001</v>
      </c>
      <c r="V8" s="209">
        <f>IFERROR(SUM(SUMIF(Rice!$N$7:$N$201,"Middle East",Rice!$I$7:$I$201),SUMIF(Rice!$M$7:$M$201,"Middle East",Rice!$I$7:$I$201)),0)</f>
        <v>1.8711325517322794</v>
      </c>
      <c r="W8" s="209">
        <f>IFERROR(SUM(SUMIF(Rice!$N$7:$N$201,"Middle East",Rice!$J$7:$J$201),SUMIF(Rice!$M$7:$M$201,"Middle East",Rice!$J$7:$J$201)),0)</f>
        <v>2.0003777658092643</v>
      </c>
      <c r="X8" s="209">
        <f>IFERROR(SUM(SUMIF(Rice!$N$7:$N$201,"Middle East",Rice!$K$7:$K$201),SUMIF(Rice!$M$7:$M$201,"Middle East",Rice!$K$7:$K$201)),0)</f>
        <v>2.1492271935501224</v>
      </c>
    </row>
    <row r="9" spans="1:25" ht="15">
      <c r="A9" s="209" t="s">
        <v>383</v>
      </c>
      <c r="B9" s="209" t="s">
        <v>384</v>
      </c>
      <c r="C9" s="209" t="s">
        <v>375</v>
      </c>
      <c r="D9" s="209" t="s">
        <v>376</v>
      </c>
      <c r="E9" s="209" t="s">
        <v>292</v>
      </c>
      <c r="F9" s="209" t="s">
        <v>330</v>
      </c>
      <c r="G9" s="296">
        <f>IFERROR(INDEX(NitricAdipic!$C$7:$K$201,MATCH("Saudi Arabia",NitricAdipic!$B$7:$B$202,0),MATCH($P$2,NitricAdipic!$C$6:$K$6,0)),0)</f>
        <v>0</v>
      </c>
      <c r="H9" s="296">
        <f>IFERROR(INDEX(NitricAdipic!$C$7:$K$201,MATCH("Saudi Arabia",NitricAdipic!$B$7:$B$202,0),MATCH($Q$2,NitricAdipic!$C$6:$K$6,0)),0)</f>
        <v>0</v>
      </c>
      <c r="I9" s="296">
        <f>IFERROR(INDEX(NitricAdipic!$C$7:$K$201,MATCH("Saudi Arabia",NitricAdipic!$B$7:$B$202,0),MATCH($R$2,NitricAdipic!$C$6:$K$6,0)),0)</f>
        <v>0</v>
      </c>
      <c r="J9" s="296">
        <f>IFERROR(INDEX(NitricAdipic!$C$7:$K$201,MATCH("Saudi Arabia",NitricAdipic!$B$7:$B$202,0),MATCH($S$2,NitricAdipic!$C$6:$K$6,0)),0)</f>
        <v>0</v>
      </c>
      <c r="K9" s="296">
        <f>IFERROR(INDEX(NitricAdipic!$C$7:$K$201,MATCH("Saudi Arabia",NitricAdipic!$B$7:$B$202,0),MATCH($T$2,NitricAdipic!$C$6:$K$6,0)),0)</f>
        <v>0</v>
      </c>
      <c r="L9" s="296">
        <f>IFERROR(INDEX(NitricAdipic!$C$7:$K$201,MATCH("Saudi Arabia",NitricAdipic!$B$7:$B$202,0),MATCH($U$2,NitricAdipic!$C$6:$K$6,0)),0)</f>
        <v>0</v>
      </c>
      <c r="M9" s="296">
        <f>IFERROR(INDEX(NitricAdipic!$C$7:$K$201,MATCH("Saudi Arabia",NitricAdipic!$B$7:$B$202,0),MATCH($V$2,NitricAdipic!$C$6:$K$6,0)),0)</f>
        <v>0</v>
      </c>
      <c r="N9" s="296">
        <f>IFERROR(INDEX(NitricAdipic!$C$7:$K$201,MATCH("Saudi Arabia",NitricAdipic!$B$7:$B$202,0),MATCH($W$2,NitricAdipic!$C$6:$K$6,0)),0)</f>
        <v>0</v>
      </c>
      <c r="O9" s="296">
        <f>IFERROR(INDEX(NitricAdipic!$C$7:$K$201,MATCH("Saudi Arabia",NitricAdipic!$B$7:$B$202,0),MATCH($X$2,NitricAdipic!$C$6:$K$6,0)),0)</f>
        <v>0</v>
      </c>
      <c r="P9" s="209">
        <f>IFERROR(SUM(SUMIF(NitricAdipic!$N$7:$N$201,"Middle East",NitricAdipic!$C$7:$C$201),SUMIF(NitricAdipic!$M$7:$M$201,"Middle East",NitricAdipic!$C$7:$C$201)),0)</f>
        <v>0.48592274479878694</v>
      </c>
      <c r="Q9" s="209">
        <f>IFERROR(SUM(SUMIF(NitricAdipic!$N$7:$N$201,"Middle East",NitricAdipic!$D$7:$D$201),SUMIF(NitricAdipic!$M$7:$M$201,"Middle East",NitricAdipic!$D$7:$D$201)),0)</f>
        <v>0.68137999999999999</v>
      </c>
      <c r="R9" s="209">
        <f>IFERROR(SUM(SUMIF(NitricAdipic!$N$7:$N$201,"Middle East",NitricAdipic!$E$7:$E$201),SUMIF(NitricAdipic!$M$7:$M$201,"Middle East",NitricAdipic!$E$7:$E$201)),0)</f>
        <v>0.73780000000000001</v>
      </c>
      <c r="S9" s="209">
        <f>IFERROR(SUM(SUMIF(NitricAdipic!$N$7:$N$201,"Middle East",NitricAdipic!$F$7:$F$201),SUMIF(NitricAdipic!$M$7:$M$201,"Middle East",NitricAdipic!$F$7:$F$201)),0)</f>
        <v>0.7387010687605986</v>
      </c>
      <c r="T9" s="209">
        <f>IFERROR(SUM(SUMIF(NitricAdipic!$N$7:$N$201,"Middle East",NitricAdipic!$G$7:$G$201),SUMIF(NitricAdipic!$M$7:$M$201,"Middle East",NitricAdipic!$G$7:$G$201)),0)</f>
        <v>0.85772584320431833</v>
      </c>
      <c r="U9" s="209">
        <f>IFERROR(SUM(SUMIF(NitricAdipic!$N$7:$N$201,"Middle East",NitricAdipic!$H$7:$H$201),SUMIF(NitricAdipic!$M$7:$M$201,"Middle East",NitricAdipic!$H$7:$H$201)),0)</f>
        <v>0.97004708457631206</v>
      </c>
      <c r="V9" s="209">
        <f>IFERROR(SUM(SUMIF(NitricAdipic!$N$7:$N$201,"Middle East",NitricAdipic!$I$7:$I$201),SUMIF(NitricAdipic!$M$7:$M$201,"Middle East",NitricAdipic!$I$7:$I$201)),0)</f>
        <v>1.0823683259483059</v>
      </c>
      <c r="W9" s="209">
        <f>IFERROR(SUM(SUMIF(NitricAdipic!$N$7:$N$201,"Middle East",NitricAdipic!$J$7:$J$201),SUMIF(NitricAdipic!$M$7:$M$201,"Middle East",NitricAdipic!$J$7:$J$201)),0)</f>
        <v>1.1946895673203002</v>
      </c>
      <c r="X9" s="209">
        <f>IFERROR(SUM(SUMIF(NitricAdipic!$N$7:$N$201,"Middle East",NitricAdipic!$K$7:$K$201),SUMIF(NitricAdipic!$M$7:$M$201,"Middle East",NitricAdipic!$K$7:$K$201)),0)</f>
        <v>0.9505006090588608</v>
      </c>
    </row>
    <row r="10" spans="1:25" ht="15">
      <c r="A10" s="209" t="s">
        <v>385</v>
      </c>
      <c r="B10" s="209" t="s">
        <v>316</v>
      </c>
      <c r="C10" s="209" t="s">
        <v>375</v>
      </c>
      <c r="D10" s="209" t="s">
        <v>376</v>
      </c>
      <c r="E10" s="209" t="s">
        <v>369</v>
      </c>
      <c r="F10" s="209" t="s">
        <v>329</v>
      </c>
      <c r="G10" s="296">
        <f>IFERROR(INDEX(Enteric!$C$7:$K$201,MATCH("Saudi Arabia",Enteric!$B$7:$B$202,0),MATCH($P$2,Enteric!$C$6:$K$6,0)),0)</f>
        <v>1.5657180000000002</v>
      </c>
      <c r="H10" s="296">
        <f>IFERROR(INDEX(Enteric!$C$7:$K$201,MATCH("Saudi Arabia",Enteric!$B$7:$B$202,0),MATCH($Q$2,Enteric!$C$6:$K$6,0)),0)</f>
        <v>1.5665790000000002</v>
      </c>
      <c r="I10" s="296">
        <f>IFERROR(INDEX(Enteric!$C$7:$K$201,MATCH("Saudi Arabia",Enteric!$B$7:$B$202,0),MATCH($R$2,Enteric!$C$6:$K$6,0)),0)</f>
        <v>1.5674399999999999</v>
      </c>
      <c r="J10" s="296">
        <f>IFERROR(INDEX(Enteric!$C$7:$K$201,MATCH("Saudi Arabia",Enteric!$B$7:$B$202,0),MATCH($S$2,Enteric!$C$6:$K$6,0)),0)</f>
        <v>1.3805646288494919</v>
      </c>
      <c r="K10" s="296">
        <f>IFERROR(INDEX(Enteric!$C$7:$K$201,MATCH("Saudi Arabia",Enteric!$B$7:$B$202,0),MATCH($T$2,Enteric!$C$6:$K$6,0)),0)</f>
        <v>1.314199988885165</v>
      </c>
      <c r="L10" s="296">
        <f>IFERROR(INDEX(Enteric!$C$7:$K$201,MATCH("Saudi Arabia",Enteric!$B$7:$B$202,0),MATCH($U$2,Enteric!$C$6:$K$6,0)),0)</f>
        <v>1.4194839938561477</v>
      </c>
      <c r="M10" s="296">
        <f>IFERROR(INDEX(Enteric!$C$7:$K$201,MATCH("Saudi Arabia",Enteric!$B$7:$B$202,0),MATCH($V$2,Enteric!$C$6:$K$6,0)),0)</f>
        <v>1.5418193573796324</v>
      </c>
      <c r="N10" s="296">
        <f>IFERROR(INDEX(Enteric!$C$7:$K$201,MATCH("Saudi Arabia",Enteric!$B$7:$B$202,0),MATCH($W$2,Enteric!$C$6:$K$6,0)),0)</f>
        <v>1.6833353526108084</v>
      </c>
      <c r="O10" s="296">
        <f>IFERROR(INDEX(Enteric!$C$7:$K$201,MATCH("Saudi Arabia",Enteric!$B$7:$B$202,0),MATCH($X$2,Enteric!$C$6:$K$6,0)),0)</f>
        <v>1.8463097236476556</v>
      </c>
      <c r="P10" s="209">
        <f>IFERROR(SUM(SUMIF(Enteric!$N$7:$N$201,"Middle East",Enteric!$C$7:$C$201),SUMIF(Enteric!$M$7:$M$201,"Middle East",Enteric!$C$7:$C$201)),0)</f>
        <v>20.313711954668808</v>
      </c>
      <c r="Q10" s="209">
        <f>IFERROR(SUM(SUMIF(Enteric!$N$7:$N$201,"Middle East",Enteric!$D$7:$D$201),SUMIF(Enteric!$M$7:$M$201,"Middle East",Enteric!$D$7:$D$201)),0)</f>
        <v>21.242482927955486</v>
      </c>
      <c r="R10" s="209">
        <f>IFERROR(SUM(SUMIF(Enteric!$N$7:$N$201,"Middle East",Enteric!$E$7:$E$201),SUMIF(Enteric!$M$7:$M$201,"Middle East",Enteric!$E$7:$E$201)),0)</f>
        <v>27.665954991326203</v>
      </c>
      <c r="S10" s="209">
        <f>IFERROR(SUM(SUMIF(Enteric!$N$7:$N$201,"Middle East",Enteric!$F$7:$F$201),SUMIF(Enteric!$M$7:$M$201,"Middle East",Enteric!$F$7:$F$201)),0)</f>
        <v>28.463189643291791</v>
      </c>
      <c r="T10" s="209">
        <f>IFERROR(SUM(SUMIF(Enteric!$N$7:$N$201,"Middle East",Enteric!$G$7:$G$201),SUMIF(Enteric!$M$7:$M$201,"Middle East",Enteric!$G$7:$G$201)),0)</f>
        <v>29.577080569520255</v>
      </c>
      <c r="U10" s="209">
        <f>IFERROR(SUM(SUMIF(Enteric!$N$7:$N$201,"Middle East",Enteric!$H$7:$H$201),SUMIF(Enteric!$M$7:$M$201,"Middle East",Enteric!$H$7:$H$201)),0)</f>
        <v>30.765133042845022</v>
      </c>
      <c r="V10" s="209">
        <f>IFERROR(SUM(SUMIF(Enteric!$N$7:$N$201,"Middle East",Enteric!$I$7:$I$201),SUMIF(Enteric!$M$7:$M$201,"Middle East",Enteric!$I$7:$I$201)),0)</f>
        <v>32.137260678271161</v>
      </c>
      <c r="W10" s="209">
        <f>IFERROR(SUM(SUMIF(Enteric!$N$7:$N$201,"Middle East",Enteric!$J$7:$J$201),SUMIF(Enteric!$M$7:$M$201,"Middle East",Enteric!$J$7:$J$201)),0)</f>
        <v>33.683891131837171</v>
      </c>
      <c r="X10" s="209">
        <f>IFERROR(SUM(SUMIF(Enteric!$N$7:$N$201,"Middle East",Enteric!$K$7:$K$201),SUMIF(Enteric!$M$7:$M$201,"Middle East",Enteric!$K$7:$K$201)),0)</f>
        <v>35.409980600187694</v>
      </c>
    </row>
    <row r="11" spans="1:25" ht="15">
      <c r="A11" s="209" t="s">
        <v>386</v>
      </c>
      <c r="B11" s="209" t="s">
        <v>387</v>
      </c>
      <c r="C11" s="209" t="s">
        <v>375</v>
      </c>
      <c r="D11" s="209" t="s">
        <v>376</v>
      </c>
      <c r="E11" s="209" t="s">
        <v>468</v>
      </c>
      <c r="F11" s="209" t="s">
        <v>329</v>
      </c>
      <c r="G11" s="296">
        <f>IFERROR(INDEX(Landfill!$C$7:$K$201,MATCH("Saudi Arabia",Landfill!$B$7:$B$202,0),MATCH($P$2,Landfill!$C$6:$K$6,0)),0)</f>
        <v>12.549348</v>
      </c>
      <c r="H11" s="296">
        <f>IFERROR(INDEX(Landfill!$C$7:$K$201,MATCH("Saudi Arabia",Landfill!$B$7:$B$202,0),MATCH($Q$2,Landfill!$C$6:$K$6,0)),0)</f>
        <v>14.305808999999998</v>
      </c>
      <c r="I11" s="296">
        <f>IFERROR(INDEX(Landfill!$C$7:$K$201,MATCH("Saudi Arabia",Landfill!$B$7:$B$202,0),MATCH($R$2,Landfill!$C$6:$K$6,0)),0)</f>
        <v>16.062270000000002</v>
      </c>
      <c r="J11" s="296">
        <f>IFERROR(INDEX(Landfill!$C$7:$K$201,MATCH("Saudi Arabia",Landfill!$B$7:$B$202,0),MATCH($S$2,Landfill!$C$6:$K$6,0)),0)</f>
        <v>18.322953372082441</v>
      </c>
      <c r="K11" s="296">
        <f>IFERROR(INDEX(Landfill!$C$7:$K$201,MATCH("Saudi Arabia",Landfill!$B$7:$B$202,0),MATCH($T$2,Landfill!$C$6:$K$6,0)),0)</f>
        <v>20.267920401508469</v>
      </c>
      <c r="L11" s="296">
        <f>IFERROR(INDEX(Landfill!$C$7:$K$201,MATCH("Saudi Arabia",Landfill!$B$7:$B$202,0),MATCH($U$2,Landfill!$C$6:$K$6,0)),0)</f>
        <v>21.894577163262035</v>
      </c>
      <c r="M11" s="296">
        <f>IFERROR(INDEX(Landfill!$C$7:$K$201,MATCH("Saudi Arabia",Landfill!$B$7:$B$202,0),MATCH($V$2,Landfill!$C$6:$K$6,0)),0)</f>
        <v>23.300619839073715</v>
      </c>
      <c r="N11" s="296">
        <f>IFERROR(INDEX(Landfill!$C$7:$K$201,MATCH("Saudi Arabia",Landfill!$B$7:$B$202,0),MATCH($W$2,Landfill!$C$6:$K$6,0)),0)</f>
        <v>24.759901125701582</v>
      </c>
      <c r="O11" s="296">
        <f>IFERROR(INDEX(Landfill!$C$7:$K$201,MATCH("Saudi Arabia",Landfill!$B$7:$B$202,0),MATCH($X$2,Landfill!$C$6:$K$6,0)),0)</f>
        <v>26.484516376209815</v>
      </c>
      <c r="P11" s="209">
        <f>IFERROR(SUM(SUMIF(Landfill!$N$7:$N$201,"Middle East",Landfill!$C$7:$C$201),SUMIF(Landfill!$M$7:$M$201,"Middle East",Landfill!$C$7:$C$201)),0)</f>
        <v>32.531825755117751</v>
      </c>
      <c r="Q11" s="209">
        <f>IFERROR(SUM(SUMIF(Landfill!$N$7:$N$201,"Middle East",Landfill!$D$7:$D$201),SUMIF(Landfill!$M$7:$M$201,"Middle East",Landfill!$D$7:$D$201)),0)</f>
        <v>37.631066850370594</v>
      </c>
      <c r="R11" s="209">
        <f>IFERROR(SUM(SUMIF(Landfill!$N$7:$N$201,"Middle East",Landfill!$E$7:$E$201),SUMIF(Landfill!$M$7:$M$201,"Middle East",Landfill!$E$7:$E$201)),0)</f>
        <v>40.757043593843868</v>
      </c>
      <c r="S11" s="209">
        <f>IFERROR(SUM(SUMIF(Landfill!$N$7:$N$201,"Middle East",Landfill!$F$7:$F$201),SUMIF(Landfill!$M$7:$M$201,"Middle East",Landfill!$F$7:$F$201)),0)</f>
        <v>45.461781966634653</v>
      </c>
      <c r="T11" s="209">
        <f>IFERROR(SUM(SUMIF(Landfill!$N$7:$N$201,"Middle East",Landfill!$G$7:$G$201),SUMIF(Landfill!$M$7:$M$201,"Middle East",Landfill!$G$7:$G$201)),0)</f>
        <v>50.517213005683807</v>
      </c>
      <c r="U11" s="209">
        <f>IFERROR(SUM(SUMIF(Landfill!$N$7:$N$201,"Middle East",Landfill!$H$7:$H$201),SUMIF(Landfill!$M$7:$M$201,"Middle East",Landfill!$H$7:$H$201)),0)</f>
        <v>54.896394717255184</v>
      </c>
      <c r="V11" s="209">
        <f>IFERROR(SUM(SUMIF(Landfill!$N$7:$N$201,"Middle East",Landfill!$I$7:$I$201),SUMIF(Landfill!$M$7:$M$201,"Middle East",Landfill!$I$7:$I$201)),0)</f>
        <v>59.307825053429951</v>
      </c>
      <c r="W11" s="209">
        <f>IFERROR(SUM(SUMIF(Landfill!$N$7:$N$201,"Middle East",Landfill!$J$7:$J$201),SUMIF(Landfill!$M$7:$M$201,"Middle East",Landfill!$J$7:$J$201)),0)</f>
        <v>63.602363992530272</v>
      </c>
      <c r="X11" s="209">
        <f>IFERROR(SUM(SUMIF(Landfill!$N$7:$N$201,"Middle East",Landfill!$K$7:$K$201),SUMIF(Landfill!$M$7:$M$201,"Middle East",Landfill!$K$7:$K$201)),0)</f>
        <v>67.931731951581227</v>
      </c>
    </row>
    <row r="12" spans="1:25" ht="15">
      <c r="A12" s="209" t="s">
        <v>388</v>
      </c>
      <c r="B12" s="209" t="s">
        <v>389</v>
      </c>
      <c r="C12" s="209" t="s">
        <v>375</v>
      </c>
      <c r="D12" s="209" t="s">
        <v>376</v>
      </c>
      <c r="F12" s="209" t="s">
        <v>329</v>
      </c>
      <c r="G12" s="296">
        <f>IFERROR(INDEX(StatMobCH4!$C$7:$K$201,MATCH("Saudi Arabia",StatMobCH4!$B$7:$B$202,0),MATCH($P$2,StatMobCH4!$C$6:$K$6,0)),0)</f>
        <v>0.23477999999999999</v>
      </c>
      <c r="H12" s="296">
        <f>IFERROR(INDEX(StatMobCH4!$C$7:$K$201,MATCH("Saudi Arabia",StatMobCH4!$B$7:$B$202,0),MATCH($Q$2,StatMobCH4!$C$6:$K$6,0)),0)</f>
        <v>0.31163999999999997</v>
      </c>
      <c r="I12" s="296">
        <f>IFERROR(INDEX(StatMobCH4!$C$7:$K$201,MATCH("Saudi Arabia",StatMobCH4!$B$7:$B$202,0),MATCH($R$2,StatMobCH4!$C$6:$K$6,0)),0)</f>
        <v>0.38849999999999996</v>
      </c>
      <c r="J12" s="296">
        <f>IFERROR(INDEX(StatMobCH4!$C$7:$K$201,MATCH("Saudi Arabia",StatMobCH4!$B$7:$B$202,0),MATCH($S$2,StatMobCH4!$C$6:$K$6,0)),0)</f>
        <v>0.40982225583666526</v>
      </c>
      <c r="K12" s="296">
        <f>IFERROR(INDEX(StatMobCH4!$C$7:$K$201,MATCH("Saudi Arabia",StatMobCH4!$B$7:$B$202,0),MATCH($T$2,StatMobCH4!$C$6:$K$6,0)),0)</f>
        <v>0.45562489622209756</v>
      </c>
      <c r="L12" s="296">
        <f>IFERROR(INDEX(StatMobCH4!$C$7:$K$201,MATCH("Saudi Arabia",StatMobCH4!$B$7:$B$202,0),MATCH($U$2,StatMobCH4!$C$6:$K$6,0)),0)</f>
        <v>0.52184783633389142</v>
      </c>
      <c r="M12" s="296">
        <f>IFERROR(INDEX(StatMobCH4!$C$7:$K$201,MATCH("Saudi Arabia",StatMobCH4!$B$7:$B$202,0),MATCH($V$2,StatMobCH4!$C$6:$K$6,0)),0)</f>
        <v>0.59984463357016027</v>
      </c>
      <c r="N12" s="296">
        <f>IFERROR(INDEX(StatMobCH4!$C$7:$K$201,MATCH("Saudi Arabia",StatMobCH4!$B$7:$B$202,0),MATCH($W$2,StatMobCH4!$C$6:$K$6,0)),0)</f>
        <v>0.69173880772129082</v>
      </c>
      <c r="O12" s="296">
        <f>IFERROR(INDEX(StatMobCH4!$C$7:$K$201,MATCH("Saudi Arabia",StatMobCH4!$B$7:$B$202,0),MATCH($X$2,StatMobCH4!$C$6:$K$6,0)),0)</f>
        <v>0.80003977646262203</v>
      </c>
      <c r="P12" s="209">
        <f>IFERROR(SUM(SUMIF(StatMobCH4!$N$7:$N$201,"Middle East",StatMobCH4!$C$7:$C$201),SUMIF(StatMobCH4!$M$7:$M$201,"Middle East",StatMobCH4!$C$7:$C$201)),0)</f>
        <v>2.3933634620896678</v>
      </c>
      <c r="Q12" s="209">
        <f>IFERROR(SUM(SUMIF(StatMobCH4!$N$7:$N$201,"Middle East",StatMobCH4!$D$7:$D$201),SUMIF(StatMobCH4!$M$7:$M$201,"Middle East",StatMobCH4!$D$7:$D$201)),0)</f>
        <v>3.1585585233718456</v>
      </c>
      <c r="R12" s="209">
        <f>IFERROR(SUM(SUMIF(StatMobCH4!$N$7:$N$201,"Middle East",StatMobCH4!$E$7:$E$201),SUMIF(StatMobCH4!$M$7:$M$201,"Middle East",StatMobCH4!$E$7:$E$201)),0)</f>
        <v>3.4112492304686475</v>
      </c>
      <c r="S12" s="209">
        <f>IFERROR(SUM(SUMIF(StatMobCH4!$N$7:$N$201,"Middle East",StatMobCH4!$F$7:$F$201),SUMIF(StatMobCH4!$M$7:$M$201,"Middle East",StatMobCH4!$F$7:$F$201)),0)</f>
        <v>3.8532881989850178</v>
      </c>
      <c r="T12" s="209">
        <f>IFERROR(SUM(SUMIF(StatMobCH4!$N$7:$N$201,"Middle East",StatMobCH4!$G$7:$G$201),SUMIF(StatMobCH4!$M$7:$M$201,"Middle East",StatMobCH4!$G$7:$G$201)),0)</f>
        <v>4.7258872927831339</v>
      </c>
      <c r="U12" s="209">
        <f>IFERROR(SUM(SUMIF(StatMobCH4!$N$7:$N$201,"Middle East",StatMobCH4!$H$7:$H$201),SUMIF(StatMobCH4!$M$7:$M$201,"Middle East",StatMobCH4!$H$7:$H$201)),0)</f>
        <v>5.4525694478125786</v>
      </c>
      <c r="V12" s="209">
        <f>IFERROR(SUM(SUMIF(StatMobCH4!$N$7:$N$201,"Middle East",StatMobCH4!$I$7:$I$201),SUMIF(StatMobCH4!$M$7:$M$201,"Middle East",StatMobCH4!$I$7:$I$201)),0)</f>
        <v>6.3050341227524722</v>
      </c>
      <c r="W12" s="209">
        <f>IFERROR(SUM(SUMIF(StatMobCH4!$N$7:$N$201,"Middle East",StatMobCH4!$J$7:$J$201),SUMIF(StatMobCH4!$M$7:$M$201,"Middle East",StatMobCH4!$J$7:$J$201)),0)</f>
        <v>7.305805811138633</v>
      </c>
      <c r="X12" s="209">
        <f>IFERROR(SUM(SUMIF(StatMobCH4!$N$7:$N$201,"Middle East",StatMobCH4!$K$7:$K$201),SUMIF(StatMobCH4!$M$7:$M$201,"Middle East",StatMobCH4!$K$7:$K$201)),0)</f>
        <v>8.4815134238965122</v>
      </c>
    </row>
    <row r="13" spans="1:25" ht="15">
      <c r="A13" s="209" t="s">
        <v>390</v>
      </c>
      <c r="B13" s="209" t="s">
        <v>391</v>
      </c>
      <c r="C13" s="209" t="s">
        <v>375</v>
      </c>
      <c r="D13" s="209" t="s">
        <v>376</v>
      </c>
      <c r="F13" s="209" t="s">
        <v>330</v>
      </c>
      <c r="G13" s="296">
        <f>IFERROR(INDEX(StatMobN2O!$C$7:$K$201,MATCH("Saudi Arabia",StatMobN2O!$B$7:$B$202,0),MATCH($P$2,StatMobN2O!$C$6:$K$6,0)),0)</f>
        <v>0.27590000000000003</v>
      </c>
      <c r="H13" s="296">
        <f>IFERROR(INDEX(StatMobN2O!$C$7:$K$201,MATCH("Saudi Arabia",StatMobN2O!$B$7:$B$202,0),MATCH($Q$2,StatMobN2O!$C$6:$K$6,0)),0)</f>
        <v>0.36115000000000003</v>
      </c>
      <c r="I13" s="296">
        <f>IFERROR(INDEX(StatMobN2O!$C$7:$K$201,MATCH("Saudi Arabia",StatMobN2O!$B$7:$B$202,0),MATCH($R$2,StatMobN2O!$C$6:$K$6,0)),0)</f>
        <v>0.44639999999999996</v>
      </c>
      <c r="J13" s="296">
        <f>IFERROR(INDEX(StatMobN2O!$C$7:$K$201,MATCH("Saudi Arabia",StatMobN2O!$B$7:$B$202,0),MATCH($S$2,StatMobN2O!$C$6:$K$6,0)),0)</f>
        <v>0.54405244629269922</v>
      </c>
      <c r="K13" s="296">
        <f>IFERROR(INDEX(StatMobN2O!$C$7:$K$201,MATCH("Saudi Arabia",StatMobN2O!$B$7:$B$202,0),MATCH($T$2,StatMobN2O!$C$6:$K$6,0)),0)</f>
        <v>0.6989269730937776</v>
      </c>
      <c r="L13" s="296">
        <f>IFERROR(INDEX(StatMobN2O!$C$7:$K$201,MATCH("Saudi Arabia",StatMobN2O!$B$7:$B$202,0),MATCH($U$2,StatMobN2O!$C$6:$K$6,0)),0)</f>
        <v>0.80662761383348169</v>
      </c>
      <c r="M13" s="296">
        <f>IFERROR(INDEX(StatMobN2O!$C$7:$K$201,MATCH("Saudi Arabia",StatMobN2O!$B$7:$B$202,0),MATCH($V$2,StatMobN2O!$C$6:$K$6,0)),0)</f>
        <v>0.93361065561260326</v>
      </c>
      <c r="N13" s="296">
        <f>IFERROR(INDEX(StatMobN2O!$C$7:$K$201,MATCH("Saudi Arabia",StatMobN2O!$B$7:$B$202,0),MATCH($W$2,StatMobN2O!$C$6:$K$6,0)),0)</f>
        <v>1.0833561199585298</v>
      </c>
      <c r="O13" s="296">
        <f>IFERROR(INDEX(StatMobN2O!$C$7:$K$201,MATCH("Saudi Arabia",StatMobN2O!$B$7:$B$202,0),MATCH($X$2,StatMobN2O!$C$6:$K$6,0)),0)</f>
        <v>1.259975021475535</v>
      </c>
      <c r="P13" s="209">
        <f>IFERROR(SUM(SUMIF(StatMobN2O!$N$7:$N$201,"Middle East",StatMobN2O!$C$7:$C$201),SUMIF(StatMobN2O!$M$7:$M$201,"Middle East",StatMobN2O!$C$7:$C$201)),0)</f>
        <v>5.1539902083947329</v>
      </c>
      <c r="Q13" s="209">
        <f>IFERROR(SUM(SUMIF(StatMobN2O!$N$7:$N$201,"Middle East",StatMobN2O!$D$7:$D$201),SUMIF(StatMobN2O!$M$7:$M$201,"Middle East",StatMobN2O!$D$7:$D$201)),0)</f>
        <v>6.3584717203943368</v>
      </c>
      <c r="R13" s="209">
        <f>IFERROR(SUM(SUMIF(StatMobN2O!$N$7:$N$201,"Middle East",StatMobN2O!$E$7:$E$201),SUMIF(StatMobN2O!$M$7:$M$201,"Middle East",StatMobN2O!$E$7:$E$201)),0)</f>
        <v>6.7907294814268511</v>
      </c>
      <c r="S13" s="209">
        <f>IFERROR(SUM(SUMIF(StatMobN2O!$N$7:$N$201,"Middle East",StatMobN2O!$F$7:$F$201),SUMIF(StatMobN2O!$M$7:$M$201,"Middle East",StatMobN2O!$F$7:$F$201)),0)</f>
        <v>9.4479632680758563</v>
      </c>
      <c r="T13" s="209">
        <f>IFERROR(SUM(SUMIF(StatMobN2O!$N$7:$N$201,"Middle East",StatMobN2O!$G$7:$G$201),SUMIF(StatMobN2O!$M$7:$M$201,"Middle East",StatMobN2O!$G$7:$G$201)),0)</f>
        <v>11.437760497083678</v>
      </c>
      <c r="U13" s="209">
        <f>IFERROR(SUM(SUMIF(StatMobN2O!$N$7:$N$201,"Middle East",StatMobN2O!$H$7:$H$201),SUMIF(StatMobN2O!$M$7:$M$201,"Middle East",StatMobN2O!$H$7:$H$201)),0)</f>
        <v>13.365314513047894</v>
      </c>
      <c r="V13" s="209">
        <f>IFERROR(SUM(SUMIF(StatMobN2O!$N$7:$N$201,"Middle East",StatMobN2O!$I$7:$I$201),SUMIF(StatMobN2O!$M$7:$M$201,"Middle East",StatMobN2O!$I$7:$I$201)),0)</f>
        <v>15.638727581412137</v>
      </c>
      <c r="W13" s="209">
        <f>IFERROR(SUM(SUMIF(StatMobN2O!$N$7:$N$201,"Middle East",StatMobN2O!$J$7:$J$201),SUMIF(StatMobN2O!$M$7:$M$201,"Middle East",StatMobN2O!$J$7:$J$201)),0)</f>
        <v>18.320691094639187</v>
      </c>
      <c r="X13" s="209">
        <f>IFERROR(SUM(SUMIF(StatMobN2O!$N$7:$N$201,"Middle East",StatMobN2O!$K$7:$K$201),SUMIF(StatMobN2O!$M$7:$M$201,"Middle East",StatMobN2O!$K$7:$K$201)),0)</f>
        <v>21.485314813906115</v>
      </c>
    </row>
    <row r="14" spans="1:25" ht="15">
      <c r="A14" s="209" t="s">
        <v>392</v>
      </c>
      <c r="B14" s="209" t="s">
        <v>393</v>
      </c>
      <c r="C14" s="209" t="s">
        <v>375</v>
      </c>
      <c r="D14" s="209" t="s">
        <v>376</v>
      </c>
      <c r="E14" s="209" t="s">
        <v>292</v>
      </c>
      <c r="F14" s="209" t="s">
        <v>459</v>
      </c>
      <c r="G14" s="296">
        <f>IFERROR(INDEX(FPD!$C$7:$K$201,MATCH("Saudi Arabia",FPD!$B$7:$B$202,0),MATCH($P$2,FPD!$C$6:$K$6,0)),0)</f>
        <v>0</v>
      </c>
      <c r="H14" s="296">
        <f>IFERROR(INDEX(FPD!$C$7:$K$201,MATCH("Saudi Arabia",FPD!$B$7:$B$202,0),MATCH($Q$2,FPD!$C$6:$K$6,0)),0)</f>
        <v>0</v>
      </c>
      <c r="I14" s="296">
        <f>IFERROR(INDEX(FPD!$C$7:$K$201,MATCH("Saudi Arabia",FPD!$B$7:$B$202,0),MATCH($R$2,FPD!$C$6:$K$6,0)),0)</f>
        <v>0</v>
      </c>
      <c r="J14" s="296">
        <f>IFERROR(INDEX(FPD!$C$7:$K$201,MATCH("Saudi Arabia",FPD!$B$7:$B$202,0),MATCH($S$2,FPD!$C$6:$K$6,0)),0)</f>
        <v>0</v>
      </c>
      <c r="K14" s="296">
        <f>IFERROR(INDEX(FPD!$C$7:$K$201,MATCH("Saudi Arabia",FPD!$B$7:$B$202,0),MATCH($T$2,FPD!$C$6:$K$6,0)),0)</f>
        <v>0</v>
      </c>
      <c r="L14" s="296">
        <f>IFERROR(INDEX(FPD!$C$7:$K$201,MATCH("Saudi Arabia",FPD!$B$7:$B$202,0),MATCH($U$2,FPD!$C$6:$K$6,0)),0)</f>
        <v>0</v>
      </c>
      <c r="M14" s="296">
        <f>IFERROR(INDEX(FPD!$C$7:$K$201,MATCH("Saudi Arabia",FPD!$B$7:$B$202,0),MATCH($V$2,FPD!$C$6:$K$6,0)),0)</f>
        <v>0</v>
      </c>
      <c r="N14" s="296">
        <f>IFERROR(INDEX(FPD!$C$7:$K$201,MATCH("Saudi Arabia",FPD!$B$7:$B$202,0),MATCH($W$2,FPD!$C$6:$K$6,0)),0)</f>
        <v>0</v>
      </c>
      <c r="O14" s="296">
        <f>IFERROR(INDEX(FPD!$C$7:$K$201,MATCH("Saudi Arabia",FPD!$B$7:$B$202,0),MATCH($X$2,FPD!$C$6:$K$6,0)),0)</f>
        <v>0</v>
      </c>
      <c r="P14" s="209">
        <f>IFERROR(SUM(SUMIF(FPD!$N$7:$N$201,"Middle East",FPD!$C$7:$C$201),SUMIF(FPD!$M$7:$M$201,"Middle East",FPD!$C$7:$C$201)),0)</f>
        <v>0</v>
      </c>
      <c r="Q14" s="209">
        <f>IFERROR(SUM(SUMIF(FPD!$N$7:$N$201,"Middle East",FPD!$D$7:$D$201),SUMIF(FPD!$M$7:$M$201,"Middle East",FPD!$D$7:$D$201)),0)</f>
        <v>0</v>
      </c>
      <c r="R14" s="209">
        <f>IFERROR(SUM(SUMIF(FPD!$N$7:$N$201,"Middle East",FPD!$E$7:$E$201),SUMIF(FPD!$M$7:$M$201,"Middle East",FPD!$E$7:$E$201)),0)</f>
        <v>0</v>
      </c>
      <c r="S14" s="209">
        <f>IFERROR(SUM(SUMIF(FPD!$N$7:$N$201,"Middle East",FPD!$F$7:$F$201),SUMIF(FPD!$M$7:$M$201,"Middle East",FPD!$F$7:$F$201)),0)</f>
        <v>0</v>
      </c>
      <c r="T14" s="209">
        <f>IFERROR(SUM(SUMIF(FPD!$N$7:$N$201,"Middle East",FPD!$G$7:$G$201),SUMIF(FPD!$M$7:$M$201,"Middle East",FPD!$G$7:$G$201)),0)</f>
        <v>0</v>
      </c>
      <c r="U14" s="209">
        <f>IFERROR(SUM(SUMIF(FPD!$N$7:$N$201,"Middle East",FPD!$H$7:$H$201),SUMIF(FPD!$M$7:$M$201,"Middle East",FPD!$H$7:$H$201)),0)</f>
        <v>0</v>
      </c>
      <c r="V14" s="209">
        <f>IFERROR(SUM(SUMIF(FPD!$N$7:$N$201,"Middle East",FPD!$I$7:$I$201),SUMIF(FPD!$M$7:$M$201,"Middle East",FPD!$I$7:$I$201)),0)</f>
        <v>0</v>
      </c>
      <c r="W14" s="209">
        <f>IFERROR(SUM(SUMIF(FPD!$N$7:$N$201,"Middle East",FPD!$J$7:$J$201),SUMIF(FPD!$M$7:$M$201,"Middle East",FPD!$J$7:$J$201)),0)</f>
        <v>0</v>
      </c>
      <c r="X14" s="209">
        <f>IFERROR(SUM(SUMIF(FPD!$N$7:$N$201,"Middle East",FPD!$K$7:$K$201),SUMIF(FPD!$M$7:$M$201,"Middle East",FPD!$K$7:$K$201)),0)</f>
        <v>0</v>
      </c>
    </row>
    <row r="15" spans="1:25" ht="15">
      <c r="A15" s="209" t="s">
        <v>394</v>
      </c>
      <c r="B15" s="209" t="s">
        <v>395</v>
      </c>
      <c r="C15" s="209" t="s">
        <v>375</v>
      </c>
      <c r="D15" s="209" t="s">
        <v>376</v>
      </c>
      <c r="E15" s="209" t="s">
        <v>468</v>
      </c>
      <c r="F15" s="209" t="s">
        <v>329</v>
      </c>
      <c r="G15" s="296">
        <f>IFERROR(INDEX(Wastewater!$C$7:$K$201,MATCH("Saudi Arabia",Wastewater!$B$7:$B$202,0),MATCH($P$2,Wastewater!$C$6:$K$6,0)),0)</f>
        <v>8.9103000000000016E-2</v>
      </c>
      <c r="H15" s="296">
        <f>IFERROR(INDEX(Wastewater!$C$7:$K$201,MATCH("Saudi Arabia",Wastewater!$B$7:$B$202,0),MATCH($Q$2,Wastewater!$C$6:$K$6,0)),0)</f>
        <v>1.1011665000000002</v>
      </c>
      <c r="I15" s="296">
        <f>IFERROR(INDEX(Wastewater!$C$7:$K$201,MATCH("Saudi Arabia",Wastewater!$B$7:$B$202,0),MATCH($R$2,Wastewater!$C$6:$K$6,0)),0)</f>
        <v>2.1132300000000002</v>
      </c>
      <c r="J15" s="296">
        <f>IFERROR(INDEX(Wastewater!$C$7:$K$201,MATCH("Saudi Arabia",Wastewater!$B$7:$B$202,0),MATCH($S$2,Wastewater!$C$6:$K$6,0)),0)</f>
        <v>2.4106564485895059</v>
      </c>
      <c r="K15" s="296">
        <f>IFERROR(INDEX(Wastewater!$C$7:$K$201,MATCH("Saudi Arabia",Wastewater!$B$7:$B$202,0),MATCH($T$2,Wastewater!$C$6:$K$6,0)),0)</f>
        <v>2.6665457267297668</v>
      </c>
      <c r="L15" s="296">
        <f>IFERROR(INDEX(Wastewater!$C$7:$K$201,MATCH("Saudi Arabia",Wastewater!$B$7:$B$202,0),MATCH($U$2,Wastewater!$C$6:$K$6,0)),0)</f>
        <v>2.8805565650882614</v>
      </c>
      <c r="M15" s="296">
        <f>IFERROR(INDEX(Wastewater!$C$7:$K$201,MATCH("Saudi Arabia",Wastewater!$B$7:$B$202,0),MATCH($V$2,Wastewater!$C$6:$K$6,0)),0)</f>
        <v>3.065542346288896</v>
      </c>
      <c r="N15" s="296">
        <f>IFERROR(INDEX(Wastewater!$C$7:$K$201,MATCH("Saudi Arabia",Wastewater!$B$7:$B$202,0),MATCH($W$2,Wastewater!$C$6:$K$6,0)),0)</f>
        <v>3.2575324568610999</v>
      </c>
      <c r="O15" s="296">
        <f>IFERROR(INDEX(Wastewater!$C$7:$K$201,MATCH("Saudi Arabia",Wastewater!$B$7:$B$202,0),MATCH($X$2,Wastewater!$C$6:$K$6,0)),0)</f>
        <v>3.4844311882254408</v>
      </c>
      <c r="P15" s="209">
        <f>IFERROR(SUM(SUMIF(Wastewater!$N$7:$N$201,"Middle East",Wastewater!$C$7:$C$201),SUMIF(Wastewater!$M$7:$M$201,"Middle East",Wastewater!$C$7:$C$201)),0)</f>
        <v>6.4184781850411801</v>
      </c>
      <c r="Q15" s="209">
        <f>IFERROR(SUM(SUMIF(Wastewater!$N$7:$N$201,"Middle East",Wastewater!$D$7:$D$201),SUMIF(Wastewater!$M$7:$M$201,"Middle East",Wastewater!$D$7:$D$201)),0)</f>
        <v>9.4574909585479503</v>
      </c>
      <c r="R15" s="209">
        <f>IFERROR(SUM(SUMIF(Wastewater!$N$7:$N$201,"Middle East",Wastewater!$E$7:$E$201),SUMIF(Wastewater!$M$7:$M$201,"Middle East",Wastewater!$E$7:$E$201)),0)</f>
        <v>17.805771076613112</v>
      </c>
      <c r="S15" s="209">
        <f>IFERROR(SUM(SUMIF(Wastewater!$N$7:$N$201,"Middle East",Wastewater!$F$7:$F$201),SUMIF(Wastewater!$M$7:$M$201,"Middle East",Wastewater!$F$7:$F$201)),0)</f>
        <v>19.280059790305859</v>
      </c>
      <c r="T15" s="209">
        <f>IFERROR(SUM(SUMIF(Wastewater!$N$7:$N$201,"Middle East",Wastewater!$G$7:$G$201),SUMIF(Wastewater!$M$7:$M$201,"Middle East",Wastewater!$G$7:$G$201)),0)</f>
        <v>20.999236649026646</v>
      </c>
      <c r="U15" s="209">
        <f>IFERROR(SUM(SUMIF(Wastewater!$N$7:$N$201,"Middle East",Wastewater!$H$7:$H$201),SUMIF(Wastewater!$M$7:$M$201,"Middle East",Wastewater!$H$7:$H$201)),0)</f>
        <v>22.497288389144167</v>
      </c>
      <c r="V15" s="209">
        <f>IFERROR(SUM(SUMIF(Wastewater!$N$7:$N$201,"Middle East",Wastewater!$I$7:$I$201),SUMIF(Wastewater!$M$7:$M$201,"Middle East",Wastewater!$I$7:$I$201)),0)</f>
        <v>24.076247305972682</v>
      </c>
      <c r="W15" s="209">
        <f>IFERROR(SUM(SUMIF(Wastewater!$N$7:$N$201,"Middle East",Wastewater!$J$7:$J$201),SUMIF(Wastewater!$M$7:$M$201,"Middle East",Wastewater!$J$7:$J$201)),0)</f>
        <v>25.505901026826081</v>
      </c>
      <c r="X15" s="209">
        <f>IFERROR(SUM(SUMIF(Wastewater!$N$7:$N$201,"Middle East",Wastewater!$K$7:$K$201),SUMIF(Wastewater!$M$7:$M$201,"Middle East",Wastewater!$K$7:$K$201)),0)</f>
        <v>26.77956865067738</v>
      </c>
    </row>
    <row r="16" spans="1:25" ht="15">
      <c r="A16" s="209" t="s">
        <v>396</v>
      </c>
      <c r="B16" s="209" t="s">
        <v>397</v>
      </c>
      <c r="C16" s="209" t="s">
        <v>375</v>
      </c>
      <c r="D16" s="209" t="s">
        <v>376</v>
      </c>
      <c r="E16" s="209" t="s">
        <v>457</v>
      </c>
      <c r="F16" s="209" t="s">
        <v>329</v>
      </c>
      <c r="G16" s="296">
        <f>IFERROR(INDEX(OtherAgCH4!$C$7:$K$201,MATCH("Saudi Arabia",OtherAgCH4!$B$7:$B$202,0),MATCH($P$2,OtherAgCH4!$C$6:$K$6,0)),0)</f>
        <v>5.640117E-2</v>
      </c>
      <c r="H16" s="296">
        <f>IFERROR(INDEX(OtherAgCH4!$C$7:$K$201,MATCH("Saudi Arabia",OtherAgCH4!$B$7:$B$202,0),MATCH($Q$2,OtherAgCH4!$C$6:$K$6,0)),0)</f>
        <v>3.4795319999999998E-2</v>
      </c>
      <c r="I16" s="296">
        <f>IFERROR(INDEX(OtherAgCH4!$C$7:$K$201,MATCH("Saudi Arabia",OtherAgCH4!$B$7:$B$202,0),MATCH($R$2,OtherAgCH4!$C$6:$K$6,0)),0)</f>
        <v>3.0517200000000001E-2</v>
      </c>
      <c r="J16" s="296">
        <f>IFERROR(INDEX(OtherAgCH4!$C$7:$K$201,MATCH("Saudi Arabia",OtherAgCH4!$B$7:$B$202,0),MATCH($S$2,OtherAgCH4!$C$6:$K$6,0)),0)</f>
        <v>4.1007960000000003E-2</v>
      </c>
      <c r="K16" s="296">
        <f>IFERROR(INDEX(OtherAgCH4!$C$7:$K$201,MATCH("Saudi Arabia",OtherAgCH4!$B$7:$B$202,0),MATCH($T$2,OtherAgCH4!$C$6:$K$6,0)),0)</f>
        <v>4.1007960000000003E-2</v>
      </c>
      <c r="L16" s="296">
        <f>IFERROR(INDEX(OtherAgCH4!$C$7:$K$201,MATCH("Saudi Arabia",OtherAgCH4!$B$7:$B$202,0),MATCH($U$2,OtherAgCH4!$C$6:$K$6,0)),0)</f>
        <v>4.1007960000000003E-2</v>
      </c>
      <c r="M16" s="296">
        <f>IFERROR(INDEX(OtherAgCH4!$C$7:$K$201,MATCH("Saudi Arabia",OtherAgCH4!$B$7:$B$202,0),MATCH($V$2,OtherAgCH4!$C$6:$K$6,0)),0)</f>
        <v>4.1007960000000003E-2</v>
      </c>
      <c r="N16" s="296">
        <f>IFERROR(INDEX(OtherAgCH4!$C$7:$K$201,MATCH("Saudi Arabia",OtherAgCH4!$B$7:$B$202,0),MATCH($W$2,OtherAgCH4!$C$6:$K$6,0)),0)</f>
        <v>4.1007960000000003E-2</v>
      </c>
      <c r="O16" s="296">
        <f>IFERROR(INDEX(OtherAgCH4!$C$7:$K$201,MATCH("Saudi Arabia",OtherAgCH4!$B$7:$B$202,0),MATCH($X$2,OtherAgCH4!$C$6:$K$6,0)),0)</f>
        <v>4.1007960000000003E-2</v>
      </c>
      <c r="P16" s="209">
        <f>IFERROR(SUM(SUMIF(OtherAgCH4!$N$7:$N$201,"Middle East",OtherAgCH4!$C$7:$C$201),SUMIF(OtherAgCH4!$M$7:$M$201,"Middle East",OtherAgCH4!$C$7:$C$201)),0)</f>
        <v>0.12998149355729999</v>
      </c>
      <c r="Q16" s="209">
        <f>IFERROR(SUM(SUMIF(OtherAgCH4!$N$7:$N$201,"Middle East",OtherAgCH4!$D$7:$D$201),SUMIF(OtherAgCH4!$M$7:$M$201,"Middle East",OtherAgCH4!$D$7:$D$201)),0)</f>
        <v>0.13712766161639997</v>
      </c>
      <c r="R16" s="209">
        <f>IFERROR(SUM(SUMIF(OtherAgCH4!$N$7:$N$201,"Middle East",OtherAgCH4!$E$7:$E$201),SUMIF(OtherAgCH4!$M$7:$M$201,"Middle East",OtherAgCH4!$E$7:$E$201)),0)</f>
        <v>9.987826229220001E-2</v>
      </c>
      <c r="S16" s="209">
        <f>IFERROR(SUM(SUMIF(OtherAgCH4!$N$7:$N$201,"Middle East",OtherAgCH4!$F$7:$F$201),SUMIF(OtherAgCH4!$M$7:$M$201,"Middle East",OtherAgCH4!$F$7:$F$201)),0)</f>
        <v>0.14187407636220001</v>
      </c>
      <c r="T16" s="209">
        <f>IFERROR(SUM(SUMIF(OtherAgCH4!$N$7:$N$201,"Middle East",OtherAgCH4!$G$7:$G$201),SUMIF(OtherAgCH4!$M$7:$M$201,"Middle East",OtherAgCH4!$G$7:$G$201)),0)</f>
        <v>0.14187407636220001</v>
      </c>
      <c r="U16" s="209">
        <f>IFERROR(SUM(SUMIF(OtherAgCH4!$N$7:$N$201,"Middle East",OtherAgCH4!$H$7:$H$201),SUMIF(OtherAgCH4!$M$7:$M$201,"Middle East",OtherAgCH4!$H$7:$H$201)),0)</f>
        <v>0.14187407636220001</v>
      </c>
      <c r="V16" s="209">
        <f>IFERROR(SUM(SUMIF(OtherAgCH4!$N$7:$N$201,"Middle East",OtherAgCH4!$I$7:$I$201),SUMIF(OtherAgCH4!$M$7:$M$201,"Middle East",OtherAgCH4!$I$7:$I$201)),0)</f>
        <v>0.14187407636220001</v>
      </c>
      <c r="W16" s="209">
        <f>IFERROR(SUM(SUMIF(OtherAgCH4!$N$7:$N$201,"Middle East",OtherAgCH4!$J$7:$J$201),SUMIF(OtherAgCH4!$M$7:$M$201,"Middle East",OtherAgCH4!$J$7:$J$201)),0)</f>
        <v>0.14187407636220001</v>
      </c>
      <c r="X16" s="209">
        <f>IFERROR(SUM(SUMIF(OtherAgCH4!$N$7:$N$201,"Middle East",OtherAgCH4!$K$7:$K$201),SUMIF(OtherAgCH4!$M$7:$M$201,"Middle East",OtherAgCH4!$K$7:$K$201)),0)</f>
        <v>0.14187407636220001</v>
      </c>
    </row>
    <row r="17" spans="1:24" ht="15">
      <c r="A17" s="209" t="s">
        <v>398</v>
      </c>
      <c r="B17" s="209" t="s">
        <v>399</v>
      </c>
      <c r="C17" s="209" t="s">
        <v>375</v>
      </c>
      <c r="D17" s="209" t="s">
        <v>376</v>
      </c>
      <c r="E17" s="209" t="s">
        <v>457</v>
      </c>
      <c r="F17" s="209" t="s">
        <v>330</v>
      </c>
      <c r="G17" s="296">
        <f>IFERROR(INDEX(OtherAgN2O!$C$7:$K$201,MATCH("Saudi Arabia",OtherAgN2O!$B$7:$B$202,0),MATCH($P$2,OtherAgN2O!$C$6:$K$6,0)),0)</f>
        <v>2.1585578999999997E-2</v>
      </c>
      <c r="H17" s="296">
        <f>IFERROR(INDEX(OtherAgN2O!$C$7:$K$201,MATCH("Saudi Arabia",OtherAgN2O!$B$7:$B$202,0),MATCH($Q$2,OtherAgN2O!$C$6:$K$6,0)),0)</f>
        <v>1.3316794000000002E-2</v>
      </c>
      <c r="I17" s="296">
        <f>IFERROR(INDEX(OtherAgN2O!$C$7:$K$201,MATCH("Saudi Arabia",OtherAgN2O!$B$7:$B$202,0),MATCH($R$2,OtherAgN2O!$C$6:$K$6,0)),0)</f>
        <v>1.1679343E-2</v>
      </c>
      <c r="J17" s="296">
        <f>IFERROR(INDEX(OtherAgN2O!$C$7:$K$201,MATCH("Saudi Arabia",OtherAgN2O!$B$7:$B$202,0),MATCH($S$2,OtherAgN2O!$C$6:$K$6,0)),0)</f>
        <v>1.5694401E-2</v>
      </c>
      <c r="K17" s="296">
        <f>IFERROR(INDEX(OtherAgN2O!$C$7:$K$201,MATCH("Saudi Arabia",OtherAgN2O!$B$7:$B$202,0),MATCH($T$2,OtherAgN2O!$C$6:$K$6,0)),0)</f>
        <v>1.5694401E-2</v>
      </c>
      <c r="L17" s="296">
        <f>IFERROR(INDEX(OtherAgN2O!$C$7:$K$201,MATCH("Saudi Arabia",OtherAgN2O!$B$7:$B$202,0),MATCH($U$2,OtherAgN2O!$C$6:$K$6,0)),0)</f>
        <v>1.5694401E-2</v>
      </c>
      <c r="M17" s="296">
        <f>IFERROR(INDEX(OtherAgN2O!$C$7:$K$201,MATCH("Saudi Arabia",OtherAgN2O!$B$7:$B$202,0),MATCH($V$2,OtherAgN2O!$C$6:$K$6,0)),0)</f>
        <v>1.5694401E-2</v>
      </c>
      <c r="N17" s="296">
        <f>IFERROR(INDEX(OtherAgN2O!$C$7:$K$201,MATCH("Saudi Arabia",OtherAgN2O!$B$7:$B$202,0),MATCH($W$2,OtherAgN2O!$C$6:$K$6,0)),0)</f>
        <v>1.5694401E-2</v>
      </c>
      <c r="O17" s="296">
        <f>IFERROR(INDEX(OtherAgN2O!$C$7:$K$201,MATCH("Saudi Arabia",OtherAgN2O!$B$7:$B$202,0),MATCH($X$2,OtherAgN2O!$C$6:$K$6,0)),0)</f>
        <v>1.5694401E-2</v>
      </c>
      <c r="P17" s="209">
        <f>IFERROR(SUM(SUMIF(OtherAgN2O!$N$7:$N$201,"Middle East",OtherAgN2O!$C$7:$C$201),SUMIF(OtherAgN2O!$M$7:$M$201,"Middle East",OtherAgN2O!$C$7:$C$201)),0)</f>
        <v>5.3450525477989994E-2</v>
      </c>
      <c r="Q17" s="209">
        <f>IFERROR(SUM(SUMIF(OtherAgN2O!$N$7:$N$201,"Middle East",OtherAgN2O!$D$7:$D$201),SUMIF(OtherAgN2O!$M$7:$M$201,"Middle East",OtherAgN2O!$D$7:$D$201)),0)</f>
        <v>5.6185793410630007E-2</v>
      </c>
      <c r="R17" s="209">
        <f>IFERROR(SUM(SUMIF(OtherAgN2O!$N$7:$N$201,"Middle East",OtherAgN2O!$E$7:$E$201),SUMIF(OtherAgN2O!$M$7:$M$201,"Middle East",OtherAgN2O!$E$7:$E$201)),0)</f>
        <v>3.8257865850970005E-2</v>
      </c>
      <c r="S17" s="209">
        <f>IFERROR(SUM(SUMIF(OtherAgN2O!$N$7:$N$201,"Middle East",OtherAgN2O!$F$7:$F$201),SUMIF(OtherAgN2O!$M$7:$M$201,"Middle East",OtherAgN2O!$F$7:$F$201)),0)</f>
        <v>6.2277179162300002E-2</v>
      </c>
      <c r="T17" s="209">
        <f>IFERROR(SUM(SUMIF(OtherAgN2O!$N$7:$N$201,"Middle East",OtherAgN2O!$G$7:$G$201),SUMIF(OtherAgN2O!$M$7:$M$201,"Middle East",OtherAgN2O!$G$7:$G$201)),0)</f>
        <v>6.2277179162300002E-2</v>
      </c>
      <c r="U17" s="209">
        <f>IFERROR(SUM(SUMIF(OtherAgN2O!$N$7:$N$201,"Middle East",OtherAgN2O!$H$7:$H$201),SUMIF(OtherAgN2O!$M$7:$M$201,"Middle East",OtherAgN2O!$H$7:$H$201)),0)</f>
        <v>6.2277179162300002E-2</v>
      </c>
      <c r="V17" s="209">
        <f>IFERROR(SUM(SUMIF(OtherAgN2O!$N$7:$N$201,"Middle East",OtherAgN2O!$I$7:$I$201),SUMIF(OtherAgN2O!$M$7:$M$201,"Middle East",OtherAgN2O!$I$7:$I$201)),0)</f>
        <v>6.2277179162300002E-2</v>
      </c>
      <c r="W17" s="209">
        <f>IFERROR(SUM(SUMIF(OtherAgN2O!$N$7:$N$201,"Middle East",OtherAgN2O!$J$7:$J$201),SUMIF(OtherAgN2O!$M$7:$M$201,"Middle East",OtherAgN2O!$J$7:$J$201)),0)</f>
        <v>6.2277179162300002E-2</v>
      </c>
      <c r="X17" s="209">
        <f>IFERROR(SUM(SUMIF(OtherAgN2O!$N$7:$N$201,"Middle East",OtherAgN2O!$K$7:$K$201),SUMIF(OtherAgN2O!$M$7:$M$201,"Middle East",OtherAgN2O!$K$7:$K$201)),0)</f>
        <v>6.2277179162300002E-2</v>
      </c>
    </row>
    <row r="18" spans="1:24" ht="15">
      <c r="A18" s="209" t="s">
        <v>400</v>
      </c>
      <c r="B18" s="209" t="s">
        <v>401</v>
      </c>
      <c r="C18" s="209" t="s">
        <v>375</v>
      </c>
      <c r="D18" s="209" t="s">
        <v>376</v>
      </c>
      <c r="F18" s="209" t="s">
        <v>329</v>
      </c>
      <c r="G18" s="296">
        <f>IFERROR(INDEX(OtherEnergyCH4!$C$7:$K$201,MATCH("Saudi Arabia",OtherEnergyCH4!$B$7:$B$202,0),MATCH($P$2,OtherEnergyCH4!$C$6:$K$6,0)),0)</f>
        <v>0</v>
      </c>
      <c r="H18" s="296">
        <f>IFERROR(INDEX(OtherEnergyCH4!$C$7:$K$201,MATCH("Saudi Arabia",OtherEnergyCH4!$B$7:$B$202,0),MATCH($Q$2,OtherEnergyCH4!$C$6:$K$6,0)),0)</f>
        <v>0</v>
      </c>
      <c r="I18" s="296">
        <f>IFERROR(INDEX(OtherEnergyCH4!$C$7:$K$201,MATCH("Saudi Arabia",OtherEnergyCH4!$B$7:$B$202,0),MATCH($R$2,OtherEnergyCH4!$C$6:$K$6,0)),0)</f>
        <v>0</v>
      </c>
      <c r="J18" s="296">
        <f>IFERROR(INDEX(OtherEnergyCH4!$C$7:$K$201,MATCH("Saudi Arabia",OtherEnergyCH4!$B$7:$B$202,0),MATCH($S$2,OtherEnergyCH4!$C$6:$K$6,0)),0)</f>
        <v>0</v>
      </c>
      <c r="K18" s="296">
        <f>IFERROR(INDEX(OtherEnergyCH4!$C$7:$K$201,MATCH("Saudi Arabia",OtherEnergyCH4!$B$7:$B$202,0),MATCH($T$2,OtherEnergyCH4!$C$6:$K$6,0)),0)</f>
        <v>0</v>
      </c>
      <c r="L18" s="296">
        <f>IFERROR(INDEX(OtherEnergyCH4!$C$7:$K$201,MATCH("Saudi Arabia",OtherEnergyCH4!$B$7:$B$202,0),MATCH($U$2,OtherEnergyCH4!$C$6:$K$6,0)),0)</f>
        <v>0</v>
      </c>
      <c r="M18" s="296">
        <f>IFERROR(INDEX(OtherEnergyCH4!$C$7:$K$201,MATCH("Saudi Arabia",OtherEnergyCH4!$B$7:$B$202,0),MATCH($V$2,OtherEnergyCH4!$C$6:$K$6,0)),0)</f>
        <v>0</v>
      </c>
      <c r="N18" s="296">
        <f>IFERROR(INDEX(OtherEnergyCH4!$C$7:$K$201,MATCH("Saudi Arabia",OtherEnergyCH4!$B$7:$B$202,0),MATCH($W$2,OtherEnergyCH4!$C$6:$K$6,0)),0)</f>
        <v>0</v>
      </c>
      <c r="O18" s="296">
        <f>IFERROR(INDEX(OtherEnergyCH4!$C$7:$K$201,MATCH("Saudi Arabia",OtherEnergyCH4!$B$7:$B$202,0),MATCH($X$2,OtherEnergyCH4!$C$6:$K$6,0)),0)</f>
        <v>0</v>
      </c>
      <c r="P18" s="209">
        <f>IFERROR(SUM(SUMIF(OtherEnergyCH4!$N$7:$N$201,"Middle East",OtherEnergyCH4!$C$7:$C$201),SUMIF(OtherEnergyCH4!$M$7:$M$201,"Middle East",OtherEnergyCH4!$C$7:$C$201)),0)</f>
        <v>0</v>
      </c>
      <c r="Q18" s="209">
        <f>IFERROR(SUM(SUMIF(OtherEnergyCH4!$N$7:$N$201,"Middle East",OtherEnergyCH4!$D$7:$D$201),SUMIF(OtherEnergyCH4!$M$7:$M$201,"Middle East",OtherEnergyCH4!$D$7:$D$201)),0)</f>
        <v>0</v>
      </c>
      <c r="R18" s="209">
        <f>IFERROR(SUM(SUMIF(OtherEnergyCH4!$N$7:$N$201,"Middle East",OtherEnergyCH4!$E$7:$E$201),SUMIF(OtherEnergyCH4!$M$7:$M$201,"Middle East",OtherEnergyCH4!$E$7:$E$201)),0)</f>
        <v>0</v>
      </c>
      <c r="S18" s="209">
        <f>IFERROR(SUM(SUMIF(OtherEnergyCH4!$N$7:$N$201,"Middle East",OtherEnergyCH4!$F$7:$F$201),SUMIF(OtherEnergyCH4!$M$7:$M$201,"Middle East",OtherEnergyCH4!$F$7:$F$201)),0)</f>
        <v>0</v>
      </c>
      <c r="T18" s="209">
        <f>IFERROR(SUM(SUMIF(OtherEnergyCH4!$N$7:$N$201,"Middle East",OtherEnergyCH4!$G$7:$G$201),SUMIF(OtherEnergyCH4!$M$7:$M$201,"Middle East",OtherEnergyCH4!$G$7:$G$201)),0)</f>
        <v>0</v>
      </c>
      <c r="U18" s="209">
        <f>IFERROR(SUM(SUMIF(OtherEnergyCH4!$N$7:$N$201,"Middle East",OtherEnergyCH4!$H$7:$H$201),SUMIF(OtherEnergyCH4!$M$7:$M$201,"Middle East",OtherEnergyCH4!$H$7:$H$201)),0)</f>
        <v>0</v>
      </c>
      <c r="V18" s="209">
        <f>IFERROR(SUM(SUMIF(OtherEnergyCH4!$N$7:$N$201,"Middle East",OtherEnergyCH4!$I$7:$I$201),SUMIF(OtherEnergyCH4!$M$7:$M$201,"Middle East",OtherEnergyCH4!$I$7:$I$201)),0)</f>
        <v>0</v>
      </c>
      <c r="W18" s="209">
        <f>IFERROR(SUM(SUMIF(OtherEnergyCH4!$N$7:$N$201,"Middle East",OtherEnergyCH4!$J$7:$J$201),SUMIF(OtherEnergyCH4!$M$7:$M$201,"Middle East",OtherEnergyCH4!$J$7:$J$201)),0)</f>
        <v>0</v>
      </c>
      <c r="X18" s="209">
        <f>IFERROR(SUM(SUMIF(OtherEnergyCH4!$N$7:$N$201,"Middle East",OtherEnergyCH4!$K$7:$K$201),SUMIF(OtherEnergyCH4!$M$7:$M$201,"Middle East",OtherEnergyCH4!$K$7:$K$201)),0)</f>
        <v>0</v>
      </c>
    </row>
    <row r="19" spans="1:24" ht="15">
      <c r="A19" s="209" t="s">
        <v>402</v>
      </c>
      <c r="B19" s="209" t="s">
        <v>403</v>
      </c>
      <c r="C19" s="209" t="s">
        <v>375</v>
      </c>
      <c r="D19" s="209" t="s">
        <v>376</v>
      </c>
      <c r="F19" s="209" t="s">
        <v>330</v>
      </c>
      <c r="G19" s="296">
        <f>IFERROR(INDEX(OtherEnergyN2O!$C$7:$K$201,MATCH("Saudi Arabia",OtherEnergyN2O!$B$7:$B$202,0),MATCH($P$2,OtherEnergyN2O!$C$6:$K$6,0)),0)</f>
        <v>0</v>
      </c>
      <c r="H19" s="296">
        <f>IFERROR(INDEX(OtherEnergyN2O!$C$7:$K$201,MATCH("Saudi Arabia",OtherEnergyN2O!$B$7:$B$202,0),MATCH($Q$2,OtherEnergyN2O!$C$6:$K$6,0)),0)</f>
        <v>0</v>
      </c>
      <c r="I19" s="296">
        <f>IFERROR(INDEX(OtherEnergyN2O!$C$7:$K$201,MATCH("Saudi Arabia",OtherEnergyN2O!$B$7:$B$202,0),MATCH($R$2,OtherEnergyN2O!$C$6:$K$6,0)),0)</f>
        <v>0</v>
      </c>
      <c r="J19" s="296">
        <f>IFERROR(INDEX(OtherEnergyN2O!$C$7:$K$201,MATCH("Saudi Arabia",OtherEnergyN2O!$B$7:$B$202,0),MATCH($S$2,OtherEnergyN2O!$C$6:$K$6,0)),0)</f>
        <v>0</v>
      </c>
      <c r="K19" s="296">
        <f>IFERROR(INDEX(OtherEnergyN2O!$C$7:$K$201,MATCH("Saudi Arabia",OtherEnergyN2O!$B$7:$B$202,0),MATCH($T$2,OtherEnergyN2O!$C$6:$K$6,0)),0)</f>
        <v>0</v>
      </c>
      <c r="L19" s="296">
        <f>IFERROR(INDEX(OtherEnergyN2O!$C$7:$K$201,MATCH("Saudi Arabia",OtherEnergyN2O!$B$7:$B$202,0),MATCH($U$2,OtherEnergyN2O!$C$6:$K$6,0)),0)</f>
        <v>0</v>
      </c>
      <c r="M19" s="296">
        <f>IFERROR(INDEX(OtherEnergyN2O!$C$7:$K$201,MATCH("Saudi Arabia",OtherEnergyN2O!$B$7:$B$202,0),MATCH($V$2,OtherEnergyN2O!$C$6:$K$6,0)),0)</f>
        <v>0</v>
      </c>
      <c r="N19" s="296">
        <f>IFERROR(INDEX(OtherEnergyN2O!$C$7:$K$201,MATCH("Saudi Arabia",OtherEnergyN2O!$B$7:$B$202,0),MATCH($W$2,OtherEnergyN2O!$C$6:$K$6,0)),0)</f>
        <v>0</v>
      </c>
      <c r="O19" s="296">
        <f>IFERROR(INDEX(OtherEnergyN2O!$C$7:$K$201,MATCH("Saudi Arabia",OtherEnergyN2O!$B$7:$B$202,0),MATCH($X$2,OtherEnergyN2O!$C$6:$K$6,0)),0)</f>
        <v>0</v>
      </c>
      <c r="P19" s="209">
        <f>IFERROR(SUM(SUMIF(OtherEnergyN2O!$N$7:$N$201,"Middle East",OtherEnergyN2O!$C$7:$C$201),SUMIF(OtherEnergyN2O!$M$7:$M$201,"Middle East",OtherEnergyN2O!$C$7:$C$201)),0)</f>
        <v>0</v>
      </c>
      <c r="Q19" s="209">
        <f>IFERROR(SUM(SUMIF(OtherEnergyN2O!$N$7:$N$201,"Middle East",OtherEnergyN2O!$D$7:$D$201),SUMIF(OtherEnergyN2O!$M$7:$M$201,"Middle East",OtherEnergyN2O!$D$7:$D$201)),0)</f>
        <v>0</v>
      </c>
      <c r="R19" s="209">
        <f>IFERROR(SUM(SUMIF(OtherEnergyN2O!$N$7:$N$201,"Middle East",OtherEnergyN2O!$E$7:$E$201),SUMIF(OtherEnergyN2O!$M$7:$M$201,"Middle East",OtherEnergyN2O!$E$7:$E$201)),0)</f>
        <v>0</v>
      </c>
      <c r="S19" s="209">
        <f>IFERROR(SUM(SUMIF(OtherEnergyN2O!$N$7:$N$201,"Middle East",OtherEnergyN2O!$F$7:$F$201),SUMIF(OtherEnergyN2O!$M$7:$M$201,"Middle East",OtherEnergyN2O!$F$7:$F$201)),0)</f>
        <v>0</v>
      </c>
      <c r="T19" s="209">
        <f>IFERROR(SUM(SUMIF(OtherEnergyN2O!$N$7:$N$201,"Middle East",OtherEnergyN2O!$G$7:$G$201),SUMIF(OtherEnergyN2O!$M$7:$M$201,"Middle East",OtherEnergyN2O!$G$7:$G$201)),0)</f>
        <v>0</v>
      </c>
      <c r="U19" s="209">
        <f>IFERROR(SUM(SUMIF(OtherEnergyN2O!$N$7:$N$201,"Middle East",OtherEnergyN2O!$H$7:$H$201),SUMIF(OtherEnergyN2O!$M$7:$M$201,"Middle East",OtherEnergyN2O!$H$7:$H$201)),0)</f>
        <v>0</v>
      </c>
      <c r="V19" s="209">
        <f>IFERROR(SUM(SUMIF(OtherEnergyN2O!$N$7:$N$201,"Middle East",OtherEnergyN2O!$I$7:$I$201),SUMIF(OtherEnergyN2O!$M$7:$M$201,"Middle East",OtherEnergyN2O!$I$7:$I$201)),0)</f>
        <v>0</v>
      </c>
      <c r="W19" s="209">
        <f>IFERROR(SUM(SUMIF(OtherEnergyN2O!$N$7:$N$201,"Middle East",OtherEnergyN2O!$J$7:$J$201),SUMIF(OtherEnergyN2O!$M$7:$M$201,"Middle East",OtherEnergyN2O!$J$7:$J$201)),0)</f>
        <v>0</v>
      </c>
      <c r="X19" s="209">
        <f>IFERROR(SUM(SUMIF(OtherEnergyN2O!$N$7:$N$201,"Middle East",OtherEnergyN2O!$K$7:$K$201),SUMIF(OtherEnergyN2O!$M$7:$M$201,"Middle East",OtherEnergyN2O!$K$7:$K$201)),0)</f>
        <v>0</v>
      </c>
    </row>
    <row r="20" spans="1:24" ht="15">
      <c r="A20" s="209" t="s">
        <v>404</v>
      </c>
      <c r="B20" s="209" t="s">
        <v>405</v>
      </c>
      <c r="C20" s="209" t="s">
        <v>375</v>
      </c>
      <c r="D20" s="209" t="s">
        <v>376</v>
      </c>
      <c r="E20" s="209" t="s">
        <v>292</v>
      </c>
      <c r="F20" s="209" t="s">
        <v>329</v>
      </c>
      <c r="G20" s="296">
        <f>IFERROR(INDEX(OtherIPCH4!$C$7:$K$201,MATCH("Saudi Arabia",OtherIPCH4!$B$7:$B$202,0),MATCH($P$2,OtherIPCH4!$C$6:$K$6,0)),0)</f>
        <v>0.20136899999999999</v>
      </c>
      <c r="H20" s="296">
        <f>IFERROR(INDEX(OtherIPCH4!$C$7:$K$201,MATCH("Saudi Arabia",OtherIPCH4!$B$7:$B$202,0),MATCH($Q$2,OtherIPCH4!$C$6:$K$6,0)),0)</f>
        <v>0.21807449999999998</v>
      </c>
      <c r="I20" s="296">
        <f>IFERROR(INDEX(OtherIPCH4!$C$7:$K$201,MATCH("Saudi Arabia",OtherIPCH4!$B$7:$B$202,0),MATCH($R$2,OtherIPCH4!$C$6:$K$6,0)),0)</f>
        <v>0.23478000000000002</v>
      </c>
      <c r="J20" s="296">
        <f>IFERROR(INDEX(OtherIPCH4!$C$7:$K$201,MATCH("Saudi Arabia",OtherIPCH4!$B$7:$B$202,0),MATCH($S$2,OtherIPCH4!$C$6:$K$6,0)),0)</f>
        <v>0.23478000000000002</v>
      </c>
      <c r="K20" s="296">
        <f>IFERROR(INDEX(OtherIPCH4!$C$7:$K$201,MATCH("Saudi Arabia",OtherIPCH4!$B$7:$B$202,0),MATCH($T$2,OtherIPCH4!$C$6:$K$6,0)),0)</f>
        <v>0.23478000000000002</v>
      </c>
      <c r="L20" s="296">
        <f>IFERROR(INDEX(OtherIPCH4!$C$7:$K$201,MATCH("Saudi Arabia",OtherIPCH4!$B$7:$B$202,0),MATCH($U$2,OtherIPCH4!$C$6:$K$6,0)),0)</f>
        <v>0.23478000000000002</v>
      </c>
      <c r="M20" s="296">
        <f>IFERROR(INDEX(OtherIPCH4!$C$7:$K$201,MATCH("Saudi Arabia",OtherIPCH4!$B$7:$B$202,0),MATCH($V$2,OtherIPCH4!$C$6:$K$6,0)),0)</f>
        <v>0.23478000000000002</v>
      </c>
      <c r="N20" s="296">
        <f>IFERROR(INDEX(OtherIPCH4!$C$7:$K$201,MATCH("Saudi Arabia",OtherIPCH4!$B$7:$B$202,0),MATCH($W$2,OtherIPCH4!$C$6:$K$6,0)),0)</f>
        <v>0.23478000000000002</v>
      </c>
      <c r="O20" s="296">
        <f>IFERROR(INDEX(OtherIPCH4!$C$7:$K$201,MATCH("Saudi Arabia",OtherIPCH4!$B$7:$B$202,0),MATCH($X$2,OtherIPCH4!$C$6:$K$6,0)),0)</f>
        <v>0.23478000000000002</v>
      </c>
      <c r="P20" s="209">
        <f>IFERROR(SUM(SUMIF(OtherIPCH4!$N$7:$N$201,"Middle East",OtherIPCH4!$C$7:$C$201),SUMIF(OtherIPCH4!$M$7:$M$201,"Middle East",OtherIPCH4!$C$7:$C$201)),0)</f>
        <v>0.43404900000000002</v>
      </c>
      <c r="Q20" s="209">
        <f>IFERROR(SUM(SUMIF(OtherIPCH4!$N$7:$N$201,"Middle East",OtherIPCH4!$D$7:$D$201),SUMIF(OtherIPCH4!$M$7:$M$201,"Middle East",OtherIPCH4!$D$7:$D$201)),0)</f>
        <v>0.45075450000000006</v>
      </c>
      <c r="R20" s="209">
        <f>IFERROR(SUM(SUMIF(OtherIPCH4!$N$7:$N$201,"Middle East",OtherIPCH4!$E$7:$E$201),SUMIF(OtherIPCH4!$M$7:$M$201,"Middle East",OtherIPCH4!$E$7:$E$201)),0)</f>
        <v>0.49518000000000006</v>
      </c>
      <c r="S20" s="209">
        <f>IFERROR(SUM(SUMIF(OtherIPCH4!$N$7:$N$201,"Middle East",OtherIPCH4!$F$7:$F$201),SUMIF(OtherIPCH4!$M$7:$M$201,"Middle East",OtherIPCH4!$F$7:$F$201)),0)</f>
        <v>0.49518000000000006</v>
      </c>
      <c r="T20" s="209">
        <f>IFERROR(SUM(SUMIF(OtherIPCH4!$N$7:$N$201,"Middle East",OtherIPCH4!$G$7:$G$201),SUMIF(OtherIPCH4!$M$7:$M$201,"Middle East",OtherIPCH4!$G$7:$G$201)),0)</f>
        <v>0.49518000000000006</v>
      </c>
      <c r="U20" s="209">
        <f>IFERROR(SUM(SUMIF(OtherIPCH4!$N$7:$N$201,"Middle East",OtherIPCH4!$H$7:$H$201),SUMIF(OtherIPCH4!$M$7:$M$201,"Middle East",OtherIPCH4!$H$7:$H$201)),0)</f>
        <v>0.49518000000000006</v>
      </c>
      <c r="V20" s="209">
        <f>IFERROR(SUM(SUMIF(OtherIPCH4!$N$7:$N$201,"Middle East",OtherIPCH4!$I$7:$I$201),SUMIF(OtherIPCH4!$M$7:$M$201,"Middle East",OtherIPCH4!$I$7:$I$201)),0)</f>
        <v>0.49518000000000006</v>
      </c>
      <c r="W20" s="209">
        <f>IFERROR(SUM(SUMIF(OtherIPCH4!$N$7:$N$201,"Middle East",OtherIPCH4!$J$7:$J$201),SUMIF(OtherIPCH4!$M$7:$M$201,"Middle East",OtherIPCH4!$J$7:$J$201)),0)</f>
        <v>0.49518000000000006</v>
      </c>
      <c r="X20" s="209">
        <f>IFERROR(SUM(SUMIF(OtherIPCH4!$N$7:$N$201,"Middle East",OtherIPCH4!$K$7:$K$201),SUMIF(OtherIPCH4!$M$7:$M$201,"Middle East",OtherIPCH4!$K$7:$K$201)),0)</f>
        <v>0.49518000000000006</v>
      </c>
    </row>
    <row r="21" spans="1:24" ht="15">
      <c r="A21" s="209" t="s">
        <v>406</v>
      </c>
      <c r="B21" s="209" t="s">
        <v>407</v>
      </c>
      <c r="C21" s="209" t="s">
        <v>375</v>
      </c>
      <c r="D21" s="209" t="s">
        <v>376</v>
      </c>
      <c r="E21" s="209" t="s">
        <v>292</v>
      </c>
      <c r="F21" s="209" t="s">
        <v>330</v>
      </c>
      <c r="G21" s="296">
        <f>IFERROR(INDEX(OtherIPN2O!$C$7:$K$201,MATCH("Saudi Arabia",OtherIPN2O!$B$7:$B$202,0),MATCH($P$2,OtherIPN2O!$C$6:$K$6,0)),0)</f>
        <v>0</v>
      </c>
      <c r="H21" s="296">
        <f>IFERROR(INDEX(OtherIPN2O!$C$7:$K$201,MATCH("Saudi Arabia",OtherIPN2O!$B$7:$B$202,0),MATCH($Q$2,OtherIPN2O!$C$6:$K$6,0)),0)</f>
        <v>0</v>
      </c>
      <c r="I21" s="296">
        <f>IFERROR(INDEX(OtherIPN2O!$C$7:$K$201,MATCH("Saudi Arabia",OtherIPN2O!$B$7:$B$202,0),MATCH($R$2,OtherIPN2O!$C$6:$K$6,0)),0)</f>
        <v>0</v>
      </c>
      <c r="J21" s="296">
        <f>IFERROR(INDEX(OtherIPN2O!$C$7:$K$201,MATCH("Saudi Arabia",OtherIPN2O!$B$7:$B$202,0),MATCH($S$2,OtherIPN2O!$C$6:$K$6,0)),0)</f>
        <v>0</v>
      </c>
      <c r="K21" s="296">
        <f>IFERROR(INDEX(OtherIPN2O!$C$7:$K$201,MATCH("Saudi Arabia",OtherIPN2O!$B$7:$B$202,0),MATCH($T$2,OtherIPN2O!$C$6:$K$6,0)),0)</f>
        <v>0</v>
      </c>
      <c r="L21" s="296">
        <f>IFERROR(INDEX(OtherIPN2O!$C$7:$K$201,MATCH("Saudi Arabia",OtherIPN2O!$B$7:$B$202,0),MATCH($U$2,OtherIPN2O!$C$6:$K$6,0)),0)</f>
        <v>0</v>
      </c>
      <c r="M21" s="296">
        <f>IFERROR(INDEX(OtherIPN2O!$C$7:$K$201,MATCH("Saudi Arabia",OtherIPN2O!$B$7:$B$202,0),MATCH($V$2,OtherIPN2O!$C$6:$K$6,0)),0)</f>
        <v>0</v>
      </c>
      <c r="N21" s="296">
        <f>IFERROR(INDEX(OtherIPN2O!$C$7:$K$201,MATCH("Saudi Arabia",OtherIPN2O!$B$7:$B$202,0),MATCH($W$2,OtherIPN2O!$C$6:$K$6,0)),0)</f>
        <v>0</v>
      </c>
      <c r="O21" s="296">
        <f>IFERROR(INDEX(OtherIPN2O!$C$7:$K$201,MATCH("Saudi Arabia",OtherIPN2O!$B$7:$B$202,0),MATCH($X$2,OtherIPN2O!$C$6:$K$6,0)),0)</f>
        <v>0</v>
      </c>
      <c r="P21" s="209">
        <f>IFERROR(SUM(SUMIF(OtherIPN2O!$N$7:$N$201,"Middle East",OtherIPN2O!$C$7:$C$201),SUMIF(OtherIPN2O!$M$7:$M$201,"Middle East",OtherIPN2O!$C$7:$C$201)),0)</f>
        <v>1.24E-3</v>
      </c>
      <c r="Q21" s="209">
        <f>IFERROR(SUM(SUMIF(OtherIPN2O!$N$7:$N$201,"Middle East",OtherIPN2O!$D$7:$D$201),SUMIF(OtherIPN2O!$M$7:$M$201,"Middle East",OtherIPN2O!$D$7:$D$201)),0)</f>
        <v>1.24E-3</v>
      </c>
      <c r="R21" s="209">
        <f>IFERROR(SUM(SUMIF(OtherIPN2O!$N$7:$N$201,"Middle East",OtherIPN2O!$E$7:$E$201),SUMIF(OtherIPN2O!$M$7:$M$201,"Middle East",OtherIPN2O!$E$7:$E$201)),0)</f>
        <v>1.24E-3</v>
      </c>
      <c r="S21" s="209">
        <f>IFERROR(SUM(SUMIF(OtherIPN2O!$N$7:$N$201,"Middle East",OtherIPN2O!$F$7:$F$201),SUMIF(OtherIPN2O!$M$7:$M$201,"Middle East",OtherIPN2O!$F$7:$F$201)),0)</f>
        <v>1.24E-3</v>
      </c>
      <c r="T21" s="209">
        <f>IFERROR(SUM(SUMIF(OtherIPN2O!$N$7:$N$201,"Middle East",OtherIPN2O!$G$7:$G$201),SUMIF(OtherIPN2O!$M$7:$M$201,"Middle East",OtherIPN2O!$G$7:$G$201)),0)</f>
        <v>1.24E-3</v>
      </c>
      <c r="U21" s="209">
        <f>IFERROR(SUM(SUMIF(OtherIPN2O!$N$7:$N$201,"Middle East",OtherIPN2O!$H$7:$H$201),SUMIF(OtherIPN2O!$M$7:$M$201,"Middle East",OtherIPN2O!$H$7:$H$201)),0)</f>
        <v>1.24E-3</v>
      </c>
      <c r="V21" s="209">
        <f>IFERROR(SUM(SUMIF(OtherIPN2O!$N$7:$N$201,"Middle East",OtherIPN2O!$I$7:$I$201),SUMIF(OtherIPN2O!$M$7:$M$201,"Middle East",OtherIPN2O!$I$7:$I$201)),0)</f>
        <v>1.24E-3</v>
      </c>
      <c r="W21" s="209">
        <f>IFERROR(SUM(SUMIF(OtherIPN2O!$N$7:$N$201,"Middle East",OtherIPN2O!$J$7:$J$201),SUMIF(OtherIPN2O!$M$7:$M$201,"Middle East",OtherIPN2O!$J$7:$J$201)),0)</f>
        <v>1.24E-3</v>
      </c>
      <c r="X21" s="209">
        <f>IFERROR(SUM(SUMIF(OtherIPN2O!$N$7:$N$201,"Middle East",OtherIPN2O!$K$7:$K$201),SUMIF(OtherIPN2O!$M$7:$M$201,"Middle East",OtherIPN2O!$K$7:$K$201)),0)</f>
        <v>1.24E-3</v>
      </c>
    </row>
    <row r="22" spans="1:24" ht="15">
      <c r="A22" s="209" t="s">
        <v>408</v>
      </c>
      <c r="B22" s="209" t="s">
        <v>409</v>
      </c>
      <c r="C22" s="209" t="s">
        <v>375</v>
      </c>
      <c r="D22" s="209" t="s">
        <v>376</v>
      </c>
      <c r="E22" s="209" t="s">
        <v>468</v>
      </c>
      <c r="F22" s="209" t="s">
        <v>329</v>
      </c>
      <c r="G22" s="296">
        <f>IFERROR(INDEX(OtherWasteCH4!$C$7:$K$201,MATCH("Saudi Arabia",OtherWasteCH4!$B$7:$B$202,0),MATCH($P$2,OtherWasteCH4!$C$6:$K$6,0)),0)</f>
        <v>0</v>
      </c>
      <c r="H22" s="296">
        <f>IFERROR(INDEX(OtherWasteCH4!$C$7:$K$201,MATCH("Saudi Arabia",OtherWasteCH4!$B$7:$B$202,0),MATCH($Q$2,OtherWasteCH4!$C$6:$K$6,0)),0)</f>
        <v>0</v>
      </c>
      <c r="I22" s="296">
        <f>IFERROR(INDEX(OtherWasteCH4!$C$7:$K$201,MATCH("Saudi Arabia",OtherWasteCH4!$B$7:$B$202,0),MATCH($R$2,OtherWasteCH4!$C$6:$K$6,0)),0)</f>
        <v>0</v>
      </c>
      <c r="J22" s="296">
        <f>IFERROR(INDEX(OtherWasteCH4!$C$7:$K$201,MATCH("Saudi Arabia",OtherWasteCH4!$B$7:$B$202,0),MATCH($S$2,OtherWasteCH4!$C$6:$K$6,0)),0)</f>
        <v>0</v>
      </c>
      <c r="K22" s="296">
        <f>IFERROR(INDEX(OtherWasteCH4!$C$7:$K$201,MATCH("Saudi Arabia",OtherWasteCH4!$B$7:$B$202,0),MATCH($T$2,OtherWasteCH4!$C$6:$K$6,0)),0)</f>
        <v>0</v>
      </c>
      <c r="L22" s="296">
        <f>IFERROR(INDEX(OtherWasteCH4!$C$7:$K$201,MATCH("Saudi Arabia",OtherWasteCH4!$B$7:$B$202,0),MATCH($U$2,OtherWasteCH4!$C$6:$K$6,0)),0)</f>
        <v>0</v>
      </c>
      <c r="M22" s="296">
        <f>IFERROR(INDEX(OtherWasteCH4!$C$7:$K$201,MATCH("Saudi Arabia",OtherWasteCH4!$B$7:$B$202,0),MATCH($V$2,OtherWasteCH4!$C$6:$K$6,0)),0)</f>
        <v>0</v>
      </c>
      <c r="N22" s="296">
        <f>IFERROR(INDEX(OtherWasteCH4!$C$7:$K$201,MATCH("Saudi Arabia",OtherWasteCH4!$B$7:$B$202,0),MATCH($W$2,OtherWasteCH4!$C$6:$K$6,0)),0)</f>
        <v>0</v>
      </c>
      <c r="O22" s="296">
        <f>IFERROR(INDEX(OtherWasteCH4!$C$7:$K$201,MATCH("Saudi Arabia",OtherWasteCH4!$B$7:$B$202,0),MATCH($X$2,OtherWasteCH4!$C$6:$K$6,0)),0)</f>
        <v>0</v>
      </c>
      <c r="P22" s="209">
        <f>IFERROR(SUM(SUMIF(OtherWasteCH4!$N$7:$N$201,"Middle East",OtherWasteCH4!$C$7:$C$201),SUMIF(OtherWasteCH4!$M$7:$M$201,"Middle East",OtherWasteCH4!$C$7:$C$201)),0)</f>
        <v>0</v>
      </c>
      <c r="Q22" s="209">
        <f>IFERROR(SUM(SUMIF(OtherWasteCH4!$N$7:$N$201,"Middle East",OtherWasteCH4!$D$7:$D$201),SUMIF(OtherWasteCH4!$M$7:$M$201,"Middle East",OtherWasteCH4!$D$7:$D$201)),0)</f>
        <v>0</v>
      </c>
      <c r="R22" s="209">
        <f>IFERROR(SUM(SUMIF(OtherWasteCH4!$N$7:$N$201,"Middle East",OtherWasteCH4!$E$7:$E$201),SUMIF(OtherWasteCH4!$M$7:$M$201,"Middle East",OtherWasteCH4!$E$7:$E$201)),0)</f>
        <v>0</v>
      </c>
      <c r="S22" s="209">
        <f>IFERROR(SUM(SUMIF(OtherWasteCH4!$N$7:$N$201,"Middle East",OtherWasteCH4!$F$7:$F$201),SUMIF(OtherWasteCH4!$M$7:$M$201,"Middle East",OtherWasteCH4!$F$7:$F$201)),0)</f>
        <v>0</v>
      </c>
      <c r="T22" s="209">
        <f>IFERROR(SUM(SUMIF(OtherWasteCH4!$N$7:$N$201,"Middle East",OtherWasteCH4!$G$7:$G$201),SUMIF(OtherWasteCH4!$M$7:$M$201,"Middle East",OtherWasteCH4!$G$7:$G$201)),0)</f>
        <v>0</v>
      </c>
      <c r="U22" s="209">
        <f>IFERROR(SUM(SUMIF(OtherWasteCH4!$N$7:$N$201,"Middle East",OtherWasteCH4!$H$7:$H$201),SUMIF(OtherWasteCH4!$M$7:$M$201,"Middle East",OtherWasteCH4!$H$7:$H$201)),0)</f>
        <v>0</v>
      </c>
      <c r="V22" s="209">
        <f>IFERROR(SUM(SUMIF(OtherWasteCH4!$N$7:$N$201,"Middle East",OtherWasteCH4!$I$7:$I$201),SUMIF(OtherWasteCH4!$M$7:$M$201,"Middle East",OtherWasteCH4!$I$7:$I$201)),0)</f>
        <v>0</v>
      </c>
      <c r="W22" s="209">
        <f>IFERROR(SUM(SUMIF(OtherWasteCH4!$N$7:$N$201,"Middle East",OtherWasteCH4!$J$7:$J$201),SUMIF(OtherWasteCH4!$M$7:$M$201,"Middle East",OtherWasteCH4!$J$7:$J$201)),0)</f>
        <v>0</v>
      </c>
      <c r="X22" s="209">
        <f>IFERROR(SUM(SUMIF(OtherWasteCH4!$N$7:$N$201,"Middle East",OtherWasteCH4!$K$7:$K$201),SUMIF(OtherWasteCH4!$M$7:$M$201,"Middle East",OtherWasteCH4!$K$7:$K$201)),0)</f>
        <v>0</v>
      </c>
    </row>
    <row r="23" spans="1:24" ht="15">
      <c r="A23" s="209" t="s">
        <v>410</v>
      </c>
      <c r="B23" s="209" t="s">
        <v>411</v>
      </c>
      <c r="C23" s="209" t="s">
        <v>375</v>
      </c>
      <c r="D23" s="209" t="s">
        <v>376</v>
      </c>
      <c r="E23" s="209" t="s">
        <v>468</v>
      </c>
      <c r="F23" s="209" t="s">
        <v>330</v>
      </c>
      <c r="G23" s="296">
        <f>IFERROR(INDEX(OtherWasteN2O!$C$7:$K$201,MATCH("Saudi Arabia",OtherWasteN2O!$B$7:$B$202,0),MATCH($P$2,OtherWasteN2O!$C$6:$K$6,0)),0)</f>
        <v>0</v>
      </c>
      <c r="H23" s="296">
        <f>IFERROR(INDEX(OtherWasteN2O!$C$7:$K$201,MATCH("Saudi Arabia",OtherWasteN2O!$B$7:$B$202,0),MATCH($Q$2,OtherWasteN2O!$C$6:$K$6,0)),0)</f>
        <v>0</v>
      </c>
      <c r="I23" s="296">
        <f>IFERROR(INDEX(OtherWasteN2O!$C$7:$K$201,MATCH("Saudi Arabia",OtherWasteN2O!$B$7:$B$202,0),MATCH($R$2,OtherWasteN2O!$C$6:$K$6,0)),0)</f>
        <v>0</v>
      </c>
      <c r="J23" s="296">
        <f>IFERROR(INDEX(OtherWasteN2O!$C$7:$K$201,MATCH("Saudi Arabia",OtherWasteN2O!$B$7:$B$202,0),MATCH($S$2,OtherWasteN2O!$C$6:$K$6,0)),0)</f>
        <v>0</v>
      </c>
      <c r="K23" s="296">
        <f>IFERROR(INDEX(OtherWasteN2O!$C$7:$K$201,MATCH("Saudi Arabia",OtherWasteN2O!$B$7:$B$202,0),MATCH($T$2,OtherWasteN2O!$C$6:$K$6,0)),0)</f>
        <v>0</v>
      </c>
      <c r="L23" s="296">
        <f>IFERROR(INDEX(OtherWasteN2O!$C$7:$K$201,MATCH("Saudi Arabia",OtherWasteN2O!$B$7:$B$202,0),MATCH($U$2,OtherWasteN2O!$C$6:$K$6,0)),0)</f>
        <v>0</v>
      </c>
      <c r="M23" s="296">
        <f>IFERROR(INDEX(OtherWasteN2O!$C$7:$K$201,MATCH("Saudi Arabia",OtherWasteN2O!$B$7:$B$202,0),MATCH($V$2,OtherWasteN2O!$C$6:$K$6,0)),0)</f>
        <v>0</v>
      </c>
      <c r="N23" s="296">
        <f>IFERROR(INDEX(OtherWasteN2O!$C$7:$K$201,MATCH("Saudi Arabia",OtherWasteN2O!$B$7:$B$202,0),MATCH($W$2,OtherWasteN2O!$C$6:$K$6,0)),0)</f>
        <v>0</v>
      </c>
      <c r="O23" s="296">
        <f>IFERROR(INDEX(OtherWasteN2O!$C$7:$K$201,MATCH("Saudi Arabia",OtherWasteN2O!$B$7:$B$202,0),MATCH($X$2,OtherWasteN2O!$C$6:$K$6,0)),0)</f>
        <v>0</v>
      </c>
      <c r="P23" s="209">
        <f>IFERROR(SUM(SUMIF(OtherWasteN2O!$N$7:$N$201,"Middle East",OtherWasteN2O!$C$7:$C$201),SUMIF(OtherWasteN2O!$M$7:$M$201,"Middle East",OtherWasteN2O!$C$7:$C$201)),0)</f>
        <v>0</v>
      </c>
      <c r="Q23" s="209">
        <f>IFERROR(SUM(SUMIF(OtherWasteN2O!$N$7:$N$201,"Middle East",OtherWasteN2O!$D$7:$D$201),SUMIF(OtherWasteN2O!$M$7:$M$201,"Middle East",OtherWasteN2O!$D$7:$D$201)),0)</f>
        <v>0</v>
      </c>
      <c r="R23" s="209">
        <f>IFERROR(SUM(SUMIF(OtherWasteN2O!$N$7:$N$201,"Middle East",OtherWasteN2O!$E$7:$E$201),SUMIF(OtherWasteN2O!$M$7:$M$201,"Middle East",OtherWasteN2O!$E$7:$E$201)),0)</f>
        <v>0</v>
      </c>
      <c r="S23" s="209">
        <f>IFERROR(SUM(SUMIF(OtherWasteN2O!$N$7:$N$201,"Middle East",OtherWasteN2O!$F$7:$F$201),SUMIF(OtherWasteN2O!$M$7:$M$201,"Middle East",OtherWasteN2O!$F$7:$F$201)),0)</f>
        <v>0</v>
      </c>
      <c r="T23" s="209">
        <f>IFERROR(SUM(SUMIF(OtherWasteN2O!$N$7:$N$201,"Middle East",OtherWasteN2O!$G$7:$G$201),SUMIF(OtherWasteN2O!$M$7:$M$201,"Middle East",OtherWasteN2O!$G$7:$G$201)),0)</f>
        <v>0</v>
      </c>
      <c r="U23" s="209">
        <f>IFERROR(SUM(SUMIF(OtherWasteN2O!$N$7:$N$201,"Middle East",OtherWasteN2O!$H$7:$H$201),SUMIF(OtherWasteN2O!$M$7:$M$201,"Middle East",OtherWasteN2O!$H$7:$H$201)),0)</f>
        <v>0</v>
      </c>
      <c r="V23" s="209">
        <f>IFERROR(SUM(SUMIF(OtherWasteN2O!$N$7:$N$201,"Middle East",OtherWasteN2O!$I$7:$I$201),SUMIF(OtherWasteN2O!$M$7:$M$201,"Middle East",OtherWasteN2O!$I$7:$I$201)),0)</f>
        <v>0</v>
      </c>
      <c r="W23" s="209">
        <f>IFERROR(SUM(SUMIF(OtherWasteN2O!$N$7:$N$201,"Middle East",OtherWasteN2O!$J$7:$J$201),SUMIF(OtherWasteN2O!$M$7:$M$201,"Middle East",OtherWasteN2O!$J$7:$J$201)),0)</f>
        <v>0</v>
      </c>
      <c r="X23" s="209">
        <f>IFERROR(SUM(SUMIF(OtherWasteN2O!$N$7:$N$201,"Middle East",OtherWasteN2O!$K$7:$K$201),SUMIF(OtherWasteN2O!$M$7:$M$201,"Middle East",OtherWasteN2O!$K$7:$K$201)),0)</f>
        <v>0</v>
      </c>
    </row>
    <row r="24" spans="1:24" ht="15">
      <c r="A24" s="209" t="s">
        <v>412</v>
      </c>
      <c r="B24" s="209" t="s">
        <v>325</v>
      </c>
      <c r="C24" s="209" t="s">
        <v>375</v>
      </c>
      <c r="D24" s="209" t="s">
        <v>376</v>
      </c>
      <c r="E24" s="209" t="s">
        <v>292</v>
      </c>
      <c r="F24" s="209" t="s">
        <v>459</v>
      </c>
      <c r="G24" s="296">
        <f>IFERROR(INDEX(Magnesium!$C$7:$K$201,MATCH("Saudi Arabia",Magnesium!$B$7:$B$202,0),MATCH($P$2,Magnesium!$C$6:$K$6,0)),0)</f>
        <v>0</v>
      </c>
      <c r="H24" s="296">
        <f>IFERROR(INDEX(Magnesium!$C$7:$K$201,MATCH("Saudi Arabia",Magnesium!$B$7:$B$202,0),MATCH($Q$2,Magnesium!$C$6:$K$6,0)),0)</f>
        <v>0</v>
      </c>
      <c r="I24" s="296">
        <f>IFERROR(INDEX(Magnesium!$C$7:$K$201,MATCH("Saudi Arabia",Magnesium!$B$7:$B$202,0),MATCH($R$2,Magnesium!$C$6:$K$6,0)),0)</f>
        <v>0</v>
      </c>
      <c r="J24" s="296">
        <f>IFERROR(INDEX(Magnesium!$C$7:$K$201,MATCH("Saudi Arabia",Magnesium!$B$7:$B$202,0),MATCH($S$2,Magnesium!$C$6:$K$6,0)),0)</f>
        <v>0</v>
      </c>
      <c r="K24" s="296">
        <f>IFERROR(INDEX(Magnesium!$C$7:$K$201,MATCH("Saudi Arabia",Magnesium!$B$7:$B$202,0),MATCH($T$2,Magnesium!$C$6:$K$6,0)),0)</f>
        <v>0</v>
      </c>
      <c r="L24" s="296">
        <f>IFERROR(INDEX(Magnesium!$C$7:$K$201,MATCH("Saudi Arabia",Magnesium!$B$7:$B$202,0),MATCH($U$2,Magnesium!$C$6:$K$6,0)),0)</f>
        <v>0</v>
      </c>
      <c r="M24" s="296">
        <f>IFERROR(INDEX(Magnesium!$C$7:$K$201,MATCH("Saudi Arabia",Magnesium!$B$7:$B$202,0),MATCH($V$2,Magnesium!$C$6:$K$6,0)),0)</f>
        <v>0</v>
      </c>
      <c r="N24" s="296">
        <f>IFERROR(INDEX(Magnesium!$C$7:$K$201,MATCH("Saudi Arabia",Magnesium!$B$7:$B$202,0),MATCH($W$2,Magnesium!$C$6:$K$6,0)),0)</f>
        <v>0</v>
      </c>
      <c r="O24" s="296">
        <f>IFERROR(INDEX(Magnesium!$C$7:$K$201,MATCH("Saudi Arabia",Magnesium!$B$7:$B$202,0),MATCH($X$2,Magnesium!$C$6:$K$6,0)),0)</f>
        <v>0</v>
      </c>
      <c r="P24" s="209">
        <f>IFERROR(SUM(SUMIF(Magnesium!$N$7:$N$201,"Middle East",Magnesium!$C$7:$C$201),SUMIF(Magnesium!$M$7:$M$201,"Middle East",Magnesium!$C$7:$C$201)),0)</f>
        <v>3.346E-11</v>
      </c>
      <c r="Q24" s="209">
        <f>IFERROR(SUM(SUMIF(Magnesium!$N$7:$N$201,"Middle East",Magnesium!$D$7:$D$201),SUMIF(Magnesium!$M$7:$M$201,"Middle East",Magnesium!$D$7:$D$201)),0)</f>
        <v>3.346E-11</v>
      </c>
      <c r="R24" s="209">
        <f>IFERROR(SUM(SUMIF(Magnesium!$N$7:$N$201,"Middle East",Magnesium!$E$7:$E$201),SUMIF(Magnesium!$M$7:$M$201,"Middle East",Magnesium!$E$7:$E$201)),0)</f>
        <v>3.346E-11</v>
      </c>
      <c r="S24" s="209">
        <f>IFERROR(SUM(SUMIF(Magnesium!$N$7:$N$201,"Middle East",Magnesium!$F$7:$F$201),SUMIF(Magnesium!$M$7:$M$201,"Middle East",Magnesium!$F$7:$F$201)),0)</f>
        <v>3.346E-11</v>
      </c>
      <c r="T24" s="209">
        <f>IFERROR(SUM(SUMIF(Magnesium!$N$7:$N$201,"Middle East",Magnesium!$G$7:$G$201),SUMIF(Magnesium!$M$7:$M$201,"Middle East",Magnesium!$G$7:$G$201)),0)</f>
        <v>3.346E-11</v>
      </c>
      <c r="U24" s="209">
        <f>IFERROR(SUM(SUMIF(Magnesium!$N$7:$N$201,"Middle East",Magnesium!$H$7:$H$201),SUMIF(Magnesium!$M$7:$M$201,"Middle East",Magnesium!$H$7:$H$201)),0)</f>
        <v>3.346E-11</v>
      </c>
      <c r="V24" s="209">
        <f>IFERROR(SUM(SUMIF(Magnesium!$N$7:$N$201,"Middle East",Magnesium!$I$7:$I$201),SUMIF(Magnesium!$M$7:$M$201,"Middle East",Magnesium!$I$7:$I$201)),0)</f>
        <v>3.346E-11</v>
      </c>
      <c r="W24" s="209">
        <f>IFERROR(SUM(SUMIF(Magnesium!$N$7:$N$201,"Middle East",Magnesium!$J$7:$J$201),SUMIF(Magnesium!$M$7:$M$201,"Middle East",Magnesium!$J$7:$J$201)),0)</f>
        <v>3.346E-11</v>
      </c>
      <c r="X24" s="209">
        <f>IFERROR(SUM(SUMIF(Magnesium!$N$7:$N$201,"Middle East",Magnesium!$K$7:$K$201),SUMIF(Magnesium!$M$7:$M$201,"Middle East",Magnesium!$K$7:$K$201)),0)</f>
        <v>3.346E-11</v>
      </c>
    </row>
    <row r="25" spans="1:24" ht="15">
      <c r="A25" s="209" t="s">
        <v>413</v>
      </c>
      <c r="B25" s="209" t="s">
        <v>414</v>
      </c>
      <c r="C25" s="209" t="s">
        <v>375</v>
      </c>
      <c r="D25" s="209" t="s">
        <v>376</v>
      </c>
      <c r="E25" s="209" t="s">
        <v>457</v>
      </c>
      <c r="F25" s="209" t="s">
        <v>330</v>
      </c>
      <c r="G25" s="296">
        <f>IFERROR(INDEX(AgSoils!$C$7:$K$201,MATCH("Saudi Arabia",AgSoils!$B$7:$B$202,0),MATCH($P$2,AgSoils!$C$6:$K$6,0)),0)</f>
        <v>7.3116599999999998</v>
      </c>
      <c r="H25" s="296">
        <f>IFERROR(INDEX(AgSoils!$C$7:$K$201,MATCH("Saudi Arabia",AgSoils!$B$7:$B$202,0),MATCH($Q$2,AgSoils!$C$6:$K$6,0)),0)</f>
        <v>7.4319400000000009</v>
      </c>
      <c r="I25" s="296">
        <f>IFERROR(INDEX(AgSoils!$C$7:$K$201,MATCH("Saudi Arabia",AgSoils!$B$7:$B$202,0),MATCH($R$2,AgSoils!$C$6:$K$6,0)),0)</f>
        <v>7.5522199999999993</v>
      </c>
      <c r="J25" s="296">
        <f>IFERROR(INDEX(AgSoils!$C$7:$K$201,MATCH("Saudi Arabia",AgSoils!$B$7:$B$202,0),MATCH($S$2,AgSoils!$C$6:$K$6,0)),0)</f>
        <v>7.6725000000000092</v>
      </c>
      <c r="K25" s="296">
        <f>IFERROR(INDEX(AgSoils!$C$7:$K$201,MATCH("Saudi Arabia",AgSoils!$B$7:$B$202,0),MATCH($T$2,AgSoils!$C$6:$K$6,0)),0)</f>
        <v>8.1373007733419893</v>
      </c>
      <c r="L25" s="296">
        <f>IFERROR(INDEX(AgSoils!$C$7:$K$201,MATCH("Saudi Arabia",AgSoils!$B$7:$B$202,0),MATCH($U$2,AgSoils!$C$6:$K$6,0)),0)</f>
        <v>9.0796917016502157</v>
      </c>
      <c r="M25" s="296">
        <f>IFERROR(INDEX(AgSoils!$C$7:$K$201,MATCH("Saudi Arabia",AgSoils!$B$7:$B$202,0),MATCH($V$2,AgSoils!$C$6:$K$6,0)),0)</f>
        <v>10.011811221582446</v>
      </c>
      <c r="N25" s="296">
        <f>IFERROR(INDEX(AgSoils!$C$7:$K$201,MATCH("Saudi Arabia",AgSoils!$B$7:$B$202,0),MATCH($W$2,AgSoils!$C$6:$K$6,0)),0)</f>
        <v>10.995282571112023</v>
      </c>
      <c r="O25" s="296">
        <f>IFERROR(INDEX(AgSoils!$C$7:$K$201,MATCH("Saudi Arabia",AgSoils!$B$7:$B$202,0),MATCH($X$2,AgSoils!$C$6:$K$6,0)),0)</f>
        <v>12.035660005594119</v>
      </c>
      <c r="P25" s="209">
        <f>IFERROR(SUM(SUMIF(AgSoils!$N$7:$N$201,"Middle East",AgSoils!$C$7:$C$201),SUMIF(AgSoils!$M$7:$M$201,"Middle East",AgSoils!$C$7:$C$201)),0)</f>
        <v>18.903159661174776</v>
      </c>
      <c r="Q25" s="209">
        <f>IFERROR(SUM(SUMIF(AgSoils!$N$7:$N$201,"Middle East",AgSoils!$D$7:$D$201),SUMIF(AgSoils!$M$7:$M$201,"Middle East",AgSoils!$D$7:$D$201)),0)</f>
        <v>30.792370636866053</v>
      </c>
      <c r="R25" s="209">
        <f>IFERROR(SUM(SUMIF(AgSoils!$N$7:$N$201,"Middle East",AgSoils!$E$7:$E$201),SUMIF(AgSoils!$M$7:$M$201,"Middle East",AgSoils!$E$7:$E$201)),0)</f>
        <v>42.894430658318953</v>
      </c>
      <c r="S25" s="209">
        <f>IFERROR(SUM(SUMIF(AgSoils!$N$7:$N$201,"Middle East",AgSoils!$F$7:$F$201),SUMIF(AgSoils!$M$7:$M$201,"Middle East",AgSoils!$F$7:$F$201)),0)</f>
        <v>55.105352386636369</v>
      </c>
      <c r="T25" s="209">
        <f>IFERROR(SUM(SUMIF(AgSoils!$N$7:$N$201,"Middle East",AgSoils!$G$7:$G$201),SUMIF(AgSoils!$M$7:$M$201,"Middle East",AgSoils!$G$7:$G$201)),0)</f>
        <v>59.686788911752757</v>
      </c>
      <c r="U25" s="209">
        <f>IFERROR(SUM(SUMIF(AgSoils!$N$7:$N$201,"Middle East",AgSoils!$H$7:$H$201),SUMIF(AgSoils!$M$7:$M$201,"Middle East",AgSoils!$H$7:$H$201)),0)</f>
        <v>65.736436904920239</v>
      </c>
      <c r="V25" s="209">
        <f>IFERROR(SUM(SUMIF(AgSoils!$N$7:$N$201,"Middle East",AgSoils!$I$7:$I$201),SUMIF(AgSoils!$M$7:$M$201,"Middle East",AgSoils!$I$7:$I$201)),0)</f>
        <v>71.769022452277184</v>
      </c>
      <c r="W25" s="209">
        <f>IFERROR(SUM(SUMIF(AgSoils!$N$7:$N$201,"Middle East",AgSoils!$J$7:$J$201),SUMIF(AgSoils!$M$7:$M$201,"Middle East",AgSoils!$J$7:$J$201)),0)</f>
        <v>78.166044858813052</v>
      </c>
      <c r="X25" s="209">
        <f>IFERROR(SUM(SUMIF(AgSoils!$N$7:$N$201,"Middle East",AgSoils!$K$7:$K$201),SUMIF(AgSoils!$M$7:$M$201,"Middle East",AgSoils!$K$7:$K$201)),0)</f>
        <v>84.949532629851419</v>
      </c>
    </row>
    <row r="26" spans="1:24" ht="15">
      <c r="A26" s="209" t="s">
        <v>415</v>
      </c>
      <c r="B26" s="209" t="s">
        <v>416</v>
      </c>
      <c r="C26" s="209" t="s">
        <v>375</v>
      </c>
      <c r="D26" s="209" t="s">
        <v>376</v>
      </c>
      <c r="E26" s="209" t="s">
        <v>293</v>
      </c>
      <c r="F26" s="209" t="s">
        <v>329</v>
      </c>
      <c r="G26" s="296">
        <f>IFERROR(INDEX(NGO!$C$7:$K$201,MATCH("Saudi Arabia",NGO!$B$7:$B$202,0),MATCH($P$2,NGO!$C$6:$K$6,0)),0)</f>
        <v>1.6044420000000001</v>
      </c>
      <c r="H26" s="296">
        <f>IFERROR(INDEX(NGO!$C$7:$K$201,MATCH("Saudi Arabia",NGO!$B$7:$B$202,0),MATCH($Q$2,NGO!$C$6:$K$6,0)),0)</f>
        <v>4.2369810000000001</v>
      </c>
      <c r="I26" s="296">
        <f>IFERROR(INDEX(NGO!$C$7:$K$201,MATCH("Saudi Arabia",NGO!$B$7:$B$202,0),MATCH($R$2,NGO!$C$6:$K$6,0)),0)</f>
        <v>6.8695200000000005</v>
      </c>
      <c r="J26" s="296">
        <f>IFERROR(INDEX(NGO!$C$7:$K$201,MATCH("Saudi Arabia",NGO!$B$7:$B$202,0),MATCH($S$2,NGO!$C$6:$K$6,0)),0)</f>
        <v>8.191600025039234</v>
      </c>
      <c r="K26" s="296">
        <f>IFERROR(INDEX(NGO!$C$7:$K$201,MATCH("Saudi Arabia",NGO!$B$7:$B$202,0),MATCH($T$2,NGO!$C$6:$K$6,0)),0)</f>
        <v>7.5670973206647574</v>
      </c>
      <c r="L26" s="296">
        <f>IFERROR(INDEX(NGO!$C$7:$K$201,MATCH("Saudi Arabia",NGO!$B$7:$B$202,0),MATCH($U$2,NGO!$C$6:$K$6,0)),0)</f>
        <v>8.3022405019819185</v>
      </c>
      <c r="M26" s="296">
        <f>IFERROR(INDEX(NGO!$C$7:$K$201,MATCH("Saudi Arabia",NGO!$B$7:$B$202,0),MATCH($V$2,NGO!$C$6:$K$6,0)),0)</f>
        <v>8.4425271267912496</v>
      </c>
      <c r="N26" s="296">
        <f>IFERROR(INDEX(NGO!$C$7:$K$201,MATCH("Saudi Arabia",NGO!$B$7:$B$202,0),MATCH($W$2,NGO!$C$6:$K$6,0)),0)</f>
        <v>8.7233980880777633</v>
      </c>
      <c r="O26" s="296">
        <f>IFERROR(INDEX(NGO!$C$7:$K$201,MATCH("Saudi Arabia",NGO!$B$7:$B$202,0),MATCH($X$2,NGO!$C$6:$K$6,0)),0)</f>
        <v>9.2438087639054256</v>
      </c>
      <c r="P26" s="209">
        <f>IFERROR(SUM(SUMIF(NGO!$N$7:$N$201,"Middle East",NGO!$C$7:$C$201),SUMIF(NGO!$M$7:$M$201,"Middle East",NGO!$C$7:$C$201)),0)</f>
        <v>210.43955200213165</v>
      </c>
      <c r="Q26" s="209">
        <f>IFERROR(SUM(SUMIF(NGO!$N$7:$N$201,"Middle East",NGO!$D$7:$D$201),SUMIF(NGO!$M$7:$M$201,"Middle East",NGO!$D$7:$D$201)),0)</f>
        <v>213.80227022984838</v>
      </c>
      <c r="R26" s="209">
        <f>IFERROR(SUM(SUMIF(NGO!$N$7:$N$201,"Middle East",NGO!$E$7:$E$201),SUMIF(NGO!$M$7:$M$201,"Middle East",NGO!$E$7:$E$201)),0)</f>
        <v>305.91394910197403</v>
      </c>
      <c r="S26" s="209">
        <f>IFERROR(SUM(SUMIF(NGO!$N$7:$N$201,"Middle East",NGO!$F$7:$F$201),SUMIF(NGO!$M$7:$M$201,"Middle East",NGO!$F$7:$F$201)),0)</f>
        <v>303.67304205909227</v>
      </c>
      <c r="T26" s="209">
        <f>IFERROR(SUM(SUMIF(NGO!$N$7:$N$201,"Middle East",NGO!$G$7:$G$201),SUMIF(NGO!$M$7:$M$201,"Middle East",NGO!$G$7:$G$201)),0)</f>
        <v>331.10432938181805</v>
      </c>
      <c r="U26" s="209">
        <f>IFERROR(SUM(SUMIF(NGO!$N$7:$N$201,"Middle East",NGO!$H$7:$H$201),SUMIF(NGO!$M$7:$M$201,"Middle East",NGO!$H$7:$H$201)),0)</f>
        <v>354.14428657353983</v>
      </c>
      <c r="V26" s="209">
        <f>IFERROR(SUM(SUMIF(NGO!$N$7:$N$201,"Middle East",NGO!$I$7:$I$201),SUMIF(NGO!$M$7:$M$201,"Middle East",NGO!$I$7:$I$201)),0)</f>
        <v>392.43527581654143</v>
      </c>
      <c r="W26" s="209">
        <f>IFERROR(SUM(SUMIF(NGO!$N$7:$N$201,"Middle East",NGO!$J$7:$J$201),SUMIF(NGO!$M$7:$M$201,"Middle East",NGO!$J$7:$J$201)),0)</f>
        <v>416.4816572109587</v>
      </c>
      <c r="X26" s="209">
        <f>IFERROR(SUM(SUMIF(NGO!$N$7:$N$201,"Middle East",NGO!$K$7:$K$201),SUMIF(NGO!$M$7:$M$201,"Middle East",NGO!$K$7:$K$201)),0)</f>
        <v>440.98735690932608</v>
      </c>
    </row>
    <row r="27" spans="1:24" ht="15">
      <c r="A27" s="209" t="s">
        <v>417</v>
      </c>
      <c r="B27" s="209" t="s">
        <v>418</v>
      </c>
      <c r="C27" s="209" t="s">
        <v>375</v>
      </c>
      <c r="D27" s="209" t="s">
        <v>376</v>
      </c>
      <c r="F27" s="209" t="s">
        <v>329</v>
      </c>
      <c r="G27" s="296">
        <f>IFERROR(INDEX(Coal!$C$7:$K$201,MATCH("Saudi Arabia",Coal!$B$7:$B$202,0),MATCH($P$2,Coal!$C$6:$K$6,0)),0)</f>
        <v>0</v>
      </c>
      <c r="H27" s="296">
        <f>IFERROR(INDEX(Coal!$C$7:$K$201,MATCH("Saudi Arabia",Coal!$B$7:$B$202,0),MATCH($Q$2,Coal!$C$6:$K$6,0)),0)</f>
        <v>0</v>
      </c>
      <c r="I27" s="296">
        <f>IFERROR(INDEX(Coal!$C$7:$K$201,MATCH("Saudi Arabia",Coal!$B$7:$B$202,0),MATCH($R$2,Coal!$C$6:$K$6,0)),0)</f>
        <v>0</v>
      </c>
      <c r="J27" s="296">
        <f>IFERROR(INDEX(Coal!$C$7:$K$201,MATCH("Saudi Arabia",Coal!$B$7:$B$202,0),MATCH($S$2,Coal!$C$6:$K$6,0)),0)</f>
        <v>0</v>
      </c>
      <c r="K27" s="296">
        <f>IFERROR(INDEX(Coal!$C$7:$K$201,MATCH("Saudi Arabia",Coal!$B$7:$B$202,0),MATCH($T$2,Coal!$C$6:$K$6,0)),0)</f>
        <v>0</v>
      </c>
      <c r="L27" s="296">
        <f>IFERROR(INDEX(Coal!$C$7:$K$201,MATCH("Saudi Arabia",Coal!$B$7:$B$202,0),MATCH($U$2,Coal!$C$6:$K$6,0)),0)</f>
        <v>0</v>
      </c>
      <c r="M27" s="296">
        <f>IFERROR(INDEX(Coal!$C$7:$K$201,MATCH("Saudi Arabia",Coal!$B$7:$B$202,0),MATCH($V$2,Coal!$C$6:$K$6,0)),0)</f>
        <v>0</v>
      </c>
      <c r="N27" s="296">
        <f>IFERROR(INDEX(Coal!$C$7:$K$201,MATCH("Saudi Arabia",Coal!$B$7:$B$202,0),MATCH($W$2,Coal!$C$6:$K$6,0)),0)</f>
        <v>0</v>
      </c>
      <c r="O27" s="296">
        <f>IFERROR(INDEX(Coal!$C$7:$K$201,MATCH("Saudi Arabia",Coal!$B$7:$B$202,0),MATCH($X$2,Coal!$C$6:$K$6,0)),0)</f>
        <v>0</v>
      </c>
      <c r="P27" s="209">
        <f>IFERROR(SUM(SUMIF(Coal!$N$7:$N$201,"Middle East",Coal!$C$7:$C$201),SUMIF(Coal!$M$7:$M$201,"Middle East",Coal!$C$7:$C$201)),0)</f>
        <v>0.25833410730524409</v>
      </c>
      <c r="Q27" s="209">
        <f>IFERROR(SUM(SUMIF(Coal!$N$7:$N$201,"Middle East",Coal!$D$7:$D$201),SUMIF(Coal!$M$7:$M$201,"Middle East",Coal!$D$7:$D$201)),0)</f>
        <v>0.26725837607933139</v>
      </c>
      <c r="R27" s="209">
        <f>IFERROR(SUM(SUMIF(Coal!$N$7:$N$201,"Middle East",Coal!$E$7:$E$201),SUMIF(Coal!$M$7:$M$201,"Middle East",Coal!$E$7:$E$201)),0)</f>
        <v>0.13965000000000002</v>
      </c>
      <c r="S27" s="209">
        <f>IFERROR(SUM(SUMIF(Coal!$N$7:$N$201,"Middle East",Coal!$F$7:$F$201),SUMIF(Coal!$M$7:$M$201,"Middle East",Coal!$F$7:$F$201)),0)</f>
        <v>0.14906460735848387</v>
      </c>
      <c r="T27" s="209">
        <f>IFERROR(SUM(SUMIF(Coal!$N$7:$N$201,"Middle East",Coal!$G$7:$G$201),SUMIF(Coal!$M$7:$M$201,"Middle East",Coal!$G$7:$G$201)),0)</f>
        <v>0.12363245672288983</v>
      </c>
      <c r="U27" s="209">
        <f>IFERROR(SUM(SUMIF(Coal!$N$7:$N$201,"Middle East",Coal!$H$7:$H$201),SUMIF(Coal!$M$7:$M$201,"Middle East",Coal!$H$7:$H$201)),0)</f>
        <v>0.24726491344577967</v>
      </c>
      <c r="V27" s="209">
        <f>IFERROR(SUM(SUMIF(Coal!$N$7:$N$201,"Middle East",Coal!$I$7:$I$201),SUMIF(Coal!$M$7:$M$201,"Middle East",Coal!$I$7:$I$201)),0)</f>
        <v>0.37089737016866953</v>
      </c>
      <c r="W27" s="209">
        <f>IFERROR(SUM(SUMIF(Coal!$N$7:$N$201,"Middle East",Coal!$J$7:$J$201),SUMIF(Coal!$M$7:$M$201,"Middle East",Coal!$J$7:$J$201)),0)</f>
        <v>0.24726491344577967</v>
      </c>
      <c r="X27" s="209">
        <f>IFERROR(SUM(SUMIF(Coal!$N$7:$N$201,"Middle East",Coal!$K$7:$K$201),SUMIF(Coal!$M$7:$M$201,"Middle East",Coal!$K$7:$K$201)),0)</f>
        <v>0.24726491344577967</v>
      </c>
    </row>
    <row r="28" spans="1:24" ht="15">
      <c r="A28" s="209" t="s">
        <v>419</v>
      </c>
      <c r="B28" s="209" t="s">
        <v>307</v>
      </c>
      <c r="C28" s="209" t="s">
        <v>375</v>
      </c>
      <c r="D28" s="209" t="s">
        <v>376</v>
      </c>
      <c r="E28" s="209" t="s">
        <v>290</v>
      </c>
      <c r="F28" s="209" t="s">
        <v>459</v>
      </c>
      <c r="G28" s="296">
        <f>IFERROR(INDEX(HCFC22!$C$7:$K$201,MATCH("Saudi Arabia",HCFC22!$B$7:$B$202,0),MATCH($P$2,HCFC22!$C$6:$K$6,0)),0)</f>
        <v>0</v>
      </c>
      <c r="H28" s="296">
        <f>IFERROR(INDEX(HCFC22!$C$7:$K$201,MATCH("Saudi Arabia",HCFC22!$B$7:$B$202,0),MATCH($Q$2,HCFC22!$C$6:$K$6,0)),0)</f>
        <v>0</v>
      </c>
      <c r="I28" s="296">
        <f>IFERROR(INDEX(HCFC22!$C$7:$K$201,MATCH("Saudi Arabia",HCFC22!$B$7:$B$202,0),MATCH($R$2,HCFC22!$C$6:$K$6,0)),0)</f>
        <v>0</v>
      </c>
      <c r="J28" s="296">
        <f>IFERROR(INDEX(HCFC22!$C$7:$K$201,MATCH("Saudi Arabia",HCFC22!$B$7:$B$202,0),MATCH($S$2,HCFC22!$C$6:$K$6,0)),0)</f>
        <v>0</v>
      </c>
      <c r="K28" s="296">
        <f>IFERROR(INDEX(HCFC22!$C$7:$K$201,MATCH("Saudi Arabia",HCFC22!$B$7:$B$202,0),MATCH($T$2,HCFC22!$C$6:$K$6,0)),0)</f>
        <v>0</v>
      </c>
      <c r="L28" s="296">
        <f>IFERROR(INDEX(HCFC22!$C$7:$K$201,MATCH("Saudi Arabia",HCFC22!$B$7:$B$202,0),MATCH($U$2,HCFC22!$C$6:$K$6,0)),0)</f>
        <v>0</v>
      </c>
      <c r="M28" s="296">
        <f>IFERROR(INDEX(HCFC22!$C$7:$K$201,MATCH("Saudi Arabia",HCFC22!$B$7:$B$202,0),MATCH($V$2,HCFC22!$C$6:$K$6,0)),0)</f>
        <v>0</v>
      </c>
      <c r="N28" s="296">
        <f>IFERROR(INDEX(HCFC22!$C$7:$K$201,MATCH("Saudi Arabia",HCFC22!$B$7:$B$202,0),MATCH($W$2,HCFC22!$C$6:$K$6,0)),0)</f>
        <v>0</v>
      </c>
      <c r="O28" s="296">
        <f>IFERROR(INDEX(HCFC22!$C$7:$K$201,MATCH("Saudi Arabia",HCFC22!$B$7:$B$202,0),MATCH($X$2,HCFC22!$C$6:$K$6,0)),0)</f>
        <v>0</v>
      </c>
      <c r="P28" s="209">
        <f>IFERROR(SUM(SUMIF(HCFC22!$N$7:$N$201,"Middle East",HCFC22!$C$7:$C$201),SUMIF(HCFC22!$M$7:$M$201,"Middle East",HCFC22!$C$7:$C$201)),0)</f>
        <v>0</v>
      </c>
      <c r="Q28" s="209">
        <f>IFERROR(SUM(SUMIF(HCFC22!$N$7:$N$201,"Middle East",HCFC22!$D$7:$D$201),SUMIF(HCFC22!$M$7:$M$201,"Middle East",HCFC22!$D$7:$D$201)),0)</f>
        <v>0</v>
      </c>
      <c r="R28" s="209">
        <f>IFERROR(SUM(SUMIF(HCFC22!$N$7:$N$201,"Middle East",HCFC22!$E$7:$E$201),SUMIF(HCFC22!$M$7:$M$201,"Middle East",HCFC22!$E$7:$E$201)),0)</f>
        <v>0</v>
      </c>
      <c r="S28" s="209">
        <f>IFERROR(SUM(SUMIF(HCFC22!$N$7:$N$201,"Middle East",HCFC22!$F$7:$F$201),SUMIF(HCFC22!$M$7:$M$201,"Middle East",HCFC22!$F$7:$F$201)),0)</f>
        <v>0</v>
      </c>
      <c r="T28" s="209">
        <f>IFERROR(SUM(SUMIF(HCFC22!$N$7:$N$201,"Middle East",HCFC22!$G$7:$G$201),SUMIF(HCFC22!$M$7:$M$201,"Middle East",HCFC22!$G$7:$G$201)),0)</f>
        <v>0</v>
      </c>
      <c r="U28" s="209">
        <f>IFERROR(SUM(SUMIF(HCFC22!$N$7:$N$201,"Middle East",HCFC22!$H$7:$H$201),SUMIF(HCFC22!$M$7:$M$201,"Middle East",HCFC22!$H$7:$H$201)),0)</f>
        <v>0</v>
      </c>
      <c r="V28" s="209">
        <f>IFERROR(SUM(SUMIF(HCFC22!$N$7:$N$201,"Middle East",HCFC22!$I$7:$I$201),SUMIF(HCFC22!$M$7:$M$201,"Middle East",HCFC22!$I$7:$I$201)),0)</f>
        <v>0</v>
      </c>
      <c r="W28" s="209">
        <f>IFERROR(SUM(SUMIF(HCFC22!$N$7:$N$201,"Middle East",HCFC22!$J$7:$J$201),SUMIF(HCFC22!$M$7:$M$201,"Middle East",HCFC22!$J$7:$J$201)),0)</f>
        <v>0</v>
      </c>
      <c r="X28" s="209">
        <f>IFERROR(SUM(SUMIF(HCFC22!$N$7:$N$201,"Middle East",HCFC22!$K$7:$K$201),SUMIF(HCFC22!$M$7:$M$201,"Middle East",HCFC22!$K$7:$K$201)),0)</f>
        <v>0</v>
      </c>
    </row>
    <row r="29" spans="1:24" ht="15">
      <c r="A29" s="209" t="s">
        <v>420</v>
      </c>
      <c r="B29" s="209" t="s">
        <v>324</v>
      </c>
      <c r="C29" s="209" t="s">
        <v>375</v>
      </c>
      <c r="D29" s="209" t="s">
        <v>376</v>
      </c>
      <c r="E29" s="209" t="s">
        <v>458</v>
      </c>
      <c r="F29" s="209" t="s">
        <v>459</v>
      </c>
      <c r="G29" s="296">
        <f>IFERROR(INDEX(Al!$C$7:$K$201,MATCH("Saudi Arabia",Al!$B$7:$B$202,0),MATCH($P$2,Al!$C$6:$K$6,0)),0)</f>
        <v>0</v>
      </c>
      <c r="H29" s="296">
        <f>IFERROR(INDEX(Al!$C$7:$K$201,MATCH("Saudi Arabia",Al!$B$7:$B$202,0),MATCH($Q$2,Al!$C$6:$K$6,0)),0)</f>
        <v>0</v>
      </c>
      <c r="I29" s="296">
        <f>IFERROR(INDEX(Al!$C$7:$K$201,MATCH("Saudi Arabia",Al!$B$7:$B$202,0),MATCH($R$2,Al!$C$6:$K$6,0)),0)</f>
        <v>0</v>
      </c>
      <c r="J29" s="296">
        <f>IFERROR(INDEX(Al!$C$7:$K$201,MATCH("Saudi Arabia",Al!$B$7:$B$202,0),MATCH($S$2,Al!$C$6:$K$6,0)),0)</f>
        <v>0</v>
      </c>
      <c r="K29" s="296">
        <f>IFERROR(INDEX(Al!$C$7:$K$201,MATCH("Saudi Arabia",Al!$B$7:$B$202,0),MATCH($T$2,Al!$C$6:$K$6,0)),0)</f>
        <v>0</v>
      </c>
      <c r="L29" s="296">
        <f>IFERROR(INDEX(Al!$C$7:$K$201,MATCH("Saudi Arabia",Al!$B$7:$B$202,0),MATCH($U$2,Al!$C$6:$K$6,0)),0)</f>
        <v>0.10345675928816733</v>
      </c>
      <c r="M29" s="296">
        <f>IFERROR(INDEX(Al!$C$7:$K$201,MATCH("Saudi Arabia",Al!$B$7:$B$202,0),MATCH($V$2,Al!$C$6:$K$6,0)),0)</f>
        <v>0.20691351857633467</v>
      </c>
      <c r="N29" s="296">
        <f>IFERROR(INDEX(Al!$C$7:$K$201,MATCH("Saudi Arabia",Al!$B$7:$B$202,0),MATCH($W$2,Al!$C$6:$K$6,0)),0)</f>
        <v>0.20691351857633467</v>
      </c>
      <c r="O29" s="296">
        <f>IFERROR(INDEX(Al!$C$7:$K$201,MATCH("Saudi Arabia",Al!$B$7:$B$202,0),MATCH($X$2,Al!$C$6:$K$6,0)),0)</f>
        <v>0.20691351857633467</v>
      </c>
      <c r="P29" s="209">
        <f>IFERROR(SUM(SUMIF(Al!$N$7:$N$201,"Middle East",Al!$C$7:$C$201),SUMIF(Al!$M$7:$M$201,"Middle East",Al!$C$7:$C$201)),0)</f>
        <v>1.1940493878954626</v>
      </c>
      <c r="Q29" s="209">
        <f>IFERROR(SUM(SUMIF(Al!$N$7:$N$201,"Middle East",Al!$D$7:$D$201),SUMIF(Al!$M$7:$M$201,"Middle East",Al!$D$7:$D$201)),0)</f>
        <v>1.253662979165159</v>
      </c>
      <c r="R29" s="209">
        <f>IFERROR(SUM(SUMIF(Al!$N$7:$N$201,"Middle East",Al!$E$7:$E$201),SUMIF(Al!$M$7:$M$201,"Middle East",Al!$E$7:$E$201)),0)</f>
        <v>1.3188642775995845</v>
      </c>
      <c r="S29" s="209">
        <f>IFERROR(SUM(SUMIF(Al!$N$7:$N$201,"Middle East",Al!$F$7:$F$201),SUMIF(Al!$M$7:$M$201,"Middle East",Al!$F$7:$F$201)),0)</f>
        <v>1.0532480421114545</v>
      </c>
      <c r="T29" s="209">
        <f>IFERROR(SUM(SUMIF(Al!$N$7:$N$201,"Middle East",Al!$G$7:$G$201),SUMIF(Al!$M$7:$M$201,"Middle East",Al!$G$7:$G$201)),0)</f>
        <v>1.1942507857345079</v>
      </c>
      <c r="U29" s="209">
        <f>IFERROR(SUM(SUMIF(Al!$N$7:$N$201,"Middle East",Al!$H$7:$H$201),SUMIF(Al!$M$7:$M$201,"Middle East",Al!$H$7:$H$201)),0)</f>
        <v>1.772478254981644</v>
      </c>
      <c r="V29" s="209">
        <f>IFERROR(SUM(SUMIF(Al!$N$7:$N$201,"Middle East",Al!$I$7:$I$201),SUMIF(Al!$M$7:$M$201,"Middle East",Al!$I$7:$I$201)),0)</f>
        <v>1.9135625540926064</v>
      </c>
      <c r="W29" s="209">
        <f>IFERROR(SUM(SUMIF(Al!$N$7:$N$201,"Middle East",Al!$J$7:$J$201),SUMIF(Al!$M$7:$M$201,"Middle East",Al!$J$7:$J$201)),0)</f>
        <v>1.9561346616789863</v>
      </c>
      <c r="X29" s="209">
        <f>IFERROR(SUM(SUMIF(Al!$N$7:$N$201,"Middle East",Al!$K$7:$K$201),SUMIF(Al!$M$7:$M$201,"Middle East",Al!$K$7:$K$201)),0)</f>
        <v>2.0043010938422796</v>
      </c>
    </row>
    <row r="30" spans="1:24" ht="15">
      <c r="A30" s="209" t="s">
        <v>421</v>
      </c>
      <c r="B30" s="209" t="s">
        <v>317</v>
      </c>
      <c r="C30" s="209" t="s">
        <v>375</v>
      </c>
      <c r="D30" s="209" t="s">
        <v>376</v>
      </c>
      <c r="E30" s="209" t="s">
        <v>369</v>
      </c>
      <c r="F30" s="209" t="s">
        <v>329</v>
      </c>
      <c r="G30" s="296">
        <f>IFERROR(INDEX(MMCH4!$C$7:$K$201,MATCH("Saudi Arabia",MMCH4!$B$7:$B$202,0),MATCH($P$2,MMCH4!$C$6:$K$6,0)),0)</f>
        <v>0.17933999999999997</v>
      </c>
      <c r="H30" s="296">
        <f>IFERROR(INDEX(MMCH4!$C$7:$K$201,MATCH("Saudi Arabia",MMCH4!$B$7:$B$202,0),MATCH($Q$2,MMCH4!$C$6:$K$6,0)),0)</f>
        <v>0.22386</v>
      </c>
      <c r="I30" s="296">
        <f>IFERROR(INDEX(MMCH4!$C$7:$K$201,MATCH("Saudi Arabia",MMCH4!$B$7:$B$202,0),MATCH($R$2,MMCH4!$C$6:$K$6,0)),0)</f>
        <v>0.26838000000000001</v>
      </c>
      <c r="J30" s="296">
        <f>IFERROR(INDEX(MMCH4!$C$7:$K$201,MATCH("Saudi Arabia",MMCH4!$B$7:$B$202,0),MATCH($S$2,MMCH4!$C$6:$K$6,0)),0)</f>
        <v>0.26242162636650512</v>
      </c>
      <c r="K30" s="296">
        <f>IFERROR(INDEX(MMCH4!$C$7:$K$201,MATCH("Saudi Arabia",MMCH4!$B$7:$B$202,0),MATCH($T$2,MMCH4!$C$6:$K$6,0)),0)</f>
        <v>0.26203359923057468</v>
      </c>
      <c r="L30" s="296">
        <f>IFERROR(INDEX(MMCH4!$C$7:$K$201,MATCH("Saudi Arabia",MMCH4!$B$7:$B$202,0),MATCH($U$2,MMCH4!$C$6:$K$6,0)),0)</f>
        <v>0.27699404085932128</v>
      </c>
      <c r="M30" s="296">
        <f>IFERROR(INDEX(MMCH4!$C$7:$K$201,MATCH("Saudi Arabia",MMCH4!$B$7:$B$202,0),MATCH($V$2,MMCH4!$C$6:$K$6,0)),0)</f>
        <v>0.29379576234540994</v>
      </c>
      <c r="N30" s="296">
        <f>IFERROR(INDEX(MMCH4!$C$7:$K$201,MATCH("Saudi Arabia",MMCH4!$B$7:$B$202,0),MATCH($W$2,MMCH4!$C$6:$K$6,0)),0)</f>
        <v>0.31265121203358637</v>
      </c>
      <c r="O30" s="296">
        <f>IFERROR(INDEX(MMCH4!$C$7:$K$201,MATCH("Saudi Arabia",MMCH4!$B$7:$B$202,0),MATCH($X$2,MMCH4!$C$6:$K$6,0)),0)</f>
        <v>0.33379150313433065</v>
      </c>
      <c r="P30" s="209">
        <f>IFERROR(SUM(SUMIF(MMCH4!$N$7:$N$201,"Middle East",MMCH4!$C$7:$C$201),SUMIF(MMCH4!$M$7:$M$201,"Middle East",MMCH4!$C$7:$C$201)),0)</f>
        <v>1.0269721191613703</v>
      </c>
      <c r="Q30" s="209">
        <f>IFERROR(SUM(SUMIF(MMCH4!$N$7:$N$201,"Middle East",MMCH4!$D$7:$D$201),SUMIF(MMCH4!$M$7:$M$201,"Middle East",MMCH4!$D$7:$D$201)),0)</f>
        <v>1.0603935534926476</v>
      </c>
      <c r="R30" s="209">
        <f>IFERROR(SUM(SUMIF(MMCH4!$N$7:$N$201,"Middle East",MMCH4!$E$7:$E$201),SUMIF(MMCH4!$M$7:$M$201,"Middle East",MMCH4!$E$7:$E$201)),0)</f>
        <v>1.3189229188780649</v>
      </c>
      <c r="S30" s="209">
        <f>IFERROR(SUM(SUMIF(MMCH4!$N$7:$N$201,"Middle East",MMCH4!$F$7:$F$201),SUMIF(MMCH4!$M$7:$M$201,"Middle East",MMCH4!$F$7:$F$201)),0)</f>
        <v>1.3993274126280828</v>
      </c>
      <c r="T30" s="209">
        <f>IFERROR(SUM(SUMIF(MMCH4!$N$7:$N$201,"Middle East",MMCH4!$G$7:$G$201),SUMIF(MMCH4!$M$7:$M$201,"Middle East",MMCH4!$G$7:$G$201)),0)</f>
        <v>1.4373590731997083</v>
      </c>
      <c r="U30" s="209">
        <f>IFERROR(SUM(SUMIF(MMCH4!$N$7:$N$201,"Middle East",MMCH4!$H$7:$H$201),SUMIF(MMCH4!$M$7:$M$201,"Middle East",MMCH4!$H$7:$H$201)),0)</f>
        <v>1.4957005141646031</v>
      </c>
      <c r="V30" s="209">
        <f>IFERROR(SUM(SUMIF(MMCH4!$N$7:$N$201,"Middle East",MMCH4!$I$7:$I$201),SUMIF(MMCH4!$M$7:$M$201,"Middle East",MMCH4!$I$7:$I$201)),0)</f>
        <v>1.5620683654569782</v>
      </c>
      <c r="W30" s="209">
        <f>IFERROR(SUM(SUMIF(MMCH4!$N$7:$N$201,"Middle East",MMCH4!$J$7:$J$201),SUMIF(MMCH4!$M$7:$M$201,"Middle East",MMCH4!$J$7:$J$201)),0)</f>
        <v>1.6362581137858971</v>
      </c>
      <c r="X30" s="209">
        <f>IFERROR(SUM(SUMIF(MMCH4!$N$7:$N$201,"Middle East",MMCH4!$K$7:$K$201),SUMIF(MMCH4!$M$7:$M$201,"Middle East",MMCH4!$K$7:$K$201)),0)</f>
        <v>1.7186424397469517</v>
      </c>
    </row>
    <row r="31" spans="1:24" ht="15">
      <c r="A31" s="209" t="s">
        <v>422</v>
      </c>
      <c r="B31" s="209" t="s">
        <v>314</v>
      </c>
      <c r="C31" s="209" t="s">
        <v>375</v>
      </c>
      <c r="D31" s="209" t="s">
        <v>376</v>
      </c>
      <c r="E31" s="209" t="s">
        <v>369</v>
      </c>
      <c r="F31" s="209" t="s">
        <v>330</v>
      </c>
      <c r="G31" s="296">
        <f>IFERROR(INDEX(MMN2O!$C$7:$K$201,MATCH("Saudi Arabia",MMN2O!$B$7:$B$202,0),MATCH($P$2,MMN2O!$C$6:$K$6,0)),0)</f>
        <v>2.16473</v>
      </c>
      <c r="H31" s="296">
        <f>IFERROR(INDEX(MMN2O!$C$7:$K$201,MATCH("Saudi Arabia",MMN2O!$B$7:$B$202,0),MATCH($Q$2,MMN2O!$C$6:$K$6,0)),0)</f>
        <v>2.5238650000000002</v>
      </c>
      <c r="I31" s="296">
        <f>IFERROR(INDEX(MMN2O!$C$7:$K$201,MATCH("Saudi Arabia",MMN2O!$B$7:$B$202,0),MATCH($R$2,MMN2O!$C$6:$K$6,0)),0)</f>
        <v>2.883</v>
      </c>
      <c r="J31" s="296">
        <f>IFERROR(INDEX(MMN2O!$C$7:$K$201,MATCH("Saudi Arabia",MMN2O!$B$7:$B$202,0),MATCH($S$2,MMN2O!$C$6:$K$6,0)),0)</f>
        <v>3.2312877640259088</v>
      </c>
      <c r="K31" s="296">
        <f>IFERROR(INDEX(MMN2O!$C$7:$K$201,MATCH("Saudi Arabia",MMN2O!$B$7:$B$202,0),MATCH($T$2,MMN2O!$C$6:$K$6,0)),0)</f>
        <v>3.3891291083874533</v>
      </c>
      <c r="L31" s="296">
        <f>IFERROR(INDEX(MMN2O!$C$7:$K$201,MATCH("Saudi Arabia",MMN2O!$B$7:$B$202,0),MATCH($U$2,MMN2O!$C$6:$K$6,0)),0)</f>
        <v>3.5449732480169223</v>
      </c>
      <c r="M31" s="296">
        <f>IFERROR(INDEX(MMN2O!$C$7:$K$201,MATCH("Saudi Arabia",MMN2O!$B$7:$B$202,0),MATCH($V$2,MMN2O!$C$6:$K$6,0)),0)</f>
        <v>3.7073137789464776</v>
      </c>
      <c r="N31" s="296">
        <f>IFERROR(INDEX(MMN2O!$C$7:$K$201,MATCH("Saudi Arabia",MMN2O!$B$7:$B$202,0),MATCH($W$2,MMN2O!$C$6:$K$6,0)),0)</f>
        <v>3.87610766151293</v>
      </c>
      <c r="O31" s="296">
        <f>IFERROR(INDEX(MMN2O!$C$7:$K$201,MATCH("Saudi Arabia",MMN2O!$B$7:$B$202,0),MATCH($X$2,MMN2O!$C$6:$K$6,0)),0)</f>
        <v>4.0511216036259343</v>
      </c>
      <c r="P31" s="209">
        <f>IFERROR(SUM(SUMIF(MMN2O!$N$7:$N$201,"Middle East",MMN2O!$C$7:$C$201),SUMIF(MMN2O!$M$7:$M$201,"Middle East",MMN2O!$C$7:$C$201)),0)</f>
        <v>6.8825169677245794</v>
      </c>
      <c r="Q31" s="209">
        <f>IFERROR(SUM(SUMIF(MMN2O!$N$7:$N$201,"Middle East",MMN2O!$D$7:$D$201),SUMIF(MMN2O!$M$7:$M$201,"Middle East",MMN2O!$D$7:$D$201)),0)</f>
        <v>8.1741015074675136</v>
      </c>
      <c r="R31" s="209">
        <f>IFERROR(SUM(SUMIF(MMN2O!$N$7:$N$201,"Middle East",MMN2O!$E$7:$E$201),SUMIF(MMN2O!$M$7:$M$201,"Middle East",MMN2O!$E$7:$E$201)),0)</f>
        <v>3.3108155899533025</v>
      </c>
      <c r="S31" s="209">
        <f>IFERROR(SUM(SUMIF(MMN2O!$N$7:$N$201,"Middle East",MMN2O!$F$7:$F$201),SUMIF(MMN2O!$M$7:$M$201,"Middle East",MMN2O!$F$7:$F$201)),0)</f>
        <v>3.5839036190865703</v>
      </c>
      <c r="T31" s="209">
        <f>IFERROR(SUM(SUMIF(MMN2O!$N$7:$N$201,"Middle East",MMN2O!$G$7:$G$201),SUMIF(MMN2O!$M$7:$M$201,"Middle East",MMN2O!$G$7:$G$201)),0)</f>
        <v>3.7481109719085186</v>
      </c>
      <c r="U31" s="209">
        <f>IFERROR(SUM(SUMIF(MMN2O!$N$7:$N$201,"Middle East",MMN2O!$H$7:$H$201),SUMIF(MMN2O!$M$7:$M$201,"Middle East",MMN2O!$H$7:$H$201)),0)</f>
        <v>3.9161344309416179</v>
      </c>
      <c r="V31" s="209">
        <f>IFERROR(SUM(SUMIF(MMN2O!$N$7:$N$201,"Middle East",MMN2O!$I$7:$I$201),SUMIF(MMN2O!$M$7:$M$201,"Middle East",MMN2O!$I$7:$I$201)),0)</f>
        <v>4.0917455257803557</v>
      </c>
      <c r="W31" s="209">
        <f>IFERROR(SUM(SUMIF(MMN2O!$N$7:$N$201,"Middle East",MMN2O!$J$7:$J$201),SUMIF(MMN2O!$M$7:$M$201,"Middle East",MMN2O!$J$7:$J$201)),0)</f>
        <v>4.2744731045052049</v>
      </c>
      <c r="X31" s="209">
        <f>IFERROR(SUM(SUMIF(MMN2O!$N$7:$N$201,"Middle East",MMN2O!$K$7:$K$201),SUMIF(MMN2O!$M$7:$M$201,"Middle East",MMN2O!$K$7:$K$201)),0)</f>
        <v>4.4638492766856039</v>
      </c>
    </row>
    <row r="32" spans="1:24" ht="15">
      <c r="A32" s="209" t="s">
        <v>423</v>
      </c>
      <c r="B32" s="209" t="s">
        <v>311</v>
      </c>
      <c r="C32" s="209" t="s">
        <v>375</v>
      </c>
      <c r="D32" s="209" t="s">
        <v>376</v>
      </c>
      <c r="E32" s="209" t="s">
        <v>468</v>
      </c>
      <c r="F32" s="209" t="s">
        <v>330</v>
      </c>
      <c r="G32" s="296">
        <f>IFERROR(INDEX(Sewage!$C$7:$K$201,MATCH("Saudi Arabia",Sewage!$B$7:$B$202,0),MATCH($P$2,Sewage!$C$6:$K$6,0)),0)</f>
        <v>0.6962600000000001</v>
      </c>
      <c r="H32" s="296">
        <f>IFERROR(INDEX(Sewage!$C$7:$K$201,MATCH("Saudi Arabia",Sewage!$B$7:$B$202,0),MATCH($Q$2,Sewage!$C$6:$K$6,0)),0)</f>
        <v>0.79453000000000018</v>
      </c>
      <c r="I32" s="296">
        <f>IFERROR(INDEX(Sewage!$C$7:$K$201,MATCH("Saudi Arabia",Sewage!$B$7:$B$202,0),MATCH($R$2,Sewage!$C$6:$K$6,0)),0)</f>
        <v>0.89279999999999993</v>
      </c>
      <c r="J32" s="296">
        <f>IFERROR(INDEX(Sewage!$C$7:$K$201,MATCH("Saudi Arabia",Sewage!$B$7:$B$202,0),MATCH($S$2,Sewage!$C$6:$K$6,0)),0)</f>
        <v>1.0184570904732144</v>
      </c>
      <c r="K32" s="296">
        <f>IFERROR(INDEX(Sewage!$C$7:$K$201,MATCH("Saudi Arabia",Sewage!$B$7:$B$202,0),MATCH($T$2,Sewage!$C$6:$K$6,0)),0)</f>
        <v>1.1265655062744402</v>
      </c>
      <c r="L32" s="296">
        <f>IFERROR(INDEX(Sewage!$C$7:$K$201,MATCH("Saudi Arabia",Sewage!$B$7:$B$202,0),MATCH($U$2,Sewage!$C$6:$K$6,0)),0)</f>
        <v>1.2169810675178747</v>
      </c>
      <c r="M32" s="296">
        <f>IFERROR(INDEX(Sewage!$C$7:$K$201,MATCH("Saudi Arabia",Sewage!$B$7:$B$202,0),MATCH($V$2,Sewage!$C$6:$K$6,0)),0)</f>
        <v>1.2951340870452934</v>
      </c>
      <c r="N32" s="296">
        <f>IFERROR(INDEX(Sewage!$C$7:$K$201,MATCH("Saudi Arabia",Sewage!$B$7:$B$202,0),MATCH($W$2,Sewage!$C$6:$K$6,0)),0)</f>
        <v>1.3762463042288768</v>
      </c>
      <c r="O32" s="296">
        <f>IFERROR(INDEX(Sewage!$C$7:$K$201,MATCH("Saudi Arabia",Sewage!$B$7:$B$202,0),MATCH($X$2,Sewage!$C$6:$K$6,0)),0)</f>
        <v>1.4721067583025382</v>
      </c>
      <c r="P32" s="209">
        <f>IFERROR(SUM(SUMIF(Sewage!$N$7:$N$201,"Middle East",Sewage!$C$7:$C$201),SUMIF(Sewage!$M$7:$M$201,"Middle East",Sewage!$C$7:$C$201)),0)</f>
        <v>2.8066069365181927</v>
      </c>
      <c r="Q32" s="209">
        <f>IFERROR(SUM(SUMIF(Sewage!$N$7:$N$201,"Middle East",Sewage!$D$7:$D$201),SUMIF(Sewage!$M$7:$M$201,"Middle East",Sewage!$D$7:$D$201)),0)</f>
        <v>3.1095123185223019</v>
      </c>
      <c r="R32" s="209">
        <f>IFERROR(SUM(SUMIF(Sewage!$N$7:$N$201,"Middle East",Sewage!$E$7:$E$201),SUMIF(Sewage!$M$7:$M$201,"Middle East",Sewage!$E$7:$E$201)),0)</f>
        <v>3.4198506728249818</v>
      </c>
      <c r="S32" s="209">
        <f>IFERROR(SUM(SUMIF(Sewage!$N$7:$N$201,"Middle East",Sewage!$F$7:$F$201),SUMIF(Sewage!$M$7:$M$201,"Middle East",Sewage!$F$7:$F$201)),0)</f>
        <v>3.7611171041848648</v>
      </c>
      <c r="T32" s="209">
        <f>IFERROR(SUM(SUMIF(Sewage!$N$7:$N$201,"Middle East",Sewage!$G$7:$G$201),SUMIF(Sewage!$M$7:$M$201,"Middle East",Sewage!$G$7:$G$201)),0)</f>
        <v>4.1134681641746829</v>
      </c>
      <c r="U32" s="209">
        <f>IFERROR(SUM(SUMIF(Sewage!$N$7:$N$201,"Middle East",Sewage!$H$7:$H$201),SUMIF(Sewage!$M$7:$M$201,"Middle East",Sewage!$H$7:$H$201)),0)</f>
        <v>4.428319547119373</v>
      </c>
      <c r="V32" s="209">
        <f>IFERROR(SUM(SUMIF(Sewage!$N$7:$N$201,"Middle East",Sewage!$I$7:$I$201),SUMIF(Sewage!$M$7:$M$201,"Middle East",Sewage!$I$7:$I$201)),0)</f>
        <v>4.7457528245576377</v>
      </c>
      <c r="W32" s="209">
        <f>IFERROR(SUM(SUMIF(Sewage!$N$7:$N$201,"Middle East",Sewage!$J$7:$J$201),SUMIF(Sewage!$M$7:$M$201,"Middle East",Sewage!$J$7:$J$201)),0)</f>
        <v>5.0379196341346013</v>
      </c>
      <c r="X32" s="209">
        <f>IFERROR(SUM(SUMIF(Sewage!$N$7:$N$201,"Middle East",Sewage!$K$7:$K$201),SUMIF(Sewage!$M$7:$M$201,"Middle East",Sewage!$K$7:$K$201)),0)</f>
        <v>5.3122879602532826</v>
      </c>
    </row>
    <row r="33" spans="1:24" ht="15">
      <c r="A33" s="209" t="s">
        <v>424</v>
      </c>
      <c r="B33" s="209" t="s">
        <v>323</v>
      </c>
      <c r="C33" s="209" t="s">
        <v>375</v>
      </c>
      <c r="D33" s="209" t="s">
        <v>376</v>
      </c>
      <c r="E33" s="209" t="s">
        <v>292</v>
      </c>
      <c r="F33" s="209" t="s">
        <v>459</v>
      </c>
      <c r="G33" s="296">
        <f>IFERROR(INDEX(Semi!$C$7:$K$201,MATCH("Saudi Arabia",Semi!$B$7:$B$202,0),MATCH($P$2,Semi!$C$6:$K$6,0)),0)</f>
        <v>0</v>
      </c>
      <c r="H33" s="296">
        <f>IFERROR(INDEX(Semi!$C$7:$K$201,MATCH("Saudi Arabia",Semi!$B$7:$B$202,0),MATCH($Q$2,Semi!$C$6:$K$6,0)),0)</f>
        <v>0</v>
      </c>
      <c r="I33" s="296">
        <f>IFERROR(INDEX(Semi!$C$7:$K$201,MATCH("Saudi Arabia",Semi!$B$7:$B$202,0),MATCH($R$2,Semi!$C$6:$K$6,0)),0)</f>
        <v>0</v>
      </c>
      <c r="J33" s="296">
        <f>IFERROR(INDEX(Semi!$C$7:$K$201,MATCH("Saudi Arabia",Semi!$B$7:$B$202,0),MATCH($S$2,Semi!$C$6:$K$6,0)),0)</f>
        <v>0</v>
      </c>
      <c r="K33" s="296">
        <f>IFERROR(INDEX(Semi!$C$7:$K$201,MATCH("Saudi Arabia",Semi!$B$7:$B$202,0),MATCH($T$2,Semi!$C$6:$K$6,0)),0)</f>
        <v>0</v>
      </c>
      <c r="L33" s="296">
        <f>IFERROR(INDEX(Semi!$C$7:$K$201,MATCH("Saudi Arabia",Semi!$B$7:$B$202,0),MATCH($U$2,Semi!$C$6:$K$6,0)),0)</f>
        <v>0</v>
      </c>
      <c r="M33" s="296">
        <f>IFERROR(INDEX(Semi!$C$7:$K$201,MATCH("Saudi Arabia",Semi!$B$7:$B$202,0),MATCH($V$2,Semi!$C$6:$K$6,0)),0)</f>
        <v>0</v>
      </c>
      <c r="N33" s="296">
        <f>IFERROR(INDEX(Semi!$C$7:$K$201,MATCH("Saudi Arabia",Semi!$B$7:$B$202,0),MATCH($W$2,Semi!$C$6:$K$6,0)),0)</f>
        <v>0</v>
      </c>
      <c r="O33" s="296">
        <f>IFERROR(INDEX(Semi!$C$7:$K$201,MATCH("Saudi Arabia",Semi!$B$7:$B$202,0),MATCH($X$2,Semi!$C$6:$K$6,0)),0)</f>
        <v>0</v>
      </c>
      <c r="P33" s="209">
        <f>IFERROR(SUM(SUMIF(Semi!$N$7:$N$201,"Middle East",Semi!$C$7:$C$201),SUMIF(Semi!$M$7:$M$201,"Middle East",Semi!$C$7:$C$201)),0)</f>
        <v>0</v>
      </c>
      <c r="Q33" s="209">
        <f>IFERROR(SUM(SUMIF(Semi!$N$7:$N$201,"Middle East",Semi!$D$7:$D$201),SUMIF(Semi!$M$7:$M$201,"Middle East",Semi!$D$7:$D$201)),0)</f>
        <v>0</v>
      </c>
      <c r="R33" s="209">
        <f>IFERROR(SUM(SUMIF(Semi!$N$7:$N$201,"Middle East",Semi!$E$7:$E$201),SUMIF(Semi!$M$7:$M$201,"Middle East",Semi!$E$7:$E$201)),0)</f>
        <v>0</v>
      </c>
      <c r="S33" s="209">
        <f>IFERROR(SUM(SUMIF(Semi!$N$7:$N$201,"Middle East",Semi!$F$7:$F$201),SUMIF(Semi!$M$7:$M$201,"Middle East",Semi!$F$7:$F$201)),0)</f>
        <v>0</v>
      </c>
      <c r="T33" s="209">
        <f>IFERROR(SUM(SUMIF(Semi!$N$7:$N$201,"Middle East",Semi!$G$7:$G$201),SUMIF(Semi!$M$7:$M$201,"Middle East",Semi!$G$7:$G$201)),0)</f>
        <v>0</v>
      </c>
      <c r="U33" s="209">
        <f>IFERROR(SUM(SUMIF(Semi!$N$7:$N$201,"Middle East",Semi!$H$7:$H$201),SUMIF(Semi!$M$7:$M$201,"Middle East",Semi!$H$7:$H$201)),0)</f>
        <v>0</v>
      </c>
      <c r="V33" s="209">
        <f>IFERROR(SUM(SUMIF(Semi!$N$7:$N$201,"Middle East",Semi!$I$7:$I$201),SUMIF(Semi!$M$7:$M$201,"Middle East",Semi!$I$7:$I$201)),0)</f>
        <v>0</v>
      </c>
      <c r="W33" s="209">
        <f>IFERROR(SUM(SUMIF(Semi!$N$7:$N$201,"Middle East",Semi!$J$7:$J$201),SUMIF(Semi!$M$7:$M$201,"Middle East",Semi!$J$7:$J$201)),0)</f>
        <v>0</v>
      </c>
      <c r="X33" s="209">
        <f>IFERROR(SUM(SUMIF(Semi!$N$7:$N$201,"Middle East",Semi!$K$7:$K$201),SUMIF(Semi!$M$7:$M$201,"Middle East",Semi!$K$7:$K$201)),0)</f>
        <v>0</v>
      </c>
    </row>
  </sheetData>
  <mergeCells count="3">
    <mergeCell ref="G1:O1"/>
    <mergeCell ref="P1:X1"/>
    <mergeCell ref="A1: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5"/>
  <sheetViews>
    <sheetView workbookViewId="0">
      <pane ySplit="2" topLeftCell="A3" activePane="bottomLeft" state="frozen"/>
      <selection pane="bottomLeft" activeCell="D29" sqref="D29"/>
    </sheetView>
  </sheetViews>
  <sheetFormatPr defaultColWidth="12.5703125" defaultRowHeight="15"/>
  <cols>
    <col min="1" max="1" width="61.28515625" style="97" customWidth="1"/>
    <col min="2" max="2" width="28.7109375" style="97" bestFit="1" customWidth="1"/>
    <col min="3" max="9" width="12.5703125" style="97"/>
    <col min="10" max="10" width="10.28515625" style="97" customWidth="1"/>
    <col min="11" max="11" width="10.42578125" style="98" customWidth="1"/>
    <col min="12" max="16384" width="12.5703125" style="97"/>
  </cols>
  <sheetData>
    <row r="1" spans="1:36">
      <c r="A1" s="96" t="s">
        <v>295</v>
      </c>
    </row>
    <row r="2" spans="1:36">
      <c r="A2" s="99"/>
      <c r="B2" s="100">
        <v>2016</v>
      </c>
      <c r="C2" s="100">
        <v>2017</v>
      </c>
      <c r="D2" s="100">
        <v>2018</v>
      </c>
      <c r="E2" s="100">
        <v>2019</v>
      </c>
      <c r="F2" s="100">
        <v>2020</v>
      </c>
      <c r="G2" s="100">
        <v>2021</v>
      </c>
      <c r="H2" s="100">
        <v>2022</v>
      </c>
      <c r="I2" s="100">
        <v>2023</v>
      </c>
      <c r="J2" s="100">
        <v>2024</v>
      </c>
      <c r="K2" s="100">
        <v>2025</v>
      </c>
      <c r="L2" s="100">
        <v>2026</v>
      </c>
      <c r="M2" s="100">
        <v>2027</v>
      </c>
      <c r="N2" s="100">
        <v>2028</v>
      </c>
      <c r="O2" s="100">
        <v>2029</v>
      </c>
      <c r="P2" s="100">
        <v>2030</v>
      </c>
      <c r="Q2" s="100">
        <v>2031</v>
      </c>
      <c r="R2" s="100">
        <v>2032</v>
      </c>
      <c r="S2" s="100">
        <v>2033</v>
      </c>
      <c r="T2" s="100">
        <v>2034</v>
      </c>
      <c r="U2" s="100">
        <v>2035</v>
      </c>
      <c r="V2" s="100">
        <v>2036</v>
      </c>
      <c r="W2" s="100">
        <v>2037</v>
      </c>
      <c r="X2" s="100">
        <v>2038</v>
      </c>
      <c r="Y2" s="100">
        <v>2039</v>
      </c>
      <c r="Z2" s="100">
        <v>2040</v>
      </c>
      <c r="AA2" s="100">
        <v>2041</v>
      </c>
      <c r="AB2" s="100">
        <v>2042</v>
      </c>
      <c r="AC2" s="100">
        <v>2043</v>
      </c>
      <c r="AD2" s="100">
        <v>2044</v>
      </c>
      <c r="AE2" s="100">
        <v>2045</v>
      </c>
      <c r="AF2" s="100">
        <v>2046</v>
      </c>
      <c r="AG2" s="100">
        <v>2047</v>
      </c>
      <c r="AH2" s="100">
        <v>2048</v>
      </c>
      <c r="AI2" s="100">
        <v>2049</v>
      </c>
      <c r="AJ2" s="100">
        <v>2050</v>
      </c>
    </row>
    <row r="3" spans="1:36">
      <c r="A3" s="101" t="s">
        <v>296</v>
      </c>
      <c r="B3" s="102"/>
      <c r="C3" s="102"/>
      <c r="D3" s="102"/>
      <c r="E3" s="102"/>
      <c r="F3" s="102"/>
      <c r="G3" s="102"/>
      <c r="H3" s="102"/>
      <c r="I3" s="102"/>
    </row>
    <row r="4" spans="1:36">
      <c r="A4" s="103" t="s">
        <v>297</v>
      </c>
      <c r="B4" s="104">
        <v>28.345585994476732</v>
      </c>
      <c r="C4" s="104">
        <v>29.627258083248766</v>
      </c>
      <c r="D4" s="104">
        <v>31.130837196024501</v>
      </c>
      <c r="E4" s="104">
        <v>32.633130816674786</v>
      </c>
      <c r="F4" s="104">
        <v>33.915369797490307</v>
      </c>
      <c r="G4" s="104">
        <v>35.402159863058813</v>
      </c>
      <c r="H4" s="104">
        <v>36.930226074549701</v>
      </c>
      <c r="I4" s="104">
        <v>38.176023131499889</v>
      </c>
      <c r="J4" s="104">
        <v>39.408213563045884</v>
      </c>
      <c r="K4" s="104">
        <v>40.643150969285799</v>
      </c>
      <c r="L4" s="104">
        <v>42.190563061586381</v>
      </c>
      <c r="M4" s="104">
        <v>43.347021418197919</v>
      </c>
      <c r="N4" s="104">
        <v>43.347021705904183</v>
      </c>
      <c r="O4" s="104">
        <v>43.347021708489784</v>
      </c>
      <c r="P4" s="104">
        <v>43.347021708070749</v>
      </c>
      <c r="Q4" s="104">
        <v>43.347021708077754</v>
      </c>
      <c r="R4" s="104">
        <v>43.3470217080773</v>
      </c>
      <c r="S4" s="104">
        <v>43.347021705903963</v>
      </c>
      <c r="T4" s="104">
        <v>43.347021705941827</v>
      </c>
      <c r="U4" s="104">
        <v>43.817112485436539</v>
      </c>
      <c r="V4" s="104">
        <v>44.287203264931264</v>
      </c>
      <c r="W4" s="104">
        <v>44.75729404442599</v>
      </c>
      <c r="X4" s="104">
        <v>45.227384823920708</v>
      </c>
      <c r="Y4" s="104">
        <v>45.69747560341542</v>
      </c>
      <c r="Z4" s="104">
        <v>46.167566382910159</v>
      </c>
      <c r="AA4" s="104">
        <v>46.637657162404878</v>
      </c>
      <c r="AB4" s="104">
        <v>47.107747941899589</v>
      </c>
      <c r="AC4" s="104">
        <v>47.577838721394322</v>
      </c>
      <c r="AD4" s="104">
        <v>48.04792950088904</v>
      </c>
      <c r="AE4" s="104">
        <v>48.518020280383752</v>
      </c>
      <c r="AF4" s="104">
        <v>48.98811105987847</v>
      </c>
      <c r="AG4" s="104">
        <v>49.458201839373196</v>
      </c>
      <c r="AH4" s="104">
        <v>49.928292618867907</v>
      </c>
      <c r="AI4" s="104">
        <v>50.398383398362618</v>
      </c>
      <c r="AJ4" s="104">
        <v>50.868474177857344</v>
      </c>
    </row>
    <row r="5" spans="1:36">
      <c r="A5" s="101"/>
      <c r="B5" s="106"/>
      <c r="C5" s="106"/>
      <c r="D5" s="106"/>
      <c r="E5" s="106"/>
      <c r="F5" s="106"/>
      <c r="G5" s="106"/>
      <c r="H5" s="106"/>
      <c r="I5" s="106"/>
    </row>
    <row r="6" spans="1:36">
      <c r="A6" s="101" t="s">
        <v>298</v>
      </c>
      <c r="B6" s="106"/>
      <c r="C6" s="106"/>
      <c r="D6" s="106"/>
      <c r="E6" s="106"/>
      <c r="F6" s="106"/>
      <c r="G6" s="106"/>
      <c r="H6" s="106"/>
      <c r="I6" s="106"/>
    </row>
    <row r="7" spans="1:36">
      <c r="A7" s="103" t="s">
        <v>299</v>
      </c>
      <c r="B7" s="105">
        <v>15.149797311137222</v>
      </c>
      <c r="C7" s="105">
        <v>15.487257166864046</v>
      </c>
      <c r="D7" s="105">
        <v>15.452981788666804</v>
      </c>
      <c r="E7" s="105">
        <v>15.821980543650138</v>
      </c>
      <c r="F7" s="105">
        <v>15.986124371504381</v>
      </c>
      <c r="G7" s="105">
        <v>16.150409110706018</v>
      </c>
      <c r="H7" s="105">
        <v>16.313452327929852</v>
      </c>
      <c r="I7" s="105">
        <v>16.476356422664157</v>
      </c>
      <c r="J7" s="105">
        <v>16.639259539683657</v>
      </c>
      <c r="K7" s="105">
        <v>16.802078568695247</v>
      </c>
      <c r="L7" s="105">
        <v>16.802848097007427</v>
      </c>
      <c r="M7" s="105">
        <v>16.803485122216664</v>
      </c>
      <c r="N7" s="105">
        <v>16.803485122217698</v>
      </c>
      <c r="O7" s="105">
        <v>16.803485122217037</v>
      </c>
      <c r="P7" s="105">
        <v>16.803485122216998</v>
      </c>
      <c r="Q7" s="105">
        <v>16.803485122216983</v>
      </c>
      <c r="R7" s="105">
        <v>16.803485122217033</v>
      </c>
      <c r="S7" s="105">
        <v>16.803485122307048</v>
      </c>
      <c r="T7" s="105">
        <v>16.803485122722982</v>
      </c>
      <c r="U7" s="105">
        <v>16.833224095455599</v>
      </c>
      <c r="V7" s="105">
        <v>16.862963068188218</v>
      </c>
      <c r="W7" s="105">
        <v>16.892702040920842</v>
      </c>
      <c r="X7" s="105">
        <v>16.922441013653462</v>
      </c>
      <c r="Y7" s="105">
        <v>16.952179986386081</v>
      </c>
      <c r="Z7" s="105">
        <v>16.981918959118701</v>
      </c>
      <c r="AA7" s="105">
        <v>17.011657931851321</v>
      </c>
      <c r="AB7" s="105">
        <v>17.041396904583941</v>
      </c>
      <c r="AC7" s="105">
        <v>17.071135877316561</v>
      </c>
      <c r="AD7" s="105">
        <v>17.100874850049181</v>
      </c>
      <c r="AE7" s="105">
        <v>17.1306138227818</v>
      </c>
      <c r="AF7" s="105">
        <v>17.16035279551442</v>
      </c>
      <c r="AG7" s="105">
        <v>17.19009176824704</v>
      </c>
      <c r="AH7" s="105">
        <v>17.21983074097966</v>
      </c>
      <c r="AI7" s="105">
        <v>17.249569713712283</v>
      </c>
      <c r="AJ7" s="105">
        <v>17.279308686444899</v>
      </c>
    </row>
    <row r="8" spans="1:36">
      <c r="A8" s="103" t="s">
        <v>300</v>
      </c>
      <c r="B8" s="105">
        <v>2.4997433805544387</v>
      </c>
      <c r="C8" s="105">
        <v>2.5554248542554658</v>
      </c>
      <c r="D8" s="105">
        <v>2.5497693561649686</v>
      </c>
      <c r="E8" s="105">
        <v>2.6106548040860655</v>
      </c>
      <c r="F8" s="105">
        <v>2.637738826314922</v>
      </c>
      <c r="G8" s="105">
        <v>2.6648460991655956</v>
      </c>
      <c r="H8" s="105">
        <v>2.6917485186916945</v>
      </c>
      <c r="I8" s="105">
        <v>2.7186279827606907</v>
      </c>
      <c r="J8" s="105">
        <v>2.7455072855050133</v>
      </c>
      <c r="K8" s="105">
        <v>2.7723727135791445</v>
      </c>
      <c r="L8" s="105">
        <v>2.7724996871131795</v>
      </c>
      <c r="M8" s="105">
        <v>2.7726047974006196</v>
      </c>
      <c r="N8" s="105">
        <v>2.7726047974007906</v>
      </c>
      <c r="O8" s="105">
        <v>2.7726047974006813</v>
      </c>
      <c r="P8" s="105">
        <v>2.7726047974006742</v>
      </c>
      <c r="Q8" s="105">
        <v>2.772604797400672</v>
      </c>
      <c r="R8" s="105">
        <v>2.77260479740068</v>
      </c>
      <c r="S8" s="105">
        <v>2.7726047974155326</v>
      </c>
      <c r="T8" s="105">
        <v>2.7726047974841621</v>
      </c>
      <c r="U8" s="105">
        <v>2.7775117806408414</v>
      </c>
      <c r="V8" s="105">
        <v>2.7824187637975206</v>
      </c>
      <c r="W8" s="105">
        <v>2.7873257469542003</v>
      </c>
      <c r="X8" s="105">
        <v>2.7922327301108796</v>
      </c>
      <c r="Y8" s="105">
        <v>2.7971397132675584</v>
      </c>
      <c r="Z8" s="105">
        <v>2.8020466964242376</v>
      </c>
      <c r="AA8" s="105">
        <v>2.8069536795809173</v>
      </c>
      <c r="AB8" s="105">
        <v>2.8118606627375966</v>
      </c>
      <c r="AC8" s="105">
        <v>2.8167676458942759</v>
      </c>
      <c r="AD8" s="105">
        <v>2.8216746290509551</v>
      </c>
      <c r="AE8" s="105">
        <v>2.8265816122076344</v>
      </c>
      <c r="AF8" s="105">
        <v>2.8314885953643141</v>
      </c>
      <c r="AG8" s="105">
        <v>2.8363955785209933</v>
      </c>
      <c r="AH8" s="105">
        <v>2.8413025616776721</v>
      </c>
      <c r="AI8" s="105">
        <v>2.8462095448343518</v>
      </c>
      <c r="AJ8" s="105">
        <v>2.8511165279910311</v>
      </c>
    </row>
    <row r="9" spans="1:36">
      <c r="A9" s="110"/>
      <c r="B9" s="105"/>
      <c r="C9" s="105"/>
      <c r="D9" s="105"/>
      <c r="E9" s="105"/>
      <c r="F9" s="105"/>
      <c r="G9" s="105"/>
      <c r="H9" s="105"/>
      <c r="I9" s="105"/>
    </row>
    <row r="10" spans="1:36">
      <c r="A10" s="101" t="s">
        <v>301</v>
      </c>
      <c r="B10" s="33"/>
      <c r="C10" s="111"/>
      <c r="D10" s="111"/>
      <c r="E10" s="111"/>
      <c r="F10" s="111"/>
      <c r="G10" s="111"/>
      <c r="H10" s="111"/>
      <c r="I10" s="111"/>
    </row>
    <row r="11" spans="1:36">
      <c r="A11" s="103" t="s">
        <v>302</v>
      </c>
      <c r="B11" s="104">
        <v>20.033722432186558</v>
      </c>
      <c r="C11" s="104">
        <v>20.939565863348747</v>
      </c>
      <c r="D11" s="104">
        <v>22.002245837791747</v>
      </c>
      <c r="E11" s="104">
        <v>23.06401726892804</v>
      </c>
      <c r="F11" s="104">
        <v>23.970261360632239</v>
      </c>
      <c r="G11" s="104">
        <v>25.021075391936293</v>
      </c>
      <c r="H11" s="104">
        <v>26.101062037651666</v>
      </c>
      <c r="I11" s="104">
        <v>26.981550183165325</v>
      </c>
      <c r="J11" s="104">
        <v>27.8524216159873</v>
      </c>
      <c r="K11" s="104">
        <v>28.725234519645586</v>
      </c>
      <c r="L11" s="104">
        <v>29.818894193903152</v>
      </c>
      <c r="M11" s="104">
        <v>30.636240701583482</v>
      </c>
      <c r="N11" s="104">
        <v>30.636240904924737</v>
      </c>
      <c r="O11" s="104">
        <v>30.636240906752153</v>
      </c>
      <c r="P11" s="104">
        <v>30.636240906455992</v>
      </c>
      <c r="Q11" s="104">
        <v>30.636240906460944</v>
      </c>
      <c r="R11" s="104">
        <v>30.636240906460618</v>
      </c>
      <c r="S11" s="104">
        <v>30.636240904924573</v>
      </c>
      <c r="T11" s="104">
        <v>30.63624090495134</v>
      </c>
      <c r="U11" s="104">
        <v>30.968485516022792</v>
      </c>
      <c r="V11" s="104">
        <v>31.300730127094255</v>
      </c>
      <c r="W11" s="104">
        <v>31.632974738165704</v>
      </c>
      <c r="X11" s="104">
        <v>31.965219349237163</v>
      </c>
      <c r="Y11" s="104">
        <v>32.297463960308619</v>
      </c>
      <c r="Z11" s="104">
        <v>32.629708571380085</v>
      </c>
      <c r="AA11" s="104">
        <v>32.961953182451538</v>
      </c>
      <c r="AB11" s="104">
        <v>33.29419779352299</v>
      </c>
      <c r="AC11" s="104">
        <v>33.626442404594449</v>
      </c>
      <c r="AD11" s="104">
        <v>33.958687015665909</v>
      </c>
      <c r="AE11" s="104">
        <v>34.290931626737368</v>
      </c>
      <c r="AF11" s="104">
        <v>34.623176237808828</v>
      </c>
      <c r="AG11" s="104">
        <v>34.95542084888028</v>
      </c>
      <c r="AH11" s="104">
        <v>35.287665459951732</v>
      </c>
      <c r="AI11" s="104">
        <v>35.619910071023199</v>
      </c>
      <c r="AJ11" s="104">
        <v>35.952154682094658</v>
      </c>
    </row>
    <row r="12" spans="1:36">
      <c r="A12" s="103" t="s">
        <v>303</v>
      </c>
      <c r="B12" s="112">
        <v>0</v>
      </c>
      <c r="C12" s="112">
        <v>0</v>
      </c>
      <c r="D12" s="112">
        <v>0</v>
      </c>
      <c r="E12" s="112">
        <v>0</v>
      </c>
      <c r="F12" s="112">
        <v>0</v>
      </c>
      <c r="G12" s="112">
        <v>0</v>
      </c>
      <c r="H12" s="112">
        <v>0</v>
      </c>
      <c r="I12" s="112">
        <v>0</v>
      </c>
      <c r="J12" s="112">
        <v>0</v>
      </c>
      <c r="K12" s="112">
        <v>0</v>
      </c>
      <c r="L12" s="112">
        <v>0</v>
      </c>
      <c r="M12" s="112">
        <v>0</v>
      </c>
      <c r="N12" s="112">
        <v>0</v>
      </c>
      <c r="O12" s="112">
        <v>0</v>
      </c>
      <c r="P12" s="112">
        <v>0</v>
      </c>
      <c r="Q12" s="112">
        <v>0</v>
      </c>
      <c r="R12" s="112">
        <v>0</v>
      </c>
      <c r="S12" s="112">
        <v>0</v>
      </c>
      <c r="T12" s="112">
        <v>0</v>
      </c>
      <c r="U12" s="112">
        <v>0</v>
      </c>
      <c r="V12" s="112">
        <v>0</v>
      </c>
      <c r="W12" s="112">
        <v>0</v>
      </c>
      <c r="X12" s="112">
        <v>0</v>
      </c>
      <c r="Y12" s="112">
        <v>0</v>
      </c>
      <c r="Z12" s="112">
        <v>0</v>
      </c>
      <c r="AA12" s="112">
        <v>0</v>
      </c>
      <c r="AB12" s="112">
        <v>0</v>
      </c>
      <c r="AC12" s="112">
        <v>0</v>
      </c>
      <c r="AD12" s="112">
        <v>0</v>
      </c>
      <c r="AE12" s="112">
        <v>0</v>
      </c>
      <c r="AF12" s="112">
        <v>0</v>
      </c>
      <c r="AG12" s="112">
        <v>0</v>
      </c>
      <c r="AH12" s="112">
        <v>0</v>
      </c>
      <c r="AI12" s="112">
        <v>0</v>
      </c>
      <c r="AJ12" s="112">
        <v>0</v>
      </c>
    </row>
    <row r="13" spans="1:36">
      <c r="B13" s="98"/>
      <c r="C13" s="98"/>
      <c r="D13" s="98"/>
      <c r="E13" s="98"/>
      <c r="F13" s="98"/>
      <c r="G13" s="98"/>
      <c r="H13" s="98"/>
      <c r="I13" s="98"/>
    </row>
    <row r="14" spans="1:36">
      <c r="A14" s="101" t="s">
        <v>290</v>
      </c>
      <c r="B14" s="106"/>
      <c r="C14" s="106"/>
      <c r="D14" s="106"/>
      <c r="E14" s="106"/>
      <c r="F14" s="106"/>
      <c r="G14" s="106"/>
      <c r="H14" s="106"/>
      <c r="I14" s="106"/>
    </row>
    <row r="15" spans="1:36">
      <c r="A15" s="103" t="s">
        <v>304</v>
      </c>
      <c r="B15" s="105">
        <v>0</v>
      </c>
      <c r="C15" s="105">
        <v>0</v>
      </c>
      <c r="D15" s="105">
        <v>0</v>
      </c>
      <c r="E15" s="105">
        <v>0</v>
      </c>
      <c r="F15" s="105">
        <v>0</v>
      </c>
      <c r="G15" s="105">
        <v>0</v>
      </c>
      <c r="H15" s="105">
        <v>0</v>
      </c>
      <c r="I15" s="105">
        <v>0</v>
      </c>
      <c r="J15" s="105">
        <v>0</v>
      </c>
      <c r="K15" s="105">
        <v>0</v>
      </c>
      <c r="L15" s="105">
        <v>0</v>
      </c>
      <c r="M15" s="105">
        <v>0</v>
      </c>
      <c r="N15" s="105">
        <v>0</v>
      </c>
      <c r="O15" s="105">
        <v>0</v>
      </c>
      <c r="P15" s="105">
        <v>0</v>
      </c>
      <c r="Q15" s="105">
        <v>0</v>
      </c>
      <c r="R15" s="105">
        <v>0</v>
      </c>
      <c r="S15" s="105">
        <v>0</v>
      </c>
      <c r="T15" s="105">
        <v>0</v>
      </c>
      <c r="U15" s="105">
        <v>0</v>
      </c>
      <c r="V15" s="105">
        <v>0</v>
      </c>
      <c r="W15" s="105">
        <v>0</v>
      </c>
      <c r="X15" s="105">
        <v>0</v>
      </c>
      <c r="Y15" s="105">
        <v>0</v>
      </c>
      <c r="Z15" s="105">
        <v>0</v>
      </c>
      <c r="AA15" s="105">
        <v>0</v>
      </c>
      <c r="AB15" s="105">
        <v>0</v>
      </c>
      <c r="AC15" s="105">
        <v>0</v>
      </c>
      <c r="AD15" s="105">
        <v>0</v>
      </c>
      <c r="AE15" s="105">
        <v>0</v>
      </c>
      <c r="AF15" s="105">
        <v>0</v>
      </c>
      <c r="AG15" s="105">
        <v>0</v>
      </c>
      <c r="AH15" s="105">
        <v>0</v>
      </c>
      <c r="AI15" s="105">
        <v>0</v>
      </c>
      <c r="AJ15" s="105">
        <v>0</v>
      </c>
    </row>
    <row r="16" spans="1:36">
      <c r="A16" s="103" t="s">
        <v>305</v>
      </c>
      <c r="B16" s="105">
        <v>5.72689567718521</v>
      </c>
      <c r="C16" s="105">
        <v>6.017023812625915</v>
      </c>
      <c r="D16" s="105">
        <v>6.3645465852792755</v>
      </c>
      <c r="E16" s="105">
        <v>6.7056480838779402</v>
      </c>
      <c r="F16" s="105">
        <v>7.096403538978957</v>
      </c>
      <c r="G16" s="105">
        <v>7.5363737275014531</v>
      </c>
      <c r="H16" s="105">
        <v>7.9281339755480502</v>
      </c>
      <c r="I16" s="105">
        <v>8.3758454515670628</v>
      </c>
      <c r="J16" s="105">
        <v>8.8151395642424539</v>
      </c>
      <c r="K16" s="105">
        <v>9.3012891874662884</v>
      </c>
      <c r="L16" s="105">
        <v>9.7895591528775494</v>
      </c>
      <c r="M16" s="105">
        <v>10.32506387225537</v>
      </c>
      <c r="N16" s="105">
        <v>10.325063872261349</v>
      </c>
      <c r="O16" s="105">
        <v>10.325063872256234</v>
      </c>
      <c r="P16" s="105">
        <v>10.325063872256234</v>
      </c>
      <c r="Q16" s="105">
        <v>10.325063872256237</v>
      </c>
      <c r="R16" s="105">
        <v>10.325063872256932</v>
      </c>
      <c r="S16" s="105">
        <v>10.330974798315275</v>
      </c>
      <c r="T16" s="105">
        <v>10.330974800736209</v>
      </c>
      <c r="U16" s="105">
        <v>10.508713832478858</v>
      </c>
      <c r="V16" s="105">
        <v>10.686452864221506</v>
      </c>
      <c r="W16" s="105">
        <v>10.864191895964156</v>
      </c>
      <c r="X16" s="105">
        <v>11.041930927706805</v>
      </c>
      <c r="Y16" s="105">
        <v>11.219669959449453</v>
      </c>
      <c r="Z16" s="105">
        <v>11.397408991192103</v>
      </c>
      <c r="AA16" s="105">
        <v>11.575148022934751</v>
      </c>
      <c r="AB16" s="105">
        <v>11.7528870546774</v>
      </c>
      <c r="AC16" s="105">
        <v>11.93062608642005</v>
      </c>
      <c r="AD16" s="105">
        <v>12.108365118162697</v>
      </c>
      <c r="AE16" s="105">
        <v>12.286104149905348</v>
      </c>
      <c r="AF16" s="105">
        <v>12.463843181647999</v>
      </c>
      <c r="AG16" s="105">
        <v>12.641582213390645</v>
      </c>
      <c r="AH16" s="105">
        <v>12.819321245133295</v>
      </c>
      <c r="AI16" s="105">
        <v>12.997060276875944</v>
      </c>
      <c r="AJ16" s="105">
        <v>13.174799308618592</v>
      </c>
    </row>
    <row r="17" spans="1:36">
      <c r="A17" s="103" t="s">
        <v>306</v>
      </c>
      <c r="B17" s="105">
        <v>4.3917101874511086</v>
      </c>
      <c r="C17" s="105">
        <v>4.6141969865658767</v>
      </c>
      <c r="D17" s="105">
        <v>4.8806972664842219</v>
      </c>
      <c r="E17" s="105">
        <v>5.142273347277591</v>
      </c>
      <c r="F17" s="105">
        <v>5.4419269134855037</v>
      </c>
      <c r="G17" s="105">
        <v>5.7793211438023944</v>
      </c>
      <c r="H17" s="105">
        <v>6.0797452425403407</v>
      </c>
      <c r="I17" s="105">
        <v>6.4230759335645349</v>
      </c>
      <c r="J17" s="105">
        <v>6.7599517103679352</v>
      </c>
      <c r="K17" s="105">
        <v>7.1327589646441316</v>
      </c>
      <c r="L17" s="105">
        <v>7.5071922182243647</v>
      </c>
      <c r="M17" s="105">
        <v>7.9178477747571554</v>
      </c>
      <c r="N17" s="105">
        <v>7.9178477747617393</v>
      </c>
      <c r="O17" s="105">
        <v>7.9178477747578162</v>
      </c>
      <c r="P17" s="105">
        <v>7.9178477747578171</v>
      </c>
      <c r="Q17" s="105">
        <v>7.9178477747578206</v>
      </c>
      <c r="R17" s="105">
        <v>7.9178477747583536</v>
      </c>
      <c r="S17" s="105">
        <v>7.9223806099365994</v>
      </c>
      <c r="T17" s="105">
        <v>7.922380611793109</v>
      </c>
      <c r="U17" s="105">
        <v>8.0586810370866147</v>
      </c>
      <c r="V17" s="105">
        <v>8.1949814623801203</v>
      </c>
      <c r="W17" s="105">
        <v>8.3312818876736294</v>
      </c>
      <c r="X17" s="105">
        <v>8.467582312967135</v>
      </c>
      <c r="Y17" s="105">
        <v>8.6038827382606407</v>
      </c>
      <c r="Z17" s="105">
        <v>8.740183163554148</v>
      </c>
      <c r="AA17" s="105">
        <v>8.8764835888476536</v>
      </c>
      <c r="AB17" s="105">
        <v>9.012784014141161</v>
      </c>
      <c r="AC17" s="105">
        <v>9.1490844394346684</v>
      </c>
      <c r="AD17" s="105">
        <v>9.2853848647281723</v>
      </c>
      <c r="AE17" s="105">
        <v>9.4216852900216796</v>
      </c>
      <c r="AF17" s="105">
        <v>9.557985715315187</v>
      </c>
      <c r="AG17" s="105">
        <v>9.6942861406086926</v>
      </c>
      <c r="AH17" s="105">
        <v>9.8305865659022018</v>
      </c>
      <c r="AI17" s="105">
        <v>9.9668869911957074</v>
      </c>
      <c r="AJ17" s="105">
        <v>10.103187416489213</v>
      </c>
    </row>
    <row r="18" spans="1:36">
      <c r="A18" s="103" t="s">
        <v>463</v>
      </c>
      <c r="B18" s="105">
        <v>1.0312868406691424</v>
      </c>
      <c r="C18" s="105">
        <v>1.0835324803758071</v>
      </c>
      <c r="D18" s="105">
        <v>1.1461136207479008</v>
      </c>
      <c r="E18" s="105">
        <v>1.2075384321406983</v>
      </c>
      <c r="F18" s="105">
        <v>1.2779048193565079</v>
      </c>
      <c r="G18" s="105">
        <v>1.3571336880641327</v>
      </c>
      <c r="H18" s="105">
        <v>1.4276810161946689</v>
      </c>
      <c r="I18" s="105">
        <v>1.5083039190134437</v>
      </c>
      <c r="J18" s="105">
        <v>1.5874110414620628</v>
      </c>
      <c r="K18" s="105">
        <v>1.6749558017105022</v>
      </c>
      <c r="L18" s="105">
        <v>1.7628823885398446</v>
      </c>
      <c r="M18" s="105">
        <v>1.8593149064937959</v>
      </c>
      <c r="N18" s="105">
        <v>1.8593149064948726</v>
      </c>
      <c r="O18" s="105">
        <v>1.8593149064939511</v>
      </c>
      <c r="P18" s="105">
        <v>1.8593149064939511</v>
      </c>
      <c r="Q18" s="105">
        <v>1.8593149064939518</v>
      </c>
      <c r="R18" s="105">
        <v>1.8593149064940768</v>
      </c>
      <c r="S18" s="105">
        <v>1.8603793331230483</v>
      </c>
      <c r="T18" s="105">
        <v>1.8603793335590046</v>
      </c>
      <c r="U18" s="105">
        <v>1.8923861894267826</v>
      </c>
      <c r="V18" s="105">
        <v>1.9243930452945608</v>
      </c>
      <c r="W18" s="105">
        <v>1.9563999011623392</v>
      </c>
      <c r="X18" s="105">
        <v>1.9884067570301172</v>
      </c>
      <c r="Y18" s="105">
        <v>2.0204136128978951</v>
      </c>
      <c r="Z18" s="105">
        <v>2.0524204687656735</v>
      </c>
      <c r="AA18" s="105">
        <v>2.0844273246334515</v>
      </c>
      <c r="AB18" s="105">
        <v>2.1164341805012299</v>
      </c>
      <c r="AC18" s="105">
        <v>2.1484410363690079</v>
      </c>
      <c r="AD18" s="105">
        <v>2.1804478922367858</v>
      </c>
      <c r="AE18" s="105">
        <v>2.2124547481045647</v>
      </c>
      <c r="AF18" s="105">
        <v>2.2444616039723426</v>
      </c>
      <c r="AG18" s="105">
        <v>2.2764684598401206</v>
      </c>
      <c r="AH18" s="105">
        <v>2.308475315707899</v>
      </c>
      <c r="AI18" s="105">
        <v>2.3404821715756774</v>
      </c>
      <c r="AJ18" s="105">
        <v>2.3724890274434549</v>
      </c>
    </row>
    <row r="19" spans="1:36">
      <c r="A19" s="114"/>
      <c r="B19" s="115"/>
      <c r="C19" s="115"/>
      <c r="D19" s="115"/>
      <c r="E19" s="115"/>
      <c r="F19" s="115"/>
      <c r="G19" s="115"/>
      <c r="H19" s="115"/>
      <c r="I19" s="115"/>
    </row>
    <row r="20" spans="1:36">
      <c r="A20" s="101" t="s">
        <v>441</v>
      </c>
      <c r="B20" s="116"/>
      <c r="C20" s="116"/>
      <c r="D20" s="116"/>
      <c r="E20" s="116"/>
      <c r="F20" s="116"/>
      <c r="G20" s="116"/>
      <c r="H20" s="116"/>
      <c r="I20" s="116"/>
    </row>
    <row r="21" spans="1:36">
      <c r="A21" s="103" t="s">
        <v>464</v>
      </c>
      <c r="B21" s="117">
        <v>0.10764973994153143</v>
      </c>
      <c r="C21" s="117">
        <v>0.1125172232623389</v>
      </c>
      <c r="D21" s="117">
        <v>0.11822745625958105</v>
      </c>
      <c r="E21" s="117">
        <v>0.12393280726591893</v>
      </c>
      <c r="F21" s="117">
        <v>0.12880244350679892</v>
      </c>
      <c r="G21" s="117">
        <v>0.13444891572781031</v>
      </c>
      <c r="H21" s="117">
        <v>0.14025214485535378</v>
      </c>
      <c r="I21" s="117">
        <v>0.14498338340610187</v>
      </c>
      <c r="J21" s="117">
        <v>0.14966294725566259</v>
      </c>
      <c r="K21" s="117">
        <v>0.15435294345654199</v>
      </c>
      <c r="L21" s="117">
        <v>0.16022964360135461</v>
      </c>
      <c r="M21" s="117">
        <v>0.16462159518657499</v>
      </c>
      <c r="N21" s="117">
        <v>0.16462159627921438</v>
      </c>
      <c r="O21" s="117">
        <v>0.16462159628903383</v>
      </c>
      <c r="P21" s="117">
        <v>0.16462159628744247</v>
      </c>
      <c r="Q21" s="117">
        <v>0.16462159628746909</v>
      </c>
      <c r="R21" s="117">
        <v>0.16462159628746731</v>
      </c>
      <c r="S21" s="117">
        <v>0.16462159627921352</v>
      </c>
      <c r="T21" s="117">
        <v>0.16462159627935735</v>
      </c>
      <c r="U21" s="117">
        <v>0.16640688835874423</v>
      </c>
      <c r="V21" s="117">
        <v>0.16819218043813111</v>
      </c>
      <c r="W21" s="117">
        <v>0.16997747251751796</v>
      </c>
      <c r="X21" s="117">
        <v>0.17176276459690482</v>
      </c>
      <c r="Y21" s="117">
        <v>0.1735480566762917</v>
      </c>
      <c r="Z21" s="117">
        <v>0.17533334875567855</v>
      </c>
      <c r="AA21" s="117">
        <v>0.17711864083506543</v>
      </c>
      <c r="AB21" s="117">
        <v>0.17890393291445231</v>
      </c>
      <c r="AC21" s="117">
        <v>0.18068922499383916</v>
      </c>
      <c r="AD21" s="117">
        <v>0.18247451707322604</v>
      </c>
      <c r="AE21" s="117">
        <v>0.18425980915261292</v>
      </c>
      <c r="AF21" s="117">
        <v>0.1860451012319998</v>
      </c>
      <c r="AG21" s="117">
        <v>0.18783039331138665</v>
      </c>
      <c r="AH21" s="117">
        <v>0.18961568539077353</v>
      </c>
      <c r="AI21" s="117">
        <v>0.19140097747016041</v>
      </c>
      <c r="AJ21" s="117">
        <v>0.19318626954954726</v>
      </c>
    </row>
    <row r="22" spans="1:36">
      <c r="A22" s="208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  <c r="AA22" s="118"/>
      <c r="AB22" s="118"/>
      <c r="AC22" s="118"/>
      <c r="AD22" s="118"/>
      <c r="AE22" s="118"/>
      <c r="AF22" s="118"/>
      <c r="AG22" s="118"/>
      <c r="AH22" s="118"/>
      <c r="AI22" s="118"/>
      <c r="AJ22" s="118"/>
    </row>
    <row r="23" spans="1:36">
      <c r="A23" s="101" t="s">
        <v>465</v>
      </c>
      <c r="B23" s="116"/>
      <c r="C23" s="116"/>
      <c r="D23" s="116"/>
      <c r="E23" s="116"/>
      <c r="F23" s="116"/>
      <c r="G23" s="116"/>
      <c r="H23" s="116"/>
      <c r="I23" s="116"/>
    </row>
    <row r="24" spans="1:36">
      <c r="A24" s="119" t="s">
        <v>309</v>
      </c>
      <c r="B24" s="117">
        <v>1.0427544356109983</v>
      </c>
      <c r="C24" s="117">
        <v>1.0641591519601068</v>
      </c>
      <c r="D24" s="117">
        <v>1.0840538369482711</v>
      </c>
      <c r="E24" s="117">
        <v>1.1030184790859785</v>
      </c>
      <c r="F24" s="117">
        <v>1.12140158194178</v>
      </c>
      <c r="G24" s="117">
        <v>1.1392677609914432</v>
      </c>
      <c r="H24" s="117">
        <v>1.1564877852834332</v>
      </c>
      <c r="I24" s="117">
        <v>1.173126270293517</v>
      </c>
      <c r="J24" s="117">
        <v>1.189215523759579</v>
      </c>
      <c r="K24" s="117">
        <v>1.2047555456816186</v>
      </c>
      <c r="L24" s="117">
        <v>1.2198432592732871</v>
      </c>
      <c r="M24" s="117">
        <v>1.2344463567967008</v>
      </c>
      <c r="N24" s="117">
        <v>1.2485971459897429</v>
      </c>
      <c r="O24" s="117">
        <v>1.2622956268524141</v>
      </c>
      <c r="P24" s="117">
        <v>1.2755094916468304</v>
      </c>
      <c r="Q24" s="117">
        <v>1.2883356635866425</v>
      </c>
      <c r="R24" s="117">
        <v>1.3007095271960836</v>
      </c>
      <c r="S24" s="117">
        <v>1.3126310824751533</v>
      </c>
      <c r="T24" s="117">
        <v>1.3240034062102011</v>
      </c>
      <c r="U24" s="117">
        <v>1.3348588061391105</v>
      </c>
      <c r="V24" s="117">
        <v>1.3451649745239973</v>
      </c>
      <c r="W24" s="117">
        <v>1.3549542191027457</v>
      </c>
      <c r="X24" s="117">
        <v>1.3642588476132393</v>
      </c>
      <c r="Y24" s="117">
        <v>1.3732727064827801</v>
      </c>
      <c r="Z24" s="117">
        <v>1.3820604111871351</v>
      </c>
      <c r="AA24" s="117">
        <v>1.3905896539884208</v>
      </c>
      <c r="AB24" s="117">
        <v>1.3989250503624049</v>
      </c>
      <c r="AC24" s="117">
        <v>1.4070019848333193</v>
      </c>
      <c r="AD24" s="117">
        <v>1.4148527651390483</v>
      </c>
      <c r="AE24" s="117">
        <v>1.4224127758038245</v>
      </c>
      <c r="AF24" s="117">
        <v>1.4296820168276476</v>
      </c>
      <c r="AG24" s="117">
        <v>1.4366604882105178</v>
      </c>
      <c r="AH24" s="117">
        <v>1.443348189952435</v>
      </c>
      <c r="AI24" s="117">
        <v>1.4497128143155156</v>
      </c>
      <c r="AJ24" s="117">
        <v>1.4556574380861089</v>
      </c>
    </row>
    <row r="25" spans="1:36">
      <c r="A25" s="120" t="s">
        <v>310</v>
      </c>
      <c r="B25" s="117">
        <v>31.224783763313138</v>
      </c>
      <c r="C25" s="117">
        <v>31.865737775773749</v>
      </c>
      <c r="D25" s="117">
        <v>32.461474620019992</v>
      </c>
      <c r="E25" s="117">
        <v>33.02936177511183</v>
      </c>
      <c r="F25" s="117">
        <v>33.579835014033904</v>
      </c>
      <c r="G25" s="117">
        <v>34.11482921636064</v>
      </c>
      <c r="H25" s="117">
        <v>34.630474622943183</v>
      </c>
      <c r="I25" s="117">
        <v>35.12870611335596</v>
      </c>
      <c r="J25" s="117">
        <v>35.610491127386169</v>
      </c>
      <c r="K25" s="117">
        <v>36.075829665033837</v>
      </c>
      <c r="L25" s="117">
        <v>36.527624045660573</v>
      </c>
      <c r="M25" s="117">
        <v>36.964906829479162</v>
      </c>
      <c r="N25" s="117">
        <v>37.388645456276826</v>
      </c>
      <c r="O25" s="117">
        <v>37.798839926053553</v>
      </c>
      <c r="P25" s="117">
        <v>38.194522799022145</v>
      </c>
      <c r="Q25" s="117">
        <v>38.578596394544235</v>
      </c>
      <c r="R25" s="117">
        <v>38.949125833045393</v>
      </c>
      <c r="S25" s="117">
        <v>39.306111114525621</v>
      </c>
      <c r="T25" s="117">
        <v>39.646649919623279</v>
      </c>
      <c r="U25" s="117">
        <v>39.971709688125593</v>
      </c>
      <c r="V25" s="117">
        <v>40.280322980245352</v>
      </c>
      <c r="W25" s="117">
        <v>40.573457235769759</v>
      </c>
      <c r="X25" s="117">
        <v>40.852079894486032</v>
      </c>
      <c r="Y25" s="117">
        <v>41.121995595117411</v>
      </c>
      <c r="Z25" s="117">
        <v>41.385139217238333</v>
      </c>
      <c r="AA25" s="117">
        <v>41.640543321061585</v>
      </c>
      <c r="AB25" s="117">
        <v>41.890142786161576</v>
      </c>
      <c r="AC25" s="117">
        <v>42.132002732963898</v>
      </c>
      <c r="AD25" s="117">
        <v>42.367090601255747</v>
      </c>
      <c r="AE25" s="117">
        <v>42.593471511462717</v>
      </c>
      <c r="AF25" s="117">
        <v>42.811145463584808</v>
      </c>
      <c r="AG25" s="117">
        <v>43.020112457622005</v>
      </c>
      <c r="AH25" s="117">
        <v>43.220372493574331</v>
      </c>
      <c r="AI25" s="117">
        <v>43.410958131654553</v>
      </c>
      <c r="AJ25" s="117">
        <v>43.588967052501062</v>
      </c>
    </row>
    <row r="26" spans="1:36">
      <c r="A26" s="121"/>
      <c r="B26" s="118"/>
      <c r="C26" s="118"/>
      <c r="D26" s="118"/>
      <c r="E26" s="118"/>
      <c r="F26" s="118"/>
      <c r="G26" s="118"/>
      <c r="H26" s="118"/>
      <c r="I26" s="118"/>
    </row>
    <row r="27" spans="1:36">
      <c r="A27" s="122" t="s">
        <v>280</v>
      </c>
      <c r="B27" s="118"/>
      <c r="C27" s="118"/>
      <c r="D27" s="118"/>
      <c r="E27" s="118"/>
      <c r="F27" s="118"/>
      <c r="G27" s="118"/>
      <c r="H27" s="118"/>
      <c r="I27" s="118"/>
    </row>
    <row r="28" spans="1:36">
      <c r="A28" s="123" t="s">
        <v>312</v>
      </c>
      <c r="B28" s="117">
        <v>9.5095206354527306</v>
      </c>
      <c r="C28" s="117">
        <v>9.7047234414696568</v>
      </c>
      <c r="D28" s="117">
        <v>9.8861553404573854</v>
      </c>
      <c r="E28" s="117">
        <v>10.059105605249911</v>
      </c>
      <c r="F28" s="117">
        <v>10.226752454767711</v>
      </c>
      <c r="G28" s="117">
        <v>10.389685157374641</v>
      </c>
      <c r="H28" s="117">
        <v>10.546725176342983</v>
      </c>
      <c r="I28" s="117">
        <v>10.698461780036597</v>
      </c>
      <c r="J28" s="117">
        <v>10.845189602637411</v>
      </c>
      <c r="K28" s="117">
        <v>10.986908644145428</v>
      </c>
      <c r="L28" s="117">
        <v>11.124502807106433</v>
      </c>
      <c r="M28" s="117">
        <v>11.257677457338501</v>
      </c>
      <c r="N28" s="117">
        <v>11.386727229023554</v>
      </c>
      <c r="O28" s="117">
        <v>11.5116521221616</v>
      </c>
      <c r="P28" s="117">
        <v>11.632157502570703</v>
      </c>
      <c r="Q28" s="117">
        <v>11.749127272796656</v>
      </c>
      <c r="R28" s="117">
        <v>11.861972164475597</v>
      </c>
      <c r="S28" s="117">
        <v>11.970692177607527</v>
      </c>
      <c r="T28" s="117">
        <v>12.074403409646658</v>
      </c>
      <c r="U28" s="117">
        <v>12.173400494774921</v>
      </c>
      <c r="V28" s="117">
        <v>12.267388798810384</v>
      </c>
      <c r="W28" s="117">
        <v>12.356662955934977</v>
      </c>
      <c r="X28" s="117">
        <v>12.441517600330629</v>
      </c>
      <c r="Y28" s="117">
        <v>12.523720537088916</v>
      </c>
      <c r="Z28" s="117">
        <v>12.603861034573699</v>
      </c>
      <c r="AA28" s="117">
        <v>12.681644458603047</v>
      </c>
      <c r="AB28" s="117">
        <v>12.75766007754082</v>
      </c>
      <c r="AC28" s="117">
        <v>12.831318623023158</v>
      </c>
      <c r="AD28" s="117">
        <v>12.902914729231989</v>
      </c>
      <c r="AE28" s="117">
        <v>12.971859127803459</v>
      </c>
      <c r="AF28" s="117">
        <v>13.038151818737562</v>
      </c>
      <c r="AG28" s="117">
        <v>13.101792802034304</v>
      </c>
      <c r="AH28" s="117">
        <v>13.162782077693677</v>
      </c>
      <c r="AI28" s="117">
        <v>13.22082501153376</v>
      </c>
      <c r="AJ28" s="117">
        <v>13.27503770100876</v>
      </c>
    </row>
    <row r="29" spans="1:36">
      <c r="A29" s="123" t="s">
        <v>313</v>
      </c>
      <c r="B29" s="117">
        <v>2.5698171142422548</v>
      </c>
      <c r="C29" s="117">
        <v>2.622567986855143</v>
      </c>
      <c r="D29" s="117">
        <v>2.6715974613115003</v>
      </c>
      <c r="E29" s="117">
        <v>2.7183348908218372</v>
      </c>
      <c r="F29" s="117">
        <v>2.763639145321636</v>
      </c>
      <c r="G29" s="117">
        <v>2.8076694664787341</v>
      </c>
      <c r="H29" s="117">
        <v>2.8501073709574554</v>
      </c>
      <c r="I29" s="117">
        <v>2.8911121004256386</v>
      </c>
      <c r="J29" s="117">
        <v>2.9307632757172022</v>
      </c>
      <c r="K29" s="117">
        <v>2.9690608968321466</v>
      </c>
      <c r="L29" s="117">
        <v>3.0062438262722275</v>
      </c>
      <c r="M29" s="117">
        <v>3.0422324432035261</v>
      </c>
      <c r="N29" s="117">
        <v>3.0771063684599618</v>
      </c>
      <c r="O29" s="117">
        <v>3.1108656020415344</v>
      </c>
      <c r="P29" s="117">
        <v>3.1434305231143247</v>
      </c>
      <c r="Q29" s="117">
        <v>3.1750399941800893</v>
      </c>
      <c r="R29" s="117">
        <v>3.2055347735709909</v>
      </c>
      <c r="S29" s="117">
        <v>3.2349148612870287</v>
      </c>
      <c r="T29" s="117">
        <v>3.2629413948264472</v>
      </c>
      <c r="U29" s="117">
        <v>3.289693995023165</v>
      </c>
      <c r="V29" s="117">
        <v>3.3150930410432626</v>
      </c>
      <c r="W29" s="117">
        <v>3.3392181537206596</v>
      </c>
      <c r="X29" s="117">
        <v>3.3621489538892746</v>
      </c>
      <c r="Y29" s="117">
        <v>3.3843631665526206</v>
      </c>
      <c r="Z29" s="117">
        <v>3.4060200333785353</v>
      </c>
      <c r="AA29" s="117">
        <v>3.427039933533099</v>
      </c>
      <c r="AB29" s="117">
        <v>3.4475821086841498</v>
      </c>
      <c r="AC29" s="117">
        <v>3.4674873171638505</v>
      </c>
      <c r="AD29" s="117">
        <v>3.4868351798061199</v>
      </c>
      <c r="AE29" s="117">
        <v>3.5054664549431198</v>
      </c>
      <c r="AF29" s="117">
        <v>3.5233811425748507</v>
      </c>
      <c r="AG29" s="117">
        <v>3.5405792427013121</v>
      </c>
      <c r="AH29" s="117">
        <v>3.5570607553225044</v>
      </c>
      <c r="AI29" s="117">
        <v>3.5727460596045084</v>
      </c>
      <c r="AJ29" s="117">
        <v>3.5873962930455678</v>
      </c>
    </row>
    <row r="30" spans="1:36">
      <c r="A30" s="121"/>
      <c r="B30" s="118"/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  <c r="AA30" s="118"/>
      <c r="AB30" s="118"/>
      <c r="AC30" s="118"/>
      <c r="AD30" s="118"/>
      <c r="AE30" s="118"/>
      <c r="AF30" s="118"/>
      <c r="AG30" s="118"/>
      <c r="AH30" s="118"/>
      <c r="AI30" s="118"/>
      <c r="AJ30" s="118"/>
    </row>
    <row r="31" spans="1:36">
      <c r="A31" s="124" t="s">
        <v>318</v>
      </c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</row>
    <row r="32" spans="1:36">
      <c r="A32" s="120" t="s">
        <v>319</v>
      </c>
      <c r="B32" s="117">
        <v>0.64797218705153514</v>
      </c>
      <c r="C32" s="117">
        <v>0.66230722261731334</v>
      </c>
      <c r="D32" s="117">
        <v>0.67431839040519503</v>
      </c>
      <c r="E32" s="117">
        <v>0.69354678222958532</v>
      </c>
      <c r="F32" s="117">
        <v>0.70800527605700869</v>
      </c>
      <c r="G32" s="117">
        <v>0.72291289160653283</v>
      </c>
      <c r="H32" s="117">
        <v>0.73775882946904614</v>
      </c>
      <c r="I32" s="117">
        <v>0.78634244994142655</v>
      </c>
      <c r="J32" s="117">
        <v>0.80187156708959073</v>
      </c>
      <c r="K32" s="117">
        <v>0.81742559395407588</v>
      </c>
      <c r="L32" s="117">
        <v>0.83354267112017943</v>
      </c>
      <c r="M32" s="117">
        <v>0.8441605091132085</v>
      </c>
      <c r="N32" s="117">
        <v>0.85589916760087048</v>
      </c>
      <c r="O32" s="117">
        <v>0.8611021432291952</v>
      </c>
      <c r="P32" s="117">
        <v>0.86653786907945818</v>
      </c>
      <c r="Q32" s="117">
        <v>0.87037002998615176</v>
      </c>
      <c r="R32" s="117">
        <v>0.87061332656793111</v>
      </c>
      <c r="S32" s="117">
        <v>0.87087075743228659</v>
      </c>
      <c r="T32" s="117">
        <v>0.87111610620410229</v>
      </c>
      <c r="U32" s="117">
        <v>0.87882280222798181</v>
      </c>
      <c r="V32" s="117">
        <v>0.88652949825186145</v>
      </c>
      <c r="W32" s="117">
        <v>0.89423619427574108</v>
      </c>
      <c r="X32" s="117">
        <v>0.90194289029962071</v>
      </c>
      <c r="Y32" s="117">
        <v>0.90964958632350024</v>
      </c>
      <c r="Z32" s="117">
        <v>0.91735628234737998</v>
      </c>
      <c r="AA32" s="117">
        <v>0.92506297837125961</v>
      </c>
      <c r="AB32" s="117">
        <v>0.93276967439513914</v>
      </c>
      <c r="AC32" s="117">
        <v>0.94047637041901866</v>
      </c>
      <c r="AD32" s="117">
        <v>0.94818306644289829</v>
      </c>
      <c r="AE32" s="117">
        <v>0.95588976246677793</v>
      </c>
      <c r="AF32" s="117">
        <v>0.96359645849065756</v>
      </c>
      <c r="AG32" s="117">
        <v>0.97130315451453708</v>
      </c>
      <c r="AH32" s="117">
        <v>0.97900985053841671</v>
      </c>
      <c r="AI32" s="117">
        <v>0.98671654656229635</v>
      </c>
      <c r="AJ32" s="117">
        <v>0.99442324258617598</v>
      </c>
    </row>
    <row r="33" spans="1:36">
      <c r="A33" s="120" t="s">
        <v>320</v>
      </c>
      <c r="B33" s="112">
        <v>0.57395379150067649</v>
      </c>
      <c r="C33" s="112">
        <v>0.58665132417057964</v>
      </c>
      <c r="D33" s="112">
        <v>0.59729044638904161</v>
      </c>
      <c r="E33" s="112">
        <v>0.614322363209866</v>
      </c>
      <c r="F33" s="112">
        <v>0.62712925140270559</v>
      </c>
      <c r="G33" s="112">
        <v>0.64033395777415869</v>
      </c>
      <c r="H33" s="112">
        <v>0.65348403195148641</v>
      </c>
      <c r="I33" s="112">
        <v>0.69651790552225878</v>
      </c>
      <c r="J33" s="112">
        <v>0.7102731188538739</v>
      </c>
      <c r="K33" s="112">
        <v>0.72405039644443925</v>
      </c>
      <c r="L33" s="112">
        <v>0.73832640663784954</v>
      </c>
      <c r="M33" s="112">
        <v>0.74773136026922227</v>
      </c>
      <c r="N33" s="112">
        <v>0.75812910214882756</v>
      </c>
      <c r="O33" s="112">
        <v>0.76273773759435648</v>
      </c>
      <c r="P33" s="112">
        <v>0.76755253601265416</v>
      </c>
      <c r="Q33" s="112">
        <v>0.77094694602899416</v>
      </c>
      <c r="R33" s="112">
        <v>0.77116245064225053</v>
      </c>
      <c r="S33" s="112">
        <v>0.77139047496736612</v>
      </c>
      <c r="T33" s="112">
        <v>0.77160779734730411</v>
      </c>
      <c r="U33" s="112">
        <v>0.77843415114958081</v>
      </c>
      <c r="V33" s="112">
        <v>0.78526050495185784</v>
      </c>
      <c r="W33" s="112">
        <v>0.79208685875413465</v>
      </c>
      <c r="X33" s="112">
        <v>0.79891321255641146</v>
      </c>
      <c r="Y33" s="112">
        <v>0.80573956635868826</v>
      </c>
      <c r="Z33" s="112">
        <v>0.81256592016096518</v>
      </c>
      <c r="AA33" s="112">
        <v>0.8193922739632421</v>
      </c>
      <c r="AB33" s="112">
        <v>0.82621862776551891</v>
      </c>
      <c r="AC33" s="112">
        <v>0.83304498156779561</v>
      </c>
      <c r="AD33" s="112">
        <v>0.83987133537007264</v>
      </c>
      <c r="AE33" s="112">
        <v>0.84669768917234944</v>
      </c>
      <c r="AF33" s="112">
        <v>0.85352404297462636</v>
      </c>
      <c r="AG33" s="112">
        <v>0.86035039677690306</v>
      </c>
      <c r="AH33" s="112">
        <v>0.86717675057918009</v>
      </c>
      <c r="AI33" s="112">
        <v>0.8740031043814569</v>
      </c>
      <c r="AJ33" s="112">
        <v>0.88082945818373382</v>
      </c>
    </row>
    <row r="34" spans="1:36">
      <c r="A34" s="120" t="s">
        <v>321</v>
      </c>
      <c r="B34" s="117">
        <v>7.7202488424199642E-4</v>
      </c>
      <c r="C34" s="117">
        <v>7.8910432745642341E-4</v>
      </c>
      <c r="D34" s="117">
        <v>8.0341500406624054E-4</v>
      </c>
      <c r="E34" s="117">
        <v>8.2632462467809563E-4</v>
      </c>
      <c r="F34" s="117">
        <v>8.4355116193769915E-4</v>
      </c>
      <c r="G34" s="117">
        <v>8.6131280417934403E-4</v>
      </c>
      <c r="H34" s="117">
        <v>8.7900096069100484E-4</v>
      </c>
      <c r="I34" s="117">
        <v>9.3688579698609044E-4</v>
      </c>
      <c r="J34" s="117">
        <v>9.5538792579387887E-4</v>
      </c>
      <c r="K34" s="117">
        <v>9.7391973322251478E-4</v>
      </c>
      <c r="L34" s="117">
        <v>9.9312238556180528E-4</v>
      </c>
      <c r="M34" s="117">
        <v>1.0057729827807514E-3</v>
      </c>
      <c r="N34" s="117">
        <v>1.0197589788484697E-3</v>
      </c>
      <c r="O34" s="117">
        <v>1.0259580514899191E-3</v>
      </c>
      <c r="P34" s="117">
        <v>1.0324344338164752E-3</v>
      </c>
      <c r="Q34" s="117">
        <v>1.0370002525962119E-3</v>
      </c>
      <c r="R34" s="117">
        <v>1.0372901277160675E-3</v>
      </c>
      <c r="S34" s="117">
        <v>1.0375968430924769E-3</v>
      </c>
      <c r="T34" s="117">
        <v>1.0378891632891536E-3</v>
      </c>
      <c r="U34" s="117">
        <v>1.0470712874985229E-3</v>
      </c>
      <c r="V34" s="117">
        <v>1.0562534117078922E-3</v>
      </c>
      <c r="W34" s="117">
        <v>1.0654355359172617E-3</v>
      </c>
      <c r="X34" s="117">
        <v>1.074617660126631E-3</v>
      </c>
      <c r="Y34" s="117">
        <v>1.0837997843360001E-3</v>
      </c>
      <c r="Z34" s="117">
        <v>1.0929819085453696E-3</v>
      </c>
      <c r="AA34" s="117">
        <v>1.1021640327547391E-3</v>
      </c>
      <c r="AB34" s="117">
        <v>1.1113461569641084E-3</v>
      </c>
      <c r="AC34" s="117">
        <v>1.1205282811734777E-3</v>
      </c>
      <c r="AD34" s="117">
        <v>1.1297104053828472E-3</v>
      </c>
      <c r="AE34" s="117">
        <v>1.1388925295922167E-3</v>
      </c>
      <c r="AF34" s="117">
        <v>1.148074653801586E-3</v>
      </c>
      <c r="AG34" s="117">
        <v>1.1572567780109551E-3</v>
      </c>
      <c r="AH34" s="117">
        <v>1.1664389022203246E-3</v>
      </c>
      <c r="AI34" s="117">
        <v>1.1756210264296939E-3</v>
      </c>
      <c r="AJ34" s="117">
        <v>1.1848031506390634E-3</v>
      </c>
    </row>
    <row r="35" spans="1:36">
      <c r="A35" s="120" t="s">
        <v>322</v>
      </c>
      <c r="B35" s="117">
        <v>0</v>
      </c>
      <c r="C35" s="117">
        <v>0</v>
      </c>
      <c r="D35" s="117">
        <v>0</v>
      </c>
      <c r="E35" s="117">
        <v>0</v>
      </c>
      <c r="F35" s="117">
        <v>0</v>
      </c>
      <c r="G35" s="117">
        <v>0</v>
      </c>
      <c r="H35" s="117">
        <v>0</v>
      </c>
      <c r="I35" s="117">
        <v>0</v>
      </c>
      <c r="J35" s="117">
        <v>0</v>
      </c>
      <c r="K35" s="117">
        <v>0</v>
      </c>
      <c r="L35" s="117">
        <v>0</v>
      </c>
      <c r="M35" s="117">
        <v>0</v>
      </c>
      <c r="N35" s="117">
        <v>0</v>
      </c>
      <c r="O35" s="117">
        <v>0</v>
      </c>
      <c r="P35" s="117">
        <v>0</v>
      </c>
      <c r="Q35" s="117">
        <v>0</v>
      </c>
      <c r="R35" s="117">
        <v>0</v>
      </c>
      <c r="S35" s="117">
        <v>0</v>
      </c>
      <c r="T35" s="117">
        <v>0</v>
      </c>
      <c r="U35" s="117">
        <v>0</v>
      </c>
      <c r="V35" s="117">
        <v>0</v>
      </c>
      <c r="W35" s="117">
        <v>0</v>
      </c>
      <c r="X35" s="117">
        <v>0</v>
      </c>
      <c r="Y35" s="117">
        <v>0</v>
      </c>
      <c r="Z35" s="117">
        <v>0</v>
      </c>
      <c r="AA35" s="117">
        <v>0</v>
      </c>
      <c r="AB35" s="117">
        <v>0</v>
      </c>
      <c r="AC35" s="117">
        <v>0</v>
      </c>
      <c r="AD35" s="117">
        <v>0</v>
      </c>
      <c r="AE35" s="117">
        <v>0</v>
      </c>
      <c r="AF35" s="117">
        <v>0</v>
      </c>
      <c r="AG35" s="117">
        <v>0</v>
      </c>
      <c r="AH35" s="117">
        <v>0</v>
      </c>
      <c r="AI35" s="117">
        <v>0</v>
      </c>
      <c r="AJ35" s="117">
        <v>0</v>
      </c>
    </row>
    <row r="36" spans="1:36">
      <c r="A36" s="109"/>
      <c r="B36" s="107"/>
      <c r="C36" s="107"/>
      <c r="D36" s="10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</row>
    <row r="37" spans="1:36">
      <c r="A37" s="109"/>
      <c r="B37" s="107"/>
      <c r="C37" s="107"/>
      <c r="D37" s="10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</row>
    <row r="38" spans="1:36">
      <c r="A38" s="109"/>
      <c r="B38" s="107"/>
      <c r="C38" s="107"/>
      <c r="D38" s="107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</row>
    <row r="39" spans="1:36">
      <c r="A39" s="109"/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</row>
    <row r="40" spans="1:36">
      <c r="A40" s="109"/>
      <c r="B40" s="107"/>
      <c r="C40" s="107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</row>
    <row r="41" spans="1:36">
      <c r="A41" s="109"/>
      <c r="B41" s="107"/>
      <c r="C41" s="107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</row>
    <row r="42" spans="1:36">
      <c r="A42" s="109"/>
      <c r="B42" s="107"/>
      <c r="C42" s="107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</row>
    <row r="43" spans="1:36">
      <c r="A43" s="109"/>
      <c r="B43" s="107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</row>
    <row r="44" spans="1:36">
      <c r="A44" s="108"/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</row>
    <row r="45" spans="1:36">
      <c r="A45" s="108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workbookViewId="0">
      <selection activeCell="C12" sqref="C12:C13"/>
    </sheetView>
  </sheetViews>
  <sheetFormatPr defaultRowHeight="15"/>
  <cols>
    <col min="1" max="1" width="28" customWidth="1"/>
    <col min="2" max="2" width="16.140625" customWidth="1"/>
    <col min="3" max="3" width="18.140625" customWidth="1"/>
    <col min="4" max="4" width="16.85546875" customWidth="1"/>
    <col min="5" max="26" width="9.140625" hidden="1" customWidth="1"/>
    <col min="28" max="28" width="25.5703125" bestFit="1" customWidth="1"/>
  </cols>
  <sheetData>
    <row r="1" spans="1:4">
      <c r="A1" s="93" t="s">
        <v>355</v>
      </c>
      <c r="B1" s="93"/>
      <c r="C1" s="93"/>
      <c r="D1" s="126"/>
    </row>
    <row r="2" spans="1:4">
      <c r="A2" t="s">
        <v>327</v>
      </c>
      <c r="B2" t="s">
        <v>356</v>
      </c>
      <c r="C2" t="s">
        <v>357</v>
      </c>
      <c r="D2" t="s">
        <v>358</v>
      </c>
    </row>
    <row r="3" spans="1:4">
      <c r="A3" t="s">
        <v>328</v>
      </c>
      <c r="B3" s="203">
        <v>1</v>
      </c>
      <c r="C3" s="203">
        <v>1</v>
      </c>
      <c r="D3">
        <v>1</v>
      </c>
    </row>
    <row r="4" spans="1:4">
      <c r="A4" t="s">
        <v>359</v>
      </c>
      <c r="B4" s="203">
        <v>16.2</v>
      </c>
      <c r="C4" s="203">
        <v>5</v>
      </c>
    </row>
    <row r="5" spans="1:4">
      <c r="A5" t="s">
        <v>360</v>
      </c>
      <c r="B5" s="203">
        <v>5.6</v>
      </c>
      <c r="C5" s="203">
        <v>1.8</v>
      </c>
    </row>
    <row r="6" spans="1:4">
      <c r="A6" t="s">
        <v>361</v>
      </c>
      <c r="B6" s="203">
        <v>-2.4</v>
      </c>
      <c r="C6" s="203">
        <v>-8.1999999999999993</v>
      </c>
    </row>
    <row r="7" spans="1:4">
      <c r="A7" t="s">
        <v>362</v>
      </c>
      <c r="B7" s="203">
        <v>0</v>
      </c>
      <c r="C7" s="203">
        <v>0</v>
      </c>
    </row>
    <row r="8" spans="1:4">
      <c r="A8" t="s">
        <v>363</v>
      </c>
      <c r="B8" s="203">
        <v>0</v>
      </c>
      <c r="C8" s="203">
        <v>0</v>
      </c>
    </row>
    <row r="9" spans="1:4">
      <c r="A9" t="s">
        <v>364</v>
      </c>
      <c r="B9" s="203">
        <v>0</v>
      </c>
      <c r="C9" s="203">
        <v>0</v>
      </c>
    </row>
    <row r="10" spans="1:4">
      <c r="A10" t="s">
        <v>365</v>
      </c>
      <c r="B10" s="203">
        <v>1200</v>
      </c>
      <c r="C10" s="203">
        <v>345</v>
      </c>
    </row>
    <row r="11" spans="1:4">
      <c r="A11" t="s">
        <v>366</v>
      </c>
      <c r="B11" s="203">
        <v>-160</v>
      </c>
      <c r="C11" s="203">
        <v>-46</v>
      </c>
    </row>
    <row r="12" spans="1:4">
      <c r="A12" t="s">
        <v>329</v>
      </c>
      <c r="B12" s="203">
        <v>84</v>
      </c>
      <c r="C12" s="203">
        <v>28</v>
      </c>
      <c r="D12">
        <v>25</v>
      </c>
    </row>
    <row r="13" spans="1:4">
      <c r="A13" t="s">
        <v>330</v>
      </c>
      <c r="B13" s="203">
        <v>264</v>
      </c>
      <c r="C13" s="203">
        <v>265</v>
      </c>
      <c r="D13">
        <v>298</v>
      </c>
    </row>
    <row r="14" spans="1:4">
      <c r="A14" t="s">
        <v>367</v>
      </c>
      <c r="B14" s="203">
        <v>1</v>
      </c>
      <c r="C14" s="203">
        <v>1</v>
      </c>
    </row>
    <row r="15" spans="1:4">
      <c r="A15" t="s">
        <v>331</v>
      </c>
      <c r="B15" s="203">
        <v>17500</v>
      </c>
      <c r="C15" s="203">
        <v>23500</v>
      </c>
      <c r="D15">
        <v>22800</v>
      </c>
    </row>
    <row r="16" spans="1:4">
      <c r="A16" t="s">
        <v>368</v>
      </c>
      <c r="B16" s="203">
        <v>10800</v>
      </c>
      <c r="C16" s="203">
        <v>12400</v>
      </c>
      <c r="D16">
        <v>14800</v>
      </c>
    </row>
    <row r="55" spans="28:28">
      <c r="AB55" s="94"/>
    </row>
    <row r="56" spans="28:28">
      <c r="AB56" s="94"/>
    </row>
    <row r="57" spans="28:28">
      <c r="AB57" s="94"/>
    </row>
    <row r="60" spans="28:28">
      <c r="AB60" s="94"/>
    </row>
    <row r="62" spans="28:28">
      <c r="AB62" s="204"/>
    </row>
    <row r="63" spans="28:28">
      <c r="AB63" s="94"/>
    </row>
    <row r="75" spans="28:28">
      <c r="AB75" s="196"/>
    </row>
    <row r="116" spans="28:28">
      <c r="AB116" s="94"/>
    </row>
    <row r="119" spans="28:28">
      <c r="AB119" s="94"/>
    </row>
    <row r="138" spans="31:31">
      <c r="AE138" s="94"/>
    </row>
    <row r="176" spans="28:28">
      <c r="AB176" s="204"/>
    </row>
    <row r="177" spans="28:28">
      <c r="AB177" s="204"/>
    </row>
    <row r="185" spans="28:28">
      <c r="AB185" s="204"/>
    </row>
    <row r="196" spans="1:28" ht="49.5" customHeight="1">
      <c r="A196" s="302"/>
      <c r="B196" s="302"/>
      <c r="C196" s="302"/>
      <c r="D196" s="302"/>
      <c r="E196" s="302"/>
      <c r="F196" s="302"/>
      <c r="G196" s="302"/>
      <c r="H196" s="302"/>
      <c r="I196" s="302"/>
      <c r="J196" s="302"/>
    </row>
    <row r="201" spans="1:28">
      <c r="AB201" s="94"/>
    </row>
    <row r="202" spans="1:28">
      <c r="AB202" s="94"/>
    </row>
    <row r="204" spans="1:28">
      <c r="AA204" s="127"/>
    </row>
  </sheetData>
  <mergeCells count="1">
    <mergeCell ref="A196:J19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5"/>
  <sheetViews>
    <sheetView topLeftCell="A27" workbookViewId="0">
      <selection activeCell="H44" sqref="H44"/>
    </sheetView>
  </sheetViews>
  <sheetFormatPr defaultRowHeight="15"/>
  <cols>
    <col min="1" max="1" width="20.42578125" customWidth="1"/>
    <col min="2" max="3" width="9.5703125" style="208" customWidth="1"/>
    <col min="4" max="4" width="8.85546875" bestFit="1" customWidth="1"/>
    <col min="5" max="7" width="9.42578125" bestFit="1" customWidth="1"/>
  </cols>
  <sheetData>
    <row r="1" spans="1:49">
      <c r="A1" s="91" t="s">
        <v>289</v>
      </c>
      <c r="B1" s="91"/>
      <c r="C1" s="91"/>
      <c r="D1" s="92"/>
      <c r="E1" s="92"/>
      <c r="F1" s="92"/>
      <c r="G1" s="92"/>
    </row>
    <row r="2" spans="1:49">
      <c r="A2" s="93" t="s">
        <v>290</v>
      </c>
      <c r="B2" s="93">
        <v>2010</v>
      </c>
      <c r="C2" s="93">
        <v>2016</v>
      </c>
      <c r="D2" s="93">
        <v>2020</v>
      </c>
      <c r="E2" s="93">
        <v>2025</v>
      </c>
      <c r="F2" s="93">
        <v>2030</v>
      </c>
      <c r="G2" s="93">
        <v>2050</v>
      </c>
    </row>
    <row r="3" spans="1:49">
      <c r="A3" t="s">
        <v>454</v>
      </c>
      <c r="B3" s="208">
        <f>SUMIF('Saudi Arabia share'!$E$3:$E$33,'Process Emissions Multipliers'!$A$2,'Saudi Arabia share'!T$3:T$33)</f>
        <v>11.952928969126377</v>
      </c>
      <c r="C3" s="208">
        <f>(D3-B3)/10*(C$2-B$2)+B3</f>
        <v>20.253537859272171</v>
      </c>
      <c r="D3">
        <f>SUMIF('Saudi Arabia share'!$E$3:$E$33,'Process Emissions Multipliers'!$A$2,'Saudi Arabia share'!V$3:V$33)</f>
        <v>25.787277119369371</v>
      </c>
      <c r="E3" s="208">
        <f>SUMIF('Saudi Arabia share'!$E$3:$E$33,'Process Emissions Multipliers'!$A$2,'Saudi Arabia share'!W$3:W$33)</f>
        <v>42.16693065915139</v>
      </c>
      <c r="F3" s="208">
        <f>SUMIF('Saudi Arabia share'!$E$3:$E$33,'Process Emissions Multipliers'!$A$2,'Saudi Arabia share'!X$3:X$33)</f>
        <v>56.511312325791572</v>
      </c>
      <c r="L3" s="208"/>
      <c r="M3" s="208"/>
    </row>
    <row r="4" spans="1:49" s="208" customFormat="1">
      <c r="A4" s="208" t="s">
        <v>455</v>
      </c>
      <c r="B4" s="208">
        <f>SUMIF('Saudi Arabia share'!$E$3:$E$33,'Process Emissions Multipliers'!$A$2,'Saudi Arabia share'!K$3:K$33)</f>
        <v>4.091798570229277</v>
      </c>
      <c r="C4" s="208">
        <f>(D4-B4)/10*(C$2-B$2)+B4</f>
        <v>6.7125730141808493</v>
      </c>
      <c r="D4" s="208">
        <f>SUMIF('Saudi Arabia share'!$E$3:$E$33,'Process Emissions Multipliers'!$A$2,'Saudi Arabia share'!M$3:M$33)</f>
        <v>8.4597559768152308</v>
      </c>
      <c r="E4" s="208">
        <f>SUMIF('Saudi Arabia share'!$E$3:$E$33,'Process Emissions Multipliers'!$A$2,'Saudi Arabia share'!N$3:N$33)</f>
        <v>13.532030517842935</v>
      </c>
      <c r="F4" s="208">
        <f>SUMIF('Saudi Arabia share'!$E$3:$E$33,'Process Emissions Multipliers'!$A$2,'Saudi Arabia share'!O$3:O$33)</f>
        <v>17.602567257092584</v>
      </c>
    </row>
    <row r="5" spans="1:49">
      <c r="A5" t="s">
        <v>291</v>
      </c>
      <c r="C5" s="298">
        <f>SUM(LOOKUP(C2,'BAU Process Emissions'!$B$2:$AJ$2,'BAU Process Emissions'!$B$15:$AJ$15)/N2O_to_CO2e*'Cross-Page Data'!$D$13,LOOKUP(C2,'BAU Process Emissions'!$B$2:$AJ$2,'BAU Process Emissions'!$B$16:$AJ$16),LOOKUP(C2,'BAU Process Emissions'!$B$2:$AJ$2,'BAU Process Emissions'!$B$18:$AJ$18)/CH4_to_CO2e*'Cross-Page Data'!$D$12)</f>
        <v>6.64768749921123</v>
      </c>
      <c r="D5" s="298">
        <f>SUM(LOOKUP(D2,'BAU Process Emissions'!$B$2:$AJ$2,'BAU Process Emissions'!$B$15:$AJ$15)/N2O_to_CO2e*'Cross-Page Data'!$D$13,LOOKUP(D2,'BAU Process Emissions'!$B$2:$AJ$2,'BAU Process Emissions'!$B$16:$AJ$16),LOOKUP(D2,'BAU Process Emissions'!$B$2:$AJ$2,'BAU Process Emissions'!$B$18:$AJ$18)/CH4_to_CO2e*'Cross-Page Data'!$D$12)</f>
        <v>8.2373899848329817</v>
      </c>
      <c r="E5" s="298">
        <f>SUM(LOOKUP(E2,'BAU Process Emissions'!$B$2:$AJ$2,'BAU Process Emissions'!$B$15:$AJ$15)/N2O_to_CO2e*'Cross-Page Data'!$D$13,LOOKUP(E2,'BAU Process Emissions'!$B$2:$AJ$2,'BAU Process Emissions'!$B$16:$AJ$16),LOOKUP(E2,'BAU Process Emissions'!$B$2:$AJ$2,'BAU Process Emissions'!$B$18:$AJ$18)/CH4_to_CO2e*'Cross-Page Data'!$D$12)</f>
        <v>10.796785438993522</v>
      </c>
      <c r="F5" s="298">
        <f>SUM(LOOKUP(F2,'BAU Process Emissions'!$B$2:$AJ$2,'BAU Process Emissions'!$B$15:$AJ$15)/N2O_to_CO2e*'Cross-Page Data'!$D$13,LOOKUP(F2,'BAU Process Emissions'!$B$2:$AJ$2,'BAU Process Emissions'!$B$16:$AJ$16),LOOKUP(F2,'BAU Process Emissions'!$B$2:$AJ$2,'BAU Process Emissions'!$B$18:$AJ$18)/CH4_to_CO2e*'Cross-Page Data'!$D$12)</f>
        <v>11.985166467340118</v>
      </c>
      <c r="G5" s="298">
        <f>SUM(LOOKUP(G2,'BAU Process Emissions'!$B$2:$AJ$2,'BAU Process Emissions'!$B$15:$AJ$15)/N2O_to_CO2e*'Cross-Page Data'!$D$13,LOOKUP(G2,'BAU Process Emissions'!$B$2:$AJ$2,'BAU Process Emissions'!$B$16:$AJ$16),LOOKUP(G2,'BAU Process Emissions'!$B$2:$AJ$2,'BAU Process Emissions'!$B$18:$AJ$18)/CH4_to_CO2e*'Cross-Page Data'!$D$12)</f>
        <v>15.293093083121677</v>
      </c>
      <c r="H5" s="204"/>
      <c r="I5" s="204"/>
      <c r="J5" s="20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</row>
    <row r="7" spans="1:49">
      <c r="A7" s="93" t="s">
        <v>292</v>
      </c>
      <c r="B7" s="93">
        <v>2010</v>
      </c>
      <c r="C7" s="93">
        <v>2016</v>
      </c>
      <c r="D7" s="93">
        <v>2020</v>
      </c>
      <c r="E7" s="93">
        <v>2025</v>
      </c>
      <c r="F7" s="93">
        <v>2030</v>
      </c>
      <c r="G7" s="93">
        <v>2050</v>
      </c>
    </row>
    <row r="8" spans="1:49">
      <c r="A8" s="208" t="s">
        <v>454</v>
      </c>
      <c r="B8" s="208">
        <f>SUMIF('Saudi Arabia share'!$E$3:$E$33,'Process Emissions Multipliers'!$A$7,'Saudi Arabia share'!T$3:T$33)</f>
        <v>1.3541458432377782</v>
      </c>
      <c r="C8" s="208">
        <f>(D8-B8)/10*(C$2-B$2)+B8</f>
        <v>1.4889313328841707</v>
      </c>
      <c r="D8" s="208">
        <f>SUMIF('Saudi Arabia share'!$E$3:$E$33,'Process Emissions Multipliers'!$A$7,'Saudi Arabia share'!V$3:V$33)</f>
        <v>1.5787883259817657</v>
      </c>
      <c r="E8" s="208">
        <f>SUMIF('Saudi Arabia share'!$E$3:$E$33,'Process Emissions Multipliers'!$A$7,'Saudi Arabia share'!W$3:W$33)</f>
        <v>1.6911095673537602</v>
      </c>
      <c r="F8" s="208">
        <f>SUMIF('Saudi Arabia share'!$E$3:$E$33,'Process Emissions Multipliers'!$A$7,'Saudi Arabia share'!X$3:X$33)</f>
        <v>1.4469206090923208</v>
      </c>
      <c r="G8" s="208"/>
    </row>
    <row r="9" spans="1:49" s="208" customFormat="1">
      <c r="A9" s="208" t="s">
        <v>455</v>
      </c>
      <c r="B9" s="208">
        <f>SUMIF('Saudi Arabia share'!$E$3:$E$33,'Process Emissions Multipliers'!$A$7,'Saudi Arabia share'!K$3:K$33)</f>
        <v>0.23478000000000002</v>
      </c>
      <c r="C9" s="208">
        <f>(D9-B9)/10*(C$2-B$2)+B9</f>
        <v>0.23478000000000002</v>
      </c>
      <c r="D9" s="208">
        <f>SUMIF('Saudi Arabia share'!$E$3:$E$33,'Process Emissions Multipliers'!$A$7,'Saudi Arabia share'!M$3:M$33)</f>
        <v>0.23478000000000002</v>
      </c>
      <c r="E9" s="208">
        <f>SUMIF('Saudi Arabia share'!$E$3:$E$33,'Process Emissions Multipliers'!$A$7,'Saudi Arabia share'!N$3:N$33)</f>
        <v>0.23478000000000002</v>
      </c>
      <c r="F9" s="208">
        <f>SUMIF('Saudi Arabia share'!$E$3:$E$33,'Process Emissions Multipliers'!$A$7,'Saudi Arabia share'!O$3:O$33)</f>
        <v>0.23478000000000002</v>
      </c>
    </row>
    <row r="10" spans="1:49">
      <c r="A10" s="208" t="s">
        <v>291</v>
      </c>
      <c r="C10" s="298">
        <f>SUM(LOOKUP(C7,'BAU Process Emissions'!$B$2:$AJ$2,'BAU Process Emissions'!$B$34:$AJ$34)/N2O_to_CO2e*'Cross-Page Data'!$D$13,LOOKUP(C7,'BAU Process Emissions'!$B$2:$AJ$2,'BAU Process Emissions'!$B$32:$AJ$32),LOOKUP(C7,'BAU Process Emissions'!$B$2:$AJ$2,'BAU Process Emissions'!$B$35:$AJ$35)/CH4_to_CO2e*'Cross-Page Data'!$D$12)</f>
        <v>0.64884035088362613</v>
      </c>
      <c r="D10" s="298">
        <f>SUM(LOOKUP(D7,'BAU Process Emissions'!$B$2:$AJ$2,'BAU Process Emissions'!$B$34:$AJ$34)/N2O_to_CO2e*'Cross-Page Data'!$D$13,LOOKUP(D7,'BAU Process Emissions'!$B$2:$AJ$2,'BAU Process Emissions'!$B$32:$AJ$32),LOOKUP(D7,'BAU Process Emissions'!$B$2:$AJ$2,'BAU Process Emissions'!$B$35:$AJ$35)/CH4_to_CO2e*'Cross-Page Data'!$D$12)</f>
        <v>0.70895387321269709</v>
      </c>
      <c r="E10" s="298">
        <f>SUM(LOOKUP(E7,'BAU Process Emissions'!$B$2:$AJ$2,'BAU Process Emissions'!$B$34:$AJ$34)/N2O_to_CO2e*'Cross-Page Data'!$D$13,LOOKUP(E7,'BAU Process Emissions'!$B$2:$AJ$2,'BAU Process Emissions'!$B$32:$AJ$32),LOOKUP(E7,'BAU Process Emissions'!$B$2:$AJ$2,'BAU Process Emissions'!$B$35:$AJ$35)/CH4_to_CO2e*'Cross-Page Data'!$D$12)</f>
        <v>0.81852079425785063</v>
      </c>
      <c r="F10" s="298">
        <f>SUM(LOOKUP(F7,'BAU Process Emissions'!$B$2:$AJ$2,'BAU Process Emissions'!$B$34:$AJ$34)/N2O_to_CO2e*'Cross-Page Data'!$D$13,LOOKUP(F7,'BAU Process Emissions'!$B$2:$AJ$2,'BAU Process Emissions'!$B$32:$AJ$32),LOOKUP(F7,'BAU Process Emissions'!$B$2:$AJ$2,'BAU Process Emissions'!$B$35:$AJ$35)/CH4_to_CO2e*'Cross-Page Data'!$D$12)</f>
        <v>0.86769887082012731</v>
      </c>
      <c r="G10" s="298">
        <f>SUM(LOOKUP(G7,'BAU Process Emissions'!$B$2:$AJ$2,'BAU Process Emissions'!$B$34:$AJ$34)/N2O_to_CO2e*'Cross-Page Data'!$D$13,LOOKUP(G7,'BAU Process Emissions'!$B$2:$AJ$2,'BAU Process Emissions'!$B$32:$AJ$32),LOOKUP(G7,'BAU Process Emissions'!$B$2:$AJ$2,'BAU Process Emissions'!$B$35:$AJ$35)/CH4_to_CO2e*'Cross-Page Data'!$D$12)</f>
        <v>0.99575558726123425</v>
      </c>
      <c r="H10" s="207"/>
      <c r="I10" s="208"/>
      <c r="J10" s="208"/>
      <c r="K10" s="208"/>
      <c r="L10" s="208"/>
      <c r="M10" s="208"/>
      <c r="N10" s="208"/>
      <c r="O10" s="208"/>
      <c r="P10" s="208"/>
    </row>
    <row r="11" spans="1:49">
      <c r="I11" s="208"/>
      <c r="J11" s="208"/>
      <c r="K11" s="208"/>
      <c r="L11" s="208"/>
      <c r="M11" s="208"/>
      <c r="N11" s="208"/>
      <c r="O11" s="208"/>
      <c r="P11" s="208"/>
    </row>
    <row r="12" spans="1:49">
      <c r="A12" s="93" t="s">
        <v>441</v>
      </c>
      <c r="B12" s="93">
        <v>2010</v>
      </c>
      <c r="C12" s="93">
        <v>2016</v>
      </c>
      <c r="D12" s="93">
        <v>2020</v>
      </c>
      <c r="E12" s="93">
        <v>2025</v>
      </c>
      <c r="F12" s="93">
        <v>2030</v>
      </c>
      <c r="G12" s="93">
        <v>2050</v>
      </c>
      <c r="I12" s="208"/>
      <c r="J12" s="208"/>
      <c r="K12" s="208"/>
      <c r="L12" s="208"/>
      <c r="M12" s="208"/>
      <c r="N12" s="208"/>
      <c r="O12" s="208"/>
      <c r="P12" s="208"/>
    </row>
    <row r="13" spans="1:49">
      <c r="A13" s="208" t="s">
        <v>454</v>
      </c>
      <c r="B13" s="208">
        <f>SUMIF('Saudi Arabia share'!$E$3:$E$33,'Process Emissions Multipliers'!$A$12,'Saudi Arabia share'!T$3:T$33)</f>
        <v>0</v>
      </c>
      <c r="C13" s="208">
        <f>(D13-B13)/10*(C$2-B$2)+B13</f>
        <v>0</v>
      </c>
      <c r="D13" s="208">
        <f>SUMIF('Saudi Arabia share'!$E$3:$E$33,'Process Emissions Multipliers'!$A$12,'Saudi Arabia share'!V$3:V$33)</f>
        <v>0</v>
      </c>
      <c r="E13" s="208">
        <f>SUMIF('Saudi Arabia share'!$E$3:$E$33,'Process Emissions Multipliers'!$A$12,'Saudi Arabia share'!W$3:W$33)</f>
        <v>0</v>
      </c>
      <c r="F13" s="208">
        <f>SUMIF('Saudi Arabia share'!$E$3:$E$33,'Process Emissions Multipliers'!$A$12,'Saudi Arabia share'!X$3:X$33)</f>
        <v>0</v>
      </c>
      <c r="G13" s="208"/>
      <c r="I13" s="208"/>
      <c r="J13" s="208"/>
      <c r="K13" s="208"/>
      <c r="L13" s="208"/>
      <c r="M13" s="208"/>
      <c r="N13" s="208"/>
      <c r="O13" s="208"/>
      <c r="P13" s="208"/>
    </row>
    <row r="14" spans="1:49" s="208" customFormat="1">
      <c r="A14" s="208" t="s">
        <v>455</v>
      </c>
      <c r="B14" s="208">
        <f>SUMIF('Saudi Arabia share'!$E$3:$E$33,'Process Emissions Multipliers'!$A$12,'Saudi Arabia share'!K$3:K$33)</f>
        <v>0</v>
      </c>
      <c r="C14" s="208">
        <f>(D14-B14)/10*(C$2-B$2)+B14</f>
        <v>0</v>
      </c>
      <c r="D14" s="208">
        <f>SUMIF('Saudi Arabia share'!$E$3:$E$33,'Process Emissions Multipliers'!$A$12,'Saudi Arabia share'!M$3:M$33)</f>
        <v>0</v>
      </c>
      <c r="E14" s="208">
        <f>SUMIF('Saudi Arabia share'!$E$3:$E$33,'Process Emissions Multipliers'!$A$12,'Saudi Arabia share'!N$3:N$33)</f>
        <v>0</v>
      </c>
      <c r="F14" s="208">
        <f>SUMIF('Saudi Arabia share'!$E$3:$E$33,'Process Emissions Multipliers'!$A$12,'Saudi Arabia share'!O$3:O$33)</f>
        <v>0</v>
      </c>
    </row>
    <row r="15" spans="1:49">
      <c r="A15" s="208" t="s">
        <v>291</v>
      </c>
      <c r="C15" s="208">
        <f>INDEX('BAU Process Emissions'!$B$21:$AJ$21,1,MATCH(C12,'BAU Process Emissions'!$B$2:$AJ$2,0))</f>
        <v>0.10764973994153143</v>
      </c>
      <c r="D15" s="208">
        <f>INDEX('BAU Process Emissions'!$B$21:$AJ$21,1,MATCH(D12,'BAU Process Emissions'!$B$2:$AJ$2,0))</f>
        <v>0.12880244350679892</v>
      </c>
      <c r="E15" s="208">
        <f>INDEX('BAU Process Emissions'!$B$21:$AJ$21,1,MATCH(E12,'BAU Process Emissions'!$B$2:$AJ$2,0))</f>
        <v>0.15435294345654199</v>
      </c>
      <c r="F15" s="208">
        <f>INDEX('BAU Process Emissions'!$B$21:$AJ$21,1,MATCH(F12,'BAU Process Emissions'!$B$2:$AJ$2,0))</f>
        <v>0.16462159628744247</v>
      </c>
      <c r="G15" s="208">
        <f>INDEX('BAU Process Emissions'!$B$21:$AJ$21,1,MATCH(G12,'BAU Process Emissions'!$B$2:$AJ$2,0))</f>
        <v>0.19318626954954726</v>
      </c>
      <c r="H15" s="207"/>
      <c r="I15" s="208"/>
      <c r="J15" s="208"/>
      <c r="K15" s="208"/>
      <c r="L15" s="208"/>
      <c r="M15" s="208"/>
      <c r="N15" s="208"/>
      <c r="O15" s="208"/>
      <c r="P15" s="208"/>
    </row>
    <row r="16" spans="1:49">
      <c r="I16" s="208"/>
      <c r="J16" s="208"/>
      <c r="K16" s="208"/>
      <c r="L16" s="208"/>
      <c r="M16" s="208"/>
      <c r="N16" s="208"/>
      <c r="O16" s="208"/>
      <c r="P16" s="208"/>
    </row>
    <row r="17" spans="1:43">
      <c r="A17" s="93" t="s">
        <v>468</v>
      </c>
      <c r="B17" s="93">
        <v>2010</v>
      </c>
      <c r="C17" s="93">
        <v>2016</v>
      </c>
      <c r="D17" s="93">
        <v>2020</v>
      </c>
      <c r="E17" s="93">
        <v>2025</v>
      </c>
      <c r="F17" s="93">
        <v>2030</v>
      </c>
      <c r="G17" s="93">
        <v>2050</v>
      </c>
    </row>
    <row r="18" spans="1:43">
      <c r="A18" s="208" t="s">
        <v>454</v>
      </c>
      <c r="B18" s="208">
        <f>SUMIF('Saudi Arabia share'!$E$3:$E$33,'Process Emissions Multipliers'!$A$17,'Saudi Arabia share'!T$3:T$33)</f>
        <v>75.629917818885133</v>
      </c>
      <c r="C18" s="95">
        <f>(D18-B18)/10*(C$2-B$2)+B18</f>
        <v>83.129862237930226</v>
      </c>
      <c r="D18" s="95">
        <f>SUMIF('Saudi Arabia share'!$E$3:$E$33,'Process Emissions Multipliers'!$A$17,'Saudi Arabia share'!V$3:V$33)</f>
        <v>88.129825183960278</v>
      </c>
      <c r="E18" s="95">
        <f>SUMIF('Saudi Arabia share'!$E$3:$E$33,'Process Emissions Multipliers'!$A$17,'Saudi Arabia share'!W$3:W$33)</f>
        <v>94.146184653490948</v>
      </c>
      <c r="F18" s="95">
        <f>SUMIF('Saudi Arabia share'!$E$3:$E$33,'Process Emissions Multipliers'!$A$17,'Saudi Arabia share'!X$3:X$33)</f>
        <v>100.02358856251189</v>
      </c>
      <c r="G18" s="95"/>
      <c r="I18" s="206" t="s">
        <v>469</v>
      </c>
      <c r="J18" s="206"/>
      <c r="K18" s="206"/>
      <c r="L18" s="206"/>
      <c r="M18" s="206"/>
      <c r="N18" s="206"/>
    </row>
    <row r="19" spans="1:43" s="208" customFormat="1">
      <c r="A19" s="208" t="s">
        <v>455</v>
      </c>
      <c r="B19" s="208">
        <f>SUMIF('Saudi Arabia share'!$E$3:$E$33,'Process Emissions Multipliers'!$A$17,'Saudi Arabia share'!K$3:K$33)</f>
        <v>24.061031634512673</v>
      </c>
      <c r="C19" s="95">
        <f>(D19-B19)/10*(C$2-B$2)+B19</f>
        <v>26.221190417249815</v>
      </c>
      <c r="D19" s="95">
        <f>SUMIF('Saudi Arabia share'!$E$3:$E$33,'Process Emissions Multipliers'!$A$17,'Saudi Arabia share'!M$3:M$33)</f>
        <v>27.661296272407906</v>
      </c>
      <c r="E19" s="95">
        <f>SUMIF('Saudi Arabia share'!$E$3:$E$33,'Process Emissions Multipliers'!$A$17,'Saudi Arabia share'!N$3:N$33)</f>
        <v>29.39367988679156</v>
      </c>
      <c r="F19" s="95">
        <f>SUMIF('Saudi Arabia share'!$E$3:$E$33,'Process Emissions Multipliers'!$A$17,'Saudi Arabia share'!O$3:O$33)</f>
        <v>31.441054322737791</v>
      </c>
      <c r="G19" s="95"/>
    </row>
    <row r="20" spans="1:43">
      <c r="A20" s="208" t="s">
        <v>291</v>
      </c>
      <c r="B20" s="95"/>
      <c r="C20" s="298">
        <f>SUM(LOOKUP(C17,'BAU Process Emissions'!$B$2:$AJ$2,'BAU Process Emissions'!$B$24:$AJ$24)/N2O_to_CO2e*'Cross-Page Data'!$D$13,LOOKUP(C17,'BAU Process Emissions'!$B$2:$AJ$2,'BAU Process Emissions'!$B$25:$AJ$25)/CH4_to_CO2e*'Cross-Page Data'!$D$12)</f>
        <v>29.051878092006429</v>
      </c>
      <c r="D20" s="298">
        <f>SUM(LOOKUP(D17,'BAU Process Emissions'!$B$2:$AJ$2,'BAU Process Emissions'!$B$24:$AJ$24)/N2O_to_CO2e*'Cross-Page Data'!$D$13,LOOKUP(D17,'BAU Process Emissions'!$B$2:$AJ$2,'BAU Process Emissions'!$B$25:$AJ$25)/CH4_to_CO2e*'Cross-Page Data'!$D$12)</f>
        <v>31.243043364918709</v>
      </c>
      <c r="E20" s="298">
        <f>SUM(LOOKUP(E17,'BAU Process Emissions'!$B$2:$AJ$2,'BAU Process Emissions'!$B$24:$AJ$24)/N2O_to_CO2e*'Cross-Page Data'!$D$13,LOOKUP(E17,'BAU Process Emissions'!$B$2:$AJ$2,'BAU Process Emissions'!$B$25:$AJ$25)/CH4_to_CO2e*'Cross-Page Data'!$D$12)</f>
        <v>33.56534390889712</v>
      </c>
      <c r="F20" s="298">
        <f>SUM(LOOKUP(F17,'BAU Process Emissions'!$B$2:$AJ$2,'BAU Process Emissions'!$B$24:$AJ$24)/N2O_to_CO2e*'Cross-Page Data'!$D$13,LOOKUP(F17,'BAU Process Emissions'!$B$2:$AJ$2,'BAU Process Emissions'!$B$25:$AJ$25)/CH4_to_CO2e*'Cross-Page Data'!$D$12)</f>
        <v>35.536599021809018</v>
      </c>
      <c r="G20" s="298">
        <f>SUM(LOOKUP(G17,'BAU Process Emissions'!$B$2:$AJ$2,'BAU Process Emissions'!$B$24:$AJ$24)/N2O_to_CO2e*'Cross-Page Data'!$D$13,LOOKUP(G17,'BAU Process Emissions'!$B$2:$AJ$2,'BAU Process Emissions'!$B$25:$AJ$25)/CH4_to_CO2e*'Cross-Page Data'!$D$12)</f>
        <v>40.555648569570081</v>
      </c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</row>
    <row r="21" spans="1:43">
      <c r="K21" s="207"/>
      <c r="L21" s="207"/>
      <c r="M21" s="207"/>
      <c r="N21" s="207"/>
      <c r="O21" s="207"/>
      <c r="P21" s="207"/>
      <c r="Q21" s="207"/>
      <c r="R21" s="207"/>
      <c r="S21" s="207"/>
      <c r="U21" s="207"/>
      <c r="V21" s="207"/>
      <c r="W21" s="207"/>
      <c r="X21" s="207"/>
      <c r="Y21" s="207"/>
      <c r="Z21" s="207"/>
      <c r="AA21" s="207"/>
    </row>
    <row r="22" spans="1:43">
      <c r="A22" s="93" t="s">
        <v>293</v>
      </c>
      <c r="B22" s="93">
        <v>2010</v>
      </c>
      <c r="C22" s="93">
        <v>2016</v>
      </c>
      <c r="D22" s="93">
        <v>2020</v>
      </c>
      <c r="E22" s="93">
        <v>2025</v>
      </c>
      <c r="F22" s="93">
        <v>2030</v>
      </c>
      <c r="G22" s="93">
        <v>2050</v>
      </c>
    </row>
    <row r="23" spans="1:43">
      <c r="A23" s="208" t="s">
        <v>454</v>
      </c>
      <c r="B23" s="208">
        <f>SUMIF('Saudi Arabia share'!$E$3:$E$33,'Process Emissions Multipliers'!$A$22,'Saudi Arabia share'!T$3:T$33)</f>
        <v>331.10432938181805</v>
      </c>
      <c r="C23" s="208">
        <f>(D23-B23)/10*(C$2-B$2)+B23</f>
        <v>367.9028972426521</v>
      </c>
      <c r="D23" s="208">
        <f>SUMIF('Saudi Arabia share'!$E$3:$E$33,'Process Emissions Multipliers'!$A$22,'Saudi Arabia share'!V$3:V$33)</f>
        <v>392.43527581654143</v>
      </c>
      <c r="E23" s="208">
        <f>SUMIF('Saudi Arabia share'!$E$3:$E$33,'Process Emissions Multipliers'!$A$22,'Saudi Arabia share'!W$3:W$33)</f>
        <v>416.4816572109587</v>
      </c>
      <c r="F23" s="208">
        <f>SUMIF('Saudi Arabia share'!$E$3:$E$33,'Process Emissions Multipliers'!$A$22,'Saudi Arabia share'!X$3:X$33)</f>
        <v>440.98735690932608</v>
      </c>
      <c r="G23" s="208"/>
    </row>
    <row r="24" spans="1:43" s="208" customFormat="1">
      <c r="A24" s="208" t="s">
        <v>455</v>
      </c>
      <c r="B24" s="208">
        <f>SUMIF('Saudi Arabia share'!$E$3:$E$33,'Process Emissions Multipliers'!$A$22,'Saudi Arabia share'!K$3:K$33)</f>
        <v>7.5670973206647574</v>
      </c>
      <c r="C24" s="208">
        <f>(D24-B24)/10*(C$2-B$2)+B24</f>
        <v>8.0923552043406524</v>
      </c>
      <c r="D24" s="208">
        <f>SUMIF('Saudi Arabia share'!$E$3:$E$33,'Process Emissions Multipliers'!$A$22,'Saudi Arabia share'!M$3:M$33)</f>
        <v>8.4425271267912496</v>
      </c>
      <c r="E24" s="208">
        <f>SUMIF('Saudi Arabia share'!$E$3:$E$33,'Process Emissions Multipliers'!$A$22,'Saudi Arabia share'!N$3:N$33)</f>
        <v>8.7233980880777633</v>
      </c>
      <c r="F24" s="208">
        <f>SUMIF('Saudi Arabia share'!$E$3:$E$33,'Process Emissions Multipliers'!$A$22,'Saudi Arabia share'!O$3:O$33)</f>
        <v>9.2438087639054256</v>
      </c>
    </row>
    <row r="25" spans="1:43">
      <c r="A25" s="208" t="s">
        <v>291</v>
      </c>
      <c r="C25" s="298">
        <f>SUM(LOOKUP(C22,'BAU Process Emissions'!$B$2:$AJ$2,'BAU Process Emissions'!$B$7:$AJ$7)/CH4_to_CO2e*'Cross-Page Data'!$D$12)</f>
        <v>13.526604742086807</v>
      </c>
      <c r="D25" s="298">
        <f>SUM(LOOKUP(D22,'BAU Process Emissions'!$B$2:$AJ$2,'BAU Process Emissions'!$B$7:$AJ$7)/CH4_to_CO2e*'Cross-Page Data'!$D$12)</f>
        <v>14.27332533170034</v>
      </c>
      <c r="E25" s="298">
        <f>SUM(LOOKUP(E22,'BAU Process Emissions'!$B$2:$AJ$2,'BAU Process Emissions'!$B$7:$AJ$7)/CH4_to_CO2e*'Cross-Page Data'!$D$12)</f>
        <v>15.001855864906471</v>
      </c>
      <c r="F25" s="298">
        <f>SUM(LOOKUP(F22,'BAU Process Emissions'!$B$2:$AJ$2,'BAU Process Emissions'!$B$7:$AJ$7)/CH4_to_CO2e*'Cross-Page Data'!$D$12)</f>
        <v>15.003111716265177</v>
      </c>
      <c r="G25" s="298">
        <f>SUM(LOOKUP(G22,'BAU Process Emissions'!$B$2:$AJ$2,'BAU Process Emissions'!$B$7:$AJ$7)/CH4_to_CO2e*'Cross-Page Data'!$D$12)</f>
        <v>15.427954184325804</v>
      </c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207"/>
      <c r="T25" s="207"/>
    </row>
    <row r="27" spans="1:43" s="207" customFormat="1">
      <c r="A27" s="93" t="s">
        <v>283</v>
      </c>
      <c r="B27" s="93">
        <v>2010</v>
      </c>
      <c r="C27" s="93">
        <v>2016</v>
      </c>
      <c r="D27" s="93">
        <v>2020</v>
      </c>
      <c r="E27" s="93">
        <v>2025</v>
      </c>
      <c r="F27" s="93">
        <v>2030</v>
      </c>
      <c r="G27" s="93">
        <v>2050</v>
      </c>
    </row>
    <row r="28" spans="1:43" s="207" customFormat="1">
      <c r="A28" s="208" t="s">
        <v>454</v>
      </c>
      <c r="B28" s="208">
        <f>SUMIF('Saudi Arabia share'!$E$3:$E$33,'Process Emissions Multipliers'!$A$27,'Saudi Arabia share'!T$3:T$33)</f>
        <v>1.7558171851590563</v>
      </c>
      <c r="C28" s="208">
        <f>(D28-B28)/10*(C$2-B$2)+B28</f>
        <v>1.8250064051029902</v>
      </c>
      <c r="D28" s="208">
        <f>SUMIF('Saudi Arabia share'!$E$3:$E$33,'Process Emissions Multipliers'!$A$27,'Saudi Arabia share'!V$3:V$33)</f>
        <v>1.8711325517322794</v>
      </c>
      <c r="E28" s="208">
        <f>SUMIF('Saudi Arabia share'!$E$3:$E$33,'Process Emissions Multipliers'!$A$27,'Saudi Arabia share'!W$3:W$33)</f>
        <v>2.0003777658092643</v>
      </c>
      <c r="F28" s="208">
        <f>SUMIF('Saudi Arabia share'!$E$3:$E$33,'Process Emissions Multipliers'!$A$27,'Saudi Arabia share'!X$3:X$33)</f>
        <v>2.1492271935501224</v>
      </c>
      <c r="G28" s="208"/>
    </row>
    <row r="29" spans="1:43" s="208" customFormat="1">
      <c r="A29" s="208" t="s">
        <v>455</v>
      </c>
      <c r="B29" s="208">
        <f>SUMIF('Saudi Arabia share'!$E$3:$E$33,'Process Emissions Multipliers'!$A$27,'Saudi Arabia share'!K$3:K$33)</f>
        <v>0</v>
      </c>
      <c r="C29" s="208">
        <f>(D29-B29)/10*(C$2-B$2)+B29</f>
        <v>0</v>
      </c>
      <c r="D29" s="208">
        <f>SUMIF('Saudi Arabia share'!$E$3:$E$33,'Process Emissions Multipliers'!$A$27,'Saudi Arabia share'!M$3:M$33)</f>
        <v>0</v>
      </c>
      <c r="E29" s="208">
        <f>SUMIF('Saudi Arabia share'!$E$3:$E$33,'Process Emissions Multipliers'!$A$27,'Saudi Arabia share'!N$3:N$33)</f>
        <v>0</v>
      </c>
      <c r="F29" s="208">
        <f>SUMIF('Saudi Arabia share'!$E$3:$E$33,'Process Emissions Multipliers'!$A$27,'Saudi Arabia share'!O$3:O$33)</f>
        <v>0</v>
      </c>
      <c r="I29" s="206" t="s">
        <v>467</v>
      </c>
      <c r="J29" s="206"/>
      <c r="K29" s="206"/>
      <c r="L29" s="206"/>
      <c r="M29" s="206"/>
      <c r="N29" s="206"/>
      <c r="O29" s="206"/>
      <c r="P29" s="206"/>
      <c r="Q29" s="206"/>
      <c r="R29" s="206"/>
    </row>
    <row r="30" spans="1:43" s="207" customFormat="1">
      <c r="A30" s="208" t="s">
        <v>291</v>
      </c>
      <c r="B30" s="208">
        <v>0</v>
      </c>
      <c r="C30" s="208">
        <v>0</v>
      </c>
      <c r="D30" s="207">
        <f>'BAU Process Emissions'!F63*'Cross-Page Data'!$D$12/CH4_to_CO2e</f>
        <v>0</v>
      </c>
      <c r="E30" s="207">
        <f>'BAU Process Emissions'!K63*'Cross-Page Data'!$D$12/CH4_to_CO2e</f>
        <v>0</v>
      </c>
      <c r="F30" s="207">
        <f>'BAU Process Emissions'!P63*'Cross-Page Data'!$D$12/CH4_to_CO2e</f>
        <v>0</v>
      </c>
      <c r="G30" s="207">
        <f>'BAU Process Emissions'!AJ63*'Cross-Page Data'!$D$12/CH4_to_CO2e</f>
        <v>0</v>
      </c>
    </row>
    <row r="31" spans="1:43" s="207" customFormat="1">
      <c r="B31" s="208"/>
      <c r="C31" s="208"/>
    </row>
    <row r="32" spans="1:43" s="207" customFormat="1">
      <c r="A32" s="93" t="s">
        <v>369</v>
      </c>
      <c r="B32" s="93">
        <v>2010</v>
      </c>
      <c r="C32" s="93">
        <v>2016</v>
      </c>
      <c r="D32" s="93">
        <v>2020</v>
      </c>
      <c r="E32" s="93">
        <v>2025</v>
      </c>
      <c r="F32" s="93">
        <v>2030</v>
      </c>
      <c r="G32" s="93">
        <v>2050</v>
      </c>
    </row>
    <row r="33" spans="1:32" s="207" customFormat="1">
      <c r="A33" s="208" t="s">
        <v>454</v>
      </c>
      <c r="B33" s="208">
        <f>SUMIF('Saudi Arabia share'!$E$3:$E$33,'Process Emissions Multipliers'!$A$32,'Saudi Arabia share'!T$3:T$33)</f>
        <v>34.762550614628481</v>
      </c>
      <c r="C33" s="208">
        <f>(D33-B33)/10*(C$2-B$2)+B33</f>
        <v>36.579664987556491</v>
      </c>
      <c r="D33" s="208">
        <f>SUMIF('Saudi Arabia share'!$E$3:$E$33,'Process Emissions Multipliers'!$A$32,'Saudi Arabia share'!V$3:V$33)</f>
        <v>37.791074569508496</v>
      </c>
      <c r="E33" s="208">
        <f>SUMIF('Saudi Arabia share'!$E$3:$E$33,'Process Emissions Multipliers'!$A$32,'Saudi Arabia share'!W$3:W$33)</f>
        <v>39.594622350128276</v>
      </c>
      <c r="F33" s="208">
        <f>SUMIF('Saudi Arabia share'!$E$3:$E$33,'Process Emissions Multipliers'!$A$32,'Saudi Arabia share'!X$3:X$33)</f>
        <v>41.592472316620245</v>
      </c>
      <c r="G33" s="208"/>
    </row>
    <row r="34" spans="1:32" s="208" customFormat="1">
      <c r="A34" s="208" t="s">
        <v>455</v>
      </c>
      <c r="B34" s="208">
        <f>SUMIF('Saudi Arabia share'!$E$3:$E$33,'Process Emissions Multipliers'!$A$32,'Saudi Arabia share'!K$3:K$33)</f>
        <v>4.9653626965031927</v>
      </c>
      <c r="C34" s="208">
        <f>(D34-B34)/10*(C$2-B$2)+B34</f>
        <v>5.3119024178041894</v>
      </c>
      <c r="D34" s="208">
        <f>SUMIF('Saudi Arabia share'!$E$3:$E$33,'Process Emissions Multipliers'!$A$32,'Saudi Arabia share'!M$3:M$33)</f>
        <v>5.5429288986715202</v>
      </c>
      <c r="E34" s="208">
        <f>SUMIF('Saudi Arabia share'!$E$3:$E$33,'Process Emissions Multipliers'!$A$32,'Saudi Arabia share'!N$3:N$33)</f>
        <v>5.8720942261573246</v>
      </c>
      <c r="F34" s="208">
        <f>SUMIF('Saudi Arabia share'!$E$3:$E$33,'Process Emissions Multipliers'!$A$32,'Saudi Arabia share'!O$3:O$33)</f>
        <v>6.2312228304079209</v>
      </c>
    </row>
    <row r="35" spans="1:32" s="207" customFormat="1">
      <c r="A35" s="208" t="s">
        <v>291</v>
      </c>
      <c r="B35" s="208"/>
      <c r="C35" s="298">
        <f>SUM(LOOKUP(C32,'BAU Process Emissions'!$B$2:$AJ$2,'BAU Process Emissions'!$B$28:$AJ$28)/N2O_to_CO2e*'Cross-Page Data'!$D$13,LOOKUP(C32,'BAU Process Emissions'!$B$2:$AJ$2,'BAU Process Emissions'!$B$29:$AJ$29)/CH4_to_CO2e*'Cross-Page Data'!$D$12)</f>
        <v>12.988204658230798</v>
      </c>
      <c r="D35" s="298">
        <f>SUM(LOOKUP(D32,'BAU Process Emissions'!$B$2:$AJ$2,'BAU Process Emissions'!$B$28:$AJ$28)/N2O_to_CO2e*'Cross-Page Data'!$D$13,LOOKUP(D32,'BAU Process Emissions'!$B$2:$AJ$2,'BAU Process Emissions'!$B$29:$AJ$29)/CH4_to_CO2e*'Cross-Page Data'!$D$12)</f>
        <v>13.967807522956551</v>
      </c>
      <c r="E35" s="298">
        <f>SUM(LOOKUP(E32,'BAU Process Emissions'!$B$2:$AJ$2,'BAU Process Emissions'!$B$28:$AJ$28)/N2O_to_CO2e*'Cross-Page Data'!$D$13,LOOKUP(E32,'BAU Process Emissions'!$B$2:$AJ$2,'BAU Process Emissions'!$B$29:$AJ$29)/CH4_to_CO2e*'Cross-Page Data'!$D$12)</f>
        <v>15.006036949900597</v>
      </c>
      <c r="F35" s="298">
        <f>SUM(LOOKUP(F32,'BAU Process Emissions'!$B$2:$AJ$2,'BAU Process Emissions'!$B$28:$AJ$28)/N2O_to_CO2e*'Cross-Page Data'!$D$13,LOOKUP(F32,'BAU Process Emissions'!$B$2:$AJ$2,'BAU Process Emissions'!$B$29:$AJ$29)/CH4_to_CO2e*'Cross-Page Data'!$D$12)</f>
        <v>15.887324719283335</v>
      </c>
      <c r="G35" s="298">
        <f>SUM(LOOKUP(G32,'BAU Process Emissions'!$B$2:$AJ$2,'BAU Process Emissions'!$B$28:$AJ$28)/N2O_to_CO2e*'Cross-Page Data'!$D$13,LOOKUP(G32,'BAU Process Emissions'!$B$2:$AJ$2,'BAU Process Emissions'!$B$29:$AJ$29)/CH4_to_CO2e*'Cross-Page Data'!$D$12)</f>
        <v>18.1311880079035</v>
      </c>
      <c r="H35" s="208"/>
      <c r="I35" s="208"/>
      <c r="J35" s="208"/>
      <c r="K35" s="208"/>
      <c r="L35" s="208"/>
      <c r="M35" s="208"/>
      <c r="N35" s="208"/>
      <c r="O35" s="208"/>
      <c r="P35" s="208"/>
      <c r="Q35" s="208"/>
      <c r="R35" s="208"/>
      <c r="S35" s="208"/>
      <c r="T35" s="208"/>
      <c r="U35" s="208"/>
      <c r="V35" s="208"/>
      <c r="W35" s="208"/>
      <c r="X35" s="208"/>
      <c r="Y35" s="208"/>
      <c r="Z35" s="208"/>
      <c r="AA35" s="208"/>
      <c r="AB35" s="208"/>
      <c r="AC35" s="208"/>
      <c r="AD35" s="208"/>
      <c r="AE35" s="208"/>
      <c r="AF35" s="208"/>
    </row>
    <row r="36" spans="1:32" s="207" customFormat="1">
      <c r="B36" s="208"/>
      <c r="C36" s="208"/>
    </row>
    <row r="37" spans="1:32" s="207" customFormat="1">
      <c r="A37" s="93" t="s">
        <v>281</v>
      </c>
      <c r="B37" s="93">
        <v>2010</v>
      </c>
      <c r="C37" s="93">
        <v>2016</v>
      </c>
      <c r="D37" s="93">
        <v>2020</v>
      </c>
      <c r="E37" s="93">
        <v>2025</v>
      </c>
      <c r="F37" s="93">
        <v>2030</v>
      </c>
      <c r="G37" s="93">
        <v>2050</v>
      </c>
    </row>
    <row r="38" spans="1:32" s="207" customFormat="1">
      <c r="A38" s="208" t="s">
        <v>454</v>
      </c>
      <c r="B38" s="208">
        <f>SUMIF('Saudi Arabia share'!$E$3:$E$33,'Process Emissions Multipliers'!$A$37,'Saudi Arabia share'!T$3:T$33)</f>
        <v>0</v>
      </c>
      <c r="C38" s="208">
        <f>(D38-B38)/10*(C$2-B$2)+B38</f>
        <v>0</v>
      </c>
      <c r="D38" s="208">
        <f>SUMIF('Saudi Arabia share'!$E$3:$E$33,'Process Emissions Multipliers'!$A$37,'Saudi Arabia share'!V$3:V$33)</f>
        <v>0</v>
      </c>
      <c r="E38" s="208">
        <f>SUMIF('Saudi Arabia share'!$E$3:$E$33,'Process Emissions Multipliers'!$A$37,'Saudi Arabia share'!W$3:W$33)</f>
        <v>0</v>
      </c>
      <c r="F38" s="208">
        <f>SUMIF('Saudi Arabia share'!$E$3:$E$33,'Process Emissions Multipliers'!$A$37,'Saudi Arabia share'!X$3:X$33)</f>
        <v>0</v>
      </c>
      <c r="G38" s="208"/>
    </row>
    <row r="39" spans="1:32" s="207" customFormat="1">
      <c r="A39" s="208" t="s">
        <v>455</v>
      </c>
      <c r="B39" s="208">
        <f>SUMIF('Saudi Arabia share'!$E$3:$E$33,'Process Emissions Multipliers'!$A$37,'Saudi Arabia share'!K$3:K$33)</f>
        <v>0</v>
      </c>
      <c r="C39" s="208">
        <f>(D39-B39)/10*(C$2-B$2)+B39</f>
        <v>0</v>
      </c>
      <c r="D39" s="208">
        <f>SUMIF('Saudi Arabia share'!$E$3:$E$33,'Process Emissions Multipliers'!$A$37,'Saudi Arabia share'!M$3:M$33)</f>
        <v>0</v>
      </c>
      <c r="E39" s="208">
        <f>SUMIF('Saudi Arabia share'!$E$3:$E$33,'Process Emissions Multipliers'!$A$37,'Saudi Arabia share'!N$3:N$33)</f>
        <v>0</v>
      </c>
      <c r="F39" s="208">
        <f>SUMIF('Saudi Arabia share'!$E$3:$E$33,'Process Emissions Multipliers'!$A$37,'Saudi Arabia share'!O$3:O$33)</f>
        <v>0</v>
      </c>
      <c r="G39" s="208"/>
    </row>
    <row r="40" spans="1:32" s="208" customFormat="1">
      <c r="A40" s="208" t="s">
        <v>291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</row>
    <row r="41" spans="1:32" s="207" customFormat="1">
      <c r="B41" s="208"/>
      <c r="C41" s="208"/>
    </row>
    <row r="42" spans="1:32">
      <c r="A42" s="91" t="s">
        <v>294</v>
      </c>
      <c r="B42" s="91"/>
      <c r="C42" s="91"/>
      <c r="D42" s="91"/>
      <c r="E42" s="91"/>
      <c r="F42" s="91"/>
      <c r="G42" s="91"/>
      <c r="H42" s="91"/>
    </row>
    <row r="43" spans="1:32">
      <c r="A43" s="93" t="s">
        <v>290</v>
      </c>
      <c r="B43" s="93"/>
      <c r="C43" s="93">
        <v>2010</v>
      </c>
      <c r="D43" s="93">
        <v>2016</v>
      </c>
      <c r="E43" s="93">
        <v>2020</v>
      </c>
      <c r="F43" s="93">
        <v>2025</v>
      </c>
      <c r="G43" s="93">
        <v>2030</v>
      </c>
      <c r="H43" s="93">
        <v>2050</v>
      </c>
    </row>
    <row r="44" spans="1:32">
      <c r="A44" t="s">
        <v>291</v>
      </c>
      <c r="B44" s="126"/>
      <c r="C44" s="208">
        <f>B4/B3</f>
        <v>0.34232601739691765</v>
      </c>
      <c r="D44" s="208">
        <f>C4/C3*C5/C4</f>
        <v>0.32822352052275572</v>
      </c>
      <c r="E44">
        <f>D4/D3*D5/D4</f>
        <v>0.31943620672714229</v>
      </c>
      <c r="F44" s="208">
        <f>E4/E3*E5/E4</f>
        <v>0.2560486445235331</v>
      </c>
      <c r="G44" s="208">
        <f>F4/F3*F5/F4</f>
        <v>0.21208437698712101</v>
      </c>
      <c r="H44">
        <f>G5/F5</f>
        <v>1.2760017246982545</v>
      </c>
    </row>
    <row r="45" spans="1:32">
      <c r="D45" s="208"/>
      <c r="H45" s="95"/>
    </row>
    <row r="46" spans="1:32">
      <c r="A46" s="93" t="s">
        <v>292</v>
      </c>
      <c r="B46" s="93"/>
      <c r="C46" s="93">
        <v>2010</v>
      </c>
      <c r="D46" s="93">
        <v>2016</v>
      </c>
      <c r="E46" s="93">
        <v>2020</v>
      </c>
      <c r="F46" s="93">
        <v>2025</v>
      </c>
      <c r="G46" s="93">
        <v>2030</v>
      </c>
      <c r="H46" s="93">
        <v>2050</v>
      </c>
    </row>
    <row r="47" spans="1:32">
      <c r="A47" t="s">
        <v>291</v>
      </c>
      <c r="B47" s="126"/>
      <c r="C47" s="208">
        <f>B9/B8</f>
        <v>0.17337866609599328</v>
      </c>
      <c r="D47" s="208">
        <f>C9/C8*C10/C9</f>
        <v>0.43577587263663403</v>
      </c>
      <c r="E47" s="208">
        <f>D9/D8*D10/D9</f>
        <v>0.44904935104066968</v>
      </c>
      <c r="F47" s="208">
        <f>E9/E8*E10/E9</f>
        <v>0.48401405211057247</v>
      </c>
      <c r="G47" s="208">
        <f>F9/F8*F10/F9</f>
        <v>0.59968657946233173</v>
      </c>
      <c r="H47" s="95">
        <f>G10/F10</f>
        <v>1.1475819788955941</v>
      </c>
    </row>
    <row r="48" spans="1:32">
      <c r="D48" s="208"/>
      <c r="H48" s="95"/>
    </row>
    <row r="49" spans="1:9">
      <c r="A49" s="93" t="s">
        <v>441</v>
      </c>
      <c r="B49" s="93"/>
      <c r="C49" s="93">
        <v>2010</v>
      </c>
      <c r="D49" s="93">
        <v>2016</v>
      </c>
      <c r="E49" s="93">
        <v>2020</v>
      </c>
      <c r="F49" s="93">
        <v>2025</v>
      </c>
      <c r="G49" s="93">
        <v>2030</v>
      </c>
      <c r="H49" s="93">
        <v>2050</v>
      </c>
    </row>
    <row r="50" spans="1:9">
      <c r="A50" t="s">
        <v>291</v>
      </c>
      <c r="B50" s="126"/>
      <c r="C50" s="208">
        <v>0</v>
      </c>
      <c r="D50" s="208">
        <v>0</v>
      </c>
      <c r="E50">
        <v>0</v>
      </c>
      <c r="F50">
        <v>0</v>
      </c>
      <c r="G50">
        <v>0</v>
      </c>
      <c r="H50" s="95">
        <v>0</v>
      </c>
      <c r="I50" t="s">
        <v>466</v>
      </c>
    </row>
    <row r="51" spans="1:9">
      <c r="D51" s="208"/>
      <c r="H51" s="95"/>
    </row>
    <row r="52" spans="1:9">
      <c r="A52" s="93" t="s">
        <v>470</v>
      </c>
      <c r="B52" s="93"/>
      <c r="C52" s="93">
        <v>2010</v>
      </c>
      <c r="D52" s="93">
        <v>2016</v>
      </c>
      <c r="E52" s="93">
        <v>2020</v>
      </c>
      <c r="F52" s="93">
        <v>2025</v>
      </c>
      <c r="G52" s="93">
        <v>2030</v>
      </c>
      <c r="H52" s="93">
        <v>2050</v>
      </c>
    </row>
    <row r="53" spans="1:9">
      <c r="A53" t="s">
        <v>291</v>
      </c>
      <c r="B53" s="126"/>
      <c r="C53" s="208">
        <f>B19/B18</f>
        <v>0.31814171333800556</v>
      </c>
      <c r="D53">
        <f>C19/C18*C20/C19</f>
        <v>0.3494758358777928</v>
      </c>
      <c r="E53" s="208">
        <f t="shared" ref="E53:G53" si="0">D19/D18*D20/D19</f>
        <v>0.35451157766060087</v>
      </c>
      <c r="F53" s="208">
        <f t="shared" si="0"/>
        <v>0.35652367679514363</v>
      </c>
      <c r="G53" s="208">
        <f t="shared" si="0"/>
        <v>0.35528218425796282</v>
      </c>
      <c r="H53" s="208">
        <f>G20/F20</f>
        <v>1.1412360688956431</v>
      </c>
    </row>
    <row r="54" spans="1:9">
      <c r="D54" s="208"/>
      <c r="H54" s="95"/>
    </row>
    <row r="55" spans="1:9">
      <c r="A55" s="93" t="s">
        <v>293</v>
      </c>
      <c r="B55" s="93"/>
      <c r="C55" s="93">
        <v>2010</v>
      </c>
      <c r="D55" s="93">
        <v>2016</v>
      </c>
      <c r="E55" s="93">
        <v>2020</v>
      </c>
      <c r="F55" s="93">
        <v>2025</v>
      </c>
      <c r="G55" s="93">
        <v>2030</v>
      </c>
      <c r="H55" s="93">
        <v>2050</v>
      </c>
    </row>
    <row r="56" spans="1:9">
      <c r="A56" t="s">
        <v>291</v>
      </c>
      <c r="B56" s="126"/>
      <c r="C56" s="208">
        <f>B24/B23</f>
        <v>2.2854117718100395E-2</v>
      </c>
      <c r="D56" s="208">
        <f>C24/C23*C25/C24</f>
        <v>3.6766779613494789E-2</v>
      </c>
      <c r="E56" s="208">
        <f>D24/D23*D25/D24</f>
        <v>3.6371157771180947E-2</v>
      </c>
      <c r="F56" s="208">
        <f>E24/E23*E25/E24</f>
        <v>3.6020447972112353E-2</v>
      </c>
      <c r="G56" s="208">
        <f>F24/F23*F25/F24</f>
        <v>3.4021636859194702E-2</v>
      </c>
      <c r="H56" s="95">
        <f>G25/F25</f>
        <v>1.0283169569150143</v>
      </c>
    </row>
    <row r="57" spans="1:9">
      <c r="D57" s="208"/>
    </row>
    <row r="58" spans="1:9" s="207" customFormat="1">
      <c r="A58" s="93" t="s">
        <v>283</v>
      </c>
      <c r="B58" s="93"/>
      <c r="C58" s="93">
        <v>2010</v>
      </c>
      <c r="D58" s="93">
        <v>2016</v>
      </c>
      <c r="E58" s="93">
        <v>2020</v>
      </c>
      <c r="F58" s="93">
        <v>2025</v>
      </c>
      <c r="G58" s="93">
        <v>2030</v>
      </c>
      <c r="H58" s="93">
        <v>2050</v>
      </c>
    </row>
    <row r="59" spans="1:9">
      <c r="A59" t="s">
        <v>291</v>
      </c>
      <c r="B59" s="126"/>
      <c r="C59" s="208">
        <v>0</v>
      </c>
      <c r="D59" s="208">
        <v>0</v>
      </c>
      <c r="E59">
        <f>D30/D28</f>
        <v>0</v>
      </c>
      <c r="F59" s="207">
        <f>E30/E28</f>
        <v>0</v>
      </c>
      <c r="G59" s="207">
        <f>F30/F28</f>
        <v>0</v>
      </c>
      <c r="H59" s="207">
        <v>0</v>
      </c>
    </row>
    <row r="60" spans="1:9">
      <c r="D60" s="208"/>
    </row>
    <row r="61" spans="1:9" s="207" customFormat="1">
      <c r="A61" s="93" t="s">
        <v>369</v>
      </c>
      <c r="B61" s="93"/>
      <c r="C61" s="93">
        <v>2010</v>
      </c>
      <c r="D61" s="93">
        <v>2016</v>
      </c>
      <c r="E61" s="93">
        <v>2020</v>
      </c>
      <c r="F61" s="93">
        <v>2025</v>
      </c>
      <c r="G61" s="93">
        <v>2030</v>
      </c>
      <c r="H61" s="93">
        <v>2050</v>
      </c>
    </row>
    <row r="62" spans="1:9">
      <c r="A62" t="s">
        <v>291</v>
      </c>
      <c r="B62" s="126"/>
      <c r="C62" s="208">
        <f>B34/B33</f>
        <v>0.14283654705169163</v>
      </c>
      <c r="D62" s="208">
        <f>C34/C33*C35/C34</f>
        <v>0.35506625505315781</v>
      </c>
      <c r="E62" s="208">
        <f t="shared" ref="E62:G62" si="1">D34/D33*D35/D34</f>
        <v>0.36960598982878334</v>
      </c>
      <c r="F62" s="208">
        <f t="shared" si="1"/>
        <v>0.37899179381494924</v>
      </c>
      <c r="G62" s="208">
        <f t="shared" si="1"/>
        <v>0.38197596426444697</v>
      </c>
      <c r="H62" s="208">
        <f>G35/F35</f>
        <v>1.1412360688956438</v>
      </c>
    </row>
    <row r="63" spans="1:9">
      <c r="D63" s="208"/>
    </row>
    <row r="64" spans="1:9" s="207" customFormat="1">
      <c r="A64" s="93" t="s">
        <v>281</v>
      </c>
      <c r="B64" s="93"/>
      <c r="C64" s="93">
        <v>2010</v>
      </c>
      <c r="D64" s="93">
        <v>2016</v>
      </c>
      <c r="E64" s="93">
        <v>2020</v>
      </c>
      <c r="F64" s="93">
        <v>2025</v>
      </c>
      <c r="G64" s="93">
        <v>2030</v>
      </c>
      <c r="H64" s="93">
        <v>2050</v>
      </c>
    </row>
    <row r="65" spans="1:8">
      <c r="A65" t="s">
        <v>291</v>
      </c>
      <c r="B65" s="126"/>
      <c r="C65" s="208">
        <v>0</v>
      </c>
      <c r="D65" s="208">
        <v>0</v>
      </c>
      <c r="E65" s="208">
        <v>0</v>
      </c>
      <c r="F65" s="208">
        <v>0</v>
      </c>
      <c r="G65" s="208">
        <v>0</v>
      </c>
      <c r="H65" s="20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1" sqref="C11"/>
    </sheetView>
  </sheetViews>
  <sheetFormatPr defaultRowHeight="15"/>
  <cols>
    <col min="1" max="1" width="27.85546875" customWidth="1"/>
    <col min="2" max="2" width="34.85546875" customWidth="1"/>
    <col min="3" max="3" width="33.140625" customWidth="1"/>
    <col min="4" max="4" width="28.2851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30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A37" workbookViewId="0">
      <selection activeCell="H25" sqref="H25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AB12" sqref="AB12"/>
    </sheetView>
  </sheetViews>
  <sheetFormatPr defaultRowHeight="15"/>
  <cols>
    <col min="1" max="1" width="28.85546875" customWidth="1"/>
    <col min="2" max="7" width="8.7109375" style="95"/>
  </cols>
  <sheetData>
    <row r="1" spans="1:42">
      <c r="A1" t="s">
        <v>234</v>
      </c>
      <c r="B1" s="95">
        <v>2010</v>
      </c>
      <c r="C1" s="95">
        <v>2011</v>
      </c>
      <c r="D1" s="95">
        <v>2012</v>
      </c>
      <c r="E1" s="95">
        <v>2013</v>
      </c>
      <c r="F1" s="95">
        <v>2014</v>
      </c>
      <c r="G1" s="95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5">
        <f ca="1">IF('Coal mining 2010'!$A10="MR",INDIRECT("'Coal mining 2010'!"&amp;'Country Selector'!$B$3&amp;ROW($A10))*10^12,0)*'Process Emissions Multipliers'!$C$50</f>
        <v>0</v>
      </c>
      <c r="C2" s="297">
        <f ca="1">$B2*($L$1-C$1)/($L$1-$B$1)+$L2*(C$1-$B$1)/($L$1-$B$1)</f>
        <v>0</v>
      </c>
      <c r="D2" s="297">
        <f t="shared" ref="D2:K17" ca="1" si="0">$B2*($L$1-D$1)/($L$1-$B$1)+$L2*(D$1-$B$1)/($L$1-$B$1)</f>
        <v>0</v>
      </c>
      <c r="E2" s="297">
        <f t="shared" ca="1" si="0"/>
        <v>0</v>
      </c>
      <c r="F2" s="297">
        <f t="shared" ca="1" si="0"/>
        <v>0</v>
      </c>
      <c r="G2" s="297">
        <f t="shared" ca="1" si="0"/>
        <v>0</v>
      </c>
      <c r="H2" s="297">
        <f t="shared" ca="1" si="0"/>
        <v>0</v>
      </c>
      <c r="I2" s="297">
        <f t="shared" ca="1" si="0"/>
        <v>0</v>
      </c>
      <c r="J2" s="297">
        <f t="shared" ca="1" si="0"/>
        <v>0</v>
      </c>
      <c r="K2" s="297">
        <f t="shared" ca="1" si="0"/>
        <v>0</v>
      </c>
      <c r="L2">
        <f ca="1">IF('Coal mining 2020'!$A10="MR",INDIRECT("'Coal mining 2020'!"&amp;'Country Selector'!$B$3&amp;ROW($A10))*10^12,0)*'Process Emissions Multipliers'!$E$50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Selector'!$B$3&amp;ROW($A10))*10^12,0)*'Process Emissions Multipliers'!$G$50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Multipliers'!$H$50</f>
        <v>0</v>
      </c>
    </row>
    <row r="3" spans="1:42">
      <c r="A3" s="74">
        <v>-49</v>
      </c>
      <c r="B3" s="95">
        <f ca="1">IF('Coal mining 2010'!$A11="MR",INDIRECT("'Coal mining 2010'!"&amp;'Country Selector'!$B$3&amp;ROW($A11))*10^12,0)*'Process Emissions Multipliers'!$C$50</f>
        <v>0</v>
      </c>
      <c r="C3" s="297">
        <f t="shared" ref="C3:K34" ca="1" si="3">$B3*($L$1-C$1)/($L$1-$B$1)+$L3*(C$1-$B$1)/($L$1-$B$1)</f>
        <v>0</v>
      </c>
      <c r="D3" s="297">
        <f t="shared" ca="1" si="0"/>
        <v>0</v>
      </c>
      <c r="E3" s="297">
        <f t="shared" ca="1" si="0"/>
        <v>0</v>
      </c>
      <c r="F3" s="297">
        <f t="shared" ca="1" si="0"/>
        <v>0</v>
      </c>
      <c r="G3" s="297">
        <f t="shared" ca="1" si="0"/>
        <v>0</v>
      </c>
      <c r="H3" s="297">
        <f t="shared" ca="1" si="0"/>
        <v>0</v>
      </c>
      <c r="I3" s="297">
        <f t="shared" ca="1" si="0"/>
        <v>0</v>
      </c>
      <c r="J3" s="297">
        <f t="shared" ca="1" si="0"/>
        <v>0</v>
      </c>
      <c r="K3" s="297">
        <f t="shared" ca="1" si="0"/>
        <v>0</v>
      </c>
      <c r="L3">
        <f ca="1">IF('Coal mining 2020'!$A11="MR",INDIRECT("'Coal mining 2020'!"&amp;'Country Selector'!$B$3&amp;ROW($A11))*10^12,0)*'Process Emissions Multipliers'!$E$50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Selector'!$B$3&amp;ROW($A11))*10^12,0)*'Process Emissions Multipliers'!$G$50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Multipliers'!$H$50</f>
        <v>0</v>
      </c>
    </row>
    <row r="4" spans="1:42">
      <c r="A4" s="74">
        <v>-48</v>
      </c>
      <c r="B4" s="95">
        <f ca="1">IF('Coal mining 2010'!$A12="MR",INDIRECT("'Coal mining 2010'!"&amp;'Country Selector'!$B$3&amp;ROW($A12))*10^12,0)*'Process Emissions Multipliers'!$C$50</f>
        <v>0</v>
      </c>
      <c r="C4" s="297">
        <f t="shared" ca="1" si="3"/>
        <v>0</v>
      </c>
      <c r="D4" s="297">
        <f t="shared" ca="1" si="0"/>
        <v>0</v>
      </c>
      <c r="E4" s="297">
        <f t="shared" ca="1" si="0"/>
        <v>0</v>
      </c>
      <c r="F4" s="297">
        <f t="shared" ca="1" si="0"/>
        <v>0</v>
      </c>
      <c r="G4" s="297">
        <f t="shared" ca="1" si="0"/>
        <v>0</v>
      </c>
      <c r="H4" s="297">
        <f t="shared" ca="1" si="0"/>
        <v>0</v>
      </c>
      <c r="I4" s="297">
        <f t="shared" ca="1" si="0"/>
        <v>0</v>
      </c>
      <c r="J4" s="297">
        <f t="shared" ca="1" si="0"/>
        <v>0</v>
      </c>
      <c r="K4" s="297">
        <f t="shared" ca="1" si="0"/>
        <v>0</v>
      </c>
      <c r="L4">
        <f ca="1">IF('Coal mining 2020'!$A12="MR",INDIRECT("'Coal mining 2020'!"&amp;'Country Selector'!$B$3&amp;ROW($A12))*10^12,0)*'Process Emissions Multipliers'!$E$50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Selector'!$B$3&amp;ROW($A12))*10^12,0)*'Process Emissions Multipliers'!$G$50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Multipliers'!$H$50</f>
        <v>0</v>
      </c>
    </row>
    <row r="5" spans="1:42">
      <c r="A5" s="74">
        <v>-47</v>
      </c>
      <c r="B5" s="95">
        <f ca="1">IF('Coal mining 2010'!$A13="MR",INDIRECT("'Coal mining 2010'!"&amp;'Country Selector'!$B$3&amp;ROW($A13))*10^12,0)*'Process Emissions Multipliers'!$C$50</f>
        <v>0</v>
      </c>
      <c r="C5" s="297">
        <f t="shared" ca="1" si="3"/>
        <v>0</v>
      </c>
      <c r="D5" s="297">
        <f t="shared" ca="1" si="0"/>
        <v>0</v>
      </c>
      <c r="E5" s="297">
        <f t="shared" ca="1" si="0"/>
        <v>0</v>
      </c>
      <c r="F5" s="297">
        <f t="shared" ca="1" si="0"/>
        <v>0</v>
      </c>
      <c r="G5" s="297">
        <f t="shared" ca="1" si="0"/>
        <v>0</v>
      </c>
      <c r="H5" s="297">
        <f t="shared" ca="1" si="0"/>
        <v>0</v>
      </c>
      <c r="I5" s="297">
        <f t="shared" ca="1" si="0"/>
        <v>0</v>
      </c>
      <c r="J5" s="297">
        <f t="shared" ca="1" si="0"/>
        <v>0</v>
      </c>
      <c r="K5" s="297">
        <f t="shared" ca="1" si="0"/>
        <v>0</v>
      </c>
      <c r="L5">
        <f ca="1">IF('Coal mining 2020'!$A13="MR",INDIRECT("'Coal mining 2020'!"&amp;'Country Selector'!$B$3&amp;ROW($A13))*10^12,0)*'Process Emissions Multipliers'!$E$50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Selector'!$B$3&amp;ROW($A13))*10^12,0)*'Process Emissions Multipliers'!$G$50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Multipliers'!$H$50</f>
        <v>0</v>
      </c>
    </row>
    <row r="6" spans="1:42">
      <c r="A6" s="74">
        <v>-46</v>
      </c>
      <c r="B6" s="95">
        <f ca="1">IF('Coal mining 2010'!$A14="MR",INDIRECT("'Coal mining 2010'!"&amp;'Country Selector'!$B$3&amp;ROW($A14))*10^12,0)*'Process Emissions Multipliers'!$C$50</f>
        <v>0</v>
      </c>
      <c r="C6" s="297">
        <f t="shared" ca="1" si="3"/>
        <v>0</v>
      </c>
      <c r="D6" s="297">
        <f t="shared" ca="1" si="0"/>
        <v>0</v>
      </c>
      <c r="E6" s="297">
        <f t="shared" ca="1" si="0"/>
        <v>0</v>
      </c>
      <c r="F6" s="297">
        <f t="shared" ca="1" si="0"/>
        <v>0</v>
      </c>
      <c r="G6" s="297">
        <f t="shared" ca="1" si="0"/>
        <v>0</v>
      </c>
      <c r="H6" s="297">
        <f t="shared" ca="1" si="0"/>
        <v>0</v>
      </c>
      <c r="I6" s="297">
        <f t="shared" ca="1" si="0"/>
        <v>0</v>
      </c>
      <c r="J6" s="297">
        <f t="shared" ca="1" si="0"/>
        <v>0</v>
      </c>
      <c r="K6" s="297">
        <f t="shared" ca="1" si="0"/>
        <v>0</v>
      </c>
      <c r="L6">
        <f ca="1">IF('Coal mining 2020'!$A14="MR",INDIRECT("'Coal mining 2020'!"&amp;'Country Selector'!$B$3&amp;ROW($A14))*10^12,0)*'Process Emissions Multipliers'!$E$50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Selector'!$B$3&amp;ROW($A14))*10^12,0)*'Process Emissions Multipliers'!$G$50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Multipliers'!$H$50</f>
        <v>0</v>
      </c>
    </row>
    <row r="7" spans="1:42">
      <c r="A7" s="74">
        <v>-45</v>
      </c>
      <c r="B7" s="95">
        <f ca="1">IF('Coal mining 2010'!$A15="MR",INDIRECT("'Coal mining 2010'!"&amp;'Country Selector'!$B$3&amp;ROW($A15))*10^12,0)*'Process Emissions Multipliers'!$C$50</f>
        <v>0</v>
      </c>
      <c r="C7" s="297">
        <f t="shared" ca="1" si="3"/>
        <v>0</v>
      </c>
      <c r="D7" s="297">
        <f t="shared" ca="1" si="0"/>
        <v>0</v>
      </c>
      <c r="E7" s="297">
        <f t="shared" ca="1" si="0"/>
        <v>0</v>
      </c>
      <c r="F7" s="297">
        <f t="shared" ca="1" si="0"/>
        <v>0</v>
      </c>
      <c r="G7" s="297">
        <f t="shared" ca="1" si="0"/>
        <v>0</v>
      </c>
      <c r="H7" s="297">
        <f t="shared" ca="1" si="0"/>
        <v>0</v>
      </c>
      <c r="I7" s="297">
        <f t="shared" ca="1" si="0"/>
        <v>0</v>
      </c>
      <c r="J7" s="297">
        <f t="shared" ca="1" si="0"/>
        <v>0</v>
      </c>
      <c r="K7" s="297">
        <f t="shared" ca="1" si="0"/>
        <v>0</v>
      </c>
      <c r="L7">
        <f ca="1">IF('Coal mining 2020'!$A15="MR",INDIRECT("'Coal mining 2020'!"&amp;'Country Selector'!$B$3&amp;ROW($A15))*10^12,0)*'Process Emissions Multipliers'!$E$50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Selector'!$B$3&amp;ROW($A15))*10^12,0)*'Process Emissions Multipliers'!$G$50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Multipliers'!$H$50</f>
        <v>0</v>
      </c>
    </row>
    <row r="8" spans="1:42">
      <c r="A8" s="74">
        <v>-44</v>
      </c>
      <c r="B8" s="95">
        <f ca="1">IF('Coal mining 2010'!$A16="MR",INDIRECT("'Coal mining 2010'!"&amp;'Country Selector'!$B$3&amp;ROW($A16))*10^12,0)*'Process Emissions Multipliers'!$C$50</f>
        <v>0</v>
      </c>
      <c r="C8" s="297">
        <f t="shared" ca="1" si="3"/>
        <v>0</v>
      </c>
      <c r="D8" s="297">
        <f t="shared" ca="1" si="0"/>
        <v>0</v>
      </c>
      <c r="E8" s="297">
        <f t="shared" ca="1" si="0"/>
        <v>0</v>
      </c>
      <c r="F8" s="297">
        <f t="shared" ca="1" si="0"/>
        <v>0</v>
      </c>
      <c r="G8" s="297">
        <f t="shared" ca="1" si="0"/>
        <v>0</v>
      </c>
      <c r="H8" s="297">
        <f t="shared" ca="1" si="0"/>
        <v>0</v>
      </c>
      <c r="I8" s="297">
        <f t="shared" ca="1" si="0"/>
        <v>0</v>
      </c>
      <c r="J8" s="297">
        <f t="shared" ca="1" si="0"/>
        <v>0</v>
      </c>
      <c r="K8" s="297">
        <f t="shared" ca="1" si="0"/>
        <v>0</v>
      </c>
      <c r="L8">
        <f ca="1">IF('Coal mining 2020'!$A16="MR",INDIRECT("'Coal mining 2020'!"&amp;'Country Selector'!$B$3&amp;ROW($A16))*10^12,0)*'Process Emissions Multipliers'!$E$50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Selector'!$B$3&amp;ROW($A16))*10^12,0)*'Process Emissions Multipliers'!$G$50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Multipliers'!$H$50</f>
        <v>0</v>
      </c>
    </row>
    <row r="9" spans="1:42">
      <c r="A9" s="74">
        <v>-43</v>
      </c>
      <c r="B9" s="95">
        <f ca="1">IF('Coal mining 2010'!$A17="MR",INDIRECT("'Coal mining 2010'!"&amp;'Country Selector'!$B$3&amp;ROW($A17))*10^12,0)*'Process Emissions Multipliers'!$C$50</f>
        <v>0</v>
      </c>
      <c r="C9" s="297">
        <f t="shared" ca="1" si="3"/>
        <v>0</v>
      </c>
      <c r="D9" s="297">
        <f t="shared" ca="1" si="0"/>
        <v>0</v>
      </c>
      <c r="E9" s="297">
        <f t="shared" ca="1" si="0"/>
        <v>0</v>
      </c>
      <c r="F9" s="297">
        <f t="shared" ca="1" si="0"/>
        <v>0</v>
      </c>
      <c r="G9" s="297">
        <f t="shared" ca="1" si="0"/>
        <v>0</v>
      </c>
      <c r="H9" s="297">
        <f t="shared" ca="1" si="0"/>
        <v>0</v>
      </c>
      <c r="I9" s="297">
        <f t="shared" ca="1" si="0"/>
        <v>0</v>
      </c>
      <c r="J9" s="297">
        <f t="shared" ca="1" si="0"/>
        <v>0</v>
      </c>
      <c r="K9" s="297">
        <f t="shared" ca="1" si="0"/>
        <v>0</v>
      </c>
      <c r="L9">
        <f ca="1">IF('Coal mining 2020'!$A17="MR",INDIRECT("'Coal mining 2020'!"&amp;'Country Selector'!$B$3&amp;ROW($A17))*10^12,0)*'Process Emissions Multipliers'!$E$50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Selector'!$B$3&amp;ROW($A17))*10^12,0)*'Process Emissions Multipliers'!$G$50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Multipliers'!$H$50</f>
        <v>0</v>
      </c>
    </row>
    <row r="10" spans="1:42">
      <c r="A10" s="74">
        <v>-42</v>
      </c>
      <c r="B10" s="95">
        <f ca="1">IF('Coal mining 2010'!$A18="MR",INDIRECT("'Coal mining 2010'!"&amp;'Country Selector'!$B$3&amp;ROW($A18))*10^12,0)*'Process Emissions Multipliers'!$C$50</f>
        <v>0</v>
      </c>
      <c r="C10" s="297">
        <f t="shared" ca="1" si="3"/>
        <v>0</v>
      </c>
      <c r="D10" s="297">
        <f t="shared" ca="1" si="0"/>
        <v>0</v>
      </c>
      <c r="E10" s="297">
        <f t="shared" ca="1" si="0"/>
        <v>0</v>
      </c>
      <c r="F10" s="297">
        <f t="shared" ca="1" si="0"/>
        <v>0</v>
      </c>
      <c r="G10" s="297">
        <f t="shared" ca="1" si="0"/>
        <v>0</v>
      </c>
      <c r="H10" s="297">
        <f t="shared" ca="1" si="0"/>
        <v>0</v>
      </c>
      <c r="I10" s="297">
        <f t="shared" ca="1" si="0"/>
        <v>0</v>
      </c>
      <c r="J10" s="297">
        <f t="shared" ca="1" si="0"/>
        <v>0</v>
      </c>
      <c r="K10" s="297">
        <f t="shared" ca="1" si="0"/>
        <v>0</v>
      </c>
      <c r="L10">
        <f ca="1">IF('Coal mining 2020'!$A18="MR",INDIRECT("'Coal mining 2020'!"&amp;'Country Selector'!$B$3&amp;ROW($A18))*10^12,0)*'Process Emissions Multipliers'!$E$50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Selector'!$B$3&amp;ROW($A18))*10^12,0)*'Process Emissions Multipliers'!$G$50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Multipliers'!$H$50</f>
        <v>0</v>
      </c>
    </row>
    <row r="11" spans="1:42">
      <c r="A11" s="74">
        <v>-41</v>
      </c>
      <c r="B11" s="95">
        <f ca="1">IF('Coal mining 2010'!$A19="MR",INDIRECT("'Coal mining 2010'!"&amp;'Country Selector'!$B$3&amp;ROW($A19))*10^12,0)*'Process Emissions Multipliers'!$C$50</f>
        <v>0</v>
      </c>
      <c r="C11" s="297">
        <f t="shared" ca="1" si="3"/>
        <v>0</v>
      </c>
      <c r="D11" s="297">
        <f t="shared" ca="1" si="0"/>
        <v>0</v>
      </c>
      <c r="E11" s="297">
        <f t="shared" ca="1" si="0"/>
        <v>0</v>
      </c>
      <c r="F11" s="297">
        <f t="shared" ca="1" si="0"/>
        <v>0</v>
      </c>
      <c r="G11" s="297">
        <f t="shared" ca="1" si="0"/>
        <v>0</v>
      </c>
      <c r="H11" s="297">
        <f t="shared" ca="1" si="0"/>
        <v>0</v>
      </c>
      <c r="I11" s="297">
        <f t="shared" ca="1" si="0"/>
        <v>0</v>
      </c>
      <c r="J11" s="297">
        <f t="shared" ca="1" si="0"/>
        <v>0</v>
      </c>
      <c r="K11" s="297">
        <f t="shared" ca="1" si="0"/>
        <v>0</v>
      </c>
      <c r="L11">
        <f ca="1">IF('Coal mining 2020'!$A19="MR",INDIRECT("'Coal mining 2020'!"&amp;'Country Selector'!$B$3&amp;ROW($A19))*10^12,0)*'Process Emissions Multipliers'!$E$50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2030'!$A19="MR",INDIRECT("'Coal mining 2030'!"&amp;'Country Selector'!$B$3&amp;ROW($A19))*10^12,0)*'Process Emissions Multipliers'!$G$50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Multipliers'!$H$50</f>
        <v>0</v>
      </c>
    </row>
    <row r="12" spans="1:42">
      <c r="A12" s="74">
        <v>-40</v>
      </c>
      <c r="B12" s="95">
        <f ca="1">IF('Coal mining 2010'!$A20="MR",INDIRECT("'Coal mining 2010'!"&amp;'Country Selector'!$B$3&amp;ROW($A20))*10^12,0)*'Process Emissions Multipliers'!$C$50</f>
        <v>0</v>
      </c>
      <c r="C12" s="297">
        <f t="shared" ca="1" si="3"/>
        <v>0</v>
      </c>
      <c r="D12" s="297">
        <f t="shared" ca="1" si="0"/>
        <v>0</v>
      </c>
      <c r="E12" s="297">
        <f t="shared" ca="1" si="0"/>
        <v>0</v>
      </c>
      <c r="F12" s="297">
        <f t="shared" ca="1" si="0"/>
        <v>0</v>
      </c>
      <c r="G12" s="297">
        <f t="shared" ca="1" si="0"/>
        <v>0</v>
      </c>
      <c r="H12" s="297">
        <f t="shared" ca="1" si="0"/>
        <v>0</v>
      </c>
      <c r="I12" s="297">
        <f t="shared" ca="1" si="0"/>
        <v>0</v>
      </c>
      <c r="J12" s="297">
        <f t="shared" ca="1" si="0"/>
        <v>0</v>
      </c>
      <c r="K12" s="297">
        <f t="shared" ca="1" si="0"/>
        <v>0</v>
      </c>
      <c r="L12">
        <f ca="1">IF('Coal mining 2020'!$A20="MR",INDIRECT("'Coal mining 2020'!"&amp;'Country Selector'!$B$3&amp;ROW($A20))*10^12,0)*'Process Emissions Multipliers'!$E$50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2030'!$A20="MR",INDIRECT("'Coal mining 2030'!"&amp;'Country Selector'!$B$3&amp;ROW($A20))*10^12,0)*'Process Emissions Multipliers'!$G$50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Multipliers'!$H$50</f>
        <v>0</v>
      </c>
    </row>
    <row r="13" spans="1:42">
      <c r="A13" s="74">
        <v>-39</v>
      </c>
      <c r="B13" s="95">
        <f ca="1">IF('Coal mining 2010'!$A21="MR",INDIRECT("'Coal mining 2010'!"&amp;'Country Selector'!$B$3&amp;ROW($A21))*10^12,0)*'Process Emissions Multipliers'!$C$50</f>
        <v>0</v>
      </c>
      <c r="C13" s="297">
        <f t="shared" ca="1" si="3"/>
        <v>0</v>
      </c>
      <c r="D13" s="297">
        <f t="shared" ca="1" si="0"/>
        <v>0</v>
      </c>
      <c r="E13" s="297">
        <f t="shared" ca="1" si="0"/>
        <v>0</v>
      </c>
      <c r="F13" s="297">
        <f t="shared" ca="1" si="0"/>
        <v>0</v>
      </c>
      <c r="G13" s="297">
        <f t="shared" ca="1" si="0"/>
        <v>0</v>
      </c>
      <c r="H13" s="297">
        <f t="shared" ca="1" si="0"/>
        <v>0</v>
      </c>
      <c r="I13" s="297">
        <f t="shared" ca="1" si="0"/>
        <v>0</v>
      </c>
      <c r="J13" s="297">
        <f t="shared" ca="1" si="0"/>
        <v>0</v>
      </c>
      <c r="K13" s="297">
        <f t="shared" ca="1" si="0"/>
        <v>0</v>
      </c>
      <c r="L13">
        <f ca="1">IF('Coal mining 2020'!$A21="MR",INDIRECT("'Coal mining 2020'!"&amp;'Country Selector'!$B$3&amp;ROW($A21))*10^12,0)*'Process Emissions Multipliers'!$E$50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Selector'!$B$3&amp;ROW($A21))*10^12,0)*'Process Emissions Multipliers'!$G$50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Multipliers'!$H$50</f>
        <v>0</v>
      </c>
    </row>
    <row r="14" spans="1:42">
      <c r="A14" s="74">
        <v>-38</v>
      </c>
      <c r="B14" s="95">
        <f ca="1">IF('Coal mining 2010'!$A22="MR",INDIRECT("'Coal mining 2010'!"&amp;'Country Selector'!$B$3&amp;ROW($A22))*10^12,0)*'Process Emissions Multipliers'!$C$50</f>
        <v>0</v>
      </c>
      <c r="C14" s="297">
        <f t="shared" ca="1" si="3"/>
        <v>0</v>
      </c>
      <c r="D14" s="297">
        <f t="shared" ca="1" si="0"/>
        <v>0</v>
      </c>
      <c r="E14" s="297">
        <f t="shared" ca="1" si="0"/>
        <v>0</v>
      </c>
      <c r="F14" s="297">
        <f t="shared" ca="1" si="0"/>
        <v>0</v>
      </c>
      <c r="G14" s="297">
        <f t="shared" ca="1" si="0"/>
        <v>0</v>
      </c>
      <c r="H14" s="297">
        <f t="shared" ca="1" si="0"/>
        <v>0</v>
      </c>
      <c r="I14" s="297">
        <f t="shared" ca="1" si="0"/>
        <v>0</v>
      </c>
      <c r="J14" s="297">
        <f t="shared" ca="1" si="0"/>
        <v>0</v>
      </c>
      <c r="K14" s="297">
        <f t="shared" ca="1" si="0"/>
        <v>0</v>
      </c>
      <c r="L14">
        <f ca="1">IF('Coal mining 2020'!$A22="MR",INDIRECT("'Coal mining 2020'!"&amp;'Country Selector'!$B$3&amp;ROW($A22))*10^12,0)*'Process Emissions Multipliers'!$E$50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2030'!$A22="MR",INDIRECT("'Coal mining 2030'!"&amp;'Country Selector'!$B$3&amp;ROW($A22))*10^12,0)*'Process Emissions Multipliers'!$G$50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Multipliers'!$H$50</f>
        <v>0</v>
      </c>
    </row>
    <row r="15" spans="1:42">
      <c r="A15" s="74">
        <v>-37</v>
      </c>
      <c r="B15" s="95">
        <f ca="1">IF('Coal mining 2010'!$A23="MR",INDIRECT("'Coal mining 2010'!"&amp;'Country Selector'!$B$3&amp;ROW($A23))*10^12,0)*'Process Emissions Multipliers'!$C$50</f>
        <v>0</v>
      </c>
      <c r="C15" s="297">
        <f t="shared" ca="1" si="3"/>
        <v>0</v>
      </c>
      <c r="D15" s="297">
        <f t="shared" ca="1" si="0"/>
        <v>0</v>
      </c>
      <c r="E15" s="297">
        <f t="shared" ca="1" si="0"/>
        <v>0</v>
      </c>
      <c r="F15" s="297">
        <f t="shared" ca="1" si="0"/>
        <v>0</v>
      </c>
      <c r="G15" s="297">
        <f t="shared" ca="1" si="0"/>
        <v>0</v>
      </c>
      <c r="H15" s="297">
        <f t="shared" ca="1" si="0"/>
        <v>0</v>
      </c>
      <c r="I15" s="297">
        <f t="shared" ca="1" si="0"/>
        <v>0</v>
      </c>
      <c r="J15" s="297">
        <f t="shared" ca="1" si="0"/>
        <v>0</v>
      </c>
      <c r="K15" s="297">
        <f t="shared" ca="1" si="0"/>
        <v>0</v>
      </c>
      <c r="L15">
        <f ca="1">IF('Coal mining 2020'!$A23="MR",INDIRECT("'Coal mining 2020'!"&amp;'Country Selector'!$B$3&amp;ROW($A23))*10^12,0)*'Process Emissions Multipliers'!$E$50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2030'!$A23="MR",INDIRECT("'Coal mining 2030'!"&amp;'Country Selector'!$B$3&amp;ROW($A23))*10^12,0)*'Process Emissions Multipliers'!$G$50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Multipliers'!$H$50</f>
        <v>0</v>
      </c>
    </row>
    <row r="16" spans="1:42">
      <c r="A16" s="74">
        <v>-36</v>
      </c>
      <c r="B16" s="95">
        <f ca="1">IF('Coal mining 2010'!$A24="MR",INDIRECT("'Coal mining 2010'!"&amp;'Country Selector'!$B$3&amp;ROW($A24))*10^12,0)*'Process Emissions Multipliers'!$C$50</f>
        <v>0</v>
      </c>
      <c r="C16" s="297">
        <f t="shared" ca="1" si="3"/>
        <v>0</v>
      </c>
      <c r="D16" s="297">
        <f t="shared" ca="1" si="0"/>
        <v>0</v>
      </c>
      <c r="E16" s="297">
        <f t="shared" ca="1" si="0"/>
        <v>0</v>
      </c>
      <c r="F16" s="297">
        <f t="shared" ca="1" si="0"/>
        <v>0</v>
      </c>
      <c r="G16" s="297">
        <f t="shared" ca="1" si="0"/>
        <v>0</v>
      </c>
      <c r="H16" s="297">
        <f t="shared" ca="1" si="0"/>
        <v>0</v>
      </c>
      <c r="I16" s="297">
        <f t="shared" ca="1" si="0"/>
        <v>0</v>
      </c>
      <c r="J16" s="297">
        <f t="shared" ca="1" si="0"/>
        <v>0</v>
      </c>
      <c r="K16" s="297">
        <f t="shared" ca="1" si="0"/>
        <v>0</v>
      </c>
      <c r="L16">
        <f ca="1">IF('Coal mining 2020'!$A24="MR",INDIRECT("'Coal mining 2020'!"&amp;'Country Selector'!$B$3&amp;ROW($A24))*10^12,0)*'Process Emissions Multipliers'!$E$50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Selector'!$B$3&amp;ROW($A24))*10^12,0)*'Process Emissions Multipliers'!$G$50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Multipliers'!$H$50</f>
        <v>0</v>
      </c>
    </row>
    <row r="17" spans="1:42">
      <c r="A17" s="74">
        <v>-35</v>
      </c>
      <c r="B17" s="95">
        <f ca="1">IF('Coal mining 2010'!$A25="MR",INDIRECT("'Coal mining 2010'!"&amp;'Country Selector'!$B$3&amp;ROW($A25))*10^12,0)*'Process Emissions Multipliers'!$C$50</f>
        <v>0</v>
      </c>
      <c r="C17" s="297">
        <f t="shared" ca="1" si="3"/>
        <v>0</v>
      </c>
      <c r="D17" s="297">
        <f t="shared" ca="1" si="0"/>
        <v>0</v>
      </c>
      <c r="E17" s="297">
        <f t="shared" ca="1" si="0"/>
        <v>0</v>
      </c>
      <c r="F17" s="297">
        <f t="shared" ca="1" si="0"/>
        <v>0</v>
      </c>
      <c r="G17" s="297">
        <f t="shared" ca="1" si="0"/>
        <v>0</v>
      </c>
      <c r="H17" s="297">
        <f t="shared" ca="1" si="0"/>
        <v>0</v>
      </c>
      <c r="I17" s="297">
        <f t="shared" ca="1" si="0"/>
        <v>0</v>
      </c>
      <c r="J17" s="297">
        <f t="shared" ca="1" si="0"/>
        <v>0</v>
      </c>
      <c r="K17" s="297">
        <f t="shared" ca="1" si="0"/>
        <v>0</v>
      </c>
      <c r="L17">
        <f ca="1">IF('Coal mining 2020'!$A25="MR",INDIRECT("'Coal mining 2020'!"&amp;'Country Selector'!$B$3&amp;ROW($A25))*10^12,0)*'Process Emissions Multipliers'!$E$50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2030'!$A25="MR",INDIRECT("'Coal mining 2030'!"&amp;'Country Selector'!$B$3&amp;ROW($A25))*10^12,0)*'Process Emissions Multipliers'!$G$50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Multipliers'!$H$50</f>
        <v>0</v>
      </c>
    </row>
    <row r="18" spans="1:42">
      <c r="A18" s="74">
        <v>-34</v>
      </c>
      <c r="B18" s="95">
        <f ca="1">IF('Coal mining 2010'!$A26="MR",INDIRECT("'Coal mining 2010'!"&amp;'Country Selector'!$B$3&amp;ROW($A26))*10^12,0)*'Process Emissions Multipliers'!$C$50</f>
        <v>0</v>
      </c>
      <c r="C18" s="297">
        <f t="shared" ca="1" si="3"/>
        <v>0</v>
      </c>
      <c r="D18" s="297">
        <f t="shared" ca="1" si="3"/>
        <v>0</v>
      </c>
      <c r="E18" s="297">
        <f t="shared" ca="1" si="3"/>
        <v>0</v>
      </c>
      <c r="F18" s="297">
        <f t="shared" ca="1" si="3"/>
        <v>0</v>
      </c>
      <c r="G18" s="297">
        <f t="shared" ca="1" si="3"/>
        <v>0</v>
      </c>
      <c r="H18" s="297">
        <f t="shared" ca="1" si="3"/>
        <v>0</v>
      </c>
      <c r="I18" s="297">
        <f t="shared" ca="1" si="3"/>
        <v>0</v>
      </c>
      <c r="J18" s="297">
        <f t="shared" ca="1" si="3"/>
        <v>0</v>
      </c>
      <c r="K18" s="297">
        <f t="shared" ca="1" si="3"/>
        <v>0</v>
      </c>
      <c r="L18">
        <f ca="1">IF('Coal mining 2020'!$A26="MR",INDIRECT("'Coal mining 2020'!"&amp;'Country Selector'!$B$3&amp;ROW($A26))*10^12,0)*'Process Emissions Multipliers'!$E$50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2030'!$A26="MR",INDIRECT("'Coal mining 2030'!"&amp;'Country Selector'!$B$3&amp;ROW($A26))*10^12,0)*'Process Emissions Multipliers'!$G$50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Multipliers'!$H$50</f>
        <v>0</v>
      </c>
    </row>
    <row r="19" spans="1:42">
      <c r="A19" s="74">
        <v>-33</v>
      </c>
      <c r="B19" s="95">
        <f ca="1">IF('Coal mining 2010'!$A27="MR",INDIRECT("'Coal mining 2010'!"&amp;'Country Selector'!$B$3&amp;ROW($A27))*10^12,0)*'Process Emissions Multipliers'!$C$50</f>
        <v>0</v>
      </c>
      <c r="C19" s="297">
        <f t="shared" ca="1" si="3"/>
        <v>0</v>
      </c>
      <c r="D19" s="297">
        <f t="shared" ca="1" si="3"/>
        <v>0</v>
      </c>
      <c r="E19" s="297">
        <f t="shared" ca="1" si="3"/>
        <v>0</v>
      </c>
      <c r="F19" s="297">
        <f t="shared" ca="1" si="3"/>
        <v>0</v>
      </c>
      <c r="G19" s="297">
        <f t="shared" ca="1" si="3"/>
        <v>0</v>
      </c>
      <c r="H19" s="297">
        <f t="shared" ca="1" si="3"/>
        <v>0</v>
      </c>
      <c r="I19" s="297">
        <f t="shared" ca="1" si="3"/>
        <v>0</v>
      </c>
      <c r="J19" s="297">
        <f t="shared" ca="1" si="3"/>
        <v>0</v>
      </c>
      <c r="K19" s="297">
        <f t="shared" ca="1" si="3"/>
        <v>0</v>
      </c>
      <c r="L19">
        <f ca="1">IF('Coal mining 2020'!$A27="MR",INDIRECT("'Coal mining 2020'!"&amp;'Country Selector'!$B$3&amp;ROW($A27))*10^12,0)*'Process Emissions Multipliers'!$E$50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2030'!$A27="MR",INDIRECT("'Coal mining 2030'!"&amp;'Country Selector'!$B$3&amp;ROW($A27))*10^12,0)*'Process Emissions Multipliers'!$G$50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Multipliers'!$H$50</f>
        <v>0</v>
      </c>
    </row>
    <row r="20" spans="1:42">
      <c r="A20" s="74">
        <v>-32</v>
      </c>
      <c r="B20" s="95">
        <f ca="1">IF('Coal mining 2010'!$A28="MR",INDIRECT("'Coal mining 2010'!"&amp;'Country Selector'!$B$3&amp;ROW($A28))*10^12,0)*'Process Emissions Multipliers'!$C$50</f>
        <v>0</v>
      </c>
      <c r="C20" s="297">
        <f t="shared" ca="1" si="3"/>
        <v>0</v>
      </c>
      <c r="D20" s="297">
        <f t="shared" ca="1" si="3"/>
        <v>0</v>
      </c>
      <c r="E20" s="297">
        <f t="shared" ca="1" si="3"/>
        <v>0</v>
      </c>
      <c r="F20" s="297">
        <f t="shared" ca="1" si="3"/>
        <v>0</v>
      </c>
      <c r="G20" s="297">
        <f t="shared" ca="1" si="3"/>
        <v>0</v>
      </c>
      <c r="H20" s="297">
        <f t="shared" ca="1" si="3"/>
        <v>0</v>
      </c>
      <c r="I20" s="297">
        <f t="shared" ca="1" si="3"/>
        <v>0</v>
      </c>
      <c r="J20" s="297">
        <f t="shared" ca="1" si="3"/>
        <v>0</v>
      </c>
      <c r="K20" s="297">
        <f t="shared" ca="1" si="3"/>
        <v>0</v>
      </c>
      <c r="L20">
        <f ca="1">IF('Coal mining 2020'!$A28="MR",INDIRECT("'Coal mining 2020'!"&amp;'Country Selector'!$B$3&amp;ROW($A28))*10^12,0)*'Process Emissions Multipliers'!$E$50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2030'!$A28="MR",INDIRECT("'Coal mining 2030'!"&amp;'Country Selector'!$B$3&amp;ROW($A28))*10^12,0)*'Process Emissions Multipliers'!$G$50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Multipliers'!$H$50</f>
        <v>0</v>
      </c>
    </row>
    <row r="21" spans="1:42">
      <c r="A21" s="74">
        <v>-31</v>
      </c>
      <c r="B21" s="95">
        <f ca="1">IF('Coal mining 2010'!$A29="MR",INDIRECT("'Coal mining 2010'!"&amp;'Country Selector'!$B$3&amp;ROW($A29))*10^12,0)*'Process Emissions Multipliers'!$C$50</f>
        <v>0</v>
      </c>
      <c r="C21" s="297">
        <f t="shared" ca="1" si="3"/>
        <v>0</v>
      </c>
      <c r="D21" s="297">
        <f t="shared" ca="1" si="3"/>
        <v>0</v>
      </c>
      <c r="E21" s="297">
        <f t="shared" ca="1" si="3"/>
        <v>0</v>
      </c>
      <c r="F21" s="297">
        <f t="shared" ca="1" si="3"/>
        <v>0</v>
      </c>
      <c r="G21" s="297">
        <f t="shared" ca="1" si="3"/>
        <v>0</v>
      </c>
      <c r="H21" s="297">
        <f t="shared" ca="1" si="3"/>
        <v>0</v>
      </c>
      <c r="I21" s="297">
        <f t="shared" ca="1" si="3"/>
        <v>0</v>
      </c>
      <c r="J21" s="297">
        <f t="shared" ca="1" si="3"/>
        <v>0</v>
      </c>
      <c r="K21" s="297">
        <f t="shared" ca="1" si="3"/>
        <v>0</v>
      </c>
      <c r="L21">
        <f ca="1">IF('Coal mining 2020'!$A29="MR",INDIRECT("'Coal mining 2020'!"&amp;'Country Selector'!$B$3&amp;ROW($A29))*10^12,0)*'Process Emissions Multipliers'!$E$50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2030'!$A29="MR",INDIRECT("'Coal mining 2030'!"&amp;'Country Selector'!$B$3&amp;ROW($A29))*10^12,0)*'Process Emissions Multipliers'!$G$50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Multipliers'!$H$50</f>
        <v>0</v>
      </c>
    </row>
    <row r="22" spans="1:42">
      <c r="A22" s="74">
        <v>-30</v>
      </c>
      <c r="B22" s="95">
        <f ca="1">IF('Coal mining 2010'!$A30="MR",INDIRECT("'Coal mining 2010'!"&amp;'Country Selector'!$B$3&amp;ROW($A30))*10^12,0)*'Process Emissions Multipliers'!$C$50</f>
        <v>0</v>
      </c>
      <c r="C22" s="297">
        <f t="shared" ca="1" si="3"/>
        <v>0</v>
      </c>
      <c r="D22" s="297">
        <f t="shared" ca="1" si="3"/>
        <v>0</v>
      </c>
      <c r="E22" s="297">
        <f t="shared" ca="1" si="3"/>
        <v>0</v>
      </c>
      <c r="F22" s="297">
        <f t="shared" ca="1" si="3"/>
        <v>0</v>
      </c>
      <c r="G22" s="297">
        <f t="shared" ca="1" si="3"/>
        <v>0</v>
      </c>
      <c r="H22" s="297">
        <f t="shared" ca="1" si="3"/>
        <v>0</v>
      </c>
      <c r="I22" s="297">
        <f t="shared" ca="1" si="3"/>
        <v>0</v>
      </c>
      <c r="J22" s="297">
        <f t="shared" ca="1" si="3"/>
        <v>0</v>
      </c>
      <c r="K22" s="297">
        <f t="shared" ca="1" si="3"/>
        <v>0</v>
      </c>
      <c r="L22">
        <f ca="1">IF('Coal mining 2020'!$A30="MR",INDIRECT("'Coal mining 2020'!"&amp;'Country Selector'!$B$3&amp;ROW($A30))*10^12,0)*'Process Emissions Multipliers'!$E$50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Selector'!$B$3&amp;ROW($A30))*10^12,0)*'Process Emissions Multipliers'!$G$50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Multipliers'!$H$50</f>
        <v>0</v>
      </c>
    </row>
    <row r="23" spans="1:42">
      <c r="A23" s="74">
        <v>-29</v>
      </c>
      <c r="B23" s="95">
        <f ca="1">IF('Coal mining 2010'!$A31="MR",INDIRECT("'Coal mining 2010'!"&amp;'Country Selector'!$B$3&amp;ROW($A31))*10^12,0)*'Process Emissions Multipliers'!$C$50</f>
        <v>0</v>
      </c>
      <c r="C23" s="297">
        <f t="shared" ca="1" si="3"/>
        <v>0</v>
      </c>
      <c r="D23" s="297">
        <f t="shared" ca="1" si="3"/>
        <v>0</v>
      </c>
      <c r="E23" s="297">
        <f t="shared" ca="1" si="3"/>
        <v>0</v>
      </c>
      <c r="F23" s="297">
        <f t="shared" ca="1" si="3"/>
        <v>0</v>
      </c>
      <c r="G23" s="297">
        <f t="shared" ca="1" si="3"/>
        <v>0</v>
      </c>
      <c r="H23" s="297">
        <f t="shared" ca="1" si="3"/>
        <v>0</v>
      </c>
      <c r="I23" s="297">
        <f t="shared" ca="1" si="3"/>
        <v>0</v>
      </c>
      <c r="J23" s="297">
        <f t="shared" ca="1" si="3"/>
        <v>0</v>
      </c>
      <c r="K23" s="297">
        <f t="shared" ca="1" si="3"/>
        <v>0</v>
      </c>
      <c r="L23">
        <f ca="1">IF('Coal mining 2020'!$A31="MR",INDIRECT("'Coal mining 2020'!"&amp;'Country Selector'!$B$3&amp;ROW($A31))*10^12,0)*'Process Emissions Multipliers'!$E$50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2030'!$A31="MR",INDIRECT("'Coal mining 2030'!"&amp;'Country Selector'!$B$3&amp;ROW($A31))*10^12,0)*'Process Emissions Multipliers'!$G$50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Multipliers'!$H$50</f>
        <v>0</v>
      </c>
    </row>
    <row r="24" spans="1:42">
      <c r="A24" s="74">
        <v>-28</v>
      </c>
      <c r="B24" s="95">
        <f ca="1">IF('Coal mining 2010'!$A32="MR",INDIRECT("'Coal mining 2010'!"&amp;'Country Selector'!$B$3&amp;ROW($A32))*10^12,0)*'Process Emissions Multipliers'!$C$50</f>
        <v>0</v>
      </c>
      <c r="C24" s="297">
        <f t="shared" ca="1" si="3"/>
        <v>0</v>
      </c>
      <c r="D24" s="297">
        <f t="shared" ca="1" si="3"/>
        <v>0</v>
      </c>
      <c r="E24" s="297">
        <f t="shared" ca="1" si="3"/>
        <v>0</v>
      </c>
      <c r="F24" s="297">
        <f t="shared" ca="1" si="3"/>
        <v>0</v>
      </c>
      <c r="G24" s="297">
        <f t="shared" ca="1" si="3"/>
        <v>0</v>
      </c>
      <c r="H24" s="297">
        <f t="shared" ca="1" si="3"/>
        <v>0</v>
      </c>
      <c r="I24" s="297">
        <f t="shared" ca="1" si="3"/>
        <v>0</v>
      </c>
      <c r="J24" s="297">
        <f t="shared" ca="1" si="3"/>
        <v>0</v>
      </c>
      <c r="K24" s="297">
        <f t="shared" ca="1" si="3"/>
        <v>0</v>
      </c>
      <c r="L24">
        <f ca="1">IF('Coal mining 2020'!$A32="MR",INDIRECT("'Coal mining 2020'!"&amp;'Country Selector'!$B$3&amp;ROW($A32))*10^12,0)*'Process Emissions Multipliers'!$E$50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2030'!$A32="MR",INDIRECT("'Coal mining 2030'!"&amp;'Country Selector'!$B$3&amp;ROW($A32))*10^12,0)*'Process Emissions Multipliers'!$G$50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Multipliers'!$H$50</f>
        <v>0</v>
      </c>
    </row>
    <row r="25" spans="1:42">
      <c r="A25" s="74">
        <v>-27</v>
      </c>
      <c r="B25" s="95">
        <f ca="1">IF('Coal mining 2010'!$A33="MR",INDIRECT("'Coal mining 2010'!"&amp;'Country Selector'!$B$3&amp;ROW($A33))*10^12,0)*'Process Emissions Multipliers'!$C$50</f>
        <v>0</v>
      </c>
      <c r="C25" s="297">
        <f t="shared" ca="1" si="3"/>
        <v>0</v>
      </c>
      <c r="D25" s="297">
        <f t="shared" ca="1" si="3"/>
        <v>0</v>
      </c>
      <c r="E25" s="297">
        <f t="shared" ca="1" si="3"/>
        <v>0</v>
      </c>
      <c r="F25" s="297">
        <f t="shared" ca="1" si="3"/>
        <v>0</v>
      </c>
      <c r="G25" s="297">
        <f t="shared" ca="1" si="3"/>
        <v>0</v>
      </c>
      <c r="H25" s="297">
        <f t="shared" ca="1" si="3"/>
        <v>0</v>
      </c>
      <c r="I25" s="297">
        <f t="shared" ca="1" si="3"/>
        <v>0</v>
      </c>
      <c r="J25" s="297">
        <f t="shared" ca="1" si="3"/>
        <v>0</v>
      </c>
      <c r="K25" s="297">
        <f t="shared" ca="1" si="3"/>
        <v>0</v>
      </c>
      <c r="L25">
        <f ca="1">IF('Coal mining 2020'!$A33="MR",INDIRECT("'Coal mining 2020'!"&amp;'Country Selector'!$B$3&amp;ROW($A33))*10^12,0)*'Process Emissions Multipliers'!$E$50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2030'!$A33="MR",INDIRECT("'Coal mining 2030'!"&amp;'Country Selector'!$B$3&amp;ROW($A33))*10^12,0)*'Process Emissions Multipliers'!$G$50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Multipliers'!$H$50</f>
        <v>0</v>
      </c>
    </row>
    <row r="26" spans="1:42">
      <c r="A26" s="74">
        <v>-26</v>
      </c>
      <c r="B26" s="95">
        <f ca="1">IF('Coal mining 2010'!$A34="MR",INDIRECT("'Coal mining 2010'!"&amp;'Country Selector'!$B$3&amp;ROW($A34))*10^12,0)*'Process Emissions Multipliers'!$C$50</f>
        <v>0</v>
      </c>
      <c r="C26" s="297">
        <f t="shared" ca="1" si="3"/>
        <v>0</v>
      </c>
      <c r="D26" s="297">
        <f t="shared" ca="1" si="3"/>
        <v>0</v>
      </c>
      <c r="E26" s="297">
        <f t="shared" ca="1" si="3"/>
        <v>0</v>
      </c>
      <c r="F26" s="297">
        <f t="shared" ca="1" si="3"/>
        <v>0</v>
      </c>
      <c r="G26" s="297">
        <f t="shared" ca="1" si="3"/>
        <v>0</v>
      </c>
      <c r="H26" s="297">
        <f t="shared" ca="1" si="3"/>
        <v>0</v>
      </c>
      <c r="I26" s="297">
        <f t="shared" ca="1" si="3"/>
        <v>0</v>
      </c>
      <c r="J26" s="297">
        <f t="shared" ca="1" si="3"/>
        <v>0</v>
      </c>
      <c r="K26" s="297">
        <f t="shared" ca="1" si="3"/>
        <v>0</v>
      </c>
      <c r="L26">
        <f ca="1">IF('Coal mining 2020'!$A34="MR",INDIRECT("'Coal mining 2020'!"&amp;'Country Selector'!$B$3&amp;ROW($A34))*10^12,0)*'Process Emissions Multipliers'!$E$50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2030'!$A34="MR",INDIRECT("'Coal mining 2030'!"&amp;'Country Selector'!$B$3&amp;ROW($A34))*10^12,0)*'Process Emissions Multipliers'!$G$50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Multipliers'!$H$50</f>
        <v>0</v>
      </c>
    </row>
    <row r="27" spans="1:42">
      <c r="A27" s="74">
        <v>-25</v>
      </c>
      <c r="B27" s="95">
        <f ca="1">IF('Coal mining 2010'!$A35="MR",INDIRECT("'Coal mining 2010'!"&amp;'Country Selector'!$B$3&amp;ROW($A35))*10^12,0)*'Process Emissions Multipliers'!$C$50</f>
        <v>0</v>
      </c>
      <c r="C27" s="297">
        <f t="shared" ca="1" si="3"/>
        <v>0</v>
      </c>
      <c r="D27" s="297">
        <f t="shared" ca="1" si="3"/>
        <v>0</v>
      </c>
      <c r="E27" s="297">
        <f t="shared" ca="1" si="3"/>
        <v>0</v>
      </c>
      <c r="F27" s="297">
        <f t="shared" ca="1" si="3"/>
        <v>0</v>
      </c>
      <c r="G27" s="297">
        <f t="shared" ca="1" si="3"/>
        <v>0</v>
      </c>
      <c r="H27" s="297">
        <f t="shared" ca="1" si="3"/>
        <v>0</v>
      </c>
      <c r="I27" s="297">
        <f t="shared" ca="1" si="3"/>
        <v>0</v>
      </c>
      <c r="J27" s="297">
        <f t="shared" ca="1" si="3"/>
        <v>0</v>
      </c>
      <c r="K27" s="297">
        <f t="shared" ca="1" si="3"/>
        <v>0</v>
      </c>
      <c r="L27">
        <f ca="1">IF('Coal mining 2020'!$A35="MR",INDIRECT("'Coal mining 2020'!"&amp;'Country Selector'!$B$3&amp;ROW($A35))*10^12,0)*'Process Emissions Multipliers'!$E$50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2030'!$A35="MR",INDIRECT("'Coal mining 2030'!"&amp;'Country Selector'!$B$3&amp;ROW($A35))*10^12,0)*'Process Emissions Multipliers'!$G$50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Multipliers'!$H$50</f>
        <v>0</v>
      </c>
    </row>
    <row r="28" spans="1:42">
      <c r="A28" s="74">
        <v>-24</v>
      </c>
      <c r="B28" s="95">
        <f ca="1">IF('Coal mining 2010'!$A36="MR",INDIRECT("'Coal mining 2010'!"&amp;'Country Selector'!$B$3&amp;ROW($A36))*10^12,0)*'Process Emissions Multipliers'!$C$50</f>
        <v>0</v>
      </c>
      <c r="C28" s="297">
        <f t="shared" ca="1" si="3"/>
        <v>0</v>
      </c>
      <c r="D28" s="297">
        <f t="shared" ca="1" si="3"/>
        <v>0</v>
      </c>
      <c r="E28" s="297">
        <f t="shared" ca="1" si="3"/>
        <v>0</v>
      </c>
      <c r="F28" s="297">
        <f t="shared" ca="1" si="3"/>
        <v>0</v>
      </c>
      <c r="G28" s="297">
        <f t="shared" ca="1" si="3"/>
        <v>0</v>
      </c>
      <c r="H28" s="297">
        <f t="shared" ca="1" si="3"/>
        <v>0</v>
      </c>
      <c r="I28" s="297">
        <f t="shared" ca="1" si="3"/>
        <v>0</v>
      </c>
      <c r="J28" s="297">
        <f t="shared" ca="1" si="3"/>
        <v>0</v>
      </c>
      <c r="K28" s="297">
        <f t="shared" ca="1" si="3"/>
        <v>0</v>
      </c>
      <c r="L28">
        <f ca="1">IF('Coal mining 2020'!$A36="MR",INDIRECT("'Coal mining 2020'!"&amp;'Country Selector'!$B$3&amp;ROW($A36))*10^12,0)*'Process Emissions Multipliers'!$E$50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2030'!$A36="MR",INDIRECT("'Coal mining 2030'!"&amp;'Country Selector'!$B$3&amp;ROW($A36))*10^12,0)*'Process Emissions Multipliers'!$G$50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Multipliers'!$H$50</f>
        <v>0</v>
      </c>
    </row>
    <row r="29" spans="1:42">
      <c r="A29" s="74">
        <v>-23</v>
      </c>
      <c r="B29" s="95">
        <f ca="1">IF('Coal mining 2010'!$A37="MR",INDIRECT("'Coal mining 2010'!"&amp;'Country Selector'!$B$3&amp;ROW($A37))*10^12,0)*'Process Emissions Multipliers'!$C$50</f>
        <v>0</v>
      </c>
      <c r="C29" s="297">
        <f t="shared" ca="1" si="3"/>
        <v>0</v>
      </c>
      <c r="D29" s="297">
        <f t="shared" ca="1" si="3"/>
        <v>0</v>
      </c>
      <c r="E29" s="297">
        <f t="shared" ca="1" si="3"/>
        <v>0</v>
      </c>
      <c r="F29" s="297">
        <f t="shared" ca="1" si="3"/>
        <v>0</v>
      </c>
      <c r="G29" s="297">
        <f t="shared" ca="1" si="3"/>
        <v>0</v>
      </c>
      <c r="H29" s="297">
        <f t="shared" ca="1" si="3"/>
        <v>0</v>
      </c>
      <c r="I29" s="297">
        <f t="shared" ca="1" si="3"/>
        <v>0</v>
      </c>
      <c r="J29" s="297">
        <f t="shared" ca="1" si="3"/>
        <v>0</v>
      </c>
      <c r="K29" s="297">
        <f t="shared" ca="1" si="3"/>
        <v>0</v>
      </c>
      <c r="L29">
        <f ca="1">IF('Coal mining 2020'!$A37="MR",INDIRECT("'Coal mining 2020'!"&amp;'Country Selector'!$B$3&amp;ROW($A37))*10^12,0)*'Process Emissions Multipliers'!$E$50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2030'!$A37="MR",INDIRECT("'Coal mining 2030'!"&amp;'Country Selector'!$B$3&amp;ROW($A37))*10^12,0)*'Process Emissions Multipliers'!$G$50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Multipliers'!$H$50</f>
        <v>0</v>
      </c>
    </row>
    <row r="30" spans="1:42">
      <c r="A30" s="74">
        <v>-22</v>
      </c>
      <c r="B30" s="95">
        <f ca="1">IF('Coal mining 2010'!$A38="MR",INDIRECT("'Coal mining 2010'!"&amp;'Country Selector'!$B$3&amp;ROW($A38))*10^12,0)*'Process Emissions Multipliers'!$C$50</f>
        <v>0</v>
      </c>
      <c r="C30" s="297">
        <f t="shared" ca="1" si="3"/>
        <v>0</v>
      </c>
      <c r="D30" s="297">
        <f t="shared" ca="1" si="3"/>
        <v>0</v>
      </c>
      <c r="E30" s="297">
        <f t="shared" ca="1" si="3"/>
        <v>0</v>
      </c>
      <c r="F30" s="297">
        <f t="shared" ca="1" si="3"/>
        <v>0</v>
      </c>
      <c r="G30" s="297">
        <f t="shared" ca="1" si="3"/>
        <v>0</v>
      </c>
      <c r="H30" s="297">
        <f t="shared" ca="1" si="3"/>
        <v>0</v>
      </c>
      <c r="I30" s="297">
        <f t="shared" ca="1" si="3"/>
        <v>0</v>
      </c>
      <c r="J30" s="297">
        <f t="shared" ca="1" si="3"/>
        <v>0</v>
      </c>
      <c r="K30" s="297">
        <f t="shared" ca="1" si="3"/>
        <v>0</v>
      </c>
      <c r="L30">
        <f ca="1">IF('Coal mining 2020'!$A38="MR",INDIRECT("'Coal mining 2020'!"&amp;'Country Selector'!$B$3&amp;ROW($A38))*10^12,0)*'Process Emissions Multipliers'!$E$50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2030'!$A38="MR",INDIRECT("'Coal mining 2030'!"&amp;'Country Selector'!$B$3&amp;ROW($A38))*10^12,0)*'Process Emissions Multipliers'!$G$50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Multipliers'!$H$50</f>
        <v>0</v>
      </c>
    </row>
    <row r="31" spans="1:42">
      <c r="A31" s="74">
        <v>-21</v>
      </c>
      <c r="B31" s="95">
        <f ca="1">IF('Coal mining 2010'!$A39="MR",INDIRECT("'Coal mining 2010'!"&amp;'Country Selector'!$B$3&amp;ROW($A39))*10^12,0)*'Process Emissions Multipliers'!$C$50</f>
        <v>0</v>
      </c>
      <c r="C31" s="297">
        <f t="shared" ca="1" si="3"/>
        <v>0</v>
      </c>
      <c r="D31" s="297">
        <f t="shared" ca="1" si="3"/>
        <v>0</v>
      </c>
      <c r="E31" s="297">
        <f t="shared" ca="1" si="3"/>
        <v>0</v>
      </c>
      <c r="F31" s="297">
        <f t="shared" ca="1" si="3"/>
        <v>0</v>
      </c>
      <c r="G31" s="297">
        <f t="shared" ca="1" si="3"/>
        <v>0</v>
      </c>
      <c r="H31" s="297">
        <f t="shared" ca="1" si="3"/>
        <v>0</v>
      </c>
      <c r="I31" s="297">
        <f t="shared" ca="1" si="3"/>
        <v>0</v>
      </c>
      <c r="J31" s="297">
        <f t="shared" ca="1" si="3"/>
        <v>0</v>
      </c>
      <c r="K31" s="297">
        <f t="shared" ca="1" si="3"/>
        <v>0</v>
      </c>
      <c r="L31">
        <f ca="1">IF('Coal mining 2020'!$A39="MR",INDIRECT("'Coal mining 2020'!"&amp;'Country Selector'!$B$3&amp;ROW($A39))*10^12,0)*'Process Emissions Multipliers'!$E$50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2030'!$A39="MR",INDIRECT("'Coal mining 2030'!"&amp;'Country Selector'!$B$3&amp;ROW($A39))*10^12,0)*'Process Emissions Multipliers'!$G$50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Multipliers'!$H$50</f>
        <v>0</v>
      </c>
    </row>
    <row r="32" spans="1:42">
      <c r="A32" s="74">
        <v>-20</v>
      </c>
      <c r="B32" s="95">
        <f ca="1">IF('Coal mining 2010'!$A40="MR",INDIRECT("'Coal mining 2010'!"&amp;'Country Selector'!$B$3&amp;ROW($A40))*10^12,0)*'Process Emissions Multipliers'!$C$50</f>
        <v>0</v>
      </c>
      <c r="C32" s="297">
        <f t="shared" ca="1" si="3"/>
        <v>0</v>
      </c>
      <c r="D32" s="297">
        <f t="shared" ca="1" si="3"/>
        <v>0</v>
      </c>
      <c r="E32" s="297">
        <f t="shared" ca="1" si="3"/>
        <v>0</v>
      </c>
      <c r="F32" s="297">
        <f t="shared" ca="1" si="3"/>
        <v>0</v>
      </c>
      <c r="G32" s="297">
        <f t="shared" ca="1" si="3"/>
        <v>0</v>
      </c>
      <c r="H32" s="297">
        <f t="shared" ca="1" si="3"/>
        <v>0</v>
      </c>
      <c r="I32" s="297">
        <f t="shared" ca="1" si="3"/>
        <v>0</v>
      </c>
      <c r="J32" s="297">
        <f t="shared" ca="1" si="3"/>
        <v>0</v>
      </c>
      <c r="K32" s="297">
        <f t="shared" ca="1" si="3"/>
        <v>0</v>
      </c>
      <c r="L32">
        <f ca="1">IF('Coal mining 2020'!$A40="MR",INDIRECT("'Coal mining 2020'!"&amp;'Country Selector'!$B$3&amp;ROW($A40))*10^12,0)*'Process Emissions Multipliers'!$E$50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2030'!$A40="MR",INDIRECT("'Coal mining 2030'!"&amp;'Country Selector'!$B$3&amp;ROW($A40))*10^12,0)*'Process Emissions Multipliers'!$G$50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Multipliers'!$H$50</f>
        <v>0</v>
      </c>
    </row>
    <row r="33" spans="1:42">
      <c r="A33" s="74">
        <v>-19</v>
      </c>
      <c r="B33" s="95">
        <f ca="1">IF('Coal mining 2010'!$A41="MR",INDIRECT("'Coal mining 2010'!"&amp;'Country Selector'!$B$3&amp;ROW($A41))*10^12,0)*'Process Emissions Multipliers'!$C$50</f>
        <v>0</v>
      </c>
      <c r="C33" s="297">
        <f t="shared" ca="1" si="3"/>
        <v>0</v>
      </c>
      <c r="D33" s="297">
        <f t="shared" ca="1" si="3"/>
        <v>0</v>
      </c>
      <c r="E33" s="297">
        <f t="shared" ca="1" si="3"/>
        <v>0</v>
      </c>
      <c r="F33" s="297">
        <f t="shared" ca="1" si="3"/>
        <v>0</v>
      </c>
      <c r="G33" s="297">
        <f t="shared" ca="1" si="3"/>
        <v>0</v>
      </c>
      <c r="H33" s="297">
        <f t="shared" ca="1" si="3"/>
        <v>0</v>
      </c>
      <c r="I33" s="297">
        <f t="shared" ca="1" si="3"/>
        <v>0</v>
      </c>
      <c r="J33" s="297">
        <f t="shared" ca="1" si="3"/>
        <v>0</v>
      </c>
      <c r="K33" s="297">
        <f t="shared" ca="1" si="3"/>
        <v>0</v>
      </c>
      <c r="L33">
        <f ca="1">IF('Coal mining 2020'!$A41="MR",INDIRECT("'Coal mining 2020'!"&amp;'Country Selector'!$B$3&amp;ROW($A41))*10^12,0)*'Process Emissions Multipliers'!$E$50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2030'!$A41="MR",INDIRECT("'Coal mining 2030'!"&amp;'Country Selector'!$B$3&amp;ROW($A41))*10^12,0)*'Process Emissions Multipliers'!$G$50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Multipliers'!$H$50</f>
        <v>0</v>
      </c>
    </row>
    <row r="34" spans="1:42">
      <c r="A34" s="74">
        <v>-18</v>
      </c>
      <c r="B34" s="95">
        <f ca="1">IF('Coal mining 2010'!$A42="MR",INDIRECT("'Coal mining 2010'!"&amp;'Country Selector'!$B$3&amp;ROW($A42))*10^12,0)*'Process Emissions Multipliers'!$C$50</f>
        <v>0</v>
      </c>
      <c r="C34" s="297">
        <f t="shared" ca="1" si="3"/>
        <v>0</v>
      </c>
      <c r="D34" s="297">
        <f t="shared" ca="1" si="3"/>
        <v>0</v>
      </c>
      <c r="E34" s="297">
        <f t="shared" ca="1" si="3"/>
        <v>0</v>
      </c>
      <c r="F34" s="297">
        <f t="shared" ca="1" si="3"/>
        <v>0</v>
      </c>
      <c r="G34" s="297">
        <f t="shared" ca="1" si="3"/>
        <v>0</v>
      </c>
      <c r="H34" s="297">
        <f t="shared" ca="1" si="3"/>
        <v>0</v>
      </c>
      <c r="I34" s="297">
        <f t="shared" ca="1" si="3"/>
        <v>0</v>
      </c>
      <c r="J34" s="297">
        <f t="shared" ca="1" si="3"/>
        <v>0</v>
      </c>
      <c r="K34" s="297">
        <f t="shared" ca="1" si="3"/>
        <v>0</v>
      </c>
      <c r="L34">
        <f ca="1">IF('Coal mining 2020'!$A42="MR",INDIRECT("'Coal mining 2020'!"&amp;'Country Selector'!$B$3&amp;ROW($A42))*10^12,0)*'Process Emissions Multipliers'!$E$50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2030'!$A42="MR",INDIRECT("'Coal mining 2030'!"&amp;'Country Selector'!$B$3&amp;ROW($A42))*10^12,0)*'Process Emissions Multipliers'!$G$50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Multipliers'!$H$50</f>
        <v>0</v>
      </c>
    </row>
    <row r="35" spans="1:42">
      <c r="A35" s="74">
        <v>-17</v>
      </c>
      <c r="B35" s="95">
        <f ca="1">IF('Coal mining 2010'!$A43="MR",INDIRECT("'Coal mining 2010'!"&amp;'Country Selector'!$B$3&amp;ROW($A43))*10^12,0)*'Process Emissions Multipliers'!$C$50</f>
        <v>0</v>
      </c>
      <c r="C35" s="297">
        <f t="shared" ref="C35:K63" ca="1" si="9">$B35*($L$1-C$1)/($L$1-$B$1)+$L35*(C$1-$B$1)/($L$1-$B$1)</f>
        <v>0</v>
      </c>
      <c r="D35" s="297">
        <f t="shared" ca="1" si="9"/>
        <v>0</v>
      </c>
      <c r="E35" s="297">
        <f t="shared" ca="1" si="9"/>
        <v>0</v>
      </c>
      <c r="F35" s="297">
        <f t="shared" ca="1" si="9"/>
        <v>0</v>
      </c>
      <c r="G35" s="297">
        <f t="shared" ca="1" si="9"/>
        <v>0</v>
      </c>
      <c r="H35" s="297">
        <f t="shared" ca="1" si="9"/>
        <v>0</v>
      </c>
      <c r="I35" s="297">
        <f t="shared" ca="1" si="9"/>
        <v>0</v>
      </c>
      <c r="J35" s="297">
        <f t="shared" ca="1" si="9"/>
        <v>0</v>
      </c>
      <c r="K35" s="297">
        <f t="shared" ca="1" si="9"/>
        <v>0</v>
      </c>
      <c r="L35">
        <f ca="1">IF('Coal mining 2020'!$A43="MR",INDIRECT("'Coal mining 2020'!"&amp;'Country Selector'!$B$3&amp;ROW($A43))*10^12,0)*'Process Emissions Multipliers'!$E$50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2030'!$A43="MR",INDIRECT("'Coal mining 2030'!"&amp;'Country Selector'!$B$3&amp;ROW($A43))*10^12,0)*'Process Emissions Multipliers'!$G$50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Multipliers'!$H$50</f>
        <v>0</v>
      </c>
    </row>
    <row r="36" spans="1:42">
      <c r="A36" s="74">
        <v>-16</v>
      </c>
      <c r="B36" s="95">
        <f ca="1">IF('Coal mining 2010'!$A44="MR",INDIRECT("'Coal mining 2010'!"&amp;'Country Selector'!$B$3&amp;ROW($A44))*10^12,0)*'Process Emissions Multipliers'!$C$50</f>
        <v>0</v>
      </c>
      <c r="C36" s="297">
        <f t="shared" ca="1" si="9"/>
        <v>0</v>
      </c>
      <c r="D36" s="297">
        <f t="shared" ca="1" si="9"/>
        <v>0</v>
      </c>
      <c r="E36" s="297">
        <f t="shared" ca="1" si="9"/>
        <v>0</v>
      </c>
      <c r="F36" s="297">
        <f t="shared" ca="1" si="9"/>
        <v>0</v>
      </c>
      <c r="G36" s="297">
        <f t="shared" ca="1" si="9"/>
        <v>0</v>
      </c>
      <c r="H36" s="297">
        <f t="shared" ca="1" si="9"/>
        <v>0</v>
      </c>
      <c r="I36" s="297">
        <f t="shared" ca="1" si="9"/>
        <v>0</v>
      </c>
      <c r="J36" s="297">
        <f t="shared" ca="1" si="9"/>
        <v>0</v>
      </c>
      <c r="K36" s="297">
        <f t="shared" ca="1" si="9"/>
        <v>0</v>
      </c>
      <c r="L36">
        <f ca="1">IF('Coal mining 2020'!$A44="MR",INDIRECT("'Coal mining 2020'!"&amp;'Country Selector'!$B$3&amp;ROW($A44))*10^12,0)*'Process Emissions Multipliers'!$E$50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2030'!$A44="MR",INDIRECT("'Coal mining 2030'!"&amp;'Country Selector'!$B$3&amp;ROW($A44))*10^12,0)*'Process Emissions Multipliers'!$G$50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Multipliers'!$H$50</f>
        <v>0</v>
      </c>
    </row>
    <row r="37" spans="1:42">
      <c r="A37" s="74">
        <v>-15</v>
      </c>
      <c r="B37" s="95">
        <f ca="1">IF('Coal mining 2010'!$A45="MR",INDIRECT("'Coal mining 2010'!"&amp;'Country Selector'!$B$3&amp;ROW($A45))*10^12,0)*'Process Emissions Multipliers'!$C$50</f>
        <v>0</v>
      </c>
      <c r="C37" s="297">
        <f t="shared" ca="1" si="9"/>
        <v>0</v>
      </c>
      <c r="D37" s="297">
        <f t="shared" ca="1" si="9"/>
        <v>0</v>
      </c>
      <c r="E37" s="297">
        <f t="shared" ca="1" si="9"/>
        <v>0</v>
      </c>
      <c r="F37" s="297">
        <f t="shared" ca="1" si="9"/>
        <v>0</v>
      </c>
      <c r="G37" s="297">
        <f t="shared" ca="1" si="9"/>
        <v>0</v>
      </c>
      <c r="H37" s="297">
        <f t="shared" ca="1" si="9"/>
        <v>0</v>
      </c>
      <c r="I37" s="297">
        <f t="shared" ca="1" si="9"/>
        <v>0</v>
      </c>
      <c r="J37" s="297">
        <f t="shared" ca="1" si="9"/>
        <v>0</v>
      </c>
      <c r="K37" s="297">
        <f t="shared" ca="1" si="9"/>
        <v>0</v>
      </c>
      <c r="L37">
        <f ca="1">IF('Coal mining 2020'!$A45="MR",INDIRECT("'Coal mining 2020'!"&amp;'Country Selector'!$B$3&amp;ROW($A45))*10^12,0)*'Process Emissions Multipliers'!$E$50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2030'!$A45="MR",INDIRECT("'Coal mining 2030'!"&amp;'Country Selector'!$B$3&amp;ROW($A45))*10^12,0)*'Process Emissions Multipliers'!$G$50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Multipliers'!$H$50</f>
        <v>0</v>
      </c>
    </row>
    <row r="38" spans="1:42">
      <c r="A38" s="74">
        <v>-14</v>
      </c>
      <c r="B38" s="95">
        <f ca="1">IF('Coal mining 2010'!$A46="MR",INDIRECT("'Coal mining 2010'!"&amp;'Country Selector'!$B$3&amp;ROW($A46))*10^12,0)*'Process Emissions Multipliers'!$C$50</f>
        <v>0</v>
      </c>
      <c r="C38" s="297">
        <f t="shared" ca="1" si="9"/>
        <v>0</v>
      </c>
      <c r="D38" s="297">
        <f t="shared" ca="1" si="9"/>
        <v>0</v>
      </c>
      <c r="E38" s="297">
        <f t="shared" ca="1" si="9"/>
        <v>0</v>
      </c>
      <c r="F38" s="297">
        <f t="shared" ca="1" si="9"/>
        <v>0</v>
      </c>
      <c r="G38" s="297">
        <f t="shared" ca="1" si="9"/>
        <v>0</v>
      </c>
      <c r="H38" s="297">
        <f t="shared" ca="1" si="9"/>
        <v>0</v>
      </c>
      <c r="I38" s="297">
        <f t="shared" ca="1" si="9"/>
        <v>0</v>
      </c>
      <c r="J38" s="297">
        <f t="shared" ca="1" si="9"/>
        <v>0</v>
      </c>
      <c r="K38" s="297">
        <f t="shared" ca="1" si="9"/>
        <v>0</v>
      </c>
      <c r="L38">
        <f ca="1">IF('Coal mining 2020'!$A46="MR",INDIRECT("'Coal mining 2020'!"&amp;'Country Selector'!$B$3&amp;ROW($A46))*10^12,0)*'Process Emissions Multipliers'!$E$50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2030'!$A46="MR",INDIRECT("'Coal mining 2030'!"&amp;'Country Selector'!$B$3&amp;ROW($A46))*10^12,0)*'Process Emissions Multipliers'!$G$50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Multipliers'!$H$50</f>
        <v>0</v>
      </c>
    </row>
    <row r="39" spans="1:42">
      <c r="A39" s="74">
        <v>-13</v>
      </c>
      <c r="B39" s="95">
        <f ca="1">IF('Coal mining 2010'!$A47="MR",INDIRECT("'Coal mining 2010'!"&amp;'Country Selector'!$B$3&amp;ROW($A47))*10^12,0)*'Process Emissions Multipliers'!$C$50</f>
        <v>0</v>
      </c>
      <c r="C39" s="297">
        <f t="shared" ca="1" si="9"/>
        <v>0</v>
      </c>
      <c r="D39" s="297">
        <f t="shared" ca="1" si="9"/>
        <v>0</v>
      </c>
      <c r="E39" s="297">
        <f t="shared" ca="1" si="9"/>
        <v>0</v>
      </c>
      <c r="F39" s="297">
        <f t="shared" ca="1" si="9"/>
        <v>0</v>
      </c>
      <c r="G39" s="297">
        <f t="shared" ca="1" si="9"/>
        <v>0</v>
      </c>
      <c r="H39" s="297">
        <f t="shared" ca="1" si="9"/>
        <v>0</v>
      </c>
      <c r="I39" s="297">
        <f t="shared" ca="1" si="9"/>
        <v>0</v>
      </c>
      <c r="J39" s="297">
        <f t="shared" ca="1" si="9"/>
        <v>0</v>
      </c>
      <c r="K39" s="297">
        <f t="shared" ca="1" si="9"/>
        <v>0</v>
      </c>
      <c r="L39">
        <f ca="1">IF('Coal mining 2020'!$A47="MR",INDIRECT("'Coal mining 2020'!"&amp;'Country Selector'!$B$3&amp;ROW($A47))*10^12,0)*'Process Emissions Multipliers'!$E$50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2030'!$A47="MR",INDIRECT("'Coal mining 2030'!"&amp;'Country Selector'!$B$3&amp;ROW($A47))*10^12,0)*'Process Emissions Multipliers'!$G$50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Multipliers'!$H$50</f>
        <v>0</v>
      </c>
    </row>
    <row r="40" spans="1:42">
      <c r="A40" s="74">
        <v>-12</v>
      </c>
      <c r="B40" s="95">
        <f ca="1">IF('Coal mining 2010'!$A48="MR",INDIRECT("'Coal mining 2010'!"&amp;'Country Selector'!$B$3&amp;ROW($A48))*10^12,0)*'Process Emissions Multipliers'!$C$50</f>
        <v>0</v>
      </c>
      <c r="C40" s="297">
        <f t="shared" ca="1" si="9"/>
        <v>0</v>
      </c>
      <c r="D40" s="297">
        <f t="shared" ca="1" si="9"/>
        <v>0</v>
      </c>
      <c r="E40" s="297">
        <f t="shared" ca="1" si="9"/>
        <v>0</v>
      </c>
      <c r="F40" s="297">
        <f t="shared" ca="1" si="9"/>
        <v>0</v>
      </c>
      <c r="G40" s="297">
        <f t="shared" ca="1" si="9"/>
        <v>0</v>
      </c>
      <c r="H40" s="297">
        <f t="shared" ca="1" si="9"/>
        <v>0</v>
      </c>
      <c r="I40" s="297">
        <f t="shared" ca="1" si="9"/>
        <v>0</v>
      </c>
      <c r="J40" s="297">
        <f t="shared" ca="1" si="9"/>
        <v>0</v>
      </c>
      <c r="K40" s="297">
        <f t="shared" ca="1" si="9"/>
        <v>0</v>
      </c>
      <c r="L40">
        <f ca="1">IF('Coal mining 2020'!$A48="MR",INDIRECT("'Coal mining 2020'!"&amp;'Country Selector'!$B$3&amp;ROW($A48))*10^12,0)*'Process Emissions Multipliers'!$E$50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2030'!$A48="MR",INDIRECT("'Coal mining 2030'!"&amp;'Country Selector'!$B$3&amp;ROW($A48))*10^12,0)*'Process Emissions Multipliers'!$G$50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Multipliers'!$H$50</f>
        <v>0</v>
      </c>
    </row>
    <row r="41" spans="1:42">
      <c r="A41" s="74">
        <v>-11</v>
      </c>
      <c r="B41" s="95">
        <f ca="1">IF('Coal mining 2010'!$A49="MR",INDIRECT("'Coal mining 2010'!"&amp;'Country Selector'!$B$3&amp;ROW($A49))*10^12,0)*'Process Emissions Multipliers'!$C$50</f>
        <v>0</v>
      </c>
      <c r="C41" s="297">
        <f t="shared" ca="1" si="9"/>
        <v>0</v>
      </c>
      <c r="D41" s="297">
        <f t="shared" ca="1" si="9"/>
        <v>0</v>
      </c>
      <c r="E41" s="297">
        <f t="shared" ca="1" si="9"/>
        <v>0</v>
      </c>
      <c r="F41" s="297">
        <f t="shared" ca="1" si="9"/>
        <v>0</v>
      </c>
      <c r="G41" s="297">
        <f t="shared" ca="1" si="9"/>
        <v>0</v>
      </c>
      <c r="H41" s="297">
        <f t="shared" ca="1" si="9"/>
        <v>0</v>
      </c>
      <c r="I41" s="297">
        <f t="shared" ca="1" si="9"/>
        <v>0</v>
      </c>
      <c r="J41" s="297">
        <f t="shared" ca="1" si="9"/>
        <v>0</v>
      </c>
      <c r="K41" s="297">
        <f t="shared" ca="1" si="9"/>
        <v>0</v>
      </c>
      <c r="L41">
        <f ca="1">IF('Coal mining 2020'!$A49="MR",INDIRECT("'Coal mining 2020'!"&amp;'Country Selector'!$B$3&amp;ROW($A49))*10^12,0)*'Process Emissions Multipliers'!$E$50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2030'!$A49="MR",INDIRECT("'Coal mining 2030'!"&amp;'Country Selector'!$B$3&amp;ROW($A49))*10^12,0)*'Process Emissions Multipliers'!$G$50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Multipliers'!$H$50</f>
        <v>0</v>
      </c>
    </row>
    <row r="42" spans="1:42">
      <c r="A42" s="74">
        <v>-10</v>
      </c>
      <c r="B42" s="95">
        <f ca="1">IF('Coal mining 2010'!$A50="MR",INDIRECT("'Coal mining 2010'!"&amp;'Country Selector'!$B$3&amp;ROW($A50))*10^12,0)*'Process Emissions Multipliers'!$C$50</f>
        <v>0</v>
      </c>
      <c r="C42" s="297">
        <f t="shared" ca="1" si="9"/>
        <v>0</v>
      </c>
      <c r="D42" s="297">
        <f t="shared" ca="1" si="9"/>
        <v>0</v>
      </c>
      <c r="E42" s="297">
        <f t="shared" ca="1" si="9"/>
        <v>0</v>
      </c>
      <c r="F42" s="297">
        <f t="shared" ca="1" si="9"/>
        <v>0</v>
      </c>
      <c r="G42" s="297">
        <f t="shared" ca="1" si="9"/>
        <v>0</v>
      </c>
      <c r="H42" s="297">
        <f t="shared" ca="1" si="9"/>
        <v>0</v>
      </c>
      <c r="I42" s="297">
        <f t="shared" ca="1" si="9"/>
        <v>0</v>
      </c>
      <c r="J42" s="297">
        <f t="shared" ca="1" si="9"/>
        <v>0</v>
      </c>
      <c r="K42" s="297">
        <f t="shared" ca="1" si="9"/>
        <v>0</v>
      </c>
      <c r="L42">
        <f ca="1">IF('Coal mining 2020'!$A50="MR",INDIRECT("'Coal mining 2020'!"&amp;'Country Selector'!$B$3&amp;ROW($A50))*10^12,0)*'Process Emissions Multipliers'!$E$50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2030'!$A50="MR",INDIRECT("'Coal mining 2030'!"&amp;'Country Selector'!$B$3&amp;ROW($A50))*10^12,0)*'Process Emissions Multipliers'!$G$50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Multipliers'!$H$50</f>
        <v>0</v>
      </c>
    </row>
    <row r="43" spans="1:42">
      <c r="A43" s="74">
        <v>-9</v>
      </c>
      <c r="B43" s="95">
        <f ca="1">IF('Coal mining 2010'!$A51="MR",INDIRECT("'Coal mining 2010'!"&amp;'Country Selector'!$B$3&amp;ROW($A51))*10^12,0)*'Process Emissions Multipliers'!$C$50</f>
        <v>0</v>
      </c>
      <c r="C43" s="297">
        <f t="shared" ca="1" si="9"/>
        <v>0</v>
      </c>
      <c r="D43" s="297">
        <f t="shared" ca="1" si="9"/>
        <v>0</v>
      </c>
      <c r="E43" s="297">
        <f t="shared" ca="1" si="9"/>
        <v>0</v>
      </c>
      <c r="F43" s="297">
        <f t="shared" ca="1" si="9"/>
        <v>0</v>
      </c>
      <c r="G43" s="297">
        <f t="shared" ca="1" si="9"/>
        <v>0</v>
      </c>
      <c r="H43" s="297">
        <f t="shared" ca="1" si="9"/>
        <v>0</v>
      </c>
      <c r="I43" s="297">
        <f t="shared" ca="1" si="9"/>
        <v>0</v>
      </c>
      <c r="J43" s="297">
        <f t="shared" ca="1" si="9"/>
        <v>0</v>
      </c>
      <c r="K43" s="297">
        <f t="shared" ca="1" si="9"/>
        <v>0</v>
      </c>
      <c r="L43">
        <f ca="1">IF('Coal mining 2020'!$A51="MR",INDIRECT("'Coal mining 2020'!"&amp;'Country Selector'!$B$3&amp;ROW($A51))*10^12,0)*'Process Emissions Multipliers'!$E$50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2030'!$A51="MR",INDIRECT("'Coal mining 2030'!"&amp;'Country Selector'!$B$3&amp;ROW($A51))*10^12,0)*'Process Emissions Multipliers'!$G$50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Multipliers'!$H$50</f>
        <v>0</v>
      </c>
    </row>
    <row r="44" spans="1:42">
      <c r="A44" s="74">
        <v>-8</v>
      </c>
      <c r="B44" s="95">
        <f ca="1">IF('Coal mining 2010'!$A52="MR",INDIRECT("'Coal mining 2010'!"&amp;'Country Selector'!$B$3&amp;ROW($A52))*10^12,0)*'Process Emissions Multipliers'!$C$50</f>
        <v>0</v>
      </c>
      <c r="C44" s="297">
        <f t="shared" ca="1" si="9"/>
        <v>0</v>
      </c>
      <c r="D44" s="297">
        <f t="shared" ca="1" si="9"/>
        <v>0</v>
      </c>
      <c r="E44" s="297">
        <f t="shared" ca="1" si="9"/>
        <v>0</v>
      </c>
      <c r="F44" s="297">
        <f t="shared" ca="1" si="9"/>
        <v>0</v>
      </c>
      <c r="G44" s="297">
        <f t="shared" ca="1" si="9"/>
        <v>0</v>
      </c>
      <c r="H44" s="297">
        <f t="shared" ca="1" si="9"/>
        <v>0</v>
      </c>
      <c r="I44" s="297">
        <f t="shared" ca="1" si="9"/>
        <v>0</v>
      </c>
      <c r="J44" s="297">
        <f t="shared" ca="1" si="9"/>
        <v>0</v>
      </c>
      <c r="K44" s="297">
        <f t="shared" ca="1" si="9"/>
        <v>0</v>
      </c>
      <c r="L44">
        <f ca="1">IF('Coal mining 2020'!$A52="MR",INDIRECT("'Coal mining 2020'!"&amp;'Country Selector'!$B$3&amp;ROW($A52))*10^12,0)*'Process Emissions Multipliers'!$E$50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2030'!$A52="MR",INDIRECT("'Coal mining 2030'!"&amp;'Country Selector'!$B$3&amp;ROW($A52))*10^12,0)*'Process Emissions Multipliers'!$G$50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Multipliers'!$H$50</f>
        <v>0</v>
      </c>
    </row>
    <row r="45" spans="1:42">
      <c r="A45" s="74">
        <v>-7</v>
      </c>
      <c r="B45" s="95">
        <f ca="1">IF('Coal mining 2010'!$A53="MR",INDIRECT("'Coal mining 2010'!"&amp;'Country Selector'!$B$3&amp;ROW($A53))*10^12,0)*'Process Emissions Multipliers'!$C$50</f>
        <v>0</v>
      </c>
      <c r="C45" s="297">
        <f t="shared" ca="1" si="9"/>
        <v>0</v>
      </c>
      <c r="D45" s="297">
        <f t="shared" ca="1" si="9"/>
        <v>0</v>
      </c>
      <c r="E45" s="297">
        <f t="shared" ca="1" si="9"/>
        <v>0</v>
      </c>
      <c r="F45" s="297">
        <f t="shared" ca="1" si="9"/>
        <v>0</v>
      </c>
      <c r="G45" s="297">
        <f t="shared" ca="1" si="9"/>
        <v>0</v>
      </c>
      <c r="H45" s="297">
        <f t="shared" ca="1" si="9"/>
        <v>0</v>
      </c>
      <c r="I45" s="297">
        <f t="shared" ca="1" si="9"/>
        <v>0</v>
      </c>
      <c r="J45" s="297">
        <f t="shared" ca="1" si="9"/>
        <v>0</v>
      </c>
      <c r="K45" s="297">
        <f t="shared" ca="1" si="9"/>
        <v>0</v>
      </c>
      <c r="L45">
        <f ca="1">IF('Coal mining 2020'!$A53="MR",INDIRECT("'Coal mining 2020'!"&amp;'Country Selector'!$B$3&amp;ROW($A53))*10^12,0)*'Process Emissions Multipliers'!$E$50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2030'!$A53="MR",INDIRECT("'Coal mining 2030'!"&amp;'Country Selector'!$B$3&amp;ROW($A53))*10^12,0)*'Process Emissions Multipliers'!$G$50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Multipliers'!$H$50</f>
        <v>0</v>
      </c>
    </row>
    <row r="46" spans="1:42">
      <c r="A46" s="74">
        <v>-6</v>
      </c>
      <c r="B46" s="95">
        <f ca="1">IF('Coal mining 2010'!$A54="MR",INDIRECT("'Coal mining 2010'!"&amp;'Country Selector'!$B$3&amp;ROW($A54))*10^12,0)*'Process Emissions Multipliers'!$C$50</f>
        <v>0</v>
      </c>
      <c r="C46" s="297">
        <f t="shared" ca="1" si="9"/>
        <v>0</v>
      </c>
      <c r="D46" s="297">
        <f t="shared" ca="1" si="9"/>
        <v>0</v>
      </c>
      <c r="E46" s="297">
        <f t="shared" ca="1" si="9"/>
        <v>0</v>
      </c>
      <c r="F46" s="297">
        <f t="shared" ca="1" si="9"/>
        <v>0</v>
      </c>
      <c r="G46" s="297">
        <f t="shared" ca="1" si="9"/>
        <v>0</v>
      </c>
      <c r="H46" s="297">
        <f t="shared" ca="1" si="9"/>
        <v>0</v>
      </c>
      <c r="I46" s="297">
        <f t="shared" ca="1" si="9"/>
        <v>0</v>
      </c>
      <c r="J46" s="297">
        <f t="shared" ca="1" si="9"/>
        <v>0</v>
      </c>
      <c r="K46" s="297">
        <f t="shared" ca="1" si="9"/>
        <v>0</v>
      </c>
      <c r="L46">
        <f ca="1">IF('Coal mining 2020'!$A54="MR",INDIRECT("'Coal mining 2020'!"&amp;'Country Selector'!$B$3&amp;ROW($A54))*10^12,0)*'Process Emissions Multipliers'!$E$50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2030'!$A54="MR",INDIRECT("'Coal mining 2030'!"&amp;'Country Selector'!$B$3&amp;ROW($A54))*10^12,0)*'Process Emissions Multipliers'!$G$50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Multipliers'!$H$50</f>
        <v>0</v>
      </c>
    </row>
    <row r="47" spans="1:42">
      <c r="A47" s="74">
        <v>-5</v>
      </c>
      <c r="B47" s="95">
        <f ca="1">IF('Coal mining 2010'!$A55="MR",INDIRECT("'Coal mining 2010'!"&amp;'Country Selector'!$B$3&amp;ROW($A55))*10^12,0)*'Process Emissions Multipliers'!$C$50</f>
        <v>0</v>
      </c>
      <c r="C47" s="297">
        <f t="shared" ca="1" si="9"/>
        <v>0</v>
      </c>
      <c r="D47" s="297">
        <f t="shared" ca="1" si="9"/>
        <v>0</v>
      </c>
      <c r="E47" s="297">
        <f t="shared" ca="1" si="9"/>
        <v>0</v>
      </c>
      <c r="F47" s="297">
        <f t="shared" ca="1" si="9"/>
        <v>0</v>
      </c>
      <c r="G47" s="297">
        <f t="shared" ca="1" si="9"/>
        <v>0</v>
      </c>
      <c r="H47" s="297">
        <f t="shared" ca="1" si="9"/>
        <v>0</v>
      </c>
      <c r="I47" s="297">
        <f t="shared" ca="1" si="9"/>
        <v>0</v>
      </c>
      <c r="J47" s="297">
        <f t="shared" ca="1" si="9"/>
        <v>0</v>
      </c>
      <c r="K47" s="297">
        <f t="shared" ca="1" si="9"/>
        <v>0</v>
      </c>
      <c r="L47">
        <f ca="1">IF('Coal mining 2020'!$A55="MR",INDIRECT("'Coal mining 2020'!"&amp;'Country Selector'!$B$3&amp;ROW($A55))*10^12,0)*'Process Emissions Multipliers'!$E$50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2030'!$A55="MR",INDIRECT("'Coal mining 2030'!"&amp;'Country Selector'!$B$3&amp;ROW($A55))*10^12,0)*'Process Emissions Multipliers'!$G$50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Multipliers'!$H$50</f>
        <v>0</v>
      </c>
    </row>
    <row r="48" spans="1:42">
      <c r="A48" s="74">
        <v>-4</v>
      </c>
      <c r="B48" s="95">
        <f ca="1">IF('Coal mining 2010'!$A56="MR",INDIRECT("'Coal mining 2010'!"&amp;'Country Selector'!$B$3&amp;ROW($A56))*10^12,0)*'Process Emissions Multipliers'!$C$50</f>
        <v>0</v>
      </c>
      <c r="C48" s="297">
        <f t="shared" ca="1" si="9"/>
        <v>0</v>
      </c>
      <c r="D48" s="297">
        <f t="shared" ca="1" si="9"/>
        <v>0</v>
      </c>
      <c r="E48" s="297">
        <f t="shared" ca="1" si="9"/>
        <v>0</v>
      </c>
      <c r="F48" s="297">
        <f t="shared" ca="1" si="9"/>
        <v>0</v>
      </c>
      <c r="G48" s="297">
        <f t="shared" ca="1" si="9"/>
        <v>0</v>
      </c>
      <c r="H48" s="297">
        <f t="shared" ca="1" si="9"/>
        <v>0</v>
      </c>
      <c r="I48" s="297">
        <f t="shared" ca="1" si="9"/>
        <v>0</v>
      </c>
      <c r="J48" s="297">
        <f t="shared" ca="1" si="9"/>
        <v>0</v>
      </c>
      <c r="K48" s="297">
        <f t="shared" ca="1" si="9"/>
        <v>0</v>
      </c>
      <c r="L48">
        <f ca="1">IF('Coal mining 2020'!$A56="MR",INDIRECT("'Coal mining 2020'!"&amp;'Country Selector'!$B$3&amp;ROW($A56))*10^12,0)*'Process Emissions Multipliers'!$E$50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2030'!$A56="MR",INDIRECT("'Coal mining 2030'!"&amp;'Country Selector'!$B$3&amp;ROW($A56))*10^12,0)*'Process Emissions Multipliers'!$G$50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Multipliers'!$H$50</f>
        <v>0</v>
      </c>
    </row>
    <row r="49" spans="1:42">
      <c r="A49" s="74">
        <v>-3</v>
      </c>
      <c r="B49" s="95">
        <f ca="1">IF('Coal mining 2010'!$A57="MR",INDIRECT("'Coal mining 2010'!"&amp;'Country Selector'!$B$3&amp;ROW($A57))*10^12,0)*'Process Emissions Multipliers'!$C$50</f>
        <v>0</v>
      </c>
      <c r="C49" s="297">
        <f t="shared" ca="1" si="9"/>
        <v>0</v>
      </c>
      <c r="D49" s="297">
        <f t="shared" ca="1" si="9"/>
        <v>0</v>
      </c>
      <c r="E49" s="297">
        <f t="shared" ca="1" si="9"/>
        <v>0</v>
      </c>
      <c r="F49" s="297">
        <f t="shared" ca="1" si="9"/>
        <v>0</v>
      </c>
      <c r="G49" s="297">
        <f t="shared" ca="1" si="9"/>
        <v>0</v>
      </c>
      <c r="H49" s="297">
        <f t="shared" ca="1" si="9"/>
        <v>0</v>
      </c>
      <c r="I49" s="297">
        <f t="shared" ca="1" si="9"/>
        <v>0</v>
      </c>
      <c r="J49" s="297">
        <f t="shared" ca="1" si="9"/>
        <v>0</v>
      </c>
      <c r="K49" s="297">
        <f t="shared" ca="1" si="9"/>
        <v>0</v>
      </c>
      <c r="L49">
        <f ca="1">IF('Coal mining 2020'!$A57="MR",INDIRECT("'Coal mining 2020'!"&amp;'Country Selector'!$B$3&amp;ROW($A57))*10^12,0)*'Process Emissions Multipliers'!$E$50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2030'!$A57="MR",INDIRECT("'Coal mining 2030'!"&amp;'Country Selector'!$B$3&amp;ROW($A57))*10^12,0)*'Process Emissions Multipliers'!$G$50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Multipliers'!$H$50</f>
        <v>0</v>
      </c>
    </row>
    <row r="50" spans="1:42">
      <c r="A50" s="74">
        <v>-2</v>
      </c>
      <c r="B50" s="95">
        <f ca="1">IF('Coal mining 2010'!$A58="MR",INDIRECT("'Coal mining 2010'!"&amp;'Country Selector'!$B$3&amp;ROW($A58))*10^12,0)*'Process Emissions Multipliers'!$C$50</f>
        <v>0</v>
      </c>
      <c r="C50" s="297">
        <f t="shared" ca="1" si="9"/>
        <v>0</v>
      </c>
      <c r="D50" s="297">
        <f t="shared" ca="1" si="9"/>
        <v>0</v>
      </c>
      <c r="E50" s="297">
        <f t="shared" ca="1" si="9"/>
        <v>0</v>
      </c>
      <c r="F50" s="297">
        <f t="shared" ca="1" si="9"/>
        <v>0</v>
      </c>
      <c r="G50" s="297">
        <f t="shared" ca="1" si="9"/>
        <v>0</v>
      </c>
      <c r="H50" s="297">
        <f t="shared" ca="1" si="9"/>
        <v>0</v>
      </c>
      <c r="I50" s="297">
        <f t="shared" ca="1" si="9"/>
        <v>0</v>
      </c>
      <c r="J50" s="297">
        <f t="shared" ca="1" si="9"/>
        <v>0</v>
      </c>
      <c r="K50" s="297">
        <f t="shared" ca="1" si="9"/>
        <v>0</v>
      </c>
      <c r="L50">
        <f ca="1">IF('Coal mining 2020'!$A58="MR",INDIRECT("'Coal mining 2020'!"&amp;'Country Selector'!$B$3&amp;ROW($A58))*10^12,0)*'Process Emissions Multipliers'!$E$50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2030'!$A58="MR",INDIRECT("'Coal mining 2030'!"&amp;'Country Selector'!$B$3&amp;ROW($A58))*10^12,0)*'Process Emissions Multipliers'!$G$50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Multipliers'!$H$50</f>
        <v>0</v>
      </c>
    </row>
    <row r="51" spans="1:42">
      <c r="A51" s="74">
        <v>-1</v>
      </c>
      <c r="B51" s="95">
        <f ca="1">IF('Coal mining 2010'!$A59="MR",INDIRECT("'Coal mining 2010'!"&amp;'Country Selector'!$B$3&amp;ROW($A59))*10^12,0)*'Process Emissions Multipliers'!$C$50</f>
        <v>0</v>
      </c>
      <c r="C51" s="297">
        <f t="shared" ca="1" si="9"/>
        <v>0</v>
      </c>
      <c r="D51" s="297">
        <f t="shared" ca="1" si="9"/>
        <v>0</v>
      </c>
      <c r="E51" s="297">
        <f t="shared" ca="1" si="9"/>
        <v>0</v>
      </c>
      <c r="F51" s="297">
        <f t="shared" ca="1" si="9"/>
        <v>0</v>
      </c>
      <c r="G51" s="297">
        <f t="shared" ca="1" si="9"/>
        <v>0</v>
      </c>
      <c r="H51" s="297">
        <f t="shared" ca="1" si="9"/>
        <v>0</v>
      </c>
      <c r="I51" s="297">
        <f t="shared" ca="1" si="9"/>
        <v>0</v>
      </c>
      <c r="J51" s="297">
        <f t="shared" ca="1" si="9"/>
        <v>0</v>
      </c>
      <c r="K51" s="297">
        <f t="shared" ca="1" si="9"/>
        <v>0</v>
      </c>
      <c r="L51">
        <f ca="1">IF('Coal mining 2020'!$A59="MR",INDIRECT("'Coal mining 2020'!"&amp;'Country Selector'!$B$3&amp;ROW($A59))*10^12,0)*'Process Emissions Multipliers'!$E$50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2030'!$A59="MR",INDIRECT("'Coal mining 2030'!"&amp;'Country Selector'!$B$3&amp;ROW($A59))*10^12,0)*'Process Emissions Multipliers'!$G$50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Multipliers'!$H$50</f>
        <v>0</v>
      </c>
    </row>
    <row r="52" spans="1:42">
      <c r="A52" s="74">
        <v>0</v>
      </c>
      <c r="B52" s="95">
        <f ca="1">IF('Coal mining 2010'!$A60="MR",INDIRECT("'Coal mining 2010'!"&amp;'Country Selector'!$B$3&amp;ROW($A60))*10^12,0)*'Process Emissions Multipliers'!$C$50</f>
        <v>0</v>
      </c>
      <c r="C52" s="297">
        <f t="shared" ca="1" si="9"/>
        <v>0</v>
      </c>
      <c r="D52" s="297">
        <f t="shared" ca="1" si="9"/>
        <v>0</v>
      </c>
      <c r="E52" s="297">
        <f t="shared" ca="1" si="9"/>
        <v>0</v>
      </c>
      <c r="F52" s="297">
        <f t="shared" ca="1" si="9"/>
        <v>0</v>
      </c>
      <c r="G52" s="297">
        <f t="shared" ca="1" si="9"/>
        <v>0</v>
      </c>
      <c r="H52" s="297">
        <f t="shared" ca="1" si="9"/>
        <v>0</v>
      </c>
      <c r="I52" s="297">
        <f t="shared" ca="1" si="9"/>
        <v>0</v>
      </c>
      <c r="J52" s="297">
        <f t="shared" ca="1" si="9"/>
        <v>0</v>
      </c>
      <c r="K52" s="297">
        <f t="shared" ca="1" si="9"/>
        <v>0</v>
      </c>
      <c r="L52">
        <f ca="1">IF('Coal mining 2020'!$A60="MR",INDIRECT("'Coal mining 2020'!"&amp;'Country Selector'!$B$3&amp;ROW($A60))*10^12,0)*'Process Emissions Multipliers'!$E$50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2030'!$A60="MR",INDIRECT("'Coal mining 2030'!"&amp;'Country Selector'!$B$3&amp;ROW($A60))*10^12,0)*'Process Emissions Multipliers'!$G$50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Multipliers'!$H$50</f>
        <v>0</v>
      </c>
    </row>
    <row r="53" spans="1:42">
      <c r="A53" s="74">
        <v>1</v>
      </c>
      <c r="B53" s="95">
        <f ca="1">IF('Coal mining 2010'!$A61="MR",INDIRECT("'Coal mining 2010'!"&amp;'Country Selector'!$B$3&amp;ROW($A61))*10^12,0)*'Process Emissions Multipliers'!$C$50</f>
        <v>0</v>
      </c>
      <c r="C53" s="297">
        <f t="shared" ca="1" si="9"/>
        <v>0</v>
      </c>
      <c r="D53" s="297">
        <f t="shared" ca="1" si="9"/>
        <v>0</v>
      </c>
      <c r="E53" s="297">
        <f t="shared" ca="1" si="9"/>
        <v>0</v>
      </c>
      <c r="F53" s="297">
        <f t="shared" ca="1" si="9"/>
        <v>0</v>
      </c>
      <c r="G53" s="297">
        <f t="shared" ca="1" si="9"/>
        <v>0</v>
      </c>
      <c r="H53" s="297">
        <f t="shared" ca="1" si="9"/>
        <v>0</v>
      </c>
      <c r="I53" s="297">
        <f t="shared" ca="1" si="9"/>
        <v>0</v>
      </c>
      <c r="J53" s="297">
        <f t="shared" ca="1" si="9"/>
        <v>0</v>
      </c>
      <c r="K53" s="297">
        <f t="shared" ca="1" si="9"/>
        <v>0</v>
      </c>
      <c r="L53">
        <f ca="1">IF('Coal mining 2020'!$A61="MR",INDIRECT("'Coal mining 2020'!"&amp;'Country Selector'!$B$3&amp;ROW($A61))*10^12,0)*'Process Emissions Multipliers'!$E$50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Selector'!$B$3&amp;ROW($A61))*10^12,0)*'Process Emissions Multipliers'!$G$50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Multipliers'!$H$50</f>
        <v>0</v>
      </c>
    </row>
    <row r="54" spans="1:42">
      <c r="A54" s="74">
        <v>2</v>
      </c>
      <c r="B54" s="95">
        <f ca="1">IF('Coal mining 2010'!$A62="MR",INDIRECT("'Coal mining 2010'!"&amp;'Country Selector'!$B$3&amp;ROW($A62))*10^12,0)*'Process Emissions Multipliers'!$C$50</f>
        <v>0</v>
      </c>
      <c r="C54" s="297">
        <f t="shared" ca="1" si="9"/>
        <v>0</v>
      </c>
      <c r="D54" s="297">
        <f t="shared" ca="1" si="9"/>
        <v>0</v>
      </c>
      <c r="E54" s="297">
        <f t="shared" ca="1" si="9"/>
        <v>0</v>
      </c>
      <c r="F54" s="297">
        <f t="shared" ca="1" si="9"/>
        <v>0</v>
      </c>
      <c r="G54" s="297">
        <f t="shared" ca="1" si="9"/>
        <v>0</v>
      </c>
      <c r="H54" s="297">
        <f t="shared" ca="1" si="9"/>
        <v>0</v>
      </c>
      <c r="I54" s="297">
        <f t="shared" ca="1" si="9"/>
        <v>0</v>
      </c>
      <c r="J54" s="297">
        <f t="shared" ca="1" si="9"/>
        <v>0</v>
      </c>
      <c r="K54" s="297">
        <f t="shared" ca="1" si="9"/>
        <v>0</v>
      </c>
      <c r="L54">
        <f ca="1">IF('Coal mining 2020'!$A62="MR",INDIRECT("'Coal mining 2020'!"&amp;'Country Selector'!$B$3&amp;ROW($A62))*10^12,0)*'Process Emissions Multipliers'!$E$50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Selector'!$B$3&amp;ROW($A62))*10^12,0)*'Process Emissions Multipliers'!$G$50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Multipliers'!$H$50</f>
        <v>0</v>
      </c>
    </row>
    <row r="55" spans="1:42">
      <c r="A55" s="74">
        <v>3</v>
      </c>
      <c r="B55" s="95">
        <f ca="1">IF('Coal mining 2010'!$A63="MR",INDIRECT("'Coal mining 2010'!"&amp;'Country Selector'!$B$3&amp;ROW($A63))*10^12,0)*'Process Emissions Multipliers'!$C$50</f>
        <v>0</v>
      </c>
      <c r="C55" s="297">
        <f t="shared" ca="1" si="9"/>
        <v>0</v>
      </c>
      <c r="D55" s="297">
        <f t="shared" ca="1" si="9"/>
        <v>0</v>
      </c>
      <c r="E55" s="297">
        <f t="shared" ca="1" si="9"/>
        <v>0</v>
      </c>
      <c r="F55" s="297">
        <f t="shared" ca="1" si="9"/>
        <v>0</v>
      </c>
      <c r="G55" s="297">
        <f t="shared" ca="1" si="9"/>
        <v>0</v>
      </c>
      <c r="H55" s="297">
        <f t="shared" ca="1" si="9"/>
        <v>0</v>
      </c>
      <c r="I55" s="297">
        <f t="shared" ca="1" si="9"/>
        <v>0</v>
      </c>
      <c r="J55" s="297">
        <f t="shared" ca="1" si="9"/>
        <v>0</v>
      </c>
      <c r="K55" s="297">
        <f t="shared" ca="1" si="9"/>
        <v>0</v>
      </c>
      <c r="L55">
        <f ca="1">IF('Coal mining 2020'!$A63="MR",INDIRECT("'Coal mining 2020'!"&amp;'Country Selector'!$B$3&amp;ROW($A63))*10^12,0)*'Process Emissions Multipliers'!$E$50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Selector'!$B$3&amp;ROW($A63))*10^12,0)*'Process Emissions Multipliers'!$G$50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Multipliers'!$H$50</f>
        <v>0</v>
      </c>
    </row>
    <row r="56" spans="1:42">
      <c r="A56" s="74">
        <v>4</v>
      </c>
      <c r="B56" s="95">
        <f ca="1">IF('Coal mining 2010'!$A64="MR",INDIRECT("'Coal mining 2010'!"&amp;'Country Selector'!$B$3&amp;ROW($A64))*10^12,0)*'Process Emissions Multipliers'!$C$50</f>
        <v>0</v>
      </c>
      <c r="C56" s="297">
        <f t="shared" ca="1" si="9"/>
        <v>0</v>
      </c>
      <c r="D56" s="297">
        <f t="shared" ca="1" si="9"/>
        <v>0</v>
      </c>
      <c r="E56" s="297">
        <f t="shared" ca="1" si="9"/>
        <v>0</v>
      </c>
      <c r="F56" s="297">
        <f t="shared" ca="1" si="9"/>
        <v>0</v>
      </c>
      <c r="G56" s="297">
        <f t="shared" ca="1" si="9"/>
        <v>0</v>
      </c>
      <c r="H56" s="297">
        <f t="shared" ca="1" si="9"/>
        <v>0</v>
      </c>
      <c r="I56" s="297">
        <f t="shared" ca="1" si="9"/>
        <v>0</v>
      </c>
      <c r="J56" s="297">
        <f t="shared" ca="1" si="9"/>
        <v>0</v>
      </c>
      <c r="K56" s="297">
        <f t="shared" ca="1" si="9"/>
        <v>0</v>
      </c>
      <c r="L56">
        <f ca="1">IF('Coal mining 2020'!$A64="MR",INDIRECT("'Coal mining 2020'!"&amp;'Country Selector'!$B$3&amp;ROW($A64))*10^12,0)*'Process Emissions Multipliers'!$E$50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Selector'!$B$3&amp;ROW($A64))*10^12,0)*'Process Emissions Multipliers'!$G$50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Multipliers'!$H$50</f>
        <v>0</v>
      </c>
    </row>
    <row r="57" spans="1:42">
      <c r="A57" s="74">
        <v>5</v>
      </c>
      <c r="B57" s="95">
        <f ca="1">IF('Coal mining 2010'!$A65="MR",INDIRECT("'Coal mining 2010'!"&amp;'Country Selector'!$B$3&amp;ROW($A65))*10^12,0)*'Process Emissions Multipliers'!$C$50</f>
        <v>0</v>
      </c>
      <c r="C57" s="297">
        <f t="shared" ca="1" si="9"/>
        <v>0</v>
      </c>
      <c r="D57" s="297">
        <f t="shared" ca="1" si="9"/>
        <v>0</v>
      </c>
      <c r="E57" s="297">
        <f t="shared" ca="1" si="9"/>
        <v>0</v>
      </c>
      <c r="F57" s="297">
        <f t="shared" ca="1" si="9"/>
        <v>0</v>
      </c>
      <c r="G57" s="297">
        <f t="shared" ca="1" si="9"/>
        <v>0</v>
      </c>
      <c r="H57" s="297">
        <f t="shared" ca="1" si="9"/>
        <v>0</v>
      </c>
      <c r="I57" s="297">
        <f t="shared" ca="1" si="9"/>
        <v>0</v>
      </c>
      <c r="J57" s="297">
        <f t="shared" ca="1" si="9"/>
        <v>0</v>
      </c>
      <c r="K57" s="297">
        <f t="shared" ca="1" si="9"/>
        <v>0</v>
      </c>
      <c r="L57">
        <f ca="1">IF('Coal mining 2020'!$A65="MR",INDIRECT("'Coal mining 2020'!"&amp;'Country Selector'!$B$3&amp;ROW($A65))*10^12,0)*'Process Emissions Multipliers'!$E$50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Selector'!$B$3&amp;ROW($A65))*10^12,0)*'Process Emissions Multipliers'!$G$50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Multipliers'!$H$50</f>
        <v>0</v>
      </c>
    </row>
    <row r="58" spans="1:42">
      <c r="A58" s="74">
        <v>6</v>
      </c>
      <c r="B58" s="95">
        <f ca="1">IF('Coal mining 2010'!$A66="MR",INDIRECT("'Coal mining 2010'!"&amp;'Country Selector'!$B$3&amp;ROW($A66))*10^12,0)*'Process Emissions Multipliers'!$C$50</f>
        <v>0</v>
      </c>
      <c r="C58" s="297">
        <f t="shared" ca="1" si="9"/>
        <v>0</v>
      </c>
      <c r="D58" s="297">
        <f t="shared" ca="1" si="9"/>
        <v>0</v>
      </c>
      <c r="E58" s="297">
        <f t="shared" ca="1" si="9"/>
        <v>0</v>
      </c>
      <c r="F58" s="297">
        <f t="shared" ca="1" si="9"/>
        <v>0</v>
      </c>
      <c r="G58" s="297">
        <f t="shared" ca="1" si="9"/>
        <v>0</v>
      </c>
      <c r="H58" s="297">
        <f t="shared" ca="1" si="9"/>
        <v>0</v>
      </c>
      <c r="I58" s="297">
        <f t="shared" ca="1" si="9"/>
        <v>0</v>
      </c>
      <c r="J58" s="297">
        <f t="shared" ca="1" si="9"/>
        <v>0</v>
      </c>
      <c r="K58" s="297">
        <f t="shared" ca="1" si="9"/>
        <v>0</v>
      </c>
      <c r="L58">
        <f ca="1">IF('Coal mining 2020'!$A66="MR",INDIRECT("'Coal mining 2020'!"&amp;'Country Selector'!$B$3&amp;ROW($A66))*10^12,0)*'Process Emissions Multipliers'!$E$50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Selector'!$B$3&amp;ROW($A66))*10^12,0)*'Process Emissions Multipliers'!$G$50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Multipliers'!$H$50</f>
        <v>0</v>
      </c>
    </row>
    <row r="59" spans="1:42">
      <c r="A59" s="74">
        <v>7</v>
      </c>
      <c r="B59" s="95">
        <f ca="1">IF('Coal mining 2010'!$A67="MR",INDIRECT("'Coal mining 2010'!"&amp;'Country Selector'!$B$3&amp;ROW($A67))*10^12,0)*'Process Emissions Multipliers'!$C$50</f>
        <v>0</v>
      </c>
      <c r="C59" s="297">
        <f t="shared" ca="1" si="9"/>
        <v>0</v>
      </c>
      <c r="D59" s="297">
        <f t="shared" ca="1" si="9"/>
        <v>0</v>
      </c>
      <c r="E59" s="297">
        <f t="shared" ca="1" si="9"/>
        <v>0</v>
      </c>
      <c r="F59" s="297">
        <f t="shared" ca="1" si="9"/>
        <v>0</v>
      </c>
      <c r="G59" s="297">
        <f t="shared" ca="1" si="9"/>
        <v>0</v>
      </c>
      <c r="H59" s="297">
        <f t="shared" ca="1" si="9"/>
        <v>0</v>
      </c>
      <c r="I59" s="297">
        <f t="shared" ca="1" si="9"/>
        <v>0</v>
      </c>
      <c r="J59" s="297">
        <f t="shared" ca="1" si="9"/>
        <v>0</v>
      </c>
      <c r="K59" s="297">
        <f t="shared" ca="1" si="9"/>
        <v>0</v>
      </c>
      <c r="L59">
        <f ca="1">IF('Coal mining 2020'!$A67="MR",INDIRECT("'Coal mining 2020'!"&amp;'Country Selector'!$B$3&amp;ROW($A67))*10^12,0)*'Process Emissions Multipliers'!$E$50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Selector'!$B$3&amp;ROW($A67))*10^12,0)*'Process Emissions Multipliers'!$G$50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Multipliers'!$H$50</f>
        <v>0</v>
      </c>
    </row>
    <row r="60" spans="1:42">
      <c r="A60" s="74">
        <v>8</v>
      </c>
      <c r="B60" s="95">
        <f ca="1">IF('Coal mining 2010'!$A68="MR",INDIRECT("'Coal mining 2010'!"&amp;'Country Selector'!$B$3&amp;ROW($A68))*10^12,0)*'Process Emissions Multipliers'!$C$50</f>
        <v>0</v>
      </c>
      <c r="C60" s="297">
        <f t="shared" ca="1" si="9"/>
        <v>0</v>
      </c>
      <c r="D60" s="297">
        <f t="shared" ca="1" si="9"/>
        <v>0</v>
      </c>
      <c r="E60" s="297">
        <f t="shared" ca="1" si="9"/>
        <v>0</v>
      </c>
      <c r="F60" s="297">
        <f t="shared" ca="1" si="9"/>
        <v>0</v>
      </c>
      <c r="G60" s="297">
        <f t="shared" ca="1" si="9"/>
        <v>0</v>
      </c>
      <c r="H60" s="297">
        <f t="shared" ca="1" si="9"/>
        <v>0</v>
      </c>
      <c r="I60" s="297">
        <f t="shared" ca="1" si="9"/>
        <v>0</v>
      </c>
      <c r="J60" s="297">
        <f t="shared" ca="1" si="9"/>
        <v>0</v>
      </c>
      <c r="K60" s="297">
        <f t="shared" ca="1" si="9"/>
        <v>0</v>
      </c>
      <c r="L60">
        <f ca="1">IF('Coal mining 2020'!$A68="MR",INDIRECT("'Coal mining 2020'!"&amp;'Country Selector'!$B$3&amp;ROW($A68))*10^12,0)*'Process Emissions Multipliers'!$E$50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Selector'!$B$3&amp;ROW($A68))*10^12,0)*'Process Emissions Multipliers'!$G$50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Multipliers'!$H$50</f>
        <v>0</v>
      </c>
    </row>
    <row r="61" spans="1:42">
      <c r="A61" s="74">
        <v>9</v>
      </c>
      <c r="B61" s="95">
        <f ca="1">IF('Coal mining 2010'!$A69="MR",INDIRECT("'Coal mining 2010'!"&amp;'Country Selector'!$B$3&amp;ROW($A69))*10^12,0)*'Process Emissions Multipliers'!$C$50</f>
        <v>0</v>
      </c>
      <c r="C61" s="297">
        <f t="shared" ca="1" si="9"/>
        <v>0</v>
      </c>
      <c r="D61" s="297">
        <f t="shared" ca="1" si="9"/>
        <v>0</v>
      </c>
      <c r="E61" s="297">
        <f t="shared" ca="1" si="9"/>
        <v>0</v>
      </c>
      <c r="F61" s="297">
        <f t="shared" ca="1" si="9"/>
        <v>0</v>
      </c>
      <c r="G61" s="297">
        <f t="shared" ca="1" si="9"/>
        <v>0</v>
      </c>
      <c r="H61" s="297">
        <f t="shared" ca="1" si="9"/>
        <v>0</v>
      </c>
      <c r="I61" s="297">
        <f t="shared" ca="1" si="9"/>
        <v>0</v>
      </c>
      <c r="J61" s="297">
        <f t="shared" ca="1" si="9"/>
        <v>0</v>
      </c>
      <c r="K61" s="297">
        <f t="shared" ca="1" si="9"/>
        <v>0</v>
      </c>
      <c r="L61">
        <f ca="1">IF('Coal mining 2020'!$A69="MR",INDIRECT("'Coal mining 2020'!"&amp;'Country Selector'!$B$3&amp;ROW($A69))*10^12,0)*'Process Emissions Multipliers'!$E$50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Selector'!$B$3&amp;ROW($A69))*10^12,0)*'Process Emissions Multipliers'!$G$50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Multipliers'!$H$50</f>
        <v>0</v>
      </c>
    </row>
    <row r="62" spans="1:42">
      <c r="A62" s="74">
        <v>10</v>
      </c>
      <c r="B62" s="95">
        <f ca="1">IF('Coal mining 2010'!$A70="MR",INDIRECT("'Coal mining 2010'!"&amp;'Country Selector'!$B$3&amp;ROW($A70))*10^12,0)*'Process Emissions Multipliers'!$C$50</f>
        <v>0</v>
      </c>
      <c r="C62" s="297">
        <f t="shared" ca="1" si="9"/>
        <v>0</v>
      </c>
      <c r="D62" s="297">
        <f t="shared" ca="1" si="9"/>
        <v>0</v>
      </c>
      <c r="E62" s="297">
        <f t="shared" ca="1" si="9"/>
        <v>0</v>
      </c>
      <c r="F62" s="297">
        <f t="shared" ca="1" si="9"/>
        <v>0</v>
      </c>
      <c r="G62" s="297">
        <f t="shared" ca="1" si="9"/>
        <v>0</v>
      </c>
      <c r="H62" s="297">
        <f t="shared" ca="1" si="9"/>
        <v>0</v>
      </c>
      <c r="I62" s="297">
        <f t="shared" ca="1" si="9"/>
        <v>0</v>
      </c>
      <c r="J62" s="297">
        <f t="shared" ca="1" si="9"/>
        <v>0</v>
      </c>
      <c r="K62" s="297">
        <f t="shared" ca="1" si="9"/>
        <v>0</v>
      </c>
      <c r="L62">
        <f ca="1">IF('Coal mining 2020'!$A70="MR",INDIRECT("'Coal mining 2020'!"&amp;'Country Selector'!$B$3&amp;ROW($A70))*10^12,0)*'Process Emissions Multipliers'!$E$50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Selector'!$B$3&amp;ROW($A70))*10^12,0)*'Process Emissions Multipliers'!$G$50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Multipliers'!$H$50</f>
        <v>0</v>
      </c>
    </row>
    <row r="63" spans="1:42">
      <c r="A63" s="74">
        <v>11</v>
      </c>
      <c r="B63" s="95">
        <f ca="1">IF('Coal mining 2010'!$A71="MR",INDIRECT("'Coal mining 2010'!"&amp;'Country Selector'!$B$3&amp;ROW($A71))*10^12,0)*'Process Emissions Multipliers'!$C$50</f>
        <v>0</v>
      </c>
      <c r="C63" s="297">
        <f t="shared" ca="1" si="9"/>
        <v>0</v>
      </c>
      <c r="D63" s="297">
        <f t="shared" ca="1" si="9"/>
        <v>0</v>
      </c>
      <c r="E63" s="297">
        <f t="shared" ca="1" si="9"/>
        <v>0</v>
      </c>
      <c r="F63" s="297">
        <f t="shared" ref="D63:K95" ca="1" si="12">$B63*($L$1-F$1)/($L$1-$B$1)+$L63*(F$1-$B$1)/($L$1-$B$1)</f>
        <v>0</v>
      </c>
      <c r="G63" s="297">
        <f t="shared" ca="1" si="12"/>
        <v>0</v>
      </c>
      <c r="H63" s="297">
        <f t="shared" ca="1" si="12"/>
        <v>0</v>
      </c>
      <c r="I63" s="297">
        <f t="shared" ca="1" si="12"/>
        <v>0</v>
      </c>
      <c r="J63" s="297">
        <f t="shared" ca="1" si="12"/>
        <v>0</v>
      </c>
      <c r="K63" s="297">
        <f t="shared" ca="1" si="12"/>
        <v>0</v>
      </c>
      <c r="L63">
        <f ca="1">IF('Coal mining 2020'!$A71="MR",INDIRECT("'Coal mining 2020'!"&amp;'Country Selector'!$B$3&amp;ROW($A71))*10^12,0)*'Process Emissions Multipliers'!$E$50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Selector'!$B$3&amp;ROW($A71))*10^12,0)*'Process Emissions Multipliers'!$G$50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Multipliers'!$H$50</f>
        <v>0</v>
      </c>
    </row>
    <row r="64" spans="1:42">
      <c r="A64" s="74">
        <v>12</v>
      </c>
      <c r="B64" s="95">
        <f ca="1">IF('Coal mining 2010'!$A72="MR",INDIRECT("'Coal mining 2010'!"&amp;'Country Selector'!$B$3&amp;ROW($A72))*10^12,0)*'Process Emissions Multipliers'!$C$50</f>
        <v>0</v>
      </c>
      <c r="C64" s="297">
        <f t="shared" ref="C64:K127" ca="1" si="15">$B64*($L$1-C$1)/($L$1-$B$1)+$L64*(C$1-$B$1)/($L$1-$B$1)</f>
        <v>0</v>
      </c>
      <c r="D64" s="297">
        <f t="shared" ca="1" si="12"/>
        <v>0</v>
      </c>
      <c r="E64" s="297">
        <f t="shared" ca="1" si="12"/>
        <v>0</v>
      </c>
      <c r="F64" s="297">
        <f t="shared" ca="1" si="12"/>
        <v>0</v>
      </c>
      <c r="G64" s="297">
        <f t="shared" ca="1" si="12"/>
        <v>0</v>
      </c>
      <c r="H64" s="297">
        <f t="shared" ca="1" si="12"/>
        <v>0</v>
      </c>
      <c r="I64" s="297">
        <f t="shared" ca="1" si="12"/>
        <v>0</v>
      </c>
      <c r="J64" s="297">
        <f t="shared" ca="1" si="12"/>
        <v>0</v>
      </c>
      <c r="K64" s="297">
        <f t="shared" ca="1" si="12"/>
        <v>0</v>
      </c>
      <c r="L64">
        <f ca="1">IF('Coal mining 2020'!$A72="MR",INDIRECT("'Coal mining 2020'!"&amp;'Country Selector'!$B$3&amp;ROW($A72))*10^12,0)*'Process Emissions Multipliers'!$E$50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Selector'!$B$3&amp;ROW($A72))*10^12,0)*'Process Emissions Multipliers'!$G$50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Multipliers'!$H$50</f>
        <v>0</v>
      </c>
    </row>
    <row r="65" spans="1:42">
      <c r="A65" s="74">
        <v>13</v>
      </c>
      <c r="B65" s="95">
        <f ca="1">IF('Coal mining 2010'!$A73="MR",INDIRECT("'Coal mining 2010'!"&amp;'Country Selector'!$B$3&amp;ROW($A73))*10^12,0)*'Process Emissions Multipliers'!$C$50</f>
        <v>0</v>
      </c>
      <c r="C65" s="297">
        <f t="shared" ca="1" si="15"/>
        <v>0</v>
      </c>
      <c r="D65" s="297">
        <f t="shared" ca="1" si="12"/>
        <v>0</v>
      </c>
      <c r="E65" s="297">
        <f t="shared" ca="1" si="12"/>
        <v>0</v>
      </c>
      <c r="F65" s="297">
        <f t="shared" ca="1" si="12"/>
        <v>0</v>
      </c>
      <c r="G65" s="297">
        <f t="shared" ca="1" si="12"/>
        <v>0</v>
      </c>
      <c r="H65" s="297">
        <f t="shared" ca="1" si="12"/>
        <v>0</v>
      </c>
      <c r="I65" s="297">
        <f t="shared" ca="1" si="12"/>
        <v>0</v>
      </c>
      <c r="J65" s="297">
        <f t="shared" ca="1" si="12"/>
        <v>0</v>
      </c>
      <c r="K65" s="297">
        <f t="shared" ca="1" si="12"/>
        <v>0</v>
      </c>
      <c r="L65">
        <f ca="1">IF('Coal mining 2020'!$A73="MR",INDIRECT("'Coal mining 2020'!"&amp;'Country Selector'!$B$3&amp;ROW($A73))*10^12,0)*'Process Emissions Multipliers'!$E$50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Selector'!$B$3&amp;ROW($A73))*10^12,0)*'Process Emissions Multipliers'!$G$50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Multipliers'!$H$50</f>
        <v>0</v>
      </c>
    </row>
    <row r="66" spans="1:42">
      <c r="A66" s="74">
        <v>14</v>
      </c>
      <c r="B66" s="95">
        <f ca="1">IF('Coal mining 2010'!$A74="MR",INDIRECT("'Coal mining 2010'!"&amp;'Country Selector'!$B$3&amp;ROW($A74))*10^12,0)*'Process Emissions Multipliers'!$C$50</f>
        <v>0</v>
      </c>
      <c r="C66" s="297">
        <f t="shared" ca="1" si="15"/>
        <v>0</v>
      </c>
      <c r="D66" s="297">
        <f t="shared" ca="1" si="12"/>
        <v>0</v>
      </c>
      <c r="E66" s="297">
        <f t="shared" ca="1" si="12"/>
        <v>0</v>
      </c>
      <c r="F66" s="297">
        <f t="shared" ca="1" si="12"/>
        <v>0</v>
      </c>
      <c r="G66" s="297">
        <f t="shared" ca="1" si="12"/>
        <v>0</v>
      </c>
      <c r="H66" s="297">
        <f t="shared" ca="1" si="12"/>
        <v>0</v>
      </c>
      <c r="I66" s="297">
        <f t="shared" ca="1" si="12"/>
        <v>0</v>
      </c>
      <c r="J66" s="297">
        <f t="shared" ca="1" si="12"/>
        <v>0</v>
      </c>
      <c r="K66" s="297">
        <f t="shared" ca="1" si="12"/>
        <v>0</v>
      </c>
      <c r="L66">
        <f ca="1">IF('Coal mining 2020'!$A74="MR",INDIRECT("'Coal mining 2020'!"&amp;'Country Selector'!$B$3&amp;ROW($A74))*10^12,0)*'Process Emissions Multipliers'!$E$50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Selector'!$B$3&amp;ROW($A74))*10^12,0)*'Process Emissions Multipliers'!$G$50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Multipliers'!$H$50</f>
        <v>0</v>
      </c>
    </row>
    <row r="67" spans="1:42">
      <c r="A67" s="74">
        <v>15</v>
      </c>
      <c r="B67" s="95">
        <f ca="1">IF('Coal mining 2010'!$A75="MR",INDIRECT("'Coal mining 2010'!"&amp;'Country Selector'!$B$3&amp;ROW($A75))*10^12,0)*'Process Emissions Multipliers'!$C$50</f>
        <v>0</v>
      </c>
      <c r="C67" s="297">
        <f t="shared" ca="1" si="15"/>
        <v>0</v>
      </c>
      <c r="D67" s="297">
        <f t="shared" ca="1" si="12"/>
        <v>0</v>
      </c>
      <c r="E67" s="297">
        <f t="shared" ca="1" si="12"/>
        <v>0</v>
      </c>
      <c r="F67" s="297">
        <f t="shared" ca="1" si="12"/>
        <v>0</v>
      </c>
      <c r="G67" s="297">
        <f t="shared" ca="1" si="12"/>
        <v>0</v>
      </c>
      <c r="H67" s="297">
        <f t="shared" ca="1" si="12"/>
        <v>0</v>
      </c>
      <c r="I67" s="297">
        <f t="shared" ca="1" si="12"/>
        <v>0</v>
      </c>
      <c r="J67" s="297">
        <f t="shared" ca="1" si="12"/>
        <v>0</v>
      </c>
      <c r="K67" s="297">
        <f t="shared" ca="1" si="12"/>
        <v>0</v>
      </c>
      <c r="L67">
        <f ca="1">IF('Coal mining 2020'!$A75="MR",INDIRECT("'Coal mining 2020'!"&amp;'Country Selector'!$B$3&amp;ROW($A75))*10^12,0)*'Process Emissions Multipliers'!$E$50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Selector'!$B$3&amp;ROW($A75))*10^12,0)*'Process Emissions Multipliers'!$G$50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Multipliers'!$H$50</f>
        <v>0</v>
      </c>
    </row>
    <row r="68" spans="1:42">
      <c r="A68" s="74">
        <v>16</v>
      </c>
      <c r="B68" s="95">
        <f ca="1">IF('Coal mining 2010'!$A76="MR",INDIRECT("'Coal mining 2010'!"&amp;'Country Selector'!$B$3&amp;ROW($A76))*10^12,0)*'Process Emissions Multipliers'!$C$50</f>
        <v>0</v>
      </c>
      <c r="C68" s="297">
        <f t="shared" ca="1" si="15"/>
        <v>0</v>
      </c>
      <c r="D68" s="297">
        <f t="shared" ca="1" si="12"/>
        <v>0</v>
      </c>
      <c r="E68" s="297">
        <f t="shared" ca="1" si="12"/>
        <v>0</v>
      </c>
      <c r="F68" s="297">
        <f t="shared" ca="1" si="12"/>
        <v>0</v>
      </c>
      <c r="G68" s="297">
        <f t="shared" ca="1" si="12"/>
        <v>0</v>
      </c>
      <c r="H68" s="297">
        <f t="shared" ca="1" si="12"/>
        <v>0</v>
      </c>
      <c r="I68" s="297">
        <f t="shared" ca="1" si="12"/>
        <v>0</v>
      </c>
      <c r="J68" s="297">
        <f t="shared" ca="1" si="12"/>
        <v>0</v>
      </c>
      <c r="K68" s="297">
        <f t="shared" ca="1" si="12"/>
        <v>0</v>
      </c>
      <c r="L68">
        <f ca="1">IF('Coal mining 2020'!$A76="MR",INDIRECT("'Coal mining 2020'!"&amp;'Country Selector'!$B$3&amp;ROW($A76))*10^12,0)*'Process Emissions Multipliers'!$E$50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Selector'!$B$3&amp;ROW($A76))*10^12,0)*'Process Emissions Multipliers'!$G$50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Multipliers'!$H$50</f>
        <v>0</v>
      </c>
    </row>
    <row r="69" spans="1:42">
      <c r="A69" s="74">
        <v>17</v>
      </c>
      <c r="B69" s="95">
        <f ca="1">IF('Coal mining 2010'!$A77="MR",INDIRECT("'Coal mining 2010'!"&amp;'Country Selector'!$B$3&amp;ROW($A77))*10^12,0)*'Process Emissions Multipliers'!$C$50</f>
        <v>0</v>
      </c>
      <c r="C69" s="297">
        <f t="shared" ca="1" si="15"/>
        <v>0</v>
      </c>
      <c r="D69" s="297">
        <f t="shared" ca="1" si="12"/>
        <v>0</v>
      </c>
      <c r="E69" s="297">
        <f t="shared" ca="1" si="12"/>
        <v>0</v>
      </c>
      <c r="F69" s="297">
        <f t="shared" ca="1" si="12"/>
        <v>0</v>
      </c>
      <c r="G69" s="297">
        <f t="shared" ca="1" si="12"/>
        <v>0</v>
      </c>
      <c r="H69" s="297">
        <f t="shared" ca="1" si="12"/>
        <v>0</v>
      </c>
      <c r="I69" s="297">
        <f t="shared" ca="1" si="12"/>
        <v>0</v>
      </c>
      <c r="J69" s="297">
        <f t="shared" ca="1" si="12"/>
        <v>0</v>
      </c>
      <c r="K69" s="297">
        <f t="shared" ca="1" si="12"/>
        <v>0</v>
      </c>
      <c r="L69">
        <f ca="1">IF('Coal mining 2020'!$A77="MR",INDIRECT("'Coal mining 2020'!"&amp;'Country Selector'!$B$3&amp;ROW($A77))*10^12,0)*'Process Emissions Multipliers'!$E$50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Selector'!$B$3&amp;ROW($A77))*10^12,0)*'Process Emissions Multipliers'!$G$50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Multipliers'!$H$50</f>
        <v>0</v>
      </c>
    </row>
    <row r="70" spans="1:42">
      <c r="A70" s="74">
        <v>18</v>
      </c>
      <c r="B70" s="95">
        <f ca="1">IF('Coal mining 2010'!$A78="MR",INDIRECT("'Coal mining 2010'!"&amp;'Country Selector'!$B$3&amp;ROW($A78))*10^12,0)*'Process Emissions Multipliers'!$C$50</f>
        <v>0</v>
      </c>
      <c r="C70" s="297">
        <f t="shared" ca="1" si="15"/>
        <v>0</v>
      </c>
      <c r="D70" s="297">
        <f t="shared" ca="1" si="12"/>
        <v>0</v>
      </c>
      <c r="E70" s="297">
        <f t="shared" ca="1" si="12"/>
        <v>0</v>
      </c>
      <c r="F70" s="297">
        <f t="shared" ca="1" si="12"/>
        <v>0</v>
      </c>
      <c r="G70" s="297">
        <f t="shared" ca="1" si="12"/>
        <v>0</v>
      </c>
      <c r="H70" s="297">
        <f t="shared" ca="1" si="12"/>
        <v>0</v>
      </c>
      <c r="I70" s="297">
        <f t="shared" ca="1" si="12"/>
        <v>0</v>
      </c>
      <c r="J70" s="297">
        <f t="shared" ca="1" si="12"/>
        <v>0</v>
      </c>
      <c r="K70" s="297">
        <f t="shared" ca="1" si="12"/>
        <v>0</v>
      </c>
      <c r="L70">
        <f ca="1">IF('Coal mining 2020'!$A78="MR",INDIRECT("'Coal mining 2020'!"&amp;'Country Selector'!$B$3&amp;ROW($A78))*10^12,0)*'Process Emissions Multipliers'!$E$50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Selector'!$B$3&amp;ROW($A78))*10^12,0)*'Process Emissions Multipliers'!$G$50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Multipliers'!$H$50</f>
        <v>0</v>
      </c>
    </row>
    <row r="71" spans="1:42">
      <c r="A71" s="74">
        <v>19</v>
      </c>
      <c r="B71" s="95">
        <f ca="1">IF('Coal mining 2010'!$A79="MR",INDIRECT("'Coal mining 2010'!"&amp;'Country Selector'!$B$3&amp;ROW($A79))*10^12,0)*'Process Emissions Multipliers'!$C$50</f>
        <v>0</v>
      </c>
      <c r="C71" s="297">
        <f t="shared" ca="1" si="15"/>
        <v>0</v>
      </c>
      <c r="D71" s="297">
        <f t="shared" ca="1" si="12"/>
        <v>0</v>
      </c>
      <c r="E71" s="297">
        <f t="shared" ca="1" si="12"/>
        <v>0</v>
      </c>
      <c r="F71" s="297">
        <f t="shared" ca="1" si="12"/>
        <v>0</v>
      </c>
      <c r="G71" s="297">
        <f t="shared" ca="1" si="12"/>
        <v>0</v>
      </c>
      <c r="H71" s="297">
        <f t="shared" ca="1" si="12"/>
        <v>0</v>
      </c>
      <c r="I71" s="297">
        <f t="shared" ca="1" si="12"/>
        <v>0</v>
      </c>
      <c r="J71" s="297">
        <f t="shared" ca="1" si="12"/>
        <v>0</v>
      </c>
      <c r="K71" s="297">
        <f t="shared" ca="1" si="12"/>
        <v>0</v>
      </c>
      <c r="L71">
        <f ca="1">IF('Coal mining 2020'!$A79="MR",INDIRECT("'Coal mining 2020'!"&amp;'Country Selector'!$B$3&amp;ROW($A79))*10^12,0)*'Process Emissions Multipliers'!$E$50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Selector'!$B$3&amp;ROW($A79))*10^12,0)*'Process Emissions Multipliers'!$G$50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Multipliers'!$H$50</f>
        <v>0</v>
      </c>
    </row>
    <row r="72" spans="1:42">
      <c r="A72" s="74">
        <v>20</v>
      </c>
      <c r="B72" s="95">
        <f ca="1">IF('Coal mining 2010'!$A80="MR",INDIRECT("'Coal mining 2010'!"&amp;'Country Selector'!$B$3&amp;ROW($A80))*10^12,0)*'Process Emissions Multipliers'!$C$50</f>
        <v>0</v>
      </c>
      <c r="C72" s="297">
        <f t="shared" ca="1" si="15"/>
        <v>0</v>
      </c>
      <c r="D72" s="297">
        <f t="shared" ca="1" si="12"/>
        <v>0</v>
      </c>
      <c r="E72" s="297">
        <f t="shared" ca="1" si="12"/>
        <v>0</v>
      </c>
      <c r="F72" s="297">
        <f t="shared" ca="1" si="12"/>
        <v>0</v>
      </c>
      <c r="G72" s="297">
        <f t="shared" ca="1" si="12"/>
        <v>0</v>
      </c>
      <c r="H72" s="297">
        <f t="shared" ca="1" si="12"/>
        <v>0</v>
      </c>
      <c r="I72" s="297">
        <f t="shared" ca="1" si="12"/>
        <v>0</v>
      </c>
      <c r="J72" s="297">
        <f t="shared" ca="1" si="12"/>
        <v>0</v>
      </c>
      <c r="K72" s="297">
        <f t="shared" ca="1" si="12"/>
        <v>0</v>
      </c>
      <c r="L72">
        <f ca="1">IF('Coal mining 2020'!$A80="MR",INDIRECT("'Coal mining 2020'!"&amp;'Country Selector'!$B$3&amp;ROW($A80))*10^12,0)*'Process Emissions Multipliers'!$E$50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Selector'!$B$3&amp;ROW($A80))*10^12,0)*'Process Emissions Multipliers'!$G$50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Multipliers'!$H$50</f>
        <v>0</v>
      </c>
    </row>
    <row r="73" spans="1:42">
      <c r="A73" s="74">
        <v>21</v>
      </c>
      <c r="B73" s="95">
        <f ca="1">IF('Coal mining 2010'!$A81="MR",INDIRECT("'Coal mining 2010'!"&amp;'Country Selector'!$B$3&amp;ROW($A81))*10^12,0)*'Process Emissions Multipliers'!$C$50</f>
        <v>0</v>
      </c>
      <c r="C73" s="297">
        <f t="shared" ca="1" si="15"/>
        <v>0</v>
      </c>
      <c r="D73" s="297">
        <f t="shared" ca="1" si="12"/>
        <v>0</v>
      </c>
      <c r="E73" s="297">
        <f t="shared" ca="1" si="12"/>
        <v>0</v>
      </c>
      <c r="F73" s="297">
        <f t="shared" ca="1" si="12"/>
        <v>0</v>
      </c>
      <c r="G73" s="297">
        <f t="shared" ca="1" si="12"/>
        <v>0</v>
      </c>
      <c r="H73" s="297">
        <f t="shared" ca="1" si="12"/>
        <v>0</v>
      </c>
      <c r="I73" s="297">
        <f t="shared" ca="1" si="12"/>
        <v>0</v>
      </c>
      <c r="J73" s="297">
        <f t="shared" ca="1" si="12"/>
        <v>0</v>
      </c>
      <c r="K73" s="297">
        <f t="shared" ca="1" si="12"/>
        <v>0</v>
      </c>
      <c r="L73">
        <f ca="1">IF('Coal mining 2020'!$A81="MR",INDIRECT("'Coal mining 2020'!"&amp;'Country Selector'!$B$3&amp;ROW($A81))*10^12,0)*'Process Emissions Multipliers'!$E$50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Selector'!$B$3&amp;ROW($A81))*10^12,0)*'Process Emissions Multipliers'!$G$50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Multipliers'!$H$50</f>
        <v>0</v>
      </c>
    </row>
    <row r="74" spans="1:42">
      <c r="A74" s="74">
        <v>22</v>
      </c>
      <c r="B74" s="95">
        <f ca="1">IF('Coal mining 2010'!$A82="MR",INDIRECT("'Coal mining 2010'!"&amp;'Country Selector'!$B$3&amp;ROW($A82))*10^12,0)*'Process Emissions Multipliers'!$C$50</f>
        <v>0</v>
      </c>
      <c r="C74" s="297">
        <f t="shared" ca="1" si="15"/>
        <v>0</v>
      </c>
      <c r="D74" s="297">
        <f t="shared" ca="1" si="12"/>
        <v>0</v>
      </c>
      <c r="E74" s="297">
        <f t="shared" ca="1" si="12"/>
        <v>0</v>
      </c>
      <c r="F74" s="297">
        <f t="shared" ca="1" si="12"/>
        <v>0</v>
      </c>
      <c r="G74" s="297">
        <f t="shared" ca="1" si="12"/>
        <v>0</v>
      </c>
      <c r="H74" s="297">
        <f t="shared" ca="1" si="12"/>
        <v>0</v>
      </c>
      <c r="I74" s="297">
        <f t="shared" ca="1" si="12"/>
        <v>0</v>
      </c>
      <c r="J74" s="297">
        <f t="shared" ca="1" si="12"/>
        <v>0</v>
      </c>
      <c r="K74" s="297">
        <f t="shared" ca="1" si="12"/>
        <v>0</v>
      </c>
      <c r="L74">
        <f ca="1">IF('Coal mining 2020'!$A82="MR",INDIRECT("'Coal mining 2020'!"&amp;'Country Selector'!$B$3&amp;ROW($A82))*10^12,0)*'Process Emissions Multipliers'!$E$50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Selector'!$B$3&amp;ROW($A82))*10^12,0)*'Process Emissions Multipliers'!$G$50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Multipliers'!$H$50</f>
        <v>0</v>
      </c>
    </row>
    <row r="75" spans="1:42">
      <c r="A75" s="74">
        <v>23</v>
      </c>
      <c r="B75" s="95">
        <f ca="1">IF('Coal mining 2010'!$A83="MR",INDIRECT("'Coal mining 2010'!"&amp;'Country Selector'!$B$3&amp;ROW($A83))*10^12,0)*'Process Emissions Multipliers'!$C$50</f>
        <v>0</v>
      </c>
      <c r="C75" s="297">
        <f t="shared" ca="1" si="15"/>
        <v>0</v>
      </c>
      <c r="D75" s="297">
        <f t="shared" ca="1" si="12"/>
        <v>0</v>
      </c>
      <c r="E75" s="297">
        <f t="shared" ca="1" si="12"/>
        <v>0</v>
      </c>
      <c r="F75" s="297">
        <f t="shared" ca="1" si="12"/>
        <v>0</v>
      </c>
      <c r="G75" s="297">
        <f t="shared" ca="1" si="12"/>
        <v>0</v>
      </c>
      <c r="H75" s="297">
        <f t="shared" ca="1" si="12"/>
        <v>0</v>
      </c>
      <c r="I75" s="297">
        <f t="shared" ca="1" si="12"/>
        <v>0</v>
      </c>
      <c r="J75" s="297">
        <f t="shared" ca="1" si="12"/>
        <v>0</v>
      </c>
      <c r="K75" s="297">
        <f t="shared" ca="1" si="12"/>
        <v>0</v>
      </c>
      <c r="L75">
        <f ca="1">IF('Coal mining 2020'!$A83="MR",INDIRECT("'Coal mining 2020'!"&amp;'Country Selector'!$B$3&amp;ROW($A83))*10^12,0)*'Process Emissions Multipliers'!$E$50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Selector'!$B$3&amp;ROW($A83))*10^12,0)*'Process Emissions Multipliers'!$G$50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Multipliers'!$H$50</f>
        <v>0</v>
      </c>
    </row>
    <row r="76" spans="1:42">
      <c r="A76" s="74">
        <v>24</v>
      </c>
      <c r="B76" s="95">
        <f ca="1">IF('Coal mining 2010'!$A84="MR",INDIRECT("'Coal mining 2010'!"&amp;'Country Selector'!$B$3&amp;ROW($A84))*10^12,0)*'Process Emissions Multipliers'!$C$50</f>
        <v>0</v>
      </c>
      <c r="C76" s="297">
        <f t="shared" ca="1" si="15"/>
        <v>0</v>
      </c>
      <c r="D76" s="297">
        <f t="shared" ca="1" si="12"/>
        <v>0</v>
      </c>
      <c r="E76" s="297">
        <f t="shared" ca="1" si="12"/>
        <v>0</v>
      </c>
      <c r="F76" s="297">
        <f t="shared" ca="1" si="12"/>
        <v>0</v>
      </c>
      <c r="G76" s="297">
        <f t="shared" ca="1" si="12"/>
        <v>0</v>
      </c>
      <c r="H76" s="297">
        <f t="shared" ca="1" si="12"/>
        <v>0</v>
      </c>
      <c r="I76" s="297">
        <f t="shared" ca="1" si="12"/>
        <v>0</v>
      </c>
      <c r="J76" s="297">
        <f t="shared" ca="1" si="12"/>
        <v>0</v>
      </c>
      <c r="K76" s="297">
        <f t="shared" ca="1" si="12"/>
        <v>0</v>
      </c>
      <c r="L76">
        <f ca="1">IF('Coal mining 2020'!$A84="MR",INDIRECT("'Coal mining 2020'!"&amp;'Country Selector'!$B$3&amp;ROW($A84))*10^12,0)*'Process Emissions Multipliers'!$E$50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Selector'!$B$3&amp;ROW($A84))*10^12,0)*'Process Emissions Multipliers'!$G$50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Multipliers'!$H$50</f>
        <v>0</v>
      </c>
    </row>
    <row r="77" spans="1:42">
      <c r="A77" s="74">
        <v>25</v>
      </c>
      <c r="B77" s="95">
        <f ca="1">IF('Coal mining 2010'!$A85="MR",INDIRECT("'Coal mining 2010'!"&amp;'Country Selector'!$B$3&amp;ROW($A85))*10^12,0)*'Process Emissions Multipliers'!$C$50</f>
        <v>0</v>
      </c>
      <c r="C77" s="297">
        <f t="shared" ca="1" si="15"/>
        <v>0</v>
      </c>
      <c r="D77" s="297">
        <f t="shared" ca="1" si="12"/>
        <v>0</v>
      </c>
      <c r="E77" s="297">
        <f t="shared" ca="1" si="12"/>
        <v>0</v>
      </c>
      <c r="F77" s="297">
        <f t="shared" ca="1" si="12"/>
        <v>0</v>
      </c>
      <c r="G77" s="297">
        <f t="shared" ca="1" si="12"/>
        <v>0</v>
      </c>
      <c r="H77" s="297">
        <f t="shared" ca="1" si="12"/>
        <v>0</v>
      </c>
      <c r="I77" s="297">
        <f t="shared" ca="1" si="12"/>
        <v>0</v>
      </c>
      <c r="J77" s="297">
        <f t="shared" ca="1" si="12"/>
        <v>0</v>
      </c>
      <c r="K77" s="297">
        <f t="shared" ca="1" si="12"/>
        <v>0</v>
      </c>
      <c r="L77">
        <f ca="1">IF('Coal mining 2020'!$A85="MR",INDIRECT("'Coal mining 2020'!"&amp;'Country Selector'!$B$3&amp;ROW($A85))*10^12,0)*'Process Emissions Multipliers'!$E$50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Selector'!$B$3&amp;ROW($A85))*10^12,0)*'Process Emissions Multipliers'!$G$50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Multipliers'!$H$50</f>
        <v>0</v>
      </c>
    </row>
    <row r="78" spans="1:42">
      <c r="A78" s="74">
        <v>26</v>
      </c>
      <c r="B78" s="95">
        <f ca="1">IF('Coal mining 2010'!$A86="MR",INDIRECT("'Coal mining 2010'!"&amp;'Country Selector'!$B$3&amp;ROW($A86))*10^12,0)*'Process Emissions Multipliers'!$C$50</f>
        <v>0</v>
      </c>
      <c r="C78" s="297">
        <f t="shared" ca="1" si="15"/>
        <v>0</v>
      </c>
      <c r="D78" s="297">
        <f t="shared" ca="1" si="12"/>
        <v>0</v>
      </c>
      <c r="E78" s="297">
        <f t="shared" ca="1" si="12"/>
        <v>0</v>
      </c>
      <c r="F78" s="297">
        <f t="shared" ca="1" si="12"/>
        <v>0</v>
      </c>
      <c r="G78" s="297">
        <f t="shared" ca="1" si="12"/>
        <v>0</v>
      </c>
      <c r="H78" s="297">
        <f t="shared" ca="1" si="12"/>
        <v>0</v>
      </c>
      <c r="I78" s="297">
        <f t="shared" ca="1" si="12"/>
        <v>0</v>
      </c>
      <c r="J78" s="297">
        <f t="shared" ca="1" si="12"/>
        <v>0</v>
      </c>
      <c r="K78" s="297">
        <f t="shared" ca="1" si="12"/>
        <v>0</v>
      </c>
      <c r="L78">
        <f ca="1">IF('Coal mining 2020'!$A86="MR",INDIRECT("'Coal mining 2020'!"&amp;'Country Selector'!$B$3&amp;ROW($A86))*10^12,0)*'Process Emissions Multipliers'!$E$50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Selector'!$B$3&amp;ROW($A86))*10^12,0)*'Process Emissions Multipliers'!$G$50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Multipliers'!$H$50</f>
        <v>0</v>
      </c>
    </row>
    <row r="79" spans="1:42">
      <c r="A79" s="74">
        <v>27</v>
      </c>
      <c r="B79" s="95">
        <f ca="1">IF('Coal mining 2010'!$A87="MR",INDIRECT("'Coal mining 2010'!"&amp;'Country Selector'!$B$3&amp;ROW($A87))*10^12,0)*'Process Emissions Multipliers'!$C$50</f>
        <v>0</v>
      </c>
      <c r="C79" s="297">
        <f t="shared" ca="1" si="15"/>
        <v>0</v>
      </c>
      <c r="D79" s="297">
        <f t="shared" ca="1" si="12"/>
        <v>0</v>
      </c>
      <c r="E79" s="297">
        <f t="shared" ca="1" si="12"/>
        <v>0</v>
      </c>
      <c r="F79" s="297">
        <f t="shared" ca="1" si="12"/>
        <v>0</v>
      </c>
      <c r="G79" s="297">
        <f t="shared" ca="1" si="12"/>
        <v>0</v>
      </c>
      <c r="H79" s="297">
        <f t="shared" ca="1" si="12"/>
        <v>0</v>
      </c>
      <c r="I79" s="297">
        <f t="shared" ca="1" si="12"/>
        <v>0</v>
      </c>
      <c r="J79" s="297">
        <f t="shared" ca="1" si="12"/>
        <v>0</v>
      </c>
      <c r="K79" s="297">
        <f t="shared" ca="1" si="12"/>
        <v>0</v>
      </c>
      <c r="L79">
        <f ca="1">IF('Coal mining 2020'!$A87="MR",INDIRECT("'Coal mining 2020'!"&amp;'Country Selector'!$B$3&amp;ROW($A87))*10^12,0)*'Process Emissions Multipliers'!$E$50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Selector'!$B$3&amp;ROW($A87))*10^12,0)*'Process Emissions Multipliers'!$G$50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Multipliers'!$H$50</f>
        <v>0</v>
      </c>
    </row>
    <row r="80" spans="1:42">
      <c r="A80" s="74">
        <v>28</v>
      </c>
      <c r="B80" s="95">
        <f ca="1">IF('Coal mining 2010'!$A88="MR",INDIRECT("'Coal mining 2010'!"&amp;'Country Selector'!$B$3&amp;ROW($A88))*10^12,0)*'Process Emissions Multipliers'!$C$50</f>
        <v>0</v>
      </c>
      <c r="C80" s="297">
        <f t="shared" ca="1" si="15"/>
        <v>0</v>
      </c>
      <c r="D80" s="297">
        <f t="shared" ca="1" si="12"/>
        <v>0</v>
      </c>
      <c r="E80" s="297">
        <f t="shared" ca="1" si="12"/>
        <v>0</v>
      </c>
      <c r="F80" s="297">
        <f t="shared" ca="1" si="12"/>
        <v>0</v>
      </c>
      <c r="G80" s="297">
        <f t="shared" ca="1" si="12"/>
        <v>0</v>
      </c>
      <c r="H80" s="297">
        <f t="shared" ca="1" si="12"/>
        <v>0</v>
      </c>
      <c r="I80" s="297">
        <f t="shared" ca="1" si="12"/>
        <v>0</v>
      </c>
      <c r="J80" s="297">
        <f t="shared" ca="1" si="12"/>
        <v>0</v>
      </c>
      <c r="K80" s="297">
        <f t="shared" ca="1" si="12"/>
        <v>0</v>
      </c>
      <c r="L80">
        <f ca="1">IF('Coal mining 2020'!$A88="MR",INDIRECT("'Coal mining 2020'!"&amp;'Country Selector'!$B$3&amp;ROW($A88))*10^12,0)*'Process Emissions Multipliers'!$E$50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Selector'!$B$3&amp;ROW($A88))*10^12,0)*'Process Emissions Multipliers'!$G$50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Multipliers'!$H$50</f>
        <v>0</v>
      </c>
    </row>
    <row r="81" spans="1:42">
      <c r="A81" s="74">
        <v>29</v>
      </c>
      <c r="B81" s="95">
        <f ca="1">IF('Coal mining 2010'!$A89="MR",INDIRECT("'Coal mining 2010'!"&amp;'Country Selector'!$B$3&amp;ROW($A89))*10^12,0)*'Process Emissions Multipliers'!$C$50</f>
        <v>0</v>
      </c>
      <c r="C81" s="297">
        <f t="shared" ca="1" si="15"/>
        <v>0</v>
      </c>
      <c r="D81" s="297">
        <f t="shared" ca="1" si="12"/>
        <v>0</v>
      </c>
      <c r="E81" s="297">
        <f t="shared" ca="1" si="12"/>
        <v>0</v>
      </c>
      <c r="F81" s="297">
        <f t="shared" ca="1" si="12"/>
        <v>0</v>
      </c>
      <c r="G81" s="297">
        <f t="shared" ca="1" si="12"/>
        <v>0</v>
      </c>
      <c r="H81" s="297">
        <f t="shared" ca="1" si="12"/>
        <v>0</v>
      </c>
      <c r="I81" s="297">
        <f t="shared" ca="1" si="12"/>
        <v>0</v>
      </c>
      <c r="J81" s="297">
        <f t="shared" ca="1" si="12"/>
        <v>0</v>
      </c>
      <c r="K81" s="297">
        <f t="shared" ca="1" si="12"/>
        <v>0</v>
      </c>
      <c r="L81">
        <f ca="1">IF('Coal mining 2020'!$A89="MR",INDIRECT("'Coal mining 2020'!"&amp;'Country Selector'!$B$3&amp;ROW($A89))*10^12,0)*'Process Emissions Multipliers'!$E$50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Selector'!$B$3&amp;ROW($A89))*10^12,0)*'Process Emissions Multipliers'!$G$50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Multipliers'!$H$50</f>
        <v>0</v>
      </c>
    </row>
    <row r="82" spans="1:42">
      <c r="A82" s="74">
        <v>30</v>
      </c>
      <c r="B82" s="95">
        <f ca="1">IF('Coal mining 2010'!$A90="MR",INDIRECT("'Coal mining 2010'!"&amp;'Country Selector'!$B$3&amp;ROW($A90))*10^12,0)*'Process Emissions Multipliers'!$C$50</f>
        <v>0</v>
      </c>
      <c r="C82" s="297">
        <f t="shared" ca="1" si="15"/>
        <v>0</v>
      </c>
      <c r="D82" s="297">
        <f t="shared" ca="1" si="12"/>
        <v>0</v>
      </c>
      <c r="E82" s="297">
        <f t="shared" ca="1" si="12"/>
        <v>0</v>
      </c>
      <c r="F82" s="297">
        <f t="shared" ca="1" si="12"/>
        <v>0</v>
      </c>
      <c r="G82" s="297">
        <f t="shared" ca="1" si="12"/>
        <v>0</v>
      </c>
      <c r="H82" s="297">
        <f t="shared" ca="1" si="12"/>
        <v>0</v>
      </c>
      <c r="I82" s="297">
        <f t="shared" ca="1" si="12"/>
        <v>0</v>
      </c>
      <c r="J82" s="297">
        <f t="shared" ca="1" si="12"/>
        <v>0</v>
      </c>
      <c r="K82" s="297">
        <f t="shared" ca="1" si="12"/>
        <v>0</v>
      </c>
      <c r="L82">
        <f ca="1">IF('Coal mining 2020'!$A90="MR",INDIRECT("'Coal mining 2020'!"&amp;'Country Selector'!$B$3&amp;ROW($A90))*10^12,0)*'Process Emissions Multipliers'!$E$50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Selector'!$B$3&amp;ROW($A90))*10^12,0)*'Process Emissions Multipliers'!$G$50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Multipliers'!$H$50</f>
        <v>0</v>
      </c>
    </row>
    <row r="83" spans="1:42">
      <c r="A83" s="74">
        <v>31</v>
      </c>
      <c r="B83" s="95">
        <f ca="1">IF('Coal mining 2010'!$A91="MR",INDIRECT("'Coal mining 2010'!"&amp;'Country Selector'!$B$3&amp;ROW($A91))*10^12,0)*'Process Emissions Multipliers'!$C$50</f>
        <v>0</v>
      </c>
      <c r="C83" s="297">
        <f t="shared" ca="1" si="15"/>
        <v>0</v>
      </c>
      <c r="D83" s="297">
        <f t="shared" ca="1" si="12"/>
        <v>0</v>
      </c>
      <c r="E83" s="297">
        <f t="shared" ca="1" si="12"/>
        <v>0</v>
      </c>
      <c r="F83" s="297">
        <f t="shared" ca="1" si="12"/>
        <v>0</v>
      </c>
      <c r="G83" s="297">
        <f t="shared" ca="1" si="12"/>
        <v>0</v>
      </c>
      <c r="H83" s="297">
        <f t="shared" ca="1" si="12"/>
        <v>0</v>
      </c>
      <c r="I83" s="297">
        <f t="shared" ca="1" si="12"/>
        <v>0</v>
      </c>
      <c r="J83" s="297">
        <f t="shared" ca="1" si="12"/>
        <v>0</v>
      </c>
      <c r="K83" s="297">
        <f t="shared" ca="1" si="12"/>
        <v>0</v>
      </c>
      <c r="L83">
        <f ca="1">IF('Coal mining 2020'!$A91="MR",INDIRECT("'Coal mining 2020'!"&amp;'Country Selector'!$B$3&amp;ROW($A91))*10^12,0)*'Process Emissions Multipliers'!$E$50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Selector'!$B$3&amp;ROW($A91))*10^12,0)*'Process Emissions Multipliers'!$G$50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Multipliers'!$H$50</f>
        <v>0</v>
      </c>
    </row>
    <row r="84" spans="1:42">
      <c r="A84" s="74">
        <v>32</v>
      </c>
      <c r="B84" s="95">
        <f ca="1">IF('Coal mining 2010'!$A92="MR",INDIRECT("'Coal mining 2010'!"&amp;'Country Selector'!$B$3&amp;ROW($A92))*10^12,0)*'Process Emissions Multipliers'!$C$50</f>
        <v>0</v>
      </c>
      <c r="C84" s="297">
        <f t="shared" ca="1" si="15"/>
        <v>0</v>
      </c>
      <c r="D84" s="297">
        <f t="shared" ca="1" si="12"/>
        <v>0</v>
      </c>
      <c r="E84" s="297">
        <f t="shared" ca="1" si="12"/>
        <v>0</v>
      </c>
      <c r="F84" s="297">
        <f t="shared" ca="1" si="12"/>
        <v>0</v>
      </c>
      <c r="G84" s="297">
        <f t="shared" ca="1" si="12"/>
        <v>0</v>
      </c>
      <c r="H84" s="297">
        <f t="shared" ca="1" si="12"/>
        <v>0</v>
      </c>
      <c r="I84" s="297">
        <f t="shared" ca="1" si="12"/>
        <v>0</v>
      </c>
      <c r="J84" s="297">
        <f t="shared" ca="1" si="12"/>
        <v>0</v>
      </c>
      <c r="K84" s="297">
        <f t="shared" ca="1" si="12"/>
        <v>0</v>
      </c>
      <c r="L84">
        <f ca="1">IF('Coal mining 2020'!$A92="MR",INDIRECT("'Coal mining 2020'!"&amp;'Country Selector'!$B$3&amp;ROW($A92))*10^12,0)*'Process Emissions Multipliers'!$E$50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Selector'!$B$3&amp;ROW($A92))*10^12,0)*'Process Emissions Multipliers'!$G$50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Multipliers'!$H$50</f>
        <v>0</v>
      </c>
    </row>
    <row r="85" spans="1:42">
      <c r="A85" s="74">
        <v>33</v>
      </c>
      <c r="B85" s="95">
        <f ca="1">IF('Coal mining 2010'!$A93="MR",INDIRECT("'Coal mining 2010'!"&amp;'Country Selector'!$B$3&amp;ROW($A93))*10^12,0)*'Process Emissions Multipliers'!$C$50</f>
        <v>0</v>
      </c>
      <c r="C85" s="297">
        <f t="shared" ca="1" si="15"/>
        <v>0</v>
      </c>
      <c r="D85" s="297">
        <f t="shared" ca="1" si="12"/>
        <v>0</v>
      </c>
      <c r="E85" s="297">
        <f t="shared" ca="1" si="12"/>
        <v>0</v>
      </c>
      <c r="F85" s="297">
        <f t="shared" ca="1" si="12"/>
        <v>0</v>
      </c>
      <c r="G85" s="297">
        <f t="shared" ca="1" si="12"/>
        <v>0</v>
      </c>
      <c r="H85" s="297">
        <f t="shared" ca="1" si="12"/>
        <v>0</v>
      </c>
      <c r="I85" s="297">
        <f t="shared" ca="1" si="12"/>
        <v>0</v>
      </c>
      <c r="J85" s="297">
        <f t="shared" ca="1" si="12"/>
        <v>0</v>
      </c>
      <c r="K85" s="297">
        <f t="shared" ca="1" si="12"/>
        <v>0</v>
      </c>
      <c r="L85">
        <f ca="1">IF('Coal mining 2020'!$A93="MR",INDIRECT("'Coal mining 2020'!"&amp;'Country Selector'!$B$3&amp;ROW($A93))*10^12,0)*'Process Emissions Multipliers'!$E$50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Selector'!$B$3&amp;ROW($A93))*10^12,0)*'Process Emissions Multipliers'!$G$50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Multipliers'!$H$50</f>
        <v>0</v>
      </c>
    </row>
    <row r="86" spans="1:42">
      <c r="A86" s="74">
        <v>34</v>
      </c>
      <c r="B86" s="95">
        <f ca="1">IF('Coal mining 2010'!$A94="MR",INDIRECT("'Coal mining 2010'!"&amp;'Country Selector'!$B$3&amp;ROW($A94))*10^12,0)*'Process Emissions Multipliers'!$C$50</f>
        <v>0</v>
      </c>
      <c r="C86" s="297">
        <f t="shared" ca="1" si="15"/>
        <v>0</v>
      </c>
      <c r="D86" s="297">
        <f t="shared" ca="1" si="12"/>
        <v>0</v>
      </c>
      <c r="E86" s="297">
        <f t="shared" ca="1" si="12"/>
        <v>0</v>
      </c>
      <c r="F86" s="297">
        <f t="shared" ca="1" si="12"/>
        <v>0</v>
      </c>
      <c r="G86" s="297">
        <f t="shared" ca="1" si="12"/>
        <v>0</v>
      </c>
      <c r="H86" s="297">
        <f t="shared" ca="1" si="12"/>
        <v>0</v>
      </c>
      <c r="I86" s="297">
        <f t="shared" ca="1" si="12"/>
        <v>0</v>
      </c>
      <c r="J86" s="297">
        <f t="shared" ca="1" si="12"/>
        <v>0</v>
      </c>
      <c r="K86" s="297">
        <f t="shared" ca="1" si="12"/>
        <v>0</v>
      </c>
      <c r="L86">
        <f ca="1">IF('Coal mining 2020'!$A94="MR",INDIRECT("'Coal mining 2020'!"&amp;'Country Selector'!$B$3&amp;ROW($A94))*10^12,0)*'Process Emissions Multipliers'!$E$50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Selector'!$B$3&amp;ROW($A94))*10^12,0)*'Process Emissions Multipliers'!$G$50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Multipliers'!$H$50</f>
        <v>0</v>
      </c>
    </row>
    <row r="87" spans="1:42">
      <c r="A87" s="74">
        <v>35</v>
      </c>
      <c r="B87" s="95">
        <f ca="1">IF('Coal mining 2010'!$A95="MR",INDIRECT("'Coal mining 2010'!"&amp;'Country Selector'!$B$3&amp;ROW($A95))*10^12,0)*'Process Emissions Multipliers'!$C$50</f>
        <v>0</v>
      </c>
      <c r="C87" s="297">
        <f t="shared" ca="1" si="15"/>
        <v>0</v>
      </c>
      <c r="D87" s="297">
        <f t="shared" ca="1" si="12"/>
        <v>0</v>
      </c>
      <c r="E87" s="297">
        <f t="shared" ca="1" si="12"/>
        <v>0</v>
      </c>
      <c r="F87" s="297">
        <f t="shared" ca="1" si="12"/>
        <v>0</v>
      </c>
      <c r="G87" s="297">
        <f t="shared" ca="1" si="12"/>
        <v>0</v>
      </c>
      <c r="H87" s="297">
        <f t="shared" ca="1" si="12"/>
        <v>0</v>
      </c>
      <c r="I87" s="297">
        <f t="shared" ca="1" si="12"/>
        <v>0</v>
      </c>
      <c r="J87" s="297">
        <f t="shared" ca="1" si="12"/>
        <v>0</v>
      </c>
      <c r="K87" s="297">
        <f t="shared" ca="1" si="12"/>
        <v>0</v>
      </c>
      <c r="L87">
        <f ca="1">IF('Coal mining 2020'!$A95="MR",INDIRECT("'Coal mining 2020'!"&amp;'Country Selector'!$B$3&amp;ROW($A95))*10^12,0)*'Process Emissions Multipliers'!$E$50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Selector'!$B$3&amp;ROW($A95))*10^12,0)*'Process Emissions Multipliers'!$G$50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Multipliers'!$H$50</f>
        <v>0</v>
      </c>
    </row>
    <row r="88" spans="1:42">
      <c r="A88" s="74">
        <v>36</v>
      </c>
      <c r="B88" s="95">
        <f ca="1">IF('Coal mining 2010'!$A96="MR",INDIRECT("'Coal mining 2010'!"&amp;'Country Selector'!$B$3&amp;ROW($A96))*10^12,0)*'Process Emissions Multipliers'!$C$50</f>
        <v>0</v>
      </c>
      <c r="C88" s="297">
        <f t="shared" ca="1" si="15"/>
        <v>0</v>
      </c>
      <c r="D88" s="297">
        <f t="shared" ca="1" si="12"/>
        <v>0</v>
      </c>
      <c r="E88" s="297">
        <f t="shared" ca="1" si="12"/>
        <v>0</v>
      </c>
      <c r="F88" s="297">
        <f t="shared" ca="1" si="12"/>
        <v>0</v>
      </c>
      <c r="G88" s="297">
        <f t="shared" ca="1" si="12"/>
        <v>0</v>
      </c>
      <c r="H88" s="297">
        <f t="shared" ca="1" si="12"/>
        <v>0</v>
      </c>
      <c r="I88" s="297">
        <f t="shared" ca="1" si="12"/>
        <v>0</v>
      </c>
      <c r="J88" s="297">
        <f t="shared" ca="1" si="12"/>
        <v>0</v>
      </c>
      <c r="K88" s="297">
        <f t="shared" ca="1" si="12"/>
        <v>0</v>
      </c>
      <c r="L88">
        <f ca="1">IF('Coal mining 2020'!$A96="MR",INDIRECT("'Coal mining 2020'!"&amp;'Country Selector'!$B$3&amp;ROW($A96))*10^12,0)*'Process Emissions Multipliers'!$E$50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Selector'!$B$3&amp;ROW($A96))*10^12,0)*'Process Emissions Multipliers'!$G$50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Multipliers'!$H$50</f>
        <v>0</v>
      </c>
    </row>
    <row r="89" spans="1:42">
      <c r="A89" s="74">
        <v>37</v>
      </c>
      <c r="B89" s="95">
        <f ca="1">IF('Coal mining 2010'!$A97="MR",INDIRECT("'Coal mining 2010'!"&amp;'Country Selector'!$B$3&amp;ROW($A97))*10^12,0)*'Process Emissions Multipliers'!$C$50</f>
        <v>0</v>
      </c>
      <c r="C89" s="297">
        <f t="shared" ca="1" si="15"/>
        <v>0</v>
      </c>
      <c r="D89" s="297">
        <f t="shared" ca="1" si="12"/>
        <v>0</v>
      </c>
      <c r="E89" s="297">
        <f t="shared" ca="1" si="12"/>
        <v>0</v>
      </c>
      <c r="F89" s="297">
        <f t="shared" ca="1" si="12"/>
        <v>0</v>
      </c>
      <c r="G89" s="297">
        <f t="shared" ca="1" si="12"/>
        <v>0</v>
      </c>
      <c r="H89" s="297">
        <f t="shared" ca="1" si="12"/>
        <v>0</v>
      </c>
      <c r="I89" s="297">
        <f t="shared" ca="1" si="12"/>
        <v>0</v>
      </c>
      <c r="J89" s="297">
        <f t="shared" ca="1" si="12"/>
        <v>0</v>
      </c>
      <c r="K89" s="297">
        <f t="shared" ca="1" si="12"/>
        <v>0</v>
      </c>
      <c r="L89">
        <f ca="1">IF('Coal mining 2020'!$A97="MR",INDIRECT("'Coal mining 2020'!"&amp;'Country Selector'!$B$3&amp;ROW($A97))*10^12,0)*'Process Emissions Multipliers'!$E$50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Selector'!$B$3&amp;ROW($A97))*10^12,0)*'Process Emissions Multipliers'!$G$50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Multipliers'!$H$50</f>
        <v>0</v>
      </c>
    </row>
    <row r="90" spans="1:42">
      <c r="A90" s="74">
        <v>38</v>
      </c>
      <c r="B90" s="95">
        <f ca="1">IF('Coal mining 2010'!$A98="MR",INDIRECT("'Coal mining 2010'!"&amp;'Country Selector'!$B$3&amp;ROW($A98))*10^12,0)*'Process Emissions Multipliers'!$C$50</f>
        <v>0</v>
      </c>
      <c r="C90" s="297">
        <f t="shared" ca="1" si="15"/>
        <v>0</v>
      </c>
      <c r="D90" s="297">
        <f t="shared" ca="1" si="12"/>
        <v>0</v>
      </c>
      <c r="E90" s="297">
        <f t="shared" ca="1" si="12"/>
        <v>0</v>
      </c>
      <c r="F90" s="297">
        <f t="shared" ca="1" si="12"/>
        <v>0</v>
      </c>
      <c r="G90" s="297">
        <f t="shared" ca="1" si="12"/>
        <v>0</v>
      </c>
      <c r="H90" s="297">
        <f t="shared" ca="1" si="12"/>
        <v>0</v>
      </c>
      <c r="I90" s="297">
        <f t="shared" ca="1" si="12"/>
        <v>0</v>
      </c>
      <c r="J90" s="297">
        <f t="shared" ca="1" si="12"/>
        <v>0</v>
      </c>
      <c r="K90" s="297">
        <f t="shared" ca="1" si="12"/>
        <v>0</v>
      </c>
      <c r="L90">
        <f ca="1">IF('Coal mining 2020'!$A98="MR",INDIRECT("'Coal mining 2020'!"&amp;'Country Selector'!$B$3&amp;ROW($A98))*10^12,0)*'Process Emissions Multipliers'!$E$50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Selector'!$B$3&amp;ROW($A98))*10^12,0)*'Process Emissions Multipliers'!$G$50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Multipliers'!$H$50</f>
        <v>0</v>
      </c>
    </row>
    <row r="91" spans="1:42">
      <c r="A91" s="74">
        <v>39</v>
      </c>
      <c r="B91" s="95">
        <f ca="1">IF('Coal mining 2010'!$A99="MR",INDIRECT("'Coal mining 2010'!"&amp;'Country Selector'!$B$3&amp;ROW($A99))*10^12,0)*'Process Emissions Multipliers'!$C$50</f>
        <v>0</v>
      </c>
      <c r="C91" s="297">
        <f t="shared" ca="1" si="15"/>
        <v>0</v>
      </c>
      <c r="D91" s="297">
        <f t="shared" ca="1" si="12"/>
        <v>0</v>
      </c>
      <c r="E91" s="297">
        <f t="shared" ca="1" si="12"/>
        <v>0</v>
      </c>
      <c r="F91" s="297">
        <f t="shared" ca="1" si="12"/>
        <v>0</v>
      </c>
      <c r="G91" s="297">
        <f t="shared" ca="1" si="12"/>
        <v>0</v>
      </c>
      <c r="H91" s="297">
        <f t="shared" ca="1" si="12"/>
        <v>0</v>
      </c>
      <c r="I91" s="297">
        <f t="shared" ca="1" si="12"/>
        <v>0</v>
      </c>
      <c r="J91" s="297">
        <f t="shared" ca="1" si="12"/>
        <v>0</v>
      </c>
      <c r="K91" s="297">
        <f t="shared" ca="1" si="12"/>
        <v>0</v>
      </c>
      <c r="L91">
        <f ca="1">IF('Coal mining 2020'!$A99="MR",INDIRECT("'Coal mining 2020'!"&amp;'Country Selector'!$B$3&amp;ROW($A99))*10^12,0)*'Process Emissions Multipliers'!$E$50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Selector'!$B$3&amp;ROW($A99))*10^12,0)*'Process Emissions Multipliers'!$G$50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Multipliers'!$H$50</f>
        <v>0</v>
      </c>
    </row>
    <row r="92" spans="1:42">
      <c r="A92" s="74">
        <v>40</v>
      </c>
      <c r="B92" s="95">
        <f ca="1">IF('Coal mining 2010'!$A100="MR",INDIRECT("'Coal mining 2010'!"&amp;'Country Selector'!$B$3&amp;ROW($A100))*10^12,0)*'Process Emissions Multipliers'!$C$50</f>
        <v>0</v>
      </c>
      <c r="C92" s="297">
        <f t="shared" ca="1" si="15"/>
        <v>0</v>
      </c>
      <c r="D92" s="297">
        <f t="shared" ca="1" si="12"/>
        <v>0</v>
      </c>
      <c r="E92" s="297">
        <f t="shared" ca="1" si="12"/>
        <v>0</v>
      </c>
      <c r="F92" s="297">
        <f t="shared" ca="1" si="12"/>
        <v>0</v>
      </c>
      <c r="G92" s="297">
        <f t="shared" ca="1" si="12"/>
        <v>0</v>
      </c>
      <c r="H92" s="297">
        <f t="shared" ca="1" si="12"/>
        <v>0</v>
      </c>
      <c r="I92" s="297">
        <f t="shared" ca="1" si="12"/>
        <v>0</v>
      </c>
      <c r="J92" s="297">
        <f t="shared" ca="1" si="12"/>
        <v>0</v>
      </c>
      <c r="K92" s="297">
        <f t="shared" ca="1" si="12"/>
        <v>0</v>
      </c>
      <c r="L92">
        <f ca="1">IF('Coal mining 2020'!$A100="MR",INDIRECT("'Coal mining 2020'!"&amp;'Country Selector'!$B$3&amp;ROW($A100))*10^12,0)*'Process Emissions Multipliers'!$E$50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Selector'!$B$3&amp;ROW($A100))*10^12,0)*'Process Emissions Multipliers'!$G$50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Multipliers'!$H$50</f>
        <v>0</v>
      </c>
    </row>
    <row r="93" spans="1:42">
      <c r="A93" s="74">
        <v>41</v>
      </c>
      <c r="B93" s="95">
        <f ca="1">IF('Coal mining 2010'!$A101="MR",INDIRECT("'Coal mining 2010'!"&amp;'Country Selector'!$B$3&amp;ROW($A101))*10^12,0)*'Process Emissions Multipliers'!$C$50</f>
        <v>0</v>
      </c>
      <c r="C93" s="297">
        <f t="shared" ca="1" si="15"/>
        <v>0</v>
      </c>
      <c r="D93" s="297">
        <f t="shared" ca="1" si="12"/>
        <v>0</v>
      </c>
      <c r="E93" s="297">
        <f t="shared" ca="1" si="12"/>
        <v>0</v>
      </c>
      <c r="F93" s="297">
        <f t="shared" ca="1" si="12"/>
        <v>0</v>
      </c>
      <c r="G93" s="297">
        <f t="shared" ca="1" si="12"/>
        <v>0</v>
      </c>
      <c r="H93" s="297">
        <f t="shared" ca="1" si="12"/>
        <v>0</v>
      </c>
      <c r="I93" s="297">
        <f t="shared" ca="1" si="12"/>
        <v>0</v>
      </c>
      <c r="J93" s="297">
        <f t="shared" ca="1" si="12"/>
        <v>0</v>
      </c>
      <c r="K93" s="297">
        <f t="shared" ca="1" si="12"/>
        <v>0</v>
      </c>
      <c r="L93">
        <f ca="1">IF('Coal mining 2020'!$A101="MR",INDIRECT("'Coal mining 2020'!"&amp;'Country Selector'!$B$3&amp;ROW($A101))*10^12,0)*'Process Emissions Multipliers'!$E$50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Selector'!$B$3&amp;ROW($A101))*10^12,0)*'Process Emissions Multipliers'!$G$50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Multipliers'!$H$50</f>
        <v>0</v>
      </c>
    </row>
    <row r="94" spans="1:42">
      <c r="A94" s="74">
        <v>42</v>
      </c>
      <c r="B94" s="95">
        <f ca="1">IF('Coal mining 2010'!$A102="MR",INDIRECT("'Coal mining 2010'!"&amp;'Country Selector'!$B$3&amp;ROW($A102))*10^12,0)*'Process Emissions Multipliers'!$C$50</f>
        <v>0</v>
      </c>
      <c r="C94" s="297">
        <f t="shared" ca="1" si="15"/>
        <v>0</v>
      </c>
      <c r="D94" s="297">
        <f t="shared" ca="1" si="12"/>
        <v>0</v>
      </c>
      <c r="E94" s="297">
        <f t="shared" ca="1" si="12"/>
        <v>0</v>
      </c>
      <c r="F94" s="297">
        <f t="shared" ca="1" si="12"/>
        <v>0</v>
      </c>
      <c r="G94" s="297">
        <f t="shared" ca="1" si="12"/>
        <v>0</v>
      </c>
      <c r="H94" s="297">
        <f t="shared" ca="1" si="12"/>
        <v>0</v>
      </c>
      <c r="I94" s="297">
        <f t="shared" ca="1" si="12"/>
        <v>0</v>
      </c>
      <c r="J94" s="297">
        <f t="shared" ca="1" si="12"/>
        <v>0</v>
      </c>
      <c r="K94" s="297">
        <f t="shared" ca="1" si="12"/>
        <v>0</v>
      </c>
      <c r="L94">
        <f ca="1">IF('Coal mining 2020'!$A102="MR",INDIRECT("'Coal mining 2020'!"&amp;'Country Selector'!$B$3&amp;ROW($A102))*10^12,0)*'Process Emissions Multipliers'!$E$50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Selector'!$B$3&amp;ROW($A102))*10^12,0)*'Process Emissions Multipliers'!$G$50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Multipliers'!$H$50</f>
        <v>0</v>
      </c>
    </row>
    <row r="95" spans="1:42">
      <c r="A95" s="74">
        <v>43</v>
      </c>
      <c r="B95" s="95">
        <f ca="1">IF('Coal mining 2010'!$A103="MR",INDIRECT("'Coal mining 2010'!"&amp;'Country Selector'!$B$3&amp;ROW($A103))*10^12,0)*'Process Emissions Multipliers'!$C$50</f>
        <v>0</v>
      </c>
      <c r="C95" s="297">
        <f t="shared" ca="1" si="15"/>
        <v>0</v>
      </c>
      <c r="D95" s="297">
        <f t="shared" ca="1" si="12"/>
        <v>0</v>
      </c>
      <c r="E95" s="297">
        <f t="shared" ref="D95:K126" ca="1" si="20">$B95*($L$1-E$1)/($L$1-$B$1)+$L95*(E$1-$B$1)/($L$1-$B$1)</f>
        <v>0</v>
      </c>
      <c r="F95" s="297">
        <f t="shared" ca="1" si="20"/>
        <v>0</v>
      </c>
      <c r="G95" s="297">
        <f t="shared" ca="1" si="20"/>
        <v>0</v>
      </c>
      <c r="H95" s="297">
        <f t="shared" ca="1" si="20"/>
        <v>0</v>
      </c>
      <c r="I95" s="297">
        <f t="shared" ca="1" si="20"/>
        <v>0</v>
      </c>
      <c r="J95" s="297">
        <f t="shared" ca="1" si="20"/>
        <v>0</v>
      </c>
      <c r="K95" s="297">
        <f t="shared" ca="1" si="20"/>
        <v>0</v>
      </c>
      <c r="L95">
        <f ca="1">IF('Coal mining 2020'!$A103="MR",INDIRECT("'Coal mining 2020'!"&amp;'Country Selector'!$B$3&amp;ROW($A103))*10^12,0)*'Process Emissions Multipliers'!$E$50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Selector'!$B$3&amp;ROW($A103))*10^12,0)*'Process Emissions Multipliers'!$G$50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Multipliers'!$H$50</f>
        <v>0</v>
      </c>
    </row>
    <row r="96" spans="1:42">
      <c r="A96" s="74">
        <v>44</v>
      </c>
      <c r="B96" s="95">
        <f ca="1">IF('Coal mining 2010'!$A104="MR",INDIRECT("'Coal mining 2010'!"&amp;'Country Selector'!$B$3&amp;ROW($A104))*10^12,0)*'Process Emissions Multipliers'!$C$50</f>
        <v>0</v>
      </c>
      <c r="C96" s="297">
        <f t="shared" ca="1" si="15"/>
        <v>0</v>
      </c>
      <c r="D96" s="297">
        <f t="shared" ca="1" si="20"/>
        <v>0</v>
      </c>
      <c r="E96" s="297">
        <f t="shared" ca="1" si="20"/>
        <v>0</v>
      </c>
      <c r="F96" s="297">
        <f t="shared" ca="1" si="20"/>
        <v>0</v>
      </c>
      <c r="G96" s="297">
        <f t="shared" ca="1" si="20"/>
        <v>0</v>
      </c>
      <c r="H96" s="297">
        <f t="shared" ca="1" si="20"/>
        <v>0</v>
      </c>
      <c r="I96" s="297">
        <f t="shared" ca="1" si="20"/>
        <v>0</v>
      </c>
      <c r="J96" s="297">
        <f t="shared" ca="1" si="20"/>
        <v>0</v>
      </c>
      <c r="K96" s="297">
        <f t="shared" ca="1" si="20"/>
        <v>0</v>
      </c>
      <c r="L96">
        <f ca="1">IF('Coal mining 2020'!$A104="MR",INDIRECT("'Coal mining 2020'!"&amp;'Country Selector'!$B$3&amp;ROW($A104))*10^12,0)*'Process Emissions Multipliers'!$E$50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Selector'!$B$3&amp;ROW($A104))*10^12,0)*'Process Emissions Multipliers'!$G$50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Multipliers'!$H$50</f>
        <v>0</v>
      </c>
    </row>
    <row r="97" spans="1:42">
      <c r="A97" s="74">
        <v>45</v>
      </c>
      <c r="B97" s="95">
        <f ca="1">IF('Coal mining 2010'!$A105="MR",INDIRECT("'Coal mining 2010'!"&amp;'Country Selector'!$B$3&amp;ROW($A105))*10^12,0)*'Process Emissions Multipliers'!$C$50</f>
        <v>0</v>
      </c>
      <c r="C97" s="297">
        <f t="shared" ca="1" si="15"/>
        <v>0</v>
      </c>
      <c r="D97" s="297">
        <f t="shared" ca="1" si="20"/>
        <v>0</v>
      </c>
      <c r="E97" s="297">
        <f t="shared" ca="1" si="20"/>
        <v>0</v>
      </c>
      <c r="F97" s="297">
        <f t="shared" ca="1" si="20"/>
        <v>0</v>
      </c>
      <c r="G97" s="297">
        <f t="shared" ca="1" si="20"/>
        <v>0</v>
      </c>
      <c r="H97" s="297">
        <f t="shared" ca="1" si="20"/>
        <v>0</v>
      </c>
      <c r="I97" s="297">
        <f t="shared" ca="1" si="20"/>
        <v>0</v>
      </c>
      <c r="J97" s="297">
        <f t="shared" ca="1" si="20"/>
        <v>0</v>
      </c>
      <c r="K97" s="297">
        <f t="shared" ca="1" si="20"/>
        <v>0</v>
      </c>
      <c r="L97">
        <f ca="1">IF('Coal mining 2020'!$A105="MR",INDIRECT("'Coal mining 2020'!"&amp;'Country Selector'!$B$3&amp;ROW($A105))*10^12,0)*'Process Emissions Multipliers'!$E$50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Selector'!$B$3&amp;ROW($A105))*10^12,0)*'Process Emissions Multipliers'!$G$50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Multipliers'!$H$50</f>
        <v>0</v>
      </c>
    </row>
    <row r="98" spans="1:42">
      <c r="A98" s="74">
        <v>46</v>
      </c>
      <c r="B98" s="95">
        <f ca="1">IF('Coal mining 2010'!$A106="MR",INDIRECT("'Coal mining 2010'!"&amp;'Country Selector'!$B$3&amp;ROW($A106))*10^12,0)*'Process Emissions Multipliers'!$C$50</f>
        <v>0</v>
      </c>
      <c r="C98" s="297">
        <f t="shared" ca="1" si="15"/>
        <v>0</v>
      </c>
      <c r="D98" s="297">
        <f t="shared" ca="1" si="20"/>
        <v>0</v>
      </c>
      <c r="E98" s="297">
        <f t="shared" ca="1" si="20"/>
        <v>0</v>
      </c>
      <c r="F98" s="297">
        <f t="shared" ca="1" si="20"/>
        <v>0</v>
      </c>
      <c r="G98" s="297">
        <f t="shared" ca="1" si="20"/>
        <v>0</v>
      </c>
      <c r="H98" s="297">
        <f t="shared" ca="1" si="20"/>
        <v>0</v>
      </c>
      <c r="I98" s="297">
        <f t="shared" ca="1" si="20"/>
        <v>0</v>
      </c>
      <c r="J98" s="297">
        <f t="shared" ca="1" si="20"/>
        <v>0</v>
      </c>
      <c r="K98" s="297">
        <f t="shared" ca="1" si="20"/>
        <v>0</v>
      </c>
      <c r="L98">
        <f ca="1">IF('Coal mining 2020'!$A106="MR",INDIRECT("'Coal mining 2020'!"&amp;'Country Selector'!$B$3&amp;ROW($A106))*10^12,0)*'Process Emissions Multipliers'!$E$50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Selector'!$B$3&amp;ROW($A106))*10^12,0)*'Process Emissions Multipliers'!$G$50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Multipliers'!$H$50</f>
        <v>0</v>
      </c>
    </row>
    <row r="99" spans="1:42">
      <c r="A99" s="74">
        <v>47</v>
      </c>
      <c r="B99" s="95">
        <f ca="1">IF('Coal mining 2010'!$A107="MR",INDIRECT("'Coal mining 2010'!"&amp;'Country Selector'!$B$3&amp;ROW($A107))*10^12,0)*'Process Emissions Multipliers'!$C$50</f>
        <v>0</v>
      </c>
      <c r="C99" s="297">
        <f t="shared" ca="1" si="15"/>
        <v>0</v>
      </c>
      <c r="D99" s="297">
        <f t="shared" ca="1" si="20"/>
        <v>0</v>
      </c>
      <c r="E99" s="297">
        <f t="shared" ca="1" si="20"/>
        <v>0</v>
      </c>
      <c r="F99" s="297">
        <f t="shared" ca="1" si="20"/>
        <v>0</v>
      </c>
      <c r="G99" s="297">
        <f t="shared" ca="1" si="20"/>
        <v>0</v>
      </c>
      <c r="H99" s="297">
        <f t="shared" ca="1" si="20"/>
        <v>0</v>
      </c>
      <c r="I99" s="297">
        <f t="shared" ca="1" si="20"/>
        <v>0</v>
      </c>
      <c r="J99" s="297">
        <f t="shared" ca="1" si="20"/>
        <v>0</v>
      </c>
      <c r="K99" s="297">
        <f t="shared" ca="1" si="20"/>
        <v>0</v>
      </c>
      <c r="L99">
        <f ca="1">IF('Coal mining 2020'!$A107="MR",INDIRECT("'Coal mining 2020'!"&amp;'Country Selector'!$B$3&amp;ROW($A107))*10^12,0)*'Process Emissions Multipliers'!$E$50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Selector'!$B$3&amp;ROW($A107))*10^12,0)*'Process Emissions Multipliers'!$G$50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Multipliers'!$H$50</f>
        <v>0</v>
      </c>
    </row>
    <row r="100" spans="1:42">
      <c r="A100" s="74">
        <v>48</v>
      </c>
      <c r="B100" s="95">
        <f ca="1">IF('Coal mining 2010'!$A108="MR",INDIRECT("'Coal mining 2010'!"&amp;'Country Selector'!$B$3&amp;ROW($A108))*10^12,0)*'Process Emissions Multipliers'!$C$50</f>
        <v>0</v>
      </c>
      <c r="C100" s="297">
        <f t="shared" ca="1" si="15"/>
        <v>0</v>
      </c>
      <c r="D100" s="297">
        <f t="shared" ca="1" si="20"/>
        <v>0</v>
      </c>
      <c r="E100" s="297">
        <f t="shared" ca="1" si="20"/>
        <v>0</v>
      </c>
      <c r="F100" s="297">
        <f t="shared" ca="1" si="20"/>
        <v>0</v>
      </c>
      <c r="G100" s="297">
        <f t="shared" ca="1" si="20"/>
        <v>0</v>
      </c>
      <c r="H100" s="297">
        <f t="shared" ca="1" si="20"/>
        <v>0</v>
      </c>
      <c r="I100" s="297">
        <f t="shared" ca="1" si="20"/>
        <v>0</v>
      </c>
      <c r="J100" s="297">
        <f t="shared" ca="1" si="20"/>
        <v>0</v>
      </c>
      <c r="K100" s="297">
        <f t="shared" ca="1" si="20"/>
        <v>0</v>
      </c>
      <c r="L100">
        <f ca="1">IF('Coal mining 2020'!$A108="MR",INDIRECT("'Coal mining 2020'!"&amp;'Country Selector'!$B$3&amp;ROW($A108))*10^12,0)*'Process Emissions Multipliers'!$E$50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Selector'!$B$3&amp;ROW($A108))*10^12,0)*'Process Emissions Multipliers'!$G$50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Multipliers'!$H$50</f>
        <v>0</v>
      </c>
    </row>
    <row r="101" spans="1:42">
      <c r="A101" s="74">
        <v>49</v>
      </c>
      <c r="B101" s="95">
        <f ca="1">IF('Coal mining 2010'!$A109="MR",INDIRECT("'Coal mining 2010'!"&amp;'Country Selector'!$B$3&amp;ROW($A109))*10^12,0)*'Process Emissions Multipliers'!$C$50</f>
        <v>0</v>
      </c>
      <c r="C101" s="297">
        <f t="shared" ca="1" si="15"/>
        <v>0</v>
      </c>
      <c r="D101" s="297">
        <f t="shared" ca="1" si="20"/>
        <v>0</v>
      </c>
      <c r="E101" s="297">
        <f t="shared" ca="1" si="20"/>
        <v>0</v>
      </c>
      <c r="F101" s="297">
        <f t="shared" ca="1" si="20"/>
        <v>0</v>
      </c>
      <c r="G101" s="297">
        <f t="shared" ca="1" si="20"/>
        <v>0</v>
      </c>
      <c r="H101" s="297">
        <f t="shared" ca="1" si="20"/>
        <v>0</v>
      </c>
      <c r="I101" s="297">
        <f t="shared" ca="1" si="20"/>
        <v>0</v>
      </c>
      <c r="J101" s="297">
        <f t="shared" ca="1" si="20"/>
        <v>0</v>
      </c>
      <c r="K101" s="297">
        <f t="shared" ca="1" si="20"/>
        <v>0</v>
      </c>
      <c r="L101">
        <f ca="1">IF('Coal mining 2020'!$A109="MR",INDIRECT("'Coal mining 2020'!"&amp;'Country Selector'!$B$3&amp;ROW($A109))*10^12,0)*'Process Emissions Multipliers'!$E$50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Selector'!$B$3&amp;ROW($A109))*10^12,0)*'Process Emissions Multipliers'!$G$50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Multipliers'!$H$50</f>
        <v>0</v>
      </c>
    </row>
    <row r="102" spans="1:42">
      <c r="A102" s="74">
        <v>50</v>
      </c>
      <c r="B102" s="95">
        <f ca="1">IF('Coal mining 2010'!$A110="MR",INDIRECT("'Coal mining 2010'!"&amp;'Country Selector'!$B$3&amp;ROW($A110))*10^12,0)*'Process Emissions Multipliers'!$C$50</f>
        <v>0</v>
      </c>
      <c r="C102" s="297">
        <f t="shared" ca="1" si="15"/>
        <v>0</v>
      </c>
      <c r="D102" s="297">
        <f t="shared" ca="1" si="20"/>
        <v>0</v>
      </c>
      <c r="E102" s="297">
        <f t="shared" ca="1" si="20"/>
        <v>0</v>
      </c>
      <c r="F102" s="297">
        <f t="shared" ca="1" si="20"/>
        <v>0</v>
      </c>
      <c r="G102" s="297">
        <f t="shared" ca="1" si="20"/>
        <v>0</v>
      </c>
      <c r="H102" s="297">
        <f t="shared" ca="1" si="20"/>
        <v>0</v>
      </c>
      <c r="I102" s="297">
        <f t="shared" ca="1" si="20"/>
        <v>0</v>
      </c>
      <c r="J102" s="297">
        <f t="shared" ca="1" si="20"/>
        <v>0</v>
      </c>
      <c r="K102" s="297">
        <f t="shared" ca="1" si="20"/>
        <v>0</v>
      </c>
      <c r="L102">
        <f ca="1">IF('Coal mining 2020'!$A110="MR",INDIRECT("'Coal mining 2020'!"&amp;'Country Selector'!$B$3&amp;ROW($A110))*10^12,0)*'Process Emissions Multipliers'!$E$50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Selector'!$B$3&amp;ROW($A110))*10^12,0)*'Process Emissions Multipliers'!$G$50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Multipliers'!$H$50</f>
        <v>0</v>
      </c>
    </row>
    <row r="103" spans="1:42">
      <c r="A103" s="74">
        <v>51</v>
      </c>
      <c r="B103" s="95">
        <f ca="1">IF('Coal mining 2010'!$A111="MR",INDIRECT("'Coal mining 2010'!"&amp;'Country Selector'!$B$3&amp;ROW($A111))*10^12,0)*'Process Emissions Multipliers'!$C$50</f>
        <v>0</v>
      </c>
      <c r="C103" s="297">
        <f t="shared" ca="1" si="15"/>
        <v>0</v>
      </c>
      <c r="D103" s="297">
        <f t="shared" ca="1" si="20"/>
        <v>0</v>
      </c>
      <c r="E103" s="297">
        <f t="shared" ca="1" si="20"/>
        <v>0</v>
      </c>
      <c r="F103" s="297">
        <f t="shared" ca="1" si="20"/>
        <v>0</v>
      </c>
      <c r="G103" s="297">
        <f t="shared" ca="1" si="20"/>
        <v>0</v>
      </c>
      <c r="H103" s="297">
        <f t="shared" ca="1" si="20"/>
        <v>0</v>
      </c>
      <c r="I103" s="297">
        <f t="shared" ca="1" si="20"/>
        <v>0</v>
      </c>
      <c r="J103" s="297">
        <f t="shared" ca="1" si="20"/>
        <v>0</v>
      </c>
      <c r="K103" s="297">
        <f t="shared" ca="1" si="20"/>
        <v>0</v>
      </c>
      <c r="L103">
        <f ca="1">IF('Coal mining 2020'!$A111="MR",INDIRECT("'Coal mining 2020'!"&amp;'Country Selector'!$B$3&amp;ROW($A111))*10^12,0)*'Process Emissions Multipliers'!$E$50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Selector'!$B$3&amp;ROW($A111))*10^12,0)*'Process Emissions Multipliers'!$G$50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Multipliers'!$H$50</f>
        <v>0</v>
      </c>
    </row>
    <row r="104" spans="1:42">
      <c r="A104" s="74">
        <v>52</v>
      </c>
      <c r="B104" s="95">
        <f ca="1">IF('Coal mining 2010'!$A112="MR",INDIRECT("'Coal mining 2010'!"&amp;'Country Selector'!$B$3&amp;ROW($A112))*10^12,0)*'Process Emissions Multipliers'!$C$50</f>
        <v>0</v>
      </c>
      <c r="C104" s="297">
        <f t="shared" ca="1" si="15"/>
        <v>0</v>
      </c>
      <c r="D104" s="297">
        <f t="shared" ca="1" si="20"/>
        <v>0</v>
      </c>
      <c r="E104" s="297">
        <f t="shared" ca="1" si="20"/>
        <v>0</v>
      </c>
      <c r="F104" s="297">
        <f t="shared" ca="1" si="20"/>
        <v>0</v>
      </c>
      <c r="G104" s="297">
        <f t="shared" ca="1" si="20"/>
        <v>0</v>
      </c>
      <c r="H104" s="297">
        <f t="shared" ca="1" si="20"/>
        <v>0</v>
      </c>
      <c r="I104" s="297">
        <f t="shared" ca="1" si="20"/>
        <v>0</v>
      </c>
      <c r="J104" s="297">
        <f t="shared" ca="1" si="20"/>
        <v>0</v>
      </c>
      <c r="K104" s="297">
        <f t="shared" ca="1" si="20"/>
        <v>0</v>
      </c>
      <c r="L104">
        <f ca="1">IF('Coal mining 2020'!$A112="MR",INDIRECT("'Coal mining 2020'!"&amp;'Country Selector'!$B$3&amp;ROW($A112))*10^12,0)*'Process Emissions Multipliers'!$E$50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Selector'!$B$3&amp;ROW($A112))*10^12,0)*'Process Emissions Multipliers'!$G$50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Multipliers'!$H$50</f>
        <v>0</v>
      </c>
    </row>
    <row r="105" spans="1:42">
      <c r="A105" s="74">
        <v>53</v>
      </c>
      <c r="B105" s="95">
        <f ca="1">IF('Coal mining 2010'!$A113="MR",INDIRECT("'Coal mining 2010'!"&amp;'Country Selector'!$B$3&amp;ROW($A113))*10^12,0)*'Process Emissions Multipliers'!$C$50</f>
        <v>0</v>
      </c>
      <c r="C105" s="297">
        <f t="shared" ca="1" si="15"/>
        <v>0</v>
      </c>
      <c r="D105" s="297">
        <f t="shared" ca="1" si="20"/>
        <v>0</v>
      </c>
      <c r="E105" s="297">
        <f t="shared" ca="1" si="20"/>
        <v>0</v>
      </c>
      <c r="F105" s="297">
        <f t="shared" ca="1" si="20"/>
        <v>0</v>
      </c>
      <c r="G105" s="297">
        <f t="shared" ca="1" si="20"/>
        <v>0</v>
      </c>
      <c r="H105" s="297">
        <f t="shared" ca="1" si="20"/>
        <v>0</v>
      </c>
      <c r="I105" s="297">
        <f t="shared" ca="1" si="20"/>
        <v>0</v>
      </c>
      <c r="J105" s="297">
        <f t="shared" ca="1" si="20"/>
        <v>0</v>
      </c>
      <c r="K105" s="297">
        <f t="shared" ca="1" si="20"/>
        <v>0</v>
      </c>
      <c r="L105">
        <f ca="1">IF('Coal mining 2020'!$A113="MR",INDIRECT("'Coal mining 2020'!"&amp;'Country Selector'!$B$3&amp;ROW($A113))*10^12,0)*'Process Emissions Multipliers'!$E$50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Selector'!$B$3&amp;ROW($A113))*10^12,0)*'Process Emissions Multipliers'!$G$50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Multipliers'!$H$50</f>
        <v>0</v>
      </c>
    </row>
    <row r="106" spans="1:42">
      <c r="A106" s="74">
        <v>54</v>
      </c>
      <c r="B106" s="95">
        <f ca="1">IF('Coal mining 2010'!$A114="MR",INDIRECT("'Coal mining 2010'!"&amp;'Country Selector'!$B$3&amp;ROW($A114))*10^12,0)*'Process Emissions Multipliers'!$C$50</f>
        <v>0</v>
      </c>
      <c r="C106" s="297">
        <f t="shared" ca="1" si="15"/>
        <v>0</v>
      </c>
      <c r="D106" s="297">
        <f t="shared" ca="1" si="20"/>
        <v>0</v>
      </c>
      <c r="E106" s="297">
        <f t="shared" ca="1" si="20"/>
        <v>0</v>
      </c>
      <c r="F106" s="297">
        <f t="shared" ca="1" si="20"/>
        <v>0</v>
      </c>
      <c r="G106" s="297">
        <f t="shared" ca="1" si="20"/>
        <v>0</v>
      </c>
      <c r="H106" s="297">
        <f t="shared" ca="1" si="20"/>
        <v>0</v>
      </c>
      <c r="I106" s="297">
        <f t="shared" ca="1" si="20"/>
        <v>0</v>
      </c>
      <c r="J106" s="297">
        <f t="shared" ca="1" si="20"/>
        <v>0</v>
      </c>
      <c r="K106" s="297">
        <f t="shared" ca="1" si="20"/>
        <v>0</v>
      </c>
      <c r="L106">
        <f ca="1">IF('Coal mining 2020'!$A114="MR",INDIRECT("'Coal mining 2020'!"&amp;'Country Selector'!$B$3&amp;ROW($A114))*10^12,0)*'Process Emissions Multipliers'!$E$50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Selector'!$B$3&amp;ROW($A114))*10^12,0)*'Process Emissions Multipliers'!$G$50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Multipliers'!$H$50</f>
        <v>0</v>
      </c>
    </row>
    <row r="107" spans="1:42">
      <c r="A107" s="74">
        <v>55</v>
      </c>
      <c r="B107" s="95">
        <f ca="1">IF('Coal mining 2010'!$A115="MR",INDIRECT("'Coal mining 2010'!"&amp;'Country Selector'!$B$3&amp;ROW($A115))*10^12,0)*'Process Emissions Multipliers'!$C$50</f>
        <v>0</v>
      </c>
      <c r="C107" s="297">
        <f t="shared" ca="1" si="15"/>
        <v>0</v>
      </c>
      <c r="D107" s="297">
        <f t="shared" ca="1" si="20"/>
        <v>0</v>
      </c>
      <c r="E107" s="297">
        <f t="shared" ca="1" si="20"/>
        <v>0</v>
      </c>
      <c r="F107" s="297">
        <f t="shared" ca="1" si="20"/>
        <v>0</v>
      </c>
      <c r="G107" s="297">
        <f t="shared" ca="1" si="20"/>
        <v>0</v>
      </c>
      <c r="H107" s="297">
        <f t="shared" ca="1" si="20"/>
        <v>0</v>
      </c>
      <c r="I107" s="297">
        <f t="shared" ca="1" si="20"/>
        <v>0</v>
      </c>
      <c r="J107" s="297">
        <f t="shared" ca="1" si="20"/>
        <v>0</v>
      </c>
      <c r="K107" s="297">
        <f t="shared" ca="1" si="20"/>
        <v>0</v>
      </c>
      <c r="L107">
        <f ca="1">IF('Coal mining 2020'!$A115="MR",INDIRECT("'Coal mining 2020'!"&amp;'Country Selector'!$B$3&amp;ROW($A115))*10^12,0)*'Process Emissions Multipliers'!$E$50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Selector'!$B$3&amp;ROW($A115))*10^12,0)*'Process Emissions Multipliers'!$G$50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Multipliers'!$H$50</f>
        <v>0</v>
      </c>
    </row>
    <row r="108" spans="1:42">
      <c r="A108" s="74">
        <v>56</v>
      </c>
      <c r="B108" s="95">
        <f ca="1">IF('Coal mining 2010'!$A116="MR",INDIRECT("'Coal mining 2010'!"&amp;'Country Selector'!$B$3&amp;ROW($A116))*10^12,0)*'Process Emissions Multipliers'!$C$50</f>
        <v>0</v>
      </c>
      <c r="C108" s="297">
        <f t="shared" ca="1" si="15"/>
        <v>0</v>
      </c>
      <c r="D108" s="297">
        <f t="shared" ca="1" si="20"/>
        <v>0</v>
      </c>
      <c r="E108" s="297">
        <f t="shared" ca="1" si="20"/>
        <v>0</v>
      </c>
      <c r="F108" s="297">
        <f t="shared" ca="1" si="20"/>
        <v>0</v>
      </c>
      <c r="G108" s="297">
        <f t="shared" ca="1" si="20"/>
        <v>0</v>
      </c>
      <c r="H108" s="297">
        <f t="shared" ca="1" si="20"/>
        <v>0</v>
      </c>
      <c r="I108" s="297">
        <f t="shared" ca="1" si="20"/>
        <v>0</v>
      </c>
      <c r="J108" s="297">
        <f t="shared" ca="1" si="20"/>
        <v>0</v>
      </c>
      <c r="K108" s="297">
        <f t="shared" ca="1" si="20"/>
        <v>0</v>
      </c>
      <c r="L108">
        <f ca="1">IF('Coal mining 2020'!$A116="MR",INDIRECT("'Coal mining 2020'!"&amp;'Country Selector'!$B$3&amp;ROW($A116))*10^12,0)*'Process Emissions Multipliers'!$E$50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Selector'!$B$3&amp;ROW($A116))*10^12,0)*'Process Emissions Multipliers'!$G$50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Multipliers'!$H$50</f>
        <v>0</v>
      </c>
    </row>
    <row r="109" spans="1:42">
      <c r="A109" s="74">
        <v>57</v>
      </c>
      <c r="B109" s="95">
        <f ca="1">IF('Coal mining 2010'!$A117="MR",INDIRECT("'Coal mining 2010'!"&amp;'Country Selector'!$B$3&amp;ROW($A117))*10^12,0)*'Process Emissions Multipliers'!$C$50</f>
        <v>0</v>
      </c>
      <c r="C109" s="297">
        <f t="shared" ca="1" si="15"/>
        <v>0</v>
      </c>
      <c r="D109" s="297">
        <f t="shared" ca="1" si="20"/>
        <v>0</v>
      </c>
      <c r="E109" s="297">
        <f t="shared" ca="1" si="20"/>
        <v>0</v>
      </c>
      <c r="F109" s="297">
        <f t="shared" ca="1" si="20"/>
        <v>0</v>
      </c>
      <c r="G109" s="297">
        <f t="shared" ca="1" si="20"/>
        <v>0</v>
      </c>
      <c r="H109" s="297">
        <f t="shared" ca="1" si="20"/>
        <v>0</v>
      </c>
      <c r="I109" s="297">
        <f t="shared" ca="1" si="20"/>
        <v>0</v>
      </c>
      <c r="J109" s="297">
        <f t="shared" ca="1" si="20"/>
        <v>0</v>
      </c>
      <c r="K109" s="297">
        <f t="shared" ca="1" si="20"/>
        <v>0</v>
      </c>
      <c r="L109">
        <f ca="1">IF('Coal mining 2020'!$A117="MR",INDIRECT("'Coal mining 2020'!"&amp;'Country Selector'!$B$3&amp;ROW($A117))*10^12,0)*'Process Emissions Multipliers'!$E$50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Selector'!$B$3&amp;ROW($A117))*10^12,0)*'Process Emissions Multipliers'!$G$50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Multipliers'!$H$50</f>
        <v>0</v>
      </c>
    </row>
    <row r="110" spans="1:42">
      <c r="A110" s="74">
        <v>58</v>
      </c>
      <c r="B110" s="95">
        <f ca="1">IF('Coal mining 2010'!$A118="MR",INDIRECT("'Coal mining 2010'!"&amp;'Country Selector'!$B$3&amp;ROW($A118))*10^12,0)*'Process Emissions Multipliers'!$C$50</f>
        <v>0</v>
      </c>
      <c r="C110" s="297">
        <f t="shared" ca="1" si="15"/>
        <v>0</v>
      </c>
      <c r="D110" s="297">
        <f t="shared" ca="1" si="20"/>
        <v>0</v>
      </c>
      <c r="E110" s="297">
        <f t="shared" ca="1" si="20"/>
        <v>0</v>
      </c>
      <c r="F110" s="297">
        <f t="shared" ca="1" si="20"/>
        <v>0</v>
      </c>
      <c r="G110" s="297">
        <f t="shared" ca="1" si="20"/>
        <v>0</v>
      </c>
      <c r="H110" s="297">
        <f t="shared" ca="1" si="20"/>
        <v>0</v>
      </c>
      <c r="I110" s="297">
        <f t="shared" ca="1" si="20"/>
        <v>0</v>
      </c>
      <c r="J110" s="297">
        <f t="shared" ca="1" si="20"/>
        <v>0</v>
      </c>
      <c r="K110" s="297">
        <f t="shared" ca="1" si="20"/>
        <v>0</v>
      </c>
      <c r="L110">
        <f ca="1">IF('Coal mining 2020'!$A118="MR",INDIRECT("'Coal mining 2020'!"&amp;'Country Selector'!$B$3&amp;ROW($A118))*10^12,0)*'Process Emissions Multipliers'!$E$50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Selector'!$B$3&amp;ROW($A118))*10^12,0)*'Process Emissions Multipliers'!$G$50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Multipliers'!$H$50</f>
        <v>0</v>
      </c>
    </row>
    <row r="111" spans="1:42">
      <c r="A111" s="74">
        <v>59</v>
      </c>
      <c r="B111" s="95">
        <f ca="1">IF('Coal mining 2010'!$A119="MR",INDIRECT("'Coal mining 2010'!"&amp;'Country Selector'!$B$3&amp;ROW($A119))*10^12,0)*'Process Emissions Multipliers'!$C$50</f>
        <v>0</v>
      </c>
      <c r="C111" s="297">
        <f t="shared" ca="1" si="15"/>
        <v>0</v>
      </c>
      <c r="D111" s="297">
        <f t="shared" ca="1" si="20"/>
        <v>0</v>
      </c>
      <c r="E111" s="297">
        <f t="shared" ca="1" si="20"/>
        <v>0</v>
      </c>
      <c r="F111" s="297">
        <f t="shared" ca="1" si="20"/>
        <v>0</v>
      </c>
      <c r="G111" s="297">
        <f t="shared" ca="1" si="20"/>
        <v>0</v>
      </c>
      <c r="H111" s="297">
        <f t="shared" ca="1" si="20"/>
        <v>0</v>
      </c>
      <c r="I111" s="297">
        <f t="shared" ca="1" si="20"/>
        <v>0</v>
      </c>
      <c r="J111" s="297">
        <f t="shared" ca="1" si="20"/>
        <v>0</v>
      </c>
      <c r="K111" s="297">
        <f t="shared" ca="1" si="20"/>
        <v>0</v>
      </c>
      <c r="L111">
        <f ca="1">IF('Coal mining 2020'!$A119="MR",INDIRECT("'Coal mining 2020'!"&amp;'Country Selector'!$B$3&amp;ROW($A119))*10^12,0)*'Process Emissions Multipliers'!$E$50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Selector'!$B$3&amp;ROW($A119))*10^12,0)*'Process Emissions Multipliers'!$G$50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Multipliers'!$H$50</f>
        <v>0</v>
      </c>
    </row>
    <row r="112" spans="1:42">
      <c r="A112" s="74">
        <v>60</v>
      </c>
      <c r="B112" s="95">
        <f ca="1">IF('Coal mining 2010'!$A120="MR",INDIRECT("'Coal mining 2010'!"&amp;'Country Selector'!$B$3&amp;ROW($A120))*10^12,0)*'Process Emissions Multipliers'!$C$50</f>
        <v>0</v>
      </c>
      <c r="C112" s="297">
        <f t="shared" ca="1" si="15"/>
        <v>0</v>
      </c>
      <c r="D112" s="297">
        <f t="shared" ca="1" si="20"/>
        <v>0</v>
      </c>
      <c r="E112" s="297">
        <f t="shared" ca="1" si="20"/>
        <v>0</v>
      </c>
      <c r="F112" s="297">
        <f t="shared" ca="1" si="20"/>
        <v>0</v>
      </c>
      <c r="G112" s="297">
        <f t="shared" ca="1" si="20"/>
        <v>0</v>
      </c>
      <c r="H112" s="297">
        <f t="shared" ca="1" si="20"/>
        <v>0</v>
      </c>
      <c r="I112" s="297">
        <f t="shared" ca="1" si="20"/>
        <v>0</v>
      </c>
      <c r="J112" s="297">
        <f t="shared" ca="1" si="20"/>
        <v>0</v>
      </c>
      <c r="K112" s="297">
        <f t="shared" ca="1" si="20"/>
        <v>0</v>
      </c>
      <c r="L112">
        <f ca="1">IF('Coal mining 2020'!$A120="MR",INDIRECT("'Coal mining 2020'!"&amp;'Country Selector'!$B$3&amp;ROW($A120))*10^12,0)*'Process Emissions Multipliers'!$E$50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Selector'!$B$3&amp;ROW($A120))*10^12,0)*'Process Emissions Multipliers'!$G$50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Multipliers'!$H$50</f>
        <v>0</v>
      </c>
    </row>
    <row r="113" spans="1:42">
      <c r="A113" s="74">
        <v>61</v>
      </c>
      <c r="B113" s="95">
        <f ca="1">IF('Coal mining 2010'!$A121="MR",INDIRECT("'Coal mining 2010'!"&amp;'Country Selector'!$B$3&amp;ROW($A121))*10^12,0)*'Process Emissions Multipliers'!$C$50</f>
        <v>0</v>
      </c>
      <c r="C113" s="297">
        <f t="shared" ca="1" si="15"/>
        <v>0</v>
      </c>
      <c r="D113" s="297">
        <f t="shared" ca="1" si="20"/>
        <v>0</v>
      </c>
      <c r="E113" s="297">
        <f t="shared" ca="1" si="20"/>
        <v>0</v>
      </c>
      <c r="F113" s="297">
        <f t="shared" ca="1" si="20"/>
        <v>0</v>
      </c>
      <c r="G113" s="297">
        <f t="shared" ca="1" si="20"/>
        <v>0</v>
      </c>
      <c r="H113" s="297">
        <f t="shared" ca="1" si="20"/>
        <v>0</v>
      </c>
      <c r="I113" s="297">
        <f t="shared" ca="1" si="20"/>
        <v>0</v>
      </c>
      <c r="J113" s="297">
        <f t="shared" ca="1" si="20"/>
        <v>0</v>
      </c>
      <c r="K113" s="297">
        <f t="shared" ca="1" si="20"/>
        <v>0</v>
      </c>
      <c r="L113">
        <f ca="1">IF('Coal mining 2020'!$A121="MR",INDIRECT("'Coal mining 2020'!"&amp;'Country Selector'!$B$3&amp;ROW($A121))*10^12,0)*'Process Emissions Multipliers'!$E$50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Selector'!$B$3&amp;ROW($A121))*10^12,0)*'Process Emissions Multipliers'!$G$50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Multipliers'!$H$50</f>
        <v>0</v>
      </c>
    </row>
    <row r="114" spans="1:42">
      <c r="A114" s="74">
        <v>62</v>
      </c>
      <c r="B114" s="95">
        <f ca="1">IF('Coal mining 2010'!$A122="MR",INDIRECT("'Coal mining 2010'!"&amp;'Country Selector'!$B$3&amp;ROW($A122))*10^12,0)*'Process Emissions Multipliers'!$C$50</f>
        <v>0</v>
      </c>
      <c r="C114" s="297">
        <f t="shared" ca="1" si="15"/>
        <v>0</v>
      </c>
      <c r="D114" s="297">
        <f t="shared" ca="1" si="20"/>
        <v>0</v>
      </c>
      <c r="E114" s="297">
        <f t="shared" ca="1" si="20"/>
        <v>0</v>
      </c>
      <c r="F114" s="297">
        <f t="shared" ca="1" si="20"/>
        <v>0</v>
      </c>
      <c r="G114" s="297">
        <f t="shared" ca="1" si="20"/>
        <v>0</v>
      </c>
      <c r="H114" s="297">
        <f t="shared" ca="1" si="20"/>
        <v>0</v>
      </c>
      <c r="I114" s="297">
        <f t="shared" ca="1" si="20"/>
        <v>0</v>
      </c>
      <c r="J114" s="297">
        <f t="shared" ca="1" si="20"/>
        <v>0</v>
      </c>
      <c r="K114" s="297">
        <f t="shared" ca="1" si="20"/>
        <v>0</v>
      </c>
      <c r="L114">
        <f ca="1">IF('Coal mining 2020'!$A122="MR",INDIRECT("'Coal mining 2020'!"&amp;'Country Selector'!$B$3&amp;ROW($A122))*10^12,0)*'Process Emissions Multipliers'!$E$50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Selector'!$B$3&amp;ROW($A122))*10^12,0)*'Process Emissions Multipliers'!$G$50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Multipliers'!$H$50</f>
        <v>0</v>
      </c>
    </row>
    <row r="115" spans="1:42">
      <c r="A115" s="74">
        <v>63</v>
      </c>
      <c r="B115" s="95">
        <f ca="1">IF('Coal mining 2010'!$A123="MR",INDIRECT("'Coal mining 2010'!"&amp;'Country Selector'!$B$3&amp;ROW($A123))*10^12,0)*'Process Emissions Multipliers'!$C$50</f>
        <v>0</v>
      </c>
      <c r="C115" s="297">
        <f t="shared" ca="1" si="15"/>
        <v>0</v>
      </c>
      <c r="D115" s="297">
        <f t="shared" ca="1" si="20"/>
        <v>0</v>
      </c>
      <c r="E115" s="297">
        <f t="shared" ca="1" si="20"/>
        <v>0</v>
      </c>
      <c r="F115" s="297">
        <f t="shared" ca="1" si="20"/>
        <v>0</v>
      </c>
      <c r="G115" s="297">
        <f t="shared" ca="1" si="20"/>
        <v>0</v>
      </c>
      <c r="H115" s="297">
        <f t="shared" ca="1" si="20"/>
        <v>0</v>
      </c>
      <c r="I115" s="297">
        <f t="shared" ca="1" si="20"/>
        <v>0</v>
      </c>
      <c r="J115" s="297">
        <f t="shared" ca="1" si="20"/>
        <v>0</v>
      </c>
      <c r="K115" s="297">
        <f t="shared" ca="1" si="20"/>
        <v>0</v>
      </c>
      <c r="L115">
        <f ca="1">IF('Coal mining 2020'!$A123="MR",INDIRECT("'Coal mining 2020'!"&amp;'Country Selector'!$B$3&amp;ROW($A123))*10^12,0)*'Process Emissions Multipliers'!$E$50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Selector'!$B$3&amp;ROW($A123))*10^12,0)*'Process Emissions Multipliers'!$G$50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Multipliers'!$H$50</f>
        <v>0</v>
      </c>
    </row>
    <row r="116" spans="1:42">
      <c r="A116" s="74">
        <v>64</v>
      </c>
      <c r="B116" s="95">
        <f ca="1">IF('Coal mining 2010'!$A124="MR",INDIRECT("'Coal mining 2010'!"&amp;'Country Selector'!$B$3&amp;ROW($A124))*10^12,0)*'Process Emissions Multipliers'!$C$50</f>
        <v>0</v>
      </c>
      <c r="C116" s="297">
        <f t="shared" ca="1" si="15"/>
        <v>0</v>
      </c>
      <c r="D116" s="297">
        <f t="shared" ca="1" si="20"/>
        <v>0</v>
      </c>
      <c r="E116" s="297">
        <f t="shared" ca="1" si="20"/>
        <v>0</v>
      </c>
      <c r="F116" s="297">
        <f t="shared" ca="1" si="20"/>
        <v>0</v>
      </c>
      <c r="G116" s="297">
        <f t="shared" ca="1" si="20"/>
        <v>0</v>
      </c>
      <c r="H116" s="297">
        <f t="shared" ca="1" si="20"/>
        <v>0</v>
      </c>
      <c r="I116" s="297">
        <f t="shared" ca="1" si="20"/>
        <v>0</v>
      </c>
      <c r="J116" s="297">
        <f t="shared" ca="1" si="20"/>
        <v>0</v>
      </c>
      <c r="K116" s="297">
        <f t="shared" ca="1" si="20"/>
        <v>0</v>
      </c>
      <c r="L116">
        <f ca="1">IF('Coal mining 2020'!$A124="MR",INDIRECT("'Coal mining 2020'!"&amp;'Country Selector'!$B$3&amp;ROW($A124))*10^12,0)*'Process Emissions Multipliers'!$E$50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Selector'!$B$3&amp;ROW($A124))*10^12,0)*'Process Emissions Multipliers'!$G$50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Multipliers'!$H$50</f>
        <v>0</v>
      </c>
    </row>
    <row r="117" spans="1:42">
      <c r="A117" s="74">
        <v>65</v>
      </c>
      <c r="B117" s="95">
        <f ca="1">IF('Coal mining 2010'!$A125="MR",INDIRECT("'Coal mining 2010'!"&amp;'Country Selector'!$B$3&amp;ROW($A125))*10^12,0)*'Process Emissions Multipliers'!$C$50</f>
        <v>0</v>
      </c>
      <c r="C117" s="297">
        <f t="shared" ca="1" si="15"/>
        <v>0</v>
      </c>
      <c r="D117" s="297">
        <f t="shared" ca="1" si="20"/>
        <v>0</v>
      </c>
      <c r="E117" s="297">
        <f t="shared" ca="1" si="20"/>
        <v>0</v>
      </c>
      <c r="F117" s="297">
        <f t="shared" ca="1" si="20"/>
        <v>0</v>
      </c>
      <c r="G117" s="297">
        <f t="shared" ca="1" si="20"/>
        <v>0</v>
      </c>
      <c r="H117" s="297">
        <f t="shared" ca="1" si="20"/>
        <v>0</v>
      </c>
      <c r="I117" s="297">
        <f t="shared" ca="1" si="20"/>
        <v>0</v>
      </c>
      <c r="J117" s="297">
        <f t="shared" ca="1" si="20"/>
        <v>0</v>
      </c>
      <c r="K117" s="297">
        <f t="shared" ca="1" si="20"/>
        <v>0</v>
      </c>
      <c r="L117">
        <f ca="1">IF('Coal mining 2020'!$A125="MR",INDIRECT("'Coal mining 2020'!"&amp;'Country Selector'!$B$3&amp;ROW($A125))*10^12,0)*'Process Emissions Multipliers'!$E$50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Selector'!$B$3&amp;ROW($A125))*10^12,0)*'Process Emissions Multipliers'!$G$50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Multipliers'!$H$50</f>
        <v>0</v>
      </c>
    </row>
    <row r="118" spans="1:42">
      <c r="A118" s="74">
        <v>66</v>
      </c>
      <c r="B118" s="95">
        <f ca="1">IF('Coal mining 2010'!$A126="MR",INDIRECT("'Coal mining 2010'!"&amp;'Country Selector'!$B$3&amp;ROW($A126))*10^12,0)*'Process Emissions Multipliers'!$C$50</f>
        <v>0</v>
      </c>
      <c r="C118" s="297">
        <f t="shared" ca="1" si="15"/>
        <v>0</v>
      </c>
      <c r="D118" s="297">
        <f t="shared" ca="1" si="20"/>
        <v>0</v>
      </c>
      <c r="E118" s="297">
        <f t="shared" ca="1" si="20"/>
        <v>0</v>
      </c>
      <c r="F118" s="297">
        <f t="shared" ca="1" si="20"/>
        <v>0</v>
      </c>
      <c r="G118" s="297">
        <f t="shared" ca="1" si="20"/>
        <v>0</v>
      </c>
      <c r="H118" s="297">
        <f t="shared" ca="1" si="20"/>
        <v>0</v>
      </c>
      <c r="I118" s="297">
        <f t="shared" ca="1" si="20"/>
        <v>0</v>
      </c>
      <c r="J118" s="297">
        <f t="shared" ca="1" si="20"/>
        <v>0</v>
      </c>
      <c r="K118" s="297">
        <f t="shared" ca="1" si="20"/>
        <v>0</v>
      </c>
      <c r="L118">
        <f ca="1">IF('Coal mining 2020'!$A126="MR",INDIRECT("'Coal mining 2020'!"&amp;'Country Selector'!$B$3&amp;ROW($A126))*10^12,0)*'Process Emissions Multipliers'!$E$50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Selector'!$B$3&amp;ROW($A126))*10^12,0)*'Process Emissions Multipliers'!$G$50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Multipliers'!$H$50</f>
        <v>0</v>
      </c>
    </row>
    <row r="119" spans="1:42">
      <c r="A119" s="74">
        <v>67</v>
      </c>
      <c r="B119" s="95">
        <f ca="1">IF('Coal mining 2010'!$A127="MR",INDIRECT("'Coal mining 2010'!"&amp;'Country Selector'!$B$3&amp;ROW($A127))*10^12,0)*'Process Emissions Multipliers'!$C$50</f>
        <v>0</v>
      </c>
      <c r="C119" s="297">
        <f t="shared" ca="1" si="15"/>
        <v>0</v>
      </c>
      <c r="D119" s="297">
        <f t="shared" ca="1" si="20"/>
        <v>0</v>
      </c>
      <c r="E119" s="297">
        <f t="shared" ca="1" si="20"/>
        <v>0</v>
      </c>
      <c r="F119" s="297">
        <f t="shared" ca="1" si="20"/>
        <v>0</v>
      </c>
      <c r="G119" s="297">
        <f t="shared" ca="1" si="20"/>
        <v>0</v>
      </c>
      <c r="H119" s="297">
        <f t="shared" ca="1" si="20"/>
        <v>0</v>
      </c>
      <c r="I119" s="297">
        <f t="shared" ca="1" si="20"/>
        <v>0</v>
      </c>
      <c r="J119" s="297">
        <f t="shared" ca="1" si="20"/>
        <v>0</v>
      </c>
      <c r="K119" s="297">
        <f t="shared" ca="1" si="20"/>
        <v>0</v>
      </c>
      <c r="L119">
        <f ca="1">IF('Coal mining 2020'!$A127="MR",INDIRECT("'Coal mining 2020'!"&amp;'Country Selector'!$B$3&amp;ROW($A127))*10^12,0)*'Process Emissions Multipliers'!$E$50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Selector'!$B$3&amp;ROW($A127))*10^12,0)*'Process Emissions Multipliers'!$G$50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Multipliers'!$H$50</f>
        <v>0</v>
      </c>
    </row>
    <row r="120" spans="1:42">
      <c r="A120" s="74">
        <v>68</v>
      </c>
      <c r="B120" s="95">
        <f ca="1">IF('Coal mining 2010'!$A128="MR",INDIRECT("'Coal mining 2010'!"&amp;'Country Selector'!$B$3&amp;ROW($A128))*10^12,0)*'Process Emissions Multipliers'!$C$50</f>
        <v>0</v>
      </c>
      <c r="C120" s="297">
        <f t="shared" ca="1" si="15"/>
        <v>0</v>
      </c>
      <c r="D120" s="297">
        <f t="shared" ca="1" si="20"/>
        <v>0</v>
      </c>
      <c r="E120" s="297">
        <f t="shared" ca="1" si="20"/>
        <v>0</v>
      </c>
      <c r="F120" s="297">
        <f t="shared" ca="1" si="20"/>
        <v>0</v>
      </c>
      <c r="G120" s="297">
        <f t="shared" ca="1" si="20"/>
        <v>0</v>
      </c>
      <c r="H120" s="297">
        <f t="shared" ca="1" si="20"/>
        <v>0</v>
      </c>
      <c r="I120" s="297">
        <f t="shared" ca="1" si="20"/>
        <v>0</v>
      </c>
      <c r="J120" s="297">
        <f t="shared" ca="1" si="20"/>
        <v>0</v>
      </c>
      <c r="K120" s="297">
        <f t="shared" ca="1" si="20"/>
        <v>0</v>
      </c>
      <c r="L120">
        <f ca="1">IF('Coal mining 2020'!$A128="MR",INDIRECT("'Coal mining 2020'!"&amp;'Country Selector'!$B$3&amp;ROW($A128))*10^12,0)*'Process Emissions Multipliers'!$E$50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Selector'!$B$3&amp;ROW($A128))*10^12,0)*'Process Emissions Multipliers'!$G$50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Multipliers'!$H$50</f>
        <v>0</v>
      </c>
    </row>
    <row r="121" spans="1:42">
      <c r="A121" s="74">
        <v>69</v>
      </c>
      <c r="B121" s="95">
        <f ca="1">IF('Coal mining 2010'!$A129="MR",INDIRECT("'Coal mining 2010'!"&amp;'Country Selector'!$B$3&amp;ROW($A129))*10^12,0)*'Process Emissions Multipliers'!$C$50</f>
        <v>0</v>
      </c>
      <c r="C121" s="297">
        <f t="shared" ca="1" si="15"/>
        <v>0</v>
      </c>
      <c r="D121" s="297">
        <f t="shared" ca="1" si="20"/>
        <v>0</v>
      </c>
      <c r="E121" s="297">
        <f t="shared" ca="1" si="20"/>
        <v>0</v>
      </c>
      <c r="F121" s="297">
        <f t="shared" ca="1" si="20"/>
        <v>0</v>
      </c>
      <c r="G121" s="297">
        <f t="shared" ca="1" si="20"/>
        <v>0</v>
      </c>
      <c r="H121" s="297">
        <f t="shared" ca="1" si="20"/>
        <v>0</v>
      </c>
      <c r="I121" s="297">
        <f t="shared" ca="1" si="20"/>
        <v>0</v>
      </c>
      <c r="J121" s="297">
        <f t="shared" ca="1" si="20"/>
        <v>0</v>
      </c>
      <c r="K121" s="297">
        <f t="shared" ca="1" si="20"/>
        <v>0</v>
      </c>
      <c r="L121">
        <f ca="1">IF('Coal mining 2020'!$A129="MR",INDIRECT("'Coal mining 2020'!"&amp;'Country Selector'!$B$3&amp;ROW($A129))*10^12,0)*'Process Emissions Multipliers'!$E$50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Selector'!$B$3&amp;ROW($A129))*10^12,0)*'Process Emissions Multipliers'!$G$50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Multipliers'!$H$50</f>
        <v>0</v>
      </c>
    </row>
    <row r="122" spans="1:42">
      <c r="A122" s="74">
        <v>70</v>
      </c>
      <c r="B122" s="95">
        <f ca="1">IF('Coal mining 2010'!$A130="MR",INDIRECT("'Coal mining 2010'!"&amp;'Country Selector'!$B$3&amp;ROW($A130))*10^12,0)*'Process Emissions Multipliers'!$C$50</f>
        <v>0</v>
      </c>
      <c r="C122" s="297">
        <f t="shared" ca="1" si="15"/>
        <v>0</v>
      </c>
      <c r="D122" s="297">
        <f t="shared" ca="1" si="20"/>
        <v>0</v>
      </c>
      <c r="E122" s="297">
        <f t="shared" ca="1" si="20"/>
        <v>0</v>
      </c>
      <c r="F122" s="297">
        <f t="shared" ca="1" si="20"/>
        <v>0</v>
      </c>
      <c r="G122" s="297">
        <f t="shared" ca="1" si="20"/>
        <v>0</v>
      </c>
      <c r="H122" s="297">
        <f t="shared" ca="1" si="20"/>
        <v>0</v>
      </c>
      <c r="I122" s="297">
        <f t="shared" ca="1" si="20"/>
        <v>0</v>
      </c>
      <c r="J122" s="297">
        <f t="shared" ca="1" si="20"/>
        <v>0</v>
      </c>
      <c r="K122" s="297">
        <f t="shared" ca="1" si="20"/>
        <v>0</v>
      </c>
      <c r="L122">
        <f ca="1">IF('Coal mining 2020'!$A130="MR",INDIRECT("'Coal mining 2020'!"&amp;'Country Selector'!$B$3&amp;ROW($A130))*10^12,0)*'Process Emissions Multipliers'!$E$50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Selector'!$B$3&amp;ROW($A130))*10^12,0)*'Process Emissions Multipliers'!$G$50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Multipliers'!$H$50</f>
        <v>0</v>
      </c>
    </row>
    <row r="123" spans="1:42">
      <c r="A123" s="74">
        <v>71</v>
      </c>
      <c r="B123" s="95">
        <f ca="1">IF('Coal mining 2010'!$A131="MR",INDIRECT("'Coal mining 2010'!"&amp;'Country Selector'!$B$3&amp;ROW($A131))*10^12,0)*'Process Emissions Multipliers'!$C$50</f>
        <v>0</v>
      </c>
      <c r="C123" s="297">
        <f t="shared" ca="1" si="15"/>
        <v>0</v>
      </c>
      <c r="D123" s="297">
        <f t="shared" ca="1" si="20"/>
        <v>0</v>
      </c>
      <c r="E123" s="297">
        <f t="shared" ca="1" si="20"/>
        <v>0</v>
      </c>
      <c r="F123" s="297">
        <f t="shared" ca="1" si="20"/>
        <v>0</v>
      </c>
      <c r="G123" s="297">
        <f t="shared" ca="1" si="20"/>
        <v>0</v>
      </c>
      <c r="H123" s="297">
        <f t="shared" ca="1" si="20"/>
        <v>0</v>
      </c>
      <c r="I123" s="297">
        <f t="shared" ca="1" si="20"/>
        <v>0</v>
      </c>
      <c r="J123" s="297">
        <f t="shared" ca="1" si="20"/>
        <v>0</v>
      </c>
      <c r="K123" s="297">
        <f t="shared" ca="1" si="20"/>
        <v>0</v>
      </c>
      <c r="L123">
        <f ca="1">IF('Coal mining 2020'!$A131="MR",INDIRECT("'Coal mining 2020'!"&amp;'Country Selector'!$B$3&amp;ROW($A131))*10^12,0)*'Process Emissions Multipliers'!$E$50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Selector'!$B$3&amp;ROW($A131))*10^12,0)*'Process Emissions Multipliers'!$G$50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Multipliers'!$H$50</f>
        <v>0</v>
      </c>
    </row>
    <row r="124" spans="1:42">
      <c r="A124" s="74">
        <v>72</v>
      </c>
      <c r="B124" s="95">
        <f ca="1">IF('Coal mining 2010'!$A132="MR",INDIRECT("'Coal mining 2010'!"&amp;'Country Selector'!$B$3&amp;ROW($A132))*10^12,0)*'Process Emissions Multipliers'!$C$50</f>
        <v>0</v>
      </c>
      <c r="C124" s="297">
        <f t="shared" ca="1" si="15"/>
        <v>0</v>
      </c>
      <c r="D124" s="297">
        <f t="shared" ca="1" si="20"/>
        <v>0</v>
      </c>
      <c r="E124" s="297">
        <f t="shared" ca="1" si="20"/>
        <v>0</v>
      </c>
      <c r="F124" s="297">
        <f t="shared" ca="1" si="20"/>
        <v>0</v>
      </c>
      <c r="G124" s="297">
        <f t="shared" ca="1" si="20"/>
        <v>0</v>
      </c>
      <c r="H124" s="297">
        <f t="shared" ca="1" si="20"/>
        <v>0</v>
      </c>
      <c r="I124" s="297">
        <f t="shared" ca="1" si="20"/>
        <v>0</v>
      </c>
      <c r="J124" s="297">
        <f t="shared" ca="1" si="20"/>
        <v>0</v>
      </c>
      <c r="K124" s="297">
        <f t="shared" ca="1" si="20"/>
        <v>0</v>
      </c>
      <c r="L124">
        <f ca="1">IF('Coal mining 2020'!$A132="MR",INDIRECT("'Coal mining 2020'!"&amp;'Country Selector'!$B$3&amp;ROW($A132))*10^12,0)*'Process Emissions Multipliers'!$E$50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Selector'!$B$3&amp;ROW($A132))*10^12,0)*'Process Emissions Multipliers'!$G$50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Multipliers'!$H$50</f>
        <v>0</v>
      </c>
    </row>
    <row r="125" spans="1:42">
      <c r="A125" s="74">
        <v>73</v>
      </c>
      <c r="B125" s="95">
        <f ca="1">IF('Coal mining 2010'!$A133="MR",INDIRECT("'Coal mining 2010'!"&amp;'Country Selector'!$B$3&amp;ROW($A133))*10^12,0)*'Process Emissions Multipliers'!$C$50</f>
        <v>0</v>
      </c>
      <c r="C125" s="297">
        <f t="shared" ca="1" si="15"/>
        <v>0</v>
      </c>
      <c r="D125" s="297">
        <f t="shared" ca="1" si="20"/>
        <v>0</v>
      </c>
      <c r="E125" s="297">
        <f t="shared" ca="1" si="20"/>
        <v>0</v>
      </c>
      <c r="F125" s="297">
        <f t="shared" ca="1" si="20"/>
        <v>0</v>
      </c>
      <c r="G125" s="297">
        <f t="shared" ca="1" si="20"/>
        <v>0</v>
      </c>
      <c r="H125" s="297">
        <f t="shared" ca="1" si="20"/>
        <v>0</v>
      </c>
      <c r="I125" s="297">
        <f t="shared" ca="1" si="20"/>
        <v>0</v>
      </c>
      <c r="J125" s="297">
        <f t="shared" ca="1" si="20"/>
        <v>0</v>
      </c>
      <c r="K125" s="297">
        <f t="shared" ca="1" si="20"/>
        <v>0</v>
      </c>
      <c r="L125">
        <f ca="1">IF('Coal mining 2020'!$A133="MR",INDIRECT("'Coal mining 2020'!"&amp;'Country Selector'!$B$3&amp;ROW($A133))*10^12,0)*'Process Emissions Multipliers'!$E$50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Selector'!$B$3&amp;ROW($A133))*10^12,0)*'Process Emissions Multipliers'!$G$50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Multipliers'!$H$50</f>
        <v>0</v>
      </c>
    </row>
    <row r="126" spans="1:42">
      <c r="A126" s="74">
        <v>74</v>
      </c>
      <c r="B126" s="95">
        <f ca="1">IF('Coal mining 2010'!$A134="MR",INDIRECT("'Coal mining 2010'!"&amp;'Country Selector'!$B$3&amp;ROW($A134))*10^12,0)*'Process Emissions Multipliers'!$C$50</f>
        <v>0</v>
      </c>
      <c r="C126" s="297">
        <f t="shared" ca="1" si="15"/>
        <v>0</v>
      </c>
      <c r="D126" s="297">
        <f t="shared" ca="1" si="20"/>
        <v>0</v>
      </c>
      <c r="E126" s="297">
        <f t="shared" ca="1" si="20"/>
        <v>0</v>
      </c>
      <c r="F126" s="297">
        <f t="shared" ca="1" si="20"/>
        <v>0</v>
      </c>
      <c r="G126" s="297">
        <f t="shared" ca="1" si="20"/>
        <v>0</v>
      </c>
      <c r="H126" s="297">
        <f t="shared" ca="1" si="20"/>
        <v>0</v>
      </c>
      <c r="I126" s="297">
        <f t="shared" ca="1" si="20"/>
        <v>0</v>
      </c>
      <c r="J126" s="297">
        <f t="shared" ca="1" si="20"/>
        <v>0</v>
      </c>
      <c r="K126" s="297">
        <f t="shared" ca="1" si="20"/>
        <v>0</v>
      </c>
      <c r="L126">
        <f ca="1">IF('Coal mining 2020'!$A134="MR",INDIRECT("'Coal mining 2020'!"&amp;'Country Selector'!$B$3&amp;ROW($A134))*10^12,0)*'Process Emissions Multipliers'!$E$50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Selector'!$B$3&amp;ROW($A134))*10^12,0)*'Process Emissions Multipliers'!$G$50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Multipliers'!$H$50</f>
        <v>0</v>
      </c>
    </row>
    <row r="127" spans="1:42">
      <c r="A127" s="74">
        <v>75</v>
      </c>
      <c r="B127" s="95">
        <f ca="1">IF('Coal mining 2010'!$A135="MR",INDIRECT("'Coal mining 2010'!"&amp;'Country Selector'!$B$3&amp;ROW($A135))*10^12,0)*'Process Emissions Multipliers'!$C$50</f>
        <v>0</v>
      </c>
      <c r="C127" s="297">
        <f t="shared" ca="1" si="15"/>
        <v>0</v>
      </c>
      <c r="D127" s="297">
        <f t="shared" ca="1" si="15"/>
        <v>0</v>
      </c>
      <c r="E127" s="297">
        <f t="shared" ca="1" si="15"/>
        <v>0</v>
      </c>
      <c r="F127" s="297">
        <f t="shared" ca="1" si="15"/>
        <v>0</v>
      </c>
      <c r="G127" s="297">
        <f t="shared" ca="1" si="15"/>
        <v>0</v>
      </c>
      <c r="H127" s="297">
        <f t="shared" ca="1" si="15"/>
        <v>0</v>
      </c>
      <c r="I127" s="297">
        <f t="shared" ca="1" si="15"/>
        <v>0</v>
      </c>
      <c r="J127" s="297">
        <f t="shared" ca="1" si="15"/>
        <v>0</v>
      </c>
      <c r="K127" s="297">
        <f t="shared" ca="1" si="15"/>
        <v>0</v>
      </c>
      <c r="L127">
        <f ca="1">IF('Coal mining 2020'!$A135="MR",INDIRECT("'Coal mining 2020'!"&amp;'Country Selector'!$B$3&amp;ROW($A135))*10^12,0)*'Process Emissions Multipliers'!$E$50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Selector'!$B$3&amp;ROW($A135))*10^12,0)*'Process Emissions Multipliers'!$G$50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Multipliers'!$H$50</f>
        <v>0</v>
      </c>
    </row>
    <row r="128" spans="1:42">
      <c r="A128" s="74">
        <v>76</v>
      </c>
      <c r="B128" s="95">
        <f ca="1">IF('Coal mining 2010'!$A136="MR",INDIRECT("'Coal mining 2010'!"&amp;'Country Selector'!$B$3&amp;ROW($A136))*10^12,0)*'Process Emissions Multipliers'!$C$50</f>
        <v>0</v>
      </c>
      <c r="C128" s="297">
        <f t="shared" ref="C128:K156" ca="1" si="27">$B128*($L$1-C$1)/($L$1-$B$1)+$L128*(C$1-$B$1)/($L$1-$B$1)</f>
        <v>0</v>
      </c>
      <c r="D128" s="297">
        <f t="shared" ca="1" si="27"/>
        <v>0</v>
      </c>
      <c r="E128" s="297">
        <f t="shared" ca="1" si="27"/>
        <v>0</v>
      </c>
      <c r="F128" s="297">
        <f t="shared" ca="1" si="27"/>
        <v>0</v>
      </c>
      <c r="G128" s="297">
        <f t="shared" ca="1" si="27"/>
        <v>0</v>
      </c>
      <c r="H128" s="297">
        <f t="shared" ca="1" si="27"/>
        <v>0</v>
      </c>
      <c r="I128" s="297">
        <f t="shared" ca="1" si="27"/>
        <v>0</v>
      </c>
      <c r="J128" s="297">
        <f t="shared" ca="1" si="27"/>
        <v>0</v>
      </c>
      <c r="K128" s="297">
        <f t="shared" ca="1" si="27"/>
        <v>0</v>
      </c>
      <c r="L128">
        <f ca="1">IF('Coal mining 2020'!$A136="MR",INDIRECT("'Coal mining 2020'!"&amp;'Country Selector'!$B$3&amp;ROW($A136))*10^12,0)*'Process Emissions Multipliers'!$E$50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Selector'!$B$3&amp;ROW($A136))*10^12,0)*'Process Emissions Multipliers'!$G$50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Multipliers'!$H$50</f>
        <v>0</v>
      </c>
    </row>
    <row r="129" spans="1:42">
      <c r="A129" s="74">
        <v>77</v>
      </c>
      <c r="B129" s="95">
        <f ca="1">IF('Coal mining 2010'!$A137="MR",INDIRECT("'Coal mining 2010'!"&amp;'Country Selector'!$B$3&amp;ROW($A137))*10^12,0)*'Process Emissions Multipliers'!$C$50</f>
        <v>0</v>
      </c>
      <c r="C129" s="297">
        <f t="shared" ca="1" si="27"/>
        <v>0</v>
      </c>
      <c r="D129" s="297">
        <f t="shared" ca="1" si="27"/>
        <v>0</v>
      </c>
      <c r="E129" s="297">
        <f t="shared" ca="1" si="27"/>
        <v>0</v>
      </c>
      <c r="F129" s="297">
        <f t="shared" ca="1" si="27"/>
        <v>0</v>
      </c>
      <c r="G129" s="297">
        <f t="shared" ca="1" si="27"/>
        <v>0</v>
      </c>
      <c r="H129" s="297">
        <f t="shared" ca="1" si="27"/>
        <v>0</v>
      </c>
      <c r="I129" s="297">
        <f t="shared" ca="1" si="27"/>
        <v>0</v>
      </c>
      <c r="J129" s="297">
        <f t="shared" ca="1" si="27"/>
        <v>0</v>
      </c>
      <c r="K129" s="297">
        <f t="shared" ca="1" si="27"/>
        <v>0</v>
      </c>
      <c r="L129">
        <f ca="1">IF('Coal mining 2020'!$A137="MR",INDIRECT("'Coal mining 2020'!"&amp;'Country Selector'!$B$3&amp;ROW($A137))*10^12,0)*'Process Emissions Multipliers'!$E$50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Selector'!$B$3&amp;ROW($A137))*10^12,0)*'Process Emissions Multipliers'!$G$50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Multipliers'!$H$50</f>
        <v>0</v>
      </c>
    </row>
    <row r="130" spans="1:42">
      <c r="A130" s="74">
        <v>78</v>
      </c>
      <c r="B130" s="95">
        <f ca="1">IF('Coal mining 2010'!$A138="MR",INDIRECT("'Coal mining 2010'!"&amp;'Country Selector'!$B$3&amp;ROW($A138))*10^12,0)*'Process Emissions Multipliers'!$C$50</f>
        <v>0</v>
      </c>
      <c r="C130" s="297">
        <f t="shared" ca="1" si="27"/>
        <v>0</v>
      </c>
      <c r="D130" s="297">
        <f t="shared" ca="1" si="27"/>
        <v>0</v>
      </c>
      <c r="E130" s="297">
        <f t="shared" ca="1" si="27"/>
        <v>0</v>
      </c>
      <c r="F130" s="297">
        <f t="shared" ca="1" si="27"/>
        <v>0</v>
      </c>
      <c r="G130" s="297">
        <f t="shared" ca="1" si="27"/>
        <v>0</v>
      </c>
      <c r="H130" s="297">
        <f t="shared" ca="1" si="27"/>
        <v>0</v>
      </c>
      <c r="I130" s="297">
        <f t="shared" ca="1" si="27"/>
        <v>0</v>
      </c>
      <c r="J130" s="297">
        <f t="shared" ca="1" si="27"/>
        <v>0</v>
      </c>
      <c r="K130" s="297">
        <f t="shared" ca="1" si="27"/>
        <v>0</v>
      </c>
      <c r="L130">
        <f ca="1">IF('Coal mining 2020'!$A138="MR",INDIRECT("'Coal mining 2020'!"&amp;'Country Selector'!$B$3&amp;ROW($A138))*10^12,0)*'Process Emissions Multipliers'!$E$50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Selector'!$B$3&amp;ROW($A138))*10^12,0)*'Process Emissions Multipliers'!$G$50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Multipliers'!$H$50</f>
        <v>0</v>
      </c>
    </row>
    <row r="131" spans="1:42">
      <c r="A131" s="74">
        <v>79</v>
      </c>
      <c r="B131" s="95">
        <f ca="1">IF('Coal mining 2010'!$A139="MR",INDIRECT("'Coal mining 2010'!"&amp;'Country Selector'!$B$3&amp;ROW($A139))*10^12,0)*'Process Emissions Multipliers'!$C$50</f>
        <v>0</v>
      </c>
      <c r="C131" s="297">
        <f t="shared" ca="1" si="27"/>
        <v>0</v>
      </c>
      <c r="D131" s="297">
        <f t="shared" ca="1" si="27"/>
        <v>0</v>
      </c>
      <c r="E131" s="297">
        <f t="shared" ca="1" si="27"/>
        <v>0</v>
      </c>
      <c r="F131" s="297">
        <f t="shared" ca="1" si="27"/>
        <v>0</v>
      </c>
      <c r="G131" s="297">
        <f t="shared" ca="1" si="27"/>
        <v>0</v>
      </c>
      <c r="H131" s="297">
        <f t="shared" ca="1" si="27"/>
        <v>0</v>
      </c>
      <c r="I131" s="297">
        <f t="shared" ca="1" si="27"/>
        <v>0</v>
      </c>
      <c r="J131" s="297">
        <f t="shared" ca="1" si="27"/>
        <v>0</v>
      </c>
      <c r="K131" s="297">
        <f t="shared" ca="1" si="27"/>
        <v>0</v>
      </c>
      <c r="L131">
        <f ca="1">IF('Coal mining 2020'!$A139="MR",INDIRECT("'Coal mining 2020'!"&amp;'Country Selector'!$B$3&amp;ROW($A139))*10^12,0)*'Process Emissions Multipliers'!$E$50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Selector'!$B$3&amp;ROW($A139))*10^12,0)*'Process Emissions Multipliers'!$G$50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Multipliers'!$H$50</f>
        <v>0</v>
      </c>
    </row>
    <row r="132" spans="1:42">
      <c r="A132" s="74">
        <v>80</v>
      </c>
      <c r="B132" s="95">
        <f ca="1">IF('Coal mining 2010'!$A140="MR",INDIRECT("'Coal mining 2010'!"&amp;'Country Selector'!$B$3&amp;ROW($A140))*10^12,0)*'Process Emissions Multipliers'!$C$50</f>
        <v>0</v>
      </c>
      <c r="C132" s="297">
        <f t="shared" ca="1" si="27"/>
        <v>0</v>
      </c>
      <c r="D132" s="297">
        <f t="shared" ca="1" si="27"/>
        <v>0</v>
      </c>
      <c r="E132" s="297">
        <f t="shared" ca="1" si="27"/>
        <v>0</v>
      </c>
      <c r="F132" s="297">
        <f t="shared" ca="1" si="27"/>
        <v>0</v>
      </c>
      <c r="G132" s="297">
        <f t="shared" ca="1" si="27"/>
        <v>0</v>
      </c>
      <c r="H132" s="297">
        <f t="shared" ca="1" si="27"/>
        <v>0</v>
      </c>
      <c r="I132" s="297">
        <f t="shared" ca="1" si="27"/>
        <v>0</v>
      </c>
      <c r="J132" s="297">
        <f t="shared" ca="1" si="27"/>
        <v>0</v>
      </c>
      <c r="K132" s="297">
        <f t="shared" ca="1" si="27"/>
        <v>0</v>
      </c>
      <c r="L132">
        <f ca="1">IF('Coal mining 2020'!$A140="MR",INDIRECT("'Coal mining 2020'!"&amp;'Country Selector'!$B$3&amp;ROW($A140))*10^12,0)*'Process Emissions Multipliers'!$E$50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Selector'!$B$3&amp;ROW($A140))*10^12,0)*'Process Emissions Multipliers'!$G$50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Multipliers'!$H$50</f>
        <v>0</v>
      </c>
    </row>
    <row r="133" spans="1:42">
      <c r="A133" s="74">
        <v>81</v>
      </c>
      <c r="B133" s="95">
        <f ca="1">IF('Coal mining 2010'!$A141="MR",INDIRECT("'Coal mining 2010'!"&amp;'Country Selector'!$B$3&amp;ROW($A141))*10^12,0)*'Process Emissions Multipliers'!$C$50</f>
        <v>0</v>
      </c>
      <c r="C133" s="297">
        <f t="shared" ca="1" si="27"/>
        <v>0</v>
      </c>
      <c r="D133" s="297">
        <f t="shared" ca="1" si="27"/>
        <v>0</v>
      </c>
      <c r="E133" s="297">
        <f t="shared" ca="1" si="27"/>
        <v>0</v>
      </c>
      <c r="F133" s="297">
        <f t="shared" ca="1" si="27"/>
        <v>0</v>
      </c>
      <c r="G133" s="297">
        <f t="shared" ca="1" si="27"/>
        <v>0</v>
      </c>
      <c r="H133" s="297">
        <f t="shared" ca="1" si="27"/>
        <v>0</v>
      </c>
      <c r="I133" s="297">
        <f t="shared" ca="1" si="27"/>
        <v>0</v>
      </c>
      <c r="J133" s="297">
        <f t="shared" ca="1" si="27"/>
        <v>0</v>
      </c>
      <c r="K133" s="297">
        <f t="shared" ca="1" si="27"/>
        <v>0</v>
      </c>
      <c r="L133">
        <f ca="1">IF('Coal mining 2020'!$A141="MR",INDIRECT("'Coal mining 2020'!"&amp;'Country Selector'!$B$3&amp;ROW($A141))*10^12,0)*'Process Emissions Multipliers'!$E$50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Selector'!$B$3&amp;ROW($A141))*10^12,0)*'Process Emissions Multipliers'!$G$50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Multipliers'!$H$50</f>
        <v>0</v>
      </c>
    </row>
    <row r="134" spans="1:42">
      <c r="A134" s="74">
        <v>82</v>
      </c>
      <c r="B134" s="95">
        <f ca="1">IF('Coal mining 2010'!$A142="MR",INDIRECT("'Coal mining 2010'!"&amp;'Country Selector'!$B$3&amp;ROW($A142))*10^12,0)*'Process Emissions Multipliers'!$C$50</f>
        <v>0</v>
      </c>
      <c r="C134" s="297">
        <f t="shared" ca="1" si="27"/>
        <v>0</v>
      </c>
      <c r="D134" s="297">
        <f t="shared" ca="1" si="27"/>
        <v>0</v>
      </c>
      <c r="E134" s="297">
        <f t="shared" ca="1" si="27"/>
        <v>0</v>
      </c>
      <c r="F134" s="297">
        <f t="shared" ca="1" si="27"/>
        <v>0</v>
      </c>
      <c r="G134" s="297">
        <f t="shared" ca="1" si="27"/>
        <v>0</v>
      </c>
      <c r="H134" s="297">
        <f t="shared" ca="1" si="27"/>
        <v>0</v>
      </c>
      <c r="I134" s="297">
        <f t="shared" ca="1" si="27"/>
        <v>0</v>
      </c>
      <c r="J134" s="297">
        <f t="shared" ca="1" si="27"/>
        <v>0</v>
      </c>
      <c r="K134" s="297">
        <f t="shared" ca="1" si="27"/>
        <v>0</v>
      </c>
      <c r="L134">
        <f ca="1">IF('Coal mining 2020'!$A142="MR",INDIRECT("'Coal mining 2020'!"&amp;'Country Selector'!$B$3&amp;ROW($A142))*10^12,0)*'Process Emissions Multipliers'!$E$50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Selector'!$B$3&amp;ROW($A142))*10^12,0)*'Process Emissions Multipliers'!$G$50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Multipliers'!$H$50</f>
        <v>0</v>
      </c>
    </row>
    <row r="135" spans="1:42">
      <c r="A135" s="74">
        <v>83</v>
      </c>
      <c r="B135" s="95">
        <f ca="1">IF('Coal mining 2010'!$A143="MR",INDIRECT("'Coal mining 2010'!"&amp;'Country Selector'!$B$3&amp;ROW($A143))*10^12,0)*'Process Emissions Multipliers'!$C$50</f>
        <v>0</v>
      </c>
      <c r="C135" s="297">
        <f t="shared" ca="1" si="27"/>
        <v>0</v>
      </c>
      <c r="D135" s="297">
        <f t="shared" ca="1" si="27"/>
        <v>0</v>
      </c>
      <c r="E135" s="297">
        <f t="shared" ca="1" si="27"/>
        <v>0</v>
      </c>
      <c r="F135" s="297">
        <f t="shared" ca="1" si="27"/>
        <v>0</v>
      </c>
      <c r="G135" s="297">
        <f t="shared" ca="1" si="27"/>
        <v>0</v>
      </c>
      <c r="H135" s="297">
        <f t="shared" ca="1" si="27"/>
        <v>0</v>
      </c>
      <c r="I135" s="297">
        <f t="shared" ca="1" si="27"/>
        <v>0</v>
      </c>
      <c r="J135" s="297">
        <f t="shared" ca="1" si="27"/>
        <v>0</v>
      </c>
      <c r="K135" s="297">
        <f t="shared" ca="1" si="27"/>
        <v>0</v>
      </c>
      <c r="L135">
        <f ca="1">IF('Coal mining 2020'!$A143="MR",INDIRECT("'Coal mining 2020'!"&amp;'Country Selector'!$B$3&amp;ROW($A143))*10^12,0)*'Process Emissions Multipliers'!$E$50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Selector'!$B$3&amp;ROW($A143))*10^12,0)*'Process Emissions Multipliers'!$G$50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Multipliers'!$H$50</f>
        <v>0</v>
      </c>
    </row>
    <row r="136" spans="1:42">
      <c r="A136" s="74">
        <v>84</v>
      </c>
      <c r="B136" s="95">
        <f ca="1">IF('Coal mining 2010'!$A144="MR",INDIRECT("'Coal mining 2010'!"&amp;'Country Selector'!$B$3&amp;ROW($A144))*10^12,0)*'Process Emissions Multipliers'!$C$50</f>
        <v>0</v>
      </c>
      <c r="C136" s="297">
        <f t="shared" ca="1" si="27"/>
        <v>0</v>
      </c>
      <c r="D136" s="297">
        <f t="shared" ca="1" si="27"/>
        <v>0</v>
      </c>
      <c r="E136" s="297">
        <f t="shared" ca="1" si="27"/>
        <v>0</v>
      </c>
      <c r="F136" s="297">
        <f t="shared" ca="1" si="27"/>
        <v>0</v>
      </c>
      <c r="G136" s="297">
        <f t="shared" ca="1" si="27"/>
        <v>0</v>
      </c>
      <c r="H136" s="297">
        <f t="shared" ca="1" si="27"/>
        <v>0</v>
      </c>
      <c r="I136" s="297">
        <f t="shared" ca="1" si="27"/>
        <v>0</v>
      </c>
      <c r="J136" s="297">
        <f t="shared" ca="1" si="27"/>
        <v>0</v>
      </c>
      <c r="K136" s="297">
        <f t="shared" ca="1" si="27"/>
        <v>0</v>
      </c>
      <c r="L136">
        <f ca="1">IF('Coal mining 2020'!$A144="MR",INDIRECT("'Coal mining 2020'!"&amp;'Country Selector'!$B$3&amp;ROW($A144))*10^12,0)*'Process Emissions Multipliers'!$E$50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Selector'!$B$3&amp;ROW($A144))*10^12,0)*'Process Emissions Multipliers'!$G$50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Multipliers'!$H$50</f>
        <v>0</v>
      </c>
    </row>
    <row r="137" spans="1:42">
      <c r="A137" s="74">
        <v>85</v>
      </c>
      <c r="B137" s="95">
        <f ca="1">IF('Coal mining 2010'!$A145="MR",INDIRECT("'Coal mining 2010'!"&amp;'Country Selector'!$B$3&amp;ROW($A145))*10^12,0)*'Process Emissions Multipliers'!$C$50</f>
        <v>0</v>
      </c>
      <c r="C137" s="297">
        <f t="shared" ca="1" si="27"/>
        <v>0</v>
      </c>
      <c r="D137" s="297">
        <f t="shared" ca="1" si="27"/>
        <v>0</v>
      </c>
      <c r="E137" s="297">
        <f t="shared" ca="1" si="27"/>
        <v>0</v>
      </c>
      <c r="F137" s="297">
        <f t="shared" ca="1" si="27"/>
        <v>0</v>
      </c>
      <c r="G137" s="297">
        <f t="shared" ca="1" si="27"/>
        <v>0</v>
      </c>
      <c r="H137" s="297">
        <f t="shared" ca="1" si="27"/>
        <v>0</v>
      </c>
      <c r="I137" s="297">
        <f t="shared" ca="1" si="27"/>
        <v>0</v>
      </c>
      <c r="J137" s="297">
        <f t="shared" ca="1" si="27"/>
        <v>0</v>
      </c>
      <c r="K137" s="297">
        <f t="shared" ca="1" si="27"/>
        <v>0</v>
      </c>
      <c r="L137">
        <f ca="1">IF('Coal mining 2020'!$A145="MR",INDIRECT("'Coal mining 2020'!"&amp;'Country Selector'!$B$3&amp;ROW($A145))*10^12,0)*'Process Emissions Multipliers'!$E$50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Selector'!$B$3&amp;ROW($A145))*10^12,0)*'Process Emissions Multipliers'!$G$50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Multipliers'!$H$50</f>
        <v>0</v>
      </c>
    </row>
    <row r="138" spans="1:42">
      <c r="A138" s="74">
        <v>86</v>
      </c>
      <c r="B138" s="95">
        <f ca="1">IF('Coal mining 2010'!$A146="MR",INDIRECT("'Coal mining 2010'!"&amp;'Country Selector'!$B$3&amp;ROW($A146))*10^12,0)*'Process Emissions Multipliers'!$C$50</f>
        <v>0</v>
      </c>
      <c r="C138" s="297">
        <f t="shared" ca="1" si="27"/>
        <v>0</v>
      </c>
      <c r="D138" s="297">
        <f t="shared" ca="1" si="27"/>
        <v>0</v>
      </c>
      <c r="E138" s="297">
        <f t="shared" ca="1" si="27"/>
        <v>0</v>
      </c>
      <c r="F138" s="297">
        <f t="shared" ca="1" si="27"/>
        <v>0</v>
      </c>
      <c r="G138" s="297">
        <f t="shared" ca="1" si="27"/>
        <v>0</v>
      </c>
      <c r="H138" s="297">
        <f t="shared" ca="1" si="27"/>
        <v>0</v>
      </c>
      <c r="I138" s="297">
        <f t="shared" ca="1" si="27"/>
        <v>0</v>
      </c>
      <c r="J138" s="297">
        <f t="shared" ca="1" si="27"/>
        <v>0</v>
      </c>
      <c r="K138" s="297">
        <f t="shared" ca="1" si="27"/>
        <v>0</v>
      </c>
      <c r="L138">
        <f ca="1">IF('Coal mining 2020'!$A146="MR",INDIRECT("'Coal mining 2020'!"&amp;'Country Selector'!$B$3&amp;ROW($A146))*10^12,0)*'Process Emissions Multipliers'!$E$50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Selector'!$B$3&amp;ROW($A146))*10^12,0)*'Process Emissions Multipliers'!$G$50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Multipliers'!$H$50</f>
        <v>0</v>
      </c>
    </row>
    <row r="139" spans="1:42">
      <c r="A139" s="74">
        <v>87</v>
      </c>
      <c r="B139" s="95">
        <f ca="1">IF('Coal mining 2010'!$A147="MR",INDIRECT("'Coal mining 2010'!"&amp;'Country Selector'!$B$3&amp;ROW($A147))*10^12,0)*'Process Emissions Multipliers'!$C$50</f>
        <v>0</v>
      </c>
      <c r="C139" s="297">
        <f t="shared" ca="1" si="27"/>
        <v>0</v>
      </c>
      <c r="D139" s="297">
        <f t="shared" ca="1" si="27"/>
        <v>0</v>
      </c>
      <c r="E139" s="297">
        <f t="shared" ca="1" si="27"/>
        <v>0</v>
      </c>
      <c r="F139" s="297">
        <f t="shared" ca="1" si="27"/>
        <v>0</v>
      </c>
      <c r="G139" s="297">
        <f t="shared" ca="1" si="27"/>
        <v>0</v>
      </c>
      <c r="H139" s="297">
        <f t="shared" ca="1" si="27"/>
        <v>0</v>
      </c>
      <c r="I139" s="297">
        <f t="shared" ca="1" si="27"/>
        <v>0</v>
      </c>
      <c r="J139" s="297">
        <f t="shared" ca="1" si="27"/>
        <v>0</v>
      </c>
      <c r="K139" s="297">
        <f t="shared" ca="1" si="27"/>
        <v>0</v>
      </c>
      <c r="L139">
        <f ca="1">IF('Coal mining 2020'!$A147="MR",INDIRECT("'Coal mining 2020'!"&amp;'Country Selector'!$B$3&amp;ROW($A147))*10^12,0)*'Process Emissions Multipliers'!$E$50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Selector'!$B$3&amp;ROW($A147))*10^12,0)*'Process Emissions Multipliers'!$G$50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Multipliers'!$H$50</f>
        <v>0</v>
      </c>
    </row>
    <row r="140" spans="1:42">
      <c r="A140" s="74">
        <v>88</v>
      </c>
      <c r="B140" s="95">
        <f ca="1">IF('Coal mining 2010'!$A148="MR",INDIRECT("'Coal mining 2010'!"&amp;'Country Selector'!$B$3&amp;ROW($A148))*10^12,0)*'Process Emissions Multipliers'!$C$50</f>
        <v>0</v>
      </c>
      <c r="C140" s="297">
        <f t="shared" ca="1" si="27"/>
        <v>0</v>
      </c>
      <c r="D140" s="297">
        <f t="shared" ca="1" si="27"/>
        <v>0</v>
      </c>
      <c r="E140" s="297">
        <f t="shared" ca="1" si="27"/>
        <v>0</v>
      </c>
      <c r="F140" s="297">
        <f t="shared" ca="1" si="27"/>
        <v>0</v>
      </c>
      <c r="G140" s="297">
        <f t="shared" ca="1" si="27"/>
        <v>0</v>
      </c>
      <c r="H140" s="297">
        <f t="shared" ca="1" si="27"/>
        <v>0</v>
      </c>
      <c r="I140" s="297">
        <f t="shared" ca="1" si="27"/>
        <v>0</v>
      </c>
      <c r="J140" s="297">
        <f t="shared" ca="1" si="27"/>
        <v>0</v>
      </c>
      <c r="K140" s="297">
        <f t="shared" ca="1" si="27"/>
        <v>0</v>
      </c>
      <c r="L140">
        <f ca="1">IF('Coal mining 2020'!$A148="MR",INDIRECT("'Coal mining 2020'!"&amp;'Country Selector'!$B$3&amp;ROW($A148))*10^12,0)*'Process Emissions Multipliers'!$E$50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Selector'!$B$3&amp;ROW($A148))*10^12,0)*'Process Emissions Multipliers'!$G$50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Multipliers'!$H$50</f>
        <v>0</v>
      </c>
    </row>
    <row r="141" spans="1:42">
      <c r="A141" s="74">
        <v>89</v>
      </c>
      <c r="B141" s="95">
        <f ca="1">IF('Coal mining 2010'!$A149="MR",INDIRECT("'Coal mining 2010'!"&amp;'Country Selector'!$B$3&amp;ROW($A149))*10^12,0)*'Process Emissions Multipliers'!$C$50</f>
        <v>0</v>
      </c>
      <c r="C141" s="297">
        <f t="shared" ca="1" si="27"/>
        <v>0</v>
      </c>
      <c r="D141" s="297">
        <f t="shared" ca="1" si="27"/>
        <v>0</v>
      </c>
      <c r="E141" s="297">
        <f t="shared" ca="1" si="27"/>
        <v>0</v>
      </c>
      <c r="F141" s="297">
        <f t="shared" ca="1" si="27"/>
        <v>0</v>
      </c>
      <c r="G141" s="297">
        <f t="shared" ca="1" si="27"/>
        <v>0</v>
      </c>
      <c r="H141" s="297">
        <f t="shared" ca="1" si="27"/>
        <v>0</v>
      </c>
      <c r="I141" s="297">
        <f t="shared" ca="1" si="27"/>
        <v>0</v>
      </c>
      <c r="J141" s="297">
        <f t="shared" ca="1" si="27"/>
        <v>0</v>
      </c>
      <c r="K141" s="297">
        <f t="shared" ca="1" si="27"/>
        <v>0</v>
      </c>
      <c r="L141">
        <f ca="1">IF('Coal mining 2020'!$A149="MR",INDIRECT("'Coal mining 2020'!"&amp;'Country Selector'!$B$3&amp;ROW($A149))*10^12,0)*'Process Emissions Multipliers'!$E$50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Selector'!$B$3&amp;ROW($A149))*10^12,0)*'Process Emissions Multipliers'!$G$50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Multipliers'!$H$50</f>
        <v>0</v>
      </c>
    </row>
    <row r="142" spans="1:42">
      <c r="A142" s="74">
        <v>90</v>
      </c>
      <c r="B142" s="95">
        <f ca="1">IF('Coal mining 2010'!$A150="MR",INDIRECT("'Coal mining 2010'!"&amp;'Country Selector'!$B$3&amp;ROW($A150))*10^12,0)*'Process Emissions Multipliers'!$C$50</f>
        <v>0</v>
      </c>
      <c r="C142" s="297">
        <f t="shared" ca="1" si="27"/>
        <v>0</v>
      </c>
      <c r="D142" s="297">
        <f t="shared" ca="1" si="27"/>
        <v>0</v>
      </c>
      <c r="E142" s="297">
        <f t="shared" ca="1" si="27"/>
        <v>0</v>
      </c>
      <c r="F142" s="297">
        <f t="shared" ca="1" si="27"/>
        <v>0</v>
      </c>
      <c r="G142" s="297">
        <f t="shared" ca="1" si="27"/>
        <v>0</v>
      </c>
      <c r="H142" s="297">
        <f t="shared" ca="1" si="27"/>
        <v>0</v>
      </c>
      <c r="I142" s="297">
        <f t="shared" ca="1" si="27"/>
        <v>0</v>
      </c>
      <c r="J142" s="297">
        <f t="shared" ca="1" si="27"/>
        <v>0</v>
      </c>
      <c r="K142" s="297">
        <f t="shared" ca="1" si="27"/>
        <v>0</v>
      </c>
      <c r="L142">
        <f ca="1">IF('Coal mining 2020'!$A150="MR",INDIRECT("'Coal mining 2020'!"&amp;'Country Selector'!$B$3&amp;ROW($A150))*10^12,0)*'Process Emissions Multipliers'!$E$50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Selector'!$B$3&amp;ROW($A150))*10^12,0)*'Process Emissions Multipliers'!$G$50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Multipliers'!$H$50</f>
        <v>0</v>
      </c>
    </row>
    <row r="143" spans="1:42">
      <c r="A143" s="74">
        <v>91</v>
      </c>
      <c r="B143" s="95">
        <f ca="1">IF('Coal mining 2010'!$A151="MR",INDIRECT("'Coal mining 2010'!"&amp;'Country Selector'!$B$3&amp;ROW($A151))*10^12,0)*'Process Emissions Multipliers'!$C$50</f>
        <v>0</v>
      </c>
      <c r="C143" s="297">
        <f t="shared" ca="1" si="27"/>
        <v>0</v>
      </c>
      <c r="D143" s="297">
        <f t="shared" ca="1" si="27"/>
        <v>0</v>
      </c>
      <c r="E143" s="297">
        <f t="shared" ca="1" si="27"/>
        <v>0</v>
      </c>
      <c r="F143" s="297">
        <f t="shared" ca="1" si="27"/>
        <v>0</v>
      </c>
      <c r="G143" s="297">
        <f t="shared" ca="1" si="27"/>
        <v>0</v>
      </c>
      <c r="H143" s="297">
        <f t="shared" ca="1" si="27"/>
        <v>0</v>
      </c>
      <c r="I143" s="297">
        <f t="shared" ca="1" si="27"/>
        <v>0</v>
      </c>
      <c r="J143" s="297">
        <f t="shared" ca="1" si="27"/>
        <v>0</v>
      </c>
      <c r="K143" s="297">
        <f t="shared" ca="1" si="27"/>
        <v>0</v>
      </c>
      <c r="L143">
        <f ca="1">IF('Coal mining 2020'!$A151="MR",INDIRECT("'Coal mining 2020'!"&amp;'Country Selector'!$B$3&amp;ROW($A151))*10^12,0)*'Process Emissions Multipliers'!$E$50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Selector'!$B$3&amp;ROW($A151))*10^12,0)*'Process Emissions Multipliers'!$G$50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Multipliers'!$H$50</f>
        <v>0</v>
      </c>
    </row>
    <row r="144" spans="1:42">
      <c r="A144" s="74">
        <v>92</v>
      </c>
      <c r="B144" s="95">
        <f ca="1">IF('Coal mining 2010'!$A152="MR",INDIRECT("'Coal mining 2010'!"&amp;'Country Selector'!$B$3&amp;ROW($A152))*10^12,0)*'Process Emissions Multipliers'!$C$50</f>
        <v>0</v>
      </c>
      <c r="C144" s="297">
        <f t="shared" ca="1" si="27"/>
        <v>0</v>
      </c>
      <c r="D144" s="297">
        <f t="shared" ca="1" si="27"/>
        <v>0</v>
      </c>
      <c r="E144" s="297">
        <f t="shared" ca="1" si="27"/>
        <v>0</v>
      </c>
      <c r="F144" s="297">
        <f t="shared" ca="1" si="27"/>
        <v>0</v>
      </c>
      <c r="G144" s="297">
        <f t="shared" ca="1" si="27"/>
        <v>0</v>
      </c>
      <c r="H144" s="297">
        <f t="shared" ca="1" si="27"/>
        <v>0</v>
      </c>
      <c r="I144" s="297">
        <f t="shared" ca="1" si="27"/>
        <v>0</v>
      </c>
      <c r="J144" s="297">
        <f t="shared" ca="1" si="27"/>
        <v>0</v>
      </c>
      <c r="K144" s="297">
        <f t="shared" ca="1" si="27"/>
        <v>0</v>
      </c>
      <c r="L144">
        <f ca="1">IF('Coal mining 2020'!$A152="MR",INDIRECT("'Coal mining 2020'!"&amp;'Country Selector'!$B$3&amp;ROW($A152))*10^12,0)*'Process Emissions Multipliers'!$E$50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Selector'!$B$3&amp;ROW($A152))*10^12,0)*'Process Emissions Multipliers'!$G$50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Multipliers'!$H$50</f>
        <v>0</v>
      </c>
    </row>
    <row r="145" spans="1:42">
      <c r="A145" s="74">
        <v>93</v>
      </c>
      <c r="B145" s="95">
        <f ca="1">IF('Coal mining 2010'!$A153="MR",INDIRECT("'Coal mining 2010'!"&amp;'Country Selector'!$B$3&amp;ROW($A153))*10^12,0)*'Process Emissions Multipliers'!$C$50</f>
        <v>0</v>
      </c>
      <c r="C145" s="297">
        <f t="shared" ca="1" si="27"/>
        <v>0</v>
      </c>
      <c r="D145" s="297">
        <f t="shared" ca="1" si="27"/>
        <v>0</v>
      </c>
      <c r="E145" s="297">
        <f t="shared" ca="1" si="27"/>
        <v>0</v>
      </c>
      <c r="F145" s="297">
        <f t="shared" ca="1" si="27"/>
        <v>0</v>
      </c>
      <c r="G145" s="297">
        <f t="shared" ca="1" si="27"/>
        <v>0</v>
      </c>
      <c r="H145" s="297">
        <f t="shared" ca="1" si="27"/>
        <v>0</v>
      </c>
      <c r="I145" s="297">
        <f t="shared" ca="1" si="27"/>
        <v>0</v>
      </c>
      <c r="J145" s="297">
        <f t="shared" ca="1" si="27"/>
        <v>0</v>
      </c>
      <c r="K145" s="297">
        <f t="shared" ca="1" si="27"/>
        <v>0</v>
      </c>
      <c r="L145">
        <f ca="1">IF('Coal mining 2020'!$A153="MR",INDIRECT("'Coal mining 2020'!"&amp;'Country Selector'!$B$3&amp;ROW($A153))*10^12,0)*'Process Emissions Multipliers'!$E$50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Selector'!$B$3&amp;ROW($A153))*10^12,0)*'Process Emissions Multipliers'!$G$50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Multipliers'!$H$50</f>
        <v>0</v>
      </c>
    </row>
    <row r="146" spans="1:42">
      <c r="A146" s="74">
        <v>94</v>
      </c>
      <c r="B146" s="95">
        <f ca="1">IF('Coal mining 2010'!$A154="MR",INDIRECT("'Coal mining 2010'!"&amp;'Country Selector'!$B$3&amp;ROW($A154))*10^12,0)*'Process Emissions Multipliers'!$C$50</f>
        <v>0</v>
      </c>
      <c r="C146" s="297">
        <f t="shared" ca="1" si="27"/>
        <v>0</v>
      </c>
      <c r="D146" s="297">
        <f t="shared" ca="1" si="27"/>
        <v>0</v>
      </c>
      <c r="E146" s="297">
        <f t="shared" ca="1" si="27"/>
        <v>0</v>
      </c>
      <c r="F146" s="297">
        <f t="shared" ca="1" si="27"/>
        <v>0</v>
      </c>
      <c r="G146" s="297">
        <f t="shared" ca="1" si="27"/>
        <v>0</v>
      </c>
      <c r="H146" s="297">
        <f t="shared" ca="1" si="27"/>
        <v>0</v>
      </c>
      <c r="I146" s="297">
        <f t="shared" ca="1" si="27"/>
        <v>0</v>
      </c>
      <c r="J146" s="297">
        <f t="shared" ca="1" si="27"/>
        <v>0</v>
      </c>
      <c r="K146" s="297">
        <f t="shared" ca="1" si="27"/>
        <v>0</v>
      </c>
      <c r="L146">
        <f ca="1">IF('Coal mining 2020'!$A154="MR",INDIRECT("'Coal mining 2020'!"&amp;'Country Selector'!$B$3&amp;ROW($A154))*10^12,0)*'Process Emissions Multipliers'!$E$50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Selector'!$B$3&amp;ROW($A154))*10^12,0)*'Process Emissions Multipliers'!$G$50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Multipliers'!$H$50</f>
        <v>0</v>
      </c>
    </row>
    <row r="147" spans="1:42">
      <c r="A147" s="74">
        <v>95</v>
      </c>
      <c r="B147" s="95">
        <f ca="1">IF('Coal mining 2010'!$A155="MR",INDIRECT("'Coal mining 2010'!"&amp;'Country Selector'!$B$3&amp;ROW($A155))*10^12,0)*'Process Emissions Multipliers'!$C$50</f>
        <v>0</v>
      </c>
      <c r="C147" s="297">
        <f t="shared" ca="1" si="27"/>
        <v>0</v>
      </c>
      <c r="D147" s="297">
        <f t="shared" ca="1" si="27"/>
        <v>0</v>
      </c>
      <c r="E147" s="297">
        <f t="shared" ca="1" si="27"/>
        <v>0</v>
      </c>
      <c r="F147" s="297">
        <f t="shared" ca="1" si="27"/>
        <v>0</v>
      </c>
      <c r="G147" s="297">
        <f t="shared" ca="1" si="27"/>
        <v>0</v>
      </c>
      <c r="H147" s="297">
        <f t="shared" ca="1" si="27"/>
        <v>0</v>
      </c>
      <c r="I147" s="297">
        <f t="shared" ca="1" si="27"/>
        <v>0</v>
      </c>
      <c r="J147" s="297">
        <f t="shared" ca="1" si="27"/>
        <v>0</v>
      </c>
      <c r="K147" s="297">
        <f t="shared" ca="1" si="27"/>
        <v>0</v>
      </c>
      <c r="L147">
        <f ca="1">IF('Coal mining 2020'!$A155="MR",INDIRECT("'Coal mining 2020'!"&amp;'Country Selector'!$B$3&amp;ROW($A155))*10^12,0)*'Process Emissions Multipliers'!$E$50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Selector'!$B$3&amp;ROW($A155))*10^12,0)*'Process Emissions Multipliers'!$G$50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Multipliers'!$H$50</f>
        <v>0</v>
      </c>
    </row>
    <row r="148" spans="1:42">
      <c r="A148" s="74">
        <v>96</v>
      </c>
      <c r="B148" s="95">
        <f ca="1">IF('Coal mining 2010'!$A156="MR",INDIRECT("'Coal mining 2010'!"&amp;'Country Selector'!$B$3&amp;ROW($A156))*10^12,0)*'Process Emissions Multipliers'!$C$50</f>
        <v>0</v>
      </c>
      <c r="C148" s="297">
        <f t="shared" ca="1" si="27"/>
        <v>0</v>
      </c>
      <c r="D148" s="297">
        <f t="shared" ca="1" si="27"/>
        <v>0</v>
      </c>
      <c r="E148" s="297">
        <f t="shared" ca="1" si="27"/>
        <v>0</v>
      </c>
      <c r="F148" s="297">
        <f t="shared" ca="1" si="27"/>
        <v>0</v>
      </c>
      <c r="G148" s="297">
        <f t="shared" ca="1" si="27"/>
        <v>0</v>
      </c>
      <c r="H148" s="297">
        <f t="shared" ca="1" si="27"/>
        <v>0</v>
      </c>
      <c r="I148" s="297">
        <f t="shared" ca="1" si="27"/>
        <v>0</v>
      </c>
      <c r="J148" s="297">
        <f t="shared" ca="1" si="27"/>
        <v>0</v>
      </c>
      <c r="K148" s="297">
        <f t="shared" ca="1" si="27"/>
        <v>0</v>
      </c>
      <c r="L148">
        <f ca="1">IF('Coal mining 2020'!$A156="MR",INDIRECT("'Coal mining 2020'!"&amp;'Country Selector'!$B$3&amp;ROW($A156))*10^12,0)*'Process Emissions Multipliers'!$E$50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Selector'!$B$3&amp;ROW($A156))*10^12,0)*'Process Emissions Multipliers'!$G$50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Multipliers'!$H$50</f>
        <v>0</v>
      </c>
    </row>
    <row r="149" spans="1:42">
      <c r="A149" s="74">
        <v>97</v>
      </c>
      <c r="B149" s="95">
        <f ca="1">IF('Coal mining 2010'!$A157="MR",INDIRECT("'Coal mining 2010'!"&amp;'Country Selector'!$B$3&amp;ROW($A157))*10^12,0)*'Process Emissions Multipliers'!$C$50</f>
        <v>0</v>
      </c>
      <c r="C149" s="297">
        <f t="shared" ca="1" si="27"/>
        <v>0</v>
      </c>
      <c r="D149" s="297">
        <f t="shared" ca="1" si="27"/>
        <v>0</v>
      </c>
      <c r="E149" s="297">
        <f t="shared" ca="1" si="27"/>
        <v>0</v>
      </c>
      <c r="F149" s="297">
        <f t="shared" ca="1" si="27"/>
        <v>0</v>
      </c>
      <c r="G149" s="297">
        <f t="shared" ca="1" si="27"/>
        <v>0</v>
      </c>
      <c r="H149" s="297">
        <f t="shared" ca="1" si="27"/>
        <v>0</v>
      </c>
      <c r="I149" s="297">
        <f t="shared" ca="1" si="27"/>
        <v>0</v>
      </c>
      <c r="J149" s="297">
        <f t="shared" ca="1" si="27"/>
        <v>0</v>
      </c>
      <c r="K149" s="297">
        <f t="shared" ca="1" si="27"/>
        <v>0</v>
      </c>
      <c r="L149">
        <f ca="1">IF('Coal mining 2020'!$A157="MR",INDIRECT("'Coal mining 2020'!"&amp;'Country Selector'!$B$3&amp;ROW($A157))*10^12,0)*'Process Emissions Multipliers'!$E$50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Selector'!$B$3&amp;ROW($A157))*10^12,0)*'Process Emissions Multipliers'!$G$50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Multipliers'!$H$50</f>
        <v>0</v>
      </c>
    </row>
    <row r="150" spans="1:42">
      <c r="A150" s="74">
        <v>98</v>
      </c>
      <c r="B150" s="95">
        <f ca="1">IF('Coal mining 2010'!$A158="MR",INDIRECT("'Coal mining 2010'!"&amp;'Country Selector'!$B$3&amp;ROW($A158))*10^12,0)*'Process Emissions Multipliers'!$C$50</f>
        <v>0</v>
      </c>
      <c r="C150" s="297">
        <f t="shared" ca="1" si="27"/>
        <v>0</v>
      </c>
      <c r="D150" s="297">
        <f t="shared" ca="1" si="27"/>
        <v>0</v>
      </c>
      <c r="E150" s="297">
        <f t="shared" ca="1" si="27"/>
        <v>0</v>
      </c>
      <c r="F150" s="297">
        <f t="shared" ca="1" si="27"/>
        <v>0</v>
      </c>
      <c r="G150" s="297">
        <f t="shared" ca="1" si="27"/>
        <v>0</v>
      </c>
      <c r="H150" s="297">
        <f t="shared" ca="1" si="27"/>
        <v>0</v>
      </c>
      <c r="I150" s="297">
        <f t="shared" ca="1" si="27"/>
        <v>0</v>
      </c>
      <c r="J150" s="297">
        <f t="shared" ca="1" si="27"/>
        <v>0</v>
      </c>
      <c r="K150" s="297">
        <f t="shared" ca="1" si="27"/>
        <v>0</v>
      </c>
      <c r="L150">
        <f ca="1">IF('Coal mining 2020'!$A158="MR",INDIRECT("'Coal mining 2020'!"&amp;'Country Selector'!$B$3&amp;ROW($A158))*10^12,0)*'Process Emissions Multipliers'!$E$50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Selector'!$B$3&amp;ROW($A158))*10^12,0)*'Process Emissions Multipliers'!$G$50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Multipliers'!$H$50</f>
        <v>0</v>
      </c>
    </row>
    <row r="151" spans="1:42">
      <c r="A151" s="74">
        <v>99</v>
      </c>
      <c r="B151" s="95">
        <f ca="1">IF('Coal mining 2010'!$A159="MR",INDIRECT("'Coal mining 2010'!"&amp;'Country Selector'!$B$3&amp;ROW($A159))*10^12,0)*'Process Emissions Multipliers'!$C$50</f>
        <v>0</v>
      </c>
      <c r="C151" s="297">
        <f t="shared" ca="1" si="27"/>
        <v>0</v>
      </c>
      <c r="D151" s="297">
        <f t="shared" ca="1" si="27"/>
        <v>0</v>
      </c>
      <c r="E151" s="297">
        <f t="shared" ca="1" si="27"/>
        <v>0</v>
      </c>
      <c r="F151" s="297">
        <f t="shared" ca="1" si="27"/>
        <v>0</v>
      </c>
      <c r="G151" s="297">
        <f t="shared" ca="1" si="27"/>
        <v>0</v>
      </c>
      <c r="H151" s="297">
        <f t="shared" ca="1" si="27"/>
        <v>0</v>
      </c>
      <c r="I151" s="297">
        <f t="shared" ca="1" si="27"/>
        <v>0</v>
      </c>
      <c r="J151" s="297">
        <f t="shared" ca="1" si="27"/>
        <v>0</v>
      </c>
      <c r="K151" s="297">
        <f t="shared" ca="1" si="27"/>
        <v>0</v>
      </c>
      <c r="L151">
        <f ca="1">IF('Coal mining 2020'!$A159="MR",INDIRECT("'Coal mining 2020'!"&amp;'Country Selector'!$B$3&amp;ROW($A159))*10^12,0)*'Process Emissions Multipliers'!$E$50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Selector'!$B$3&amp;ROW($A159))*10^12,0)*'Process Emissions Multipliers'!$G$50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Multipliers'!$H$50</f>
        <v>0</v>
      </c>
    </row>
    <row r="152" spans="1:42">
      <c r="A152" s="74">
        <v>100</v>
      </c>
      <c r="B152" s="95">
        <f ca="1">IF('Coal mining 2010'!$A160="MR",INDIRECT("'Coal mining 2010'!"&amp;'Country Selector'!$B$3&amp;ROW($A160))*10^12,0)*'Process Emissions Multipliers'!$C$50</f>
        <v>0</v>
      </c>
      <c r="C152" s="297">
        <f t="shared" ca="1" si="27"/>
        <v>0</v>
      </c>
      <c r="D152" s="297">
        <f t="shared" ca="1" si="27"/>
        <v>0</v>
      </c>
      <c r="E152" s="297">
        <f t="shared" ca="1" si="27"/>
        <v>0</v>
      </c>
      <c r="F152" s="297">
        <f t="shared" ca="1" si="27"/>
        <v>0</v>
      </c>
      <c r="G152" s="297">
        <f t="shared" ca="1" si="27"/>
        <v>0</v>
      </c>
      <c r="H152" s="297">
        <f t="shared" ca="1" si="27"/>
        <v>0</v>
      </c>
      <c r="I152" s="297">
        <f t="shared" ca="1" si="27"/>
        <v>0</v>
      </c>
      <c r="J152" s="297">
        <f t="shared" ca="1" si="27"/>
        <v>0</v>
      </c>
      <c r="K152" s="297">
        <f t="shared" ca="1" si="27"/>
        <v>0</v>
      </c>
      <c r="L152">
        <f ca="1">IF('Coal mining 2020'!$A160="MR",INDIRECT("'Coal mining 2020'!"&amp;'Country Selector'!$B$3&amp;ROW($A160))*10^12,0)*'Process Emissions Multipliers'!$E$50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Selector'!$B$3&amp;ROW($A160))*10^12,0)*'Process Emissions Multipliers'!$G$50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Multipliers'!$H$50</f>
        <v>0</v>
      </c>
    </row>
    <row r="153" spans="1:42">
      <c r="A153" s="74">
        <v>150</v>
      </c>
      <c r="B153" s="95">
        <f ca="1">IF('Coal mining 2010'!$A161="MR",INDIRECT("'Coal mining 2010'!"&amp;'Country Selector'!$B$3&amp;ROW($A161))*10^12,0)*'Process Emissions Multipliers'!$C$50</f>
        <v>0</v>
      </c>
      <c r="C153" s="297">
        <f t="shared" ca="1" si="27"/>
        <v>0</v>
      </c>
      <c r="D153" s="297">
        <f t="shared" ca="1" si="27"/>
        <v>0</v>
      </c>
      <c r="E153" s="297">
        <f t="shared" ca="1" si="27"/>
        <v>0</v>
      </c>
      <c r="F153" s="297">
        <f t="shared" ca="1" si="27"/>
        <v>0</v>
      </c>
      <c r="G153" s="297">
        <f t="shared" ca="1" si="27"/>
        <v>0</v>
      </c>
      <c r="H153" s="297">
        <f t="shared" ca="1" si="27"/>
        <v>0</v>
      </c>
      <c r="I153" s="297">
        <f t="shared" ca="1" si="27"/>
        <v>0</v>
      </c>
      <c r="J153" s="297">
        <f t="shared" ca="1" si="27"/>
        <v>0</v>
      </c>
      <c r="K153" s="297">
        <f t="shared" ca="1" si="27"/>
        <v>0</v>
      </c>
      <c r="L153">
        <f ca="1">IF('Coal mining 2020'!$A161="MR",INDIRECT("'Coal mining 2020'!"&amp;'Country Selector'!$B$3&amp;ROW($A161))*10^12,0)*'Process Emissions Multipliers'!$E$50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Selector'!$B$3&amp;ROW($A161))*10^12,0)*'Process Emissions Multipliers'!$G$50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Multipliers'!$H$50</f>
        <v>0</v>
      </c>
    </row>
    <row r="154" spans="1:42">
      <c r="A154" s="74">
        <v>200</v>
      </c>
      <c r="B154" s="95">
        <f ca="1">IF('Coal mining 2010'!$A162="MR",INDIRECT("'Coal mining 2010'!"&amp;'Country Selector'!$B$3&amp;ROW($A162))*10^12,0)*'Process Emissions Multipliers'!$C$50</f>
        <v>0</v>
      </c>
      <c r="C154" s="297">
        <f t="shared" ca="1" si="27"/>
        <v>0</v>
      </c>
      <c r="D154" s="297">
        <f t="shared" ca="1" si="27"/>
        <v>0</v>
      </c>
      <c r="E154" s="297">
        <f t="shared" ca="1" si="27"/>
        <v>0</v>
      </c>
      <c r="F154" s="297">
        <f t="shared" ca="1" si="27"/>
        <v>0</v>
      </c>
      <c r="G154" s="297">
        <f t="shared" ca="1" si="27"/>
        <v>0</v>
      </c>
      <c r="H154" s="297">
        <f t="shared" ca="1" si="27"/>
        <v>0</v>
      </c>
      <c r="I154" s="297">
        <f t="shared" ca="1" si="27"/>
        <v>0</v>
      </c>
      <c r="J154" s="297">
        <f t="shared" ca="1" si="27"/>
        <v>0</v>
      </c>
      <c r="K154" s="297">
        <f t="shared" ca="1" si="27"/>
        <v>0</v>
      </c>
      <c r="L154">
        <f ca="1">IF('Coal mining 2020'!$A162="MR",INDIRECT("'Coal mining 2020'!"&amp;'Country Selector'!$B$3&amp;ROW($A162))*10^12,0)*'Process Emissions Multipliers'!$E$50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Selector'!$B$3&amp;ROW($A162))*10^12,0)*'Process Emissions Multipliers'!$G$50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Multipliers'!$H$50</f>
        <v>0</v>
      </c>
    </row>
    <row r="155" spans="1:42">
      <c r="A155" s="74">
        <v>250</v>
      </c>
      <c r="B155" s="95">
        <f ca="1">IF('Coal mining 2010'!$A163="MR",INDIRECT("'Coal mining 2010'!"&amp;'Country Selector'!$B$3&amp;ROW($A163))*10^12,0)*'Process Emissions Multipliers'!$C$50</f>
        <v>0</v>
      </c>
      <c r="C155" s="297">
        <f t="shared" ca="1" si="27"/>
        <v>0</v>
      </c>
      <c r="D155" s="297">
        <f t="shared" ca="1" si="27"/>
        <v>0</v>
      </c>
      <c r="E155" s="297">
        <f t="shared" ca="1" si="27"/>
        <v>0</v>
      </c>
      <c r="F155" s="297">
        <f t="shared" ca="1" si="27"/>
        <v>0</v>
      </c>
      <c r="G155" s="297">
        <f t="shared" ca="1" si="27"/>
        <v>0</v>
      </c>
      <c r="H155" s="297">
        <f t="shared" ca="1" si="27"/>
        <v>0</v>
      </c>
      <c r="I155" s="297">
        <f t="shared" ca="1" si="27"/>
        <v>0</v>
      </c>
      <c r="J155" s="297">
        <f t="shared" ca="1" si="27"/>
        <v>0</v>
      </c>
      <c r="K155" s="297">
        <f t="shared" ca="1" si="27"/>
        <v>0</v>
      </c>
      <c r="L155">
        <f ca="1">IF('Coal mining 2020'!$A163="MR",INDIRECT("'Coal mining 2020'!"&amp;'Country Selector'!$B$3&amp;ROW($A163))*10^12,0)*'Process Emissions Multipliers'!$E$50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Selector'!$B$3&amp;ROW($A163))*10^12,0)*'Process Emissions Multipliers'!$G$50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Multipliers'!$H$50</f>
        <v>0</v>
      </c>
    </row>
    <row r="156" spans="1:42">
      <c r="A156" s="74">
        <v>300</v>
      </c>
      <c r="B156" s="95">
        <f ca="1">IF('Coal mining 2010'!$A164="MR",INDIRECT("'Coal mining 2010'!"&amp;'Country Selector'!$B$3&amp;ROW($A164))*10^12,0)*'Process Emissions Multipliers'!$C$50</f>
        <v>0</v>
      </c>
      <c r="C156" s="297">
        <f t="shared" ca="1" si="27"/>
        <v>0</v>
      </c>
      <c r="D156" s="297">
        <f t="shared" ca="1" si="27"/>
        <v>0</v>
      </c>
      <c r="E156" s="297">
        <f t="shared" ca="1" si="27"/>
        <v>0</v>
      </c>
      <c r="F156" s="297">
        <f t="shared" ref="D156:K177" ca="1" si="31">$B156*($L$1-F$1)/($L$1-$B$1)+$L156*(F$1-$B$1)/($L$1-$B$1)</f>
        <v>0</v>
      </c>
      <c r="G156" s="297">
        <f t="shared" ca="1" si="31"/>
        <v>0</v>
      </c>
      <c r="H156" s="297">
        <f t="shared" ca="1" si="31"/>
        <v>0</v>
      </c>
      <c r="I156" s="297">
        <f t="shared" ca="1" si="31"/>
        <v>0</v>
      </c>
      <c r="J156" s="297">
        <f t="shared" ca="1" si="31"/>
        <v>0</v>
      </c>
      <c r="K156" s="297">
        <f t="shared" ca="1" si="31"/>
        <v>0</v>
      </c>
      <c r="L156">
        <f ca="1">IF('Coal mining 2020'!$A164="MR",INDIRECT("'Coal mining 2020'!"&amp;'Country Selector'!$B$3&amp;ROW($A164))*10^12,0)*'Process Emissions Multipliers'!$E$50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Selector'!$B$3&amp;ROW($A164))*10^12,0)*'Process Emissions Multipliers'!$G$50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Multipliers'!$H$50</f>
        <v>0</v>
      </c>
    </row>
    <row r="157" spans="1:42">
      <c r="A157" s="74">
        <v>350</v>
      </c>
      <c r="B157" s="95">
        <f ca="1">IF('Coal mining 2010'!$A165="MR",INDIRECT("'Coal mining 2010'!"&amp;'Country Selector'!$B$3&amp;ROW($A165))*10^12,0)*'Process Emissions Multipliers'!$C$50</f>
        <v>0</v>
      </c>
      <c r="C157" s="297">
        <f t="shared" ref="C157:C177" ca="1" si="33">$B157*($L$1-C$1)/($L$1-$B$1)+$L157*(C$1-$B$1)/($L$1-$B$1)</f>
        <v>0</v>
      </c>
      <c r="D157" s="297">
        <f t="shared" ca="1" si="31"/>
        <v>0</v>
      </c>
      <c r="E157" s="297">
        <f t="shared" ca="1" si="31"/>
        <v>0</v>
      </c>
      <c r="F157" s="297">
        <f t="shared" ca="1" si="31"/>
        <v>0</v>
      </c>
      <c r="G157" s="297">
        <f t="shared" ca="1" si="31"/>
        <v>0</v>
      </c>
      <c r="H157" s="297">
        <f t="shared" ca="1" si="31"/>
        <v>0</v>
      </c>
      <c r="I157" s="297">
        <f t="shared" ca="1" si="31"/>
        <v>0</v>
      </c>
      <c r="J157" s="297">
        <f t="shared" ca="1" si="31"/>
        <v>0</v>
      </c>
      <c r="K157" s="297">
        <f t="shared" ca="1" si="31"/>
        <v>0</v>
      </c>
      <c r="L157">
        <f ca="1">IF('Coal mining 2020'!$A165="MR",INDIRECT("'Coal mining 2020'!"&amp;'Country Selector'!$B$3&amp;ROW($A165))*10^12,0)*'Process Emissions Multipliers'!$E$50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Selector'!$B$3&amp;ROW($A165))*10^12,0)*'Process Emissions Multipliers'!$G$50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Multipliers'!$H$50</f>
        <v>0</v>
      </c>
    </row>
    <row r="158" spans="1:42">
      <c r="A158" s="74">
        <v>400</v>
      </c>
      <c r="B158" s="95">
        <f ca="1">IF('Coal mining 2010'!$A166="MR",INDIRECT("'Coal mining 2010'!"&amp;'Country Selector'!$B$3&amp;ROW($A166))*10^12,0)*'Process Emissions Multipliers'!$C$50</f>
        <v>0</v>
      </c>
      <c r="C158" s="297">
        <f t="shared" ca="1" si="33"/>
        <v>0</v>
      </c>
      <c r="D158" s="297">
        <f t="shared" ca="1" si="31"/>
        <v>0</v>
      </c>
      <c r="E158" s="297">
        <f t="shared" ca="1" si="31"/>
        <v>0</v>
      </c>
      <c r="F158" s="297">
        <f t="shared" ca="1" si="31"/>
        <v>0</v>
      </c>
      <c r="G158" s="297">
        <f t="shared" ca="1" si="31"/>
        <v>0</v>
      </c>
      <c r="H158" s="297">
        <f t="shared" ca="1" si="31"/>
        <v>0</v>
      </c>
      <c r="I158" s="297">
        <f t="shared" ca="1" si="31"/>
        <v>0</v>
      </c>
      <c r="J158" s="297">
        <f t="shared" ca="1" si="31"/>
        <v>0</v>
      </c>
      <c r="K158" s="297">
        <f t="shared" ca="1" si="31"/>
        <v>0</v>
      </c>
      <c r="L158">
        <f ca="1">IF('Coal mining 2020'!$A166="MR",INDIRECT("'Coal mining 2020'!"&amp;'Country Selector'!$B$3&amp;ROW($A166))*10^12,0)*'Process Emissions Multipliers'!$E$50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Selector'!$B$3&amp;ROW($A166))*10^12,0)*'Process Emissions Multipliers'!$G$50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Multipliers'!$H$50</f>
        <v>0</v>
      </c>
    </row>
    <row r="159" spans="1:42">
      <c r="A159" s="74">
        <v>450</v>
      </c>
      <c r="B159" s="95">
        <f ca="1">IF('Coal mining 2010'!$A167="MR",INDIRECT("'Coal mining 2010'!"&amp;'Country Selector'!$B$3&amp;ROW($A167))*10^12,0)*'Process Emissions Multipliers'!$C$50</f>
        <v>0</v>
      </c>
      <c r="C159" s="297">
        <f t="shared" ca="1" si="33"/>
        <v>0</v>
      </c>
      <c r="D159" s="297">
        <f t="shared" ca="1" si="31"/>
        <v>0</v>
      </c>
      <c r="E159" s="297">
        <f t="shared" ca="1" si="31"/>
        <v>0</v>
      </c>
      <c r="F159" s="297">
        <f t="shared" ca="1" si="31"/>
        <v>0</v>
      </c>
      <c r="G159" s="297">
        <f t="shared" ca="1" si="31"/>
        <v>0</v>
      </c>
      <c r="H159" s="297">
        <f t="shared" ca="1" si="31"/>
        <v>0</v>
      </c>
      <c r="I159" s="297">
        <f t="shared" ca="1" si="31"/>
        <v>0</v>
      </c>
      <c r="J159" s="297">
        <f t="shared" ca="1" si="31"/>
        <v>0</v>
      </c>
      <c r="K159" s="297">
        <f t="shared" ca="1" si="31"/>
        <v>0</v>
      </c>
      <c r="L159">
        <f ca="1">IF('Coal mining 2020'!$A167="MR",INDIRECT("'Coal mining 2020'!"&amp;'Country Selector'!$B$3&amp;ROW($A167))*10^12,0)*'Process Emissions Multipliers'!$E$50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Selector'!$B$3&amp;ROW($A167))*10^12,0)*'Process Emissions Multipliers'!$G$50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Multipliers'!$H$50</f>
        <v>0</v>
      </c>
    </row>
    <row r="160" spans="1:42">
      <c r="A160" s="74">
        <v>500</v>
      </c>
      <c r="B160" s="95">
        <f ca="1">IF('Coal mining 2010'!$A168="MR",INDIRECT("'Coal mining 2010'!"&amp;'Country Selector'!$B$3&amp;ROW($A168))*10^12,0)*'Process Emissions Multipliers'!$C$50</f>
        <v>0</v>
      </c>
      <c r="C160" s="297">
        <f t="shared" ca="1" si="33"/>
        <v>0</v>
      </c>
      <c r="D160" s="297">
        <f t="shared" ca="1" si="31"/>
        <v>0</v>
      </c>
      <c r="E160" s="297">
        <f t="shared" ca="1" si="31"/>
        <v>0</v>
      </c>
      <c r="F160" s="297">
        <f t="shared" ca="1" si="31"/>
        <v>0</v>
      </c>
      <c r="G160" s="297">
        <f t="shared" ca="1" si="31"/>
        <v>0</v>
      </c>
      <c r="H160" s="297">
        <f t="shared" ca="1" si="31"/>
        <v>0</v>
      </c>
      <c r="I160" s="297">
        <f t="shared" ca="1" si="31"/>
        <v>0</v>
      </c>
      <c r="J160" s="297">
        <f t="shared" ca="1" si="31"/>
        <v>0</v>
      </c>
      <c r="K160" s="297">
        <f t="shared" ca="1" si="31"/>
        <v>0</v>
      </c>
      <c r="L160">
        <f ca="1">IF('Coal mining 2020'!$A168="MR",INDIRECT("'Coal mining 2020'!"&amp;'Country Selector'!$B$3&amp;ROW($A168))*10^12,0)*'Process Emissions Multipliers'!$E$50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Selector'!$B$3&amp;ROW($A168))*10^12,0)*'Process Emissions Multipliers'!$G$50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Multipliers'!$H$50</f>
        <v>0</v>
      </c>
    </row>
    <row r="161" spans="1:42">
      <c r="A161" s="74">
        <v>550</v>
      </c>
      <c r="B161" s="95">
        <f ca="1">IF('Coal mining 2010'!$A169="MR",INDIRECT("'Coal mining 2010'!"&amp;'Country Selector'!$B$3&amp;ROW($A169))*10^12,0)*'Process Emissions Multipliers'!$C$50</f>
        <v>0</v>
      </c>
      <c r="C161" s="297">
        <f t="shared" ca="1" si="33"/>
        <v>0</v>
      </c>
      <c r="D161" s="297">
        <f t="shared" ca="1" si="31"/>
        <v>0</v>
      </c>
      <c r="E161" s="297">
        <f t="shared" ca="1" si="31"/>
        <v>0</v>
      </c>
      <c r="F161" s="297">
        <f t="shared" ca="1" si="31"/>
        <v>0</v>
      </c>
      <c r="G161" s="297">
        <f t="shared" ca="1" si="31"/>
        <v>0</v>
      </c>
      <c r="H161" s="297">
        <f t="shared" ca="1" si="31"/>
        <v>0</v>
      </c>
      <c r="I161" s="297">
        <f t="shared" ca="1" si="31"/>
        <v>0</v>
      </c>
      <c r="J161" s="297">
        <f t="shared" ca="1" si="31"/>
        <v>0</v>
      </c>
      <c r="K161" s="297">
        <f t="shared" ca="1" si="31"/>
        <v>0</v>
      </c>
      <c r="L161">
        <f ca="1">IF('Coal mining 2020'!$A169="MR",INDIRECT("'Coal mining 2020'!"&amp;'Country Selector'!$B$3&amp;ROW($A169))*10^12,0)*'Process Emissions Multipliers'!$E$50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Selector'!$B$3&amp;ROW($A169))*10^12,0)*'Process Emissions Multipliers'!$G$50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Multipliers'!$H$50</f>
        <v>0</v>
      </c>
    </row>
    <row r="162" spans="1:42">
      <c r="A162" s="74">
        <v>600</v>
      </c>
      <c r="B162" s="95">
        <f ca="1">IF('Coal mining 2010'!$A170="MR",INDIRECT("'Coal mining 2010'!"&amp;'Country Selector'!$B$3&amp;ROW($A170))*10^12,0)*'Process Emissions Multipliers'!$C$50</f>
        <v>0</v>
      </c>
      <c r="C162" s="297">
        <f t="shared" ca="1" si="33"/>
        <v>0</v>
      </c>
      <c r="D162" s="297">
        <f t="shared" ca="1" si="31"/>
        <v>0</v>
      </c>
      <c r="E162" s="297">
        <f t="shared" ca="1" si="31"/>
        <v>0</v>
      </c>
      <c r="F162" s="297">
        <f t="shared" ca="1" si="31"/>
        <v>0</v>
      </c>
      <c r="G162" s="297">
        <f t="shared" ca="1" si="31"/>
        <v>0</v>
      </c>
      <c r="H162" s="297">
        <f t="shared" ca="1" si="31"/>
        <v>0</v>
      </c>
      <c r="I162" s="297">
        <f t="shared" ca="1" si="31"/>
        <v>0</v>
      </c>
      <c r="J162" s="297">
        <f t="shared" ca="1" si="31"/>
        <v>0</v>
      </c>
      <c r="K162" s="297">
        <f t="shared" ca="1" si="31"/>
        <v>0</v>
      </c>
      <c r="L162">
        <f ca="1">IF('Coal mining 2020'!$A170="MR",INDIRECT("'Coal mining 2020'!"&amp;'Country Selector'!$B$3&amp;ROW($A170))*10^12,0)*'Process Emissions Multipliers'!$E$50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Selector'!$B$3&amp;ROW($A170))*10^12,0)*'Process Emissions Multipliers'!$G$50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Multipliers'!$H$50</f>
        <v>0</v>
      </c>
    </row>
    <row r="163" spans="1:42">
      <c r="A163" s="74">
        <v>650</v>
      </c>
      <c r="B163" s="95">
        <f ca="1">IF('Coal mining 2010'!$A171="MR",INDIRECT("'Coal mining 2010'!"&amp;'Country Selector'!$B$3&amp;ROW($A171))*10^12,0)*'Process Emissions Multipliers'!$C$50</f>
        <v>0</v>
      </c>
      <c r="C163" s="297">
        <f t="shared" ca="1" si="33"/>
        <v>0</v>
      </c>
      <c r="D163" s="297">
        <f t="shared" ca="1" si="31"/>
        <v>0</v>
      </c>
      <c r="E163" s="297">
        <f t="shared" ca="1" si="31"/>
        <v>0</v>
      </c>
      <c r="F163" s="297">
        <f t="shared" ca="1" si="31"/>
        <v>0</v>
      </c>
      <c r="G163" s="297">
        <f t="shared" ca="1" si="31"/>
        <v>0</v>
      </c>
      <c r="H163" s="297">
        <f t="shared" ca="1" si="31"/>
        <v>0</v>
      </c>
      <c r="I163" s="297">
        <f t="shared" ca="1" si="31"/>
        <v>0</v>
      </c>
      <c r="J163" s="297">
        <f t="shared" ca="1" si="31"/>
        <v>0</v>
      </c>
      <c r="K163" s="297">
        <f t="shared" ca="1" si="31"/>
        <v>0</v>
      </c>
      <c r="L163">
        <f ca="1">IF('Coal mining 2020'!$A171="MR",INDIRECT("'Coal mining 2020'!"&amp;'Country Selector'!$B$3&amp;ROW($A171))*10^12,0)*'Process Emissions Multipliers'!$E$50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Selector'!$B$3&amp;ROW($A171))*10^12,0)*'Process Emissions Multipliers'!$G$50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Multipliers'!$H$50</f>
        <v>0</v>
      </c>
    </row>
    <row r="164" spans="1:42">
      <c r="A164" s="74">
        <v>700</v>
      </c>
      <c r="B164" s="95">
        <f ca="1">IF('Coal mining 2010'!$A172="MR",INDIRECT("'Coal mining 2010'!"&amp;'Country Selector'!$B$3&amp;ROW($A172))*10^12,0)*'Process Emissions Multipliers'!$C$50</f>
        <v>0</v>
      </c>
      <c r="C164" s="297">
        <f t="shared" ca="1" si="33"/>
        <v>0</v>
      </c>
      <c r="D164" s="297">
        <f t="shared" ca="1" si="31"/>
        <v>0</v>
      </c>
      <c r="E164" s="297">
        <f t="shared" ca="1" si="31"/>
        <v>0</v>
      </c>
      <c r="F164" s="297">
        <f t="shared" ca="1" si="31"/>
        <v>0</v>
      </c>
      <c r="G164" s="297">
        <f t="shared" ca="1" si="31"/>
        <v>0</v>
      </c>
      <c r="H164" s="297">
        <f t="shared" ca="1" si="31"/>
        <v>0</v>
      </c>
      <c r="I164" s="297">
        <f t="shared" ca="1" si="31"/>
        <v>0</v>
      </c>
      <c r="J164" s="297">
        <f t="shared" ca="1" si="31"/>
        <v>0</v>
      </c>
      <c r="K164" s="297">
        <f t="shared" ca="1" si="31"/>
        <v>0</v>
      </c>
      <c r="L164">
        <f ca="1">IF('Coal mining 2020'!$A172="MR",INDIRECT("'Coal mining 2020'!"&amp;'Country Selector'!$B$3&amp;ROW($A172))*10^12,0)*'Process Emissions Multipliers'!$E$50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Selector'!$B$3&amp;ROW($A172))*10^12,0)*'Process Emissions Multipliers'!$G$50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Multipliers'!$H$50</f>
        <v>0</v>
      </c>
    </row>
    <row r="165" spans="1:42">
      <c r="A165" s="74">
        <v>750</v>
      </c>
      <c r="B165" s="95">
        <f ca="1">IF('Coal mining 2010'!$A173="MR",INDIRECT("'Coal mining 2010'!"&amp;'Country Selector'!$B$3&amp;ROW($A173))*10^12,0)*'Process Emissions Multipliers'!$C$50</f>
        <v>0</v>
      </c>
      <c r="C165" s="297">
        <f t="shared" ca="1" si="33"/>
        <v>0</v>
      </c>
      <c r="D165" s="297">
        <f t="shared" ca="1" si="31"/>
        <v>0</v>
      </c>
      <c r="E165" s="297">
        <f t="shared" ca="1" si="31"/>
        <v>0</v>
      </c>
      <c r="F165" s="297">
        <f t="shared" ca="1" si="31"/>
        <v>0</v>
      </c>
      <c r="G165" s="297">
        <f t="shared" ca="1" si="31"/>
        <v>0</v>
      </c>
      <c r="H165" s="297">
        <f t="shared" ca="1" si="31"/>
        <v>0</v>
      </c>
      <c r="I165" s="297">
        <f t="shared" ca="1" si="31"/>
        <v>0</v>
      </c>
      <c r="J165" s="297">
        <f t="shared" ca="1" si="31"/>
        <v>0</v>
      </c>
      <c r="K165" s="297">
        <f t="shared" ca="1" si="31"/>
        <v>0</v>
      </c>
      <c r="L165">
        <f ca="1">IF('Coal mining 2020'!$A173="MR",INDIRECT("'Coal mining 2020'!"&amp;'Country Selector'!$B$3&amp;ROW($A173))*10^12,0)*'Process Emissions Multipliers'!$E$50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Selector'!$B$3&amp;ROW($A173))*10^12,0)*'Process Emissions Multipliers'!$G$50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Multipliers'!$H$50</f>
        <v>0</v>
      </c>
    </row>
    <row r="166" spans="1:42">
      <c r="A166" s="74">
        <v>800</v>
      </c>
      <c r="B166" s="95">
        <f ca="1">IF('Coal mining 2010'!$A174="MR",INDIRECT("'Coal mining 2010'!"&amp;'Country Selector'!$B$3&amp;ROW($A174))*10^12,0)*'Process Emissions Multipliers'!$C$50</f>
        <v>0</v>
      </c>
      <c r="C166" s="297">
        <f t="shared" ca="1" si="33"/>
        <v>0</v>
      </c>
      <c r="D166" s="297">
        <f t="shared" ca="1" si="31"/>
        <v>0</v>
      </c>
      <c r="E166" s="297">
        <f t="shared" ca="1" si="31"/>
        <v>0</v>
      </c>
      <c r="F166" s="297">
        <f t="shared" ca="1" si="31"/>
        <v>0</v>
      </c>
      <c r="G166" s="297">
        <f t="shared" ca="1" si="31"/>
        <v>0</v>
      </c>
      <c r="H166" s="297">
        <f t="shared" ca="1" si="31"/>
        <v>0</v>
      </c>
      <c r="I166" s="297">
        <f t="shared" ca="1" si="31"/>
        <v>0</v>
      </c>
      <c r="J166" s="297">
        <f t="shared" ca="1" si="31"/>
        <v>0</v>
      </c>
      <c r="K166" s="297">
        <f t="shared" ca="1" si="31"/>
        <v>0</v>
      </c>
      <c r="L166">
        <f ca="1">IF('Coal mining 2020'!$A174="MR",INDIRECT("'Coal mining 2020'!"&amp;'Country Selector'!$B$3&amp;ROW($A174))*10^12,0)*'Process Emissions Multipliers'!$E$50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Selector'!$B$3&amp;ROW($A174))*10^12,0)*'Process Emissions Multipliers'!$G$50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Multipliers'!$H$50</f>
        <v>0</v>
      </c>
    </row>
    <row r="167" spans="1:42">
      <c r="A167" s="74">
        <v>850</v>
      </c>
      <c r="B167" s="95">
        <f ca="1">IF('Coal mining 2010'!$A175="MR",INDIRECT("'Coal mining 2010'!"&amp;'Country Selector'!$B$3&amp;ROW($A175))*10^12,0)*'Process Emissions Multipliers'!$C$50</f>
        <v>0</v>
      </c>
      <c r="C167" s="297">
        <f t="shared" ca="1" si="33"/>
        <v>0</v>
      </c>
      <c r="D167" s="297">
        <f t="shared" ca="1" si="31"/>
        <v>0</v>
      </c>
      <c r="E167" s="297">
        <f t="shared" ca="1" si="31"/>
        <v>0</v>
      </c>
      <c r="F167" s="297">
        <f t="shared" ca="1" si="31"/>
        <v>0</v>
      </c>
      <c r="G167" s="297">
        <f t="shared" ca="1" si="31"/>
        <v>0</v>
      </c>
      <c r="H167" s="297">
        <f t="shared" ca="1" si="31"/>
        <v>0</v>
      </c>
      <c r="I167" s="297">
        <f t="shared" ca="1" si="31"/>
        <v>0</v>
      </c>
      <c r="J167" s="297">
        <f t="shared" ca="1" si="31"/>
        <v>0</v>
      </c>
      <c r="K167" s="297">
        <f t="shared" ca="1" si="31"/>
        <v>0</v>
      </c>
      <c r="L167">
        <f ca="1">IF('Coal mining 2020'!$A175="MR",INDIRECT("'Coal mining 2020'!"&amp;'Country Selector'!$B$3&amp;ROW($A175))*10^12,0)*'Process Emissions Multipliers'!$E$50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Selector'!$B$3&amp;ROW($A175))*10^12,0)*'Process Emissions Multipliers'!$G$50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Multipliers'!$H$50</f>
        <v>0</v>
      </c>
    </row>
    <row r="168" spans="1:42">
      <c r="A168" s="74">
        <v>900</v>
      </c>
      <c r="B168" s="95">
        <f ca="1">IF('Coal mining 2010'!$A176="MR",INDIRECT("'Coal mining 2010'!"&amp;'Country Selector'!$B$3&amp;ROW($A176))*10^12,0)*'Process Emissions Multipliers'!$C$50</f>
        <v>0</v>
      </c>
      <c r="C168" s="297">
        <f t="shared" ca="1" si="33"/>
        <v>0</v>
      </c>
      <c r="D168" s="297">
        <f t="shared" ca="1" si="31"/>
        <v>0</v>
      </c>
      <c r="E168" s="297">
        <f t="shared" ca="1" si="31"/>
        <v>0</v>
      </c>
      <c r="F168" s="297">
        <f t="shared" ca="1" si="31"/>
        <v>0</v>
      </c>
      <c r="G168" s="297">
        <f t="shared" ca="1" si="31"/>
        <v>0</v>
      </c>
      <c r="H168" s="297">
        <f t="shared" ca="1" si="31"/>
        <v>0</v>
      </c>
      <c r="I168" s="297">
        <f t="shared" ca="1" si="31"/>
        <v>0</v>
      </c>
      <c r="J168" s="297">
        <f t="shared" ca="1" si="31"/>
        <v>0</v>
      </c>
      <c r="K168" s="297">
        <f t="shared" ca="1" si="31"/>
        <v>0</v>
      </c>
      <c r="L168">
        <f ca="1">IF('Coal mining 2020'!$A176="MR",INDIRECT("'Coal mining 2020'!"&amp;'Country Selector'!$B$3&amp;ROW($A176))*10^12,0)*'Process Emissions Multipliers'!$E$50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Selector'!$B$3&amp;ROW($A176))*10^12,0)*'Process Emissions Multipliers'!$G$50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Multipliers'!$H$50</f>
        <v>0</v>
      </c>
    </row>
    <row r="169" spans="1:42">
      <c r="A169" s="74">
        <v>950</v>
      </c>
      <c r="B169" s="95">
        <f ca="1">IF('Coal mining 2010'!$A177="MR",INDIRECT("'Coal mining 2010'!"&amp;'Country Selector'!$B$3&amp;ROW($A177))*10^12,0)*'Process Emissions Multipliers'!$C$50</f>
        <v>0</v>
      </c>
      <c r="C169" s="297">
        <f t="shared" ca="1" si="33"/>
        <v>0</v>
      </c>
      <c r="D169" s="297">
        <f t="shared" ca="1" si="31"/>
        <v>0</v>
      </c>
      <c r="E169" s="297">
        <f t="shared" ca="1" si="31"/>
        <v>0</v>
      </c>
      <c r="F169" s="297">
        <f t="shared" ca="1" si="31"/>
        <v>0</v>
      </c>
      <c r="G169" s="297">
        <f t="shared" ca="1" si="31"/>
        <v>0</v>
      </c>
      <c r="H169" s="297">
        <f t="shared" ca="1" si="31"/>
        <v>0</v>
      </c>
      <c r="I169" s="297">
        <f t="shared" ca="1" si="31"/>
        <v>0</v>
      </c>
      <c r="J169" s="297">
        <f t="shared" ca="1" si="31"/>
        <v>0</v>
      </c>
      <c r="K169" s="297">
        <f t="shared" ca="1" si="31"/>
        <v>0</v>
      </c>
      <c r="L169">
        <f ca="1">IF('Coal mining 2020'!$A177="MR",INDIRECT("'Coal mining 2020'!"&amp;'Country Selector'!$B$3&amp;ROW($A177))*10^12,0)*'Process Emissions Multipliers'!$E$50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Selector'!$B$3&amp;ROW($A177))*10^12,0)*'Process Emissions Multipliers'!$G$50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Multipliers'!$H$50</f>
        <v>0</v>
      </c>
    </row>
    <row r="170" spans="1:42">
      <c r="A170" s="74">
        <v>1000</v>
      </c>
      <c r="B170" s="95">
        <f ca="1">IF('Coal mining 2010'!$A178="MR",INDIRECT("'Coal mining 2010'!"&amp;'Country Selector'!$B$3&amp;ROW($A178))*10^12,0)*'Process Emissions Multipliers'!$C$50</f>
        <v>0</v>
      </c>
      <c r="C170" s="297">
        <f t="shared" ca="1" si="33"/>
        <v>0</v>
      </c>
      <c r="D170" s="297">
        <f t="shared" ca="1" si="31"/>
        <v>0</v>
      </c>
      <c r="E170" s="297">
        <f t="shared" ca="1" si="31"/>
        <v>0</v>
      </c>
      <c r="F170" s="297">
        <f t="shared" ca="1" si="31"/>
        <v>0</v>
      </c>
      <c r="G170" s="297">
        <f t="shared" ca="1" si="31"/>
        <v>0</v>
      </c>
      <c r="H170" s="297">
        <f t="shared" ca="1" si="31"/>
        <v>0</v>
      </c>
      <c r="I170" s="297">
        <f t="shared" ca="1" si="31"/>
        <v>0</v>
      </c>
      <c r="J170" s="297">
        <f t="shared" ca="1" si="31"/>
        <v>0</v>
      </c>
      <c r="K170" s="297">
        <f t="shared" ca="1" si="31"/>
        <v>0</v>
      </c>
      <c r="L170">
        <f ca="1">IF('Coal mining 2020'!$A178="MR",INDIRECT("'Coal mining 2020'!"&amp;'Country Selector'!$B$3&amp;ROW($A178))*10^12,0)*'Process Emissions Multipliers'!$E$50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Selector'!$B$3&amp;ROW($A178))*10^12,0)*'Process Emissions Multipliers'!$G$50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Multipliers'!$H$50</f>
        <v>0</v>
      </c>
    </row>
    <row r="171" spans="1:42">
      <c r="A171" s="74">
        <v>1500</v>
      </c>
      <c r="B171" s="95">
        <f ca="1">IF('Coal mining 2010'!$A179="MR",INDIRECT("'Coal mining 2010'!"&amp;'Country Selector'!$B$3&amp;ROW($A179))*10^12,0)*'Process Emissions Multipliers'!$C$50</f>
        <v>0</v>
      </c>
      <c r="C171" s="297">
        <f t="shared" ca="1" si="33"/>
        <v>0</v>
      </c>
      <c r="D171" s="297">
        <f t="shared" ca="1" si="31"/>
        <v>0</v>
      </c>
      <c r="E171" s="297">
        <f t="shared" ca="1" si="31"/>
        <v>0</v>
      </c>
      <c r="F171" s="297">
        <f t="shared" ca="1" si="31"/>
        <v>0</v>
      </c>
      <c r="G171" s="297">
        <f t="shared" ca="1" si="31"/>
        <v>0</v>
      </c>
      <c r="H171" s="297">
        <f t="shared" ca="1" si="31"/>
        <v>0</v>
      </c>
      <c r="I171" s="297">
        <f t="shared" ca="1" si="31"/>
        <v>0</v>
      </c>
      <c r="J171" s="297">
        <f t="shared" ca="1" si="31"/>
        <v>0</v>
      </c>
      <c r="K171" s="297">
        <f t="shared" ca="1" si="31"/>
        <v>0</v>
      </c>
      <c r="L171">
        <f ca="1">IF('Coal mining 2020'!$A179="MR",INDIRECT("'Coal mining 2020'!"&amp;'Country Selector'!$B$3&amp;ROW($A179))*10^12,0)*'Process Emissions Multipliers'!$E$50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Selector'!$B$3&amp;ROW($A179))*10^12,0)*'Process Emissions Multipliers'!$G$50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Multipliers'!$H$50</f>
        <v>0</v>
      </c>
    </row>
    <row r="172" spans="1:42">
      <c r="A172" s="74">
        <v>2000</v>
      </c>
      <c r="B172" s="95">
        <f ca="1">IF('Coal mining 2010'!$A180="MR",INDIRECT("'Coal mining 2010'!"&amp;'Country Selector'!$B$3&amp;ROW($A180))*10^12,0)*'Process Emissions Multipliers'!$C$50</f>
        <v>0</v>
      </c>
      <c r="C172" s="297">
        <f t="shared" ca="1" si="33"/>
        <v>0</v>
      </c>
      <c r="D172" s="297">
        <f t="shared" ca="1" si="31"/>
        <v>0</v>
      </c>
      <c r="E172" s="297">
        <f t="shared" ca="1" si="31"/>
        <v>0</v>
      </c>
      <c r="F172" s="297">
        <f t="shared" ca="1" si="31"/>
        <v>0</v>
      </c>
      <c r="G172" s="297">
        <f t="shared" ca="1" si="31"/>
        <v>0</v>
      </c>
      <c r="H172" s="297">
        <f t="shared" ca="1" si="31"/>
        <v>0</v>
      </c>
      <c r="I172" s="297">
        <f t="shared" ca="1" si="31"/>
        <v>0</v>
      </c>
      <c r="J172" s="297">
        <f t="shared" ca="1" si="31"/>
        <v>0</v>
      </c>
      <c r="K172" s="297">
        <f t="shared" ca="1" si="31"/>
        <v>0</v>
      </c>
      <c r="L172">
        <f ca="1">IF('Coal mining 2020'!$A180="MR",INDIRECT("'Coal mining 2020'!"&amp;'Country Selector'!$B$3&amp;ROW($A180))*10^12,0)*'Process Emissions Multipliers'!$E$50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Selector'!$B$3&amp;ROW($A180))*10^12,0)*'Process Emissions Multipliers'!$G$50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Multipliers'!$H$50</f>
        <v>0</v>
      </c>
    </row>
    <row r="173" spans="1:42">
      <c r="A173" s="74">
        <v>3000</v>
      </c>
      <c r="B173" s="95">
        <f ca="1">IF('Coal mining 2010'!$A181="MR",INDIRECT("'Coal mining 2010'!"&amp;'Country Selector'!$B$3&amp;ROW($A181))*10^12,0)*'Process Emissions Multipliers'!$C$50</f>
        <v>0</v>
      </c>
      <c r="C173" s="297">
        <f t="shared" ca="1" si="33"/>
        <v>0</v>
      </c>
      <c r="D173" s="297">
        <f t="shared" ca="1" si="31"/>
        <v>0</v>
      </c>
      <c r="E173" s="297">
        <f t="shared" ca="1" si="31"/>
        <v>0</v>
      </c>
      <c r="F173" s="297">
        <f t="shared" ca="1" si="31"/>
        <v>0</v>
      </c>
      <c r="G173" s="297">
        <f t="shared" ca="1" si="31"/>
        <v>0</v>
      </c>
      <c r="H173" s="297">
        <f t="shared" ca="1" si="31"/>
        <v>0</v>
      </c>
      <c r="I173" s="297">
        <f t="shared" ca="1" si="31"/>
        <v>0</v>
      </c>
      <c r="J173" s="297">
        <f t="shared" ca="1" si="31"/>
        <v>0</v>
      </c>
      <c r="K173" s="297">
        <f t="shared" ca="1" si="31"/>
        <v>0</v>
      </c>
      <c r="L173">
        <f ca="1">IF('Coal mining 2020'!$A181="MR",INDIRECT("'Coal mining 2020'!"&amp;'Country Selector'!$B$3&amp;ROW($A181))*10^12,0)*'Process Emissions Multipliers'!$E$50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Selector'!$B$3&amp;ROW($A181))*10^12,0)*'Process Emissions Multipliers'!$G$50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Multipliers'!$H$50</f>
        <v>0</v>
      </c>
    </row>
    <row r="174" spans="1:42">
      <c r="A174" s="74">
        <v>5000</v>
      </c>
      <c r="B174" s="95">
        <f ca="1">IF('Coal mining 2010'!$A182="MR",INDIRECT("'Coal mining 2010'!"&amp;'Country Selector'!$B$3&amp;ROW($A182))*10^12,0)*'Process Emissions Multipliers'!$C$50</f>
        <v>0</v>
      </c>
      <c r="C174" s="297">
        <f t="shared" ca="1" si="33"/>
        <v>0</v>
      </c>
      <c r="D174" s="297">
        <f t="shared" ca="1" si="31"/>
        <v>0</v>
      </c>
      <c r="E174" s="297">
        <f t="shared" ca="1" si="31"/>
        <v>0</v>
      </c>
      <c r="F174" s="297">
        <f t="shared" ca="1" si="31"/>
        <v>0</v>
      </c>
      <c r="G174" s="297">
        <f t="shared" ca="1" si="31"/>
        <v>0</v>
      </c>
      <c r="H174" s="297">
        <f t="shared" ca="1" si="31"/>
        <v>0</v>
      </c>
      <c r="I174" s="297">
        <f t="shared" ca="1" si="31"/>
        <v>0</v>
      </c>
      <c r="J174" s="297">
        <f t="shared" ca="1" si="31"/>
        <v>0</v>
      </c>
      <c r="K174" s="297">
        <f t="shared" ca="1" si="31"/>
        <v>0</v>
      </c>
      <c r="L174">
        <f ca="1">IF('Coal mining 2020'!$A182="MR",INDIRECT("'Coal mining 2020'!"&amp;'Country Selector'!$B$3&amp;ROW($A182))*10^12,0)*'Process Emissions Multipliers'!$E$50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Selector'!$B$3&amp;ROW($A182))*10^12,0)*'Process Emissions Multipliers'!$G$50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Multipliers'!$H$50</f>
        <v>0</v>
      </c>
    </row>
    <row r="175" spans="1:42">
      <c r="A175" s="74">
        <v>10000</v>
      </c>
      <c r="B175" s="95">
        <f ca="1">IF('Coal mining 2010'!$A183="MR",INDIRECT("'Coal mining 2010'!"&amp;'Country Selector'!$B$3&amp;ROW($A183))*10^12,0)*'Process Emissions Multipliers'!$C$50</f>
        <v>0</v>
      </c>
      <c r="C175" s="297">
        <f t="shared" ca="1" si="33"/>
        <v>0</v>
      </c>
      <c r="D175" s="297">
        <f t="shared" ca="1" si="31"/>
        <v>0</v>
      </c>
      <c r="E175" s="297">
        <f t="shared" ca="1" si="31"/>
        <v>0</v>
      </c>
      <c r="F175" s="297">
        <f t="shared" ca="1" si="31"/>
        <v>0</v>
      </c>
      <c r="G175" s="297">
        <f t="shared" ca="1" si="31"/>
        <v>0</v>
      </c>
      <c r="H175" s="297">
        <f t="shared" ca="1" si="31"/>
        <v>0</v>
      </c>
      <c r="I175" s="297">
        <f t="shared" ca="1" si="31"/>
        <v>0</v>
      </c>
      <c r="J175" s="297">
        <f t="shared" ca="1" si="31"/>
        <v>0</v>
      </c>
      <c r="K175" s="297">
        <f t="shared" ca="1" si="31"/>
        <v>0</v>
      </c>
      <c r="L175">
        <f ca="1">IF('Coal mining 2020'!$A183="MR",INDIRECT("'Coal mining 2020'!"&amp;'Country Selector'!$B$3&amp;ROW($A183))*10^12,0)*'Process Emissions Multipliers'!$E$50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Selector'!$B$3&amp;ROW($A183))*10^12,0)*'Process Emissions Multipliers'!$G$50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Multipliers'!$H$50</f>
        <v>0</v>
      </c>
    </row>
    <row r="176" spans="1:42">
      <c r="A176" s="74">
        <v>100000</v>
      </c>
      <c r="B176" s="95">
        <f ca="1">IF('Coal mining 2010'!$A184="MR",INDIRECT("'Coal mining 2010'!"&amp;'Country Selector'!$B$3&amp;ROW($A184))*10^12,0)*'Process Emissions Multipliers'!$C$50</f>
        <v>0</v>
      </c>
      <c r="C176" s="297">
        <f t="shared" ca="1" si="33"/>
        <v>0</v>
      </c>
      <c r="D176" s="297">
        <f t="shared" ca="1" si="31"/>
        <v>0</v>
      </c>
      <c r="E176" s="297">
        <f t="shared" ca="1" si="31"/>
        <v>0</v>
      </c>
      <c r="F176" s="297">
        <f t="shared" ca="1" si="31"/>
        <v>0</v>
      </c>
      <c r="G176" s="297">
        <f t="shared" ca="1" si="31"/>
        <v>0</v>
      </c>
      <c r="H176" s="297">
        <f t="shared" ca="1" si="31"/>
        <v>0</v>
      </c>
      <c r="I176" s="297">
        <f t="shared" ca="1" si="31"/>
        <v>0</v>
      </c>
      <c r="J176" s="297">
        <f t="shared" ca="1" si="31"/>
        <v>0</v>
      </c>
      <c r="K176" s="297">
        <f t="shared" ca="1" si="31"/>
        <v>0</v>
      </c>
      <c r="L176">
        <f ca="1">IF('Coal mining 2020'!$A184="MR",INDIRECT("'Coal mining 2020'!"&amp;'Country Selector'!$B$3&amp;ROW($A184))*10^12,0)*'Process Emissions Multipliers'!$E$50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Selector'!$B$3&amp;ROW($A184))*10^12,0)*'Process Emissions Multipliers'!$G$50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Multipliers'!$H$50</f>
        <v>0</v>
      </c>
    </row>
    <row r="177" spans="1:42">
      <c r="A177" s="74">
        <v>1000000</v>
      </c>
      <c r="B177" s="95">
        <f ca="1">IF('Coal mining 2010'!$A185="MR",INDIRECT("'Coal mining 2010'!"&amp;'Country Selector'!$B$3&amp;ROW($A185))*10^12,0)*'Process Emissions Multipliers'!$C$50</f>
        <v>0</v>
      </c>
      <c r="C177" s="297">
        <f t="shared" ca="1" si="33"/>
        <v>0</v>
      </c>
      <c r="D177" s="297">
        <f t="shared" ca="1" si="31"/>
        <v>0</v>
      </c>
      <c r="E177" s="297">
        <f t="shared" ca="1" si="31"/>
        <v>0</v>
      </c>
      <c r="F177" s="297">
        <f t="shared" ca="1" si="31"/>
        <v>0</v>
      </c>
      <c r="G177" s="297">
        <f t="shared" ca="1" si="31"/>
        <v>0</v>
      </c>
      <c r="H177" s="297">
        <f t="shared" ca="1" si="31"/>
        <v>0</v>
      </c>
      <c r="I177" s="297">
        <f t="shared" ca="1" si="31"/>
        <v>0</v>
      </c>
      <c r="J177" s="297">
        <f t="shared" ca="1" si="31"/>
        <v>0</v>
      </c>
      <c r="K177" s="297">
        <f t="shared" ca="1" si="31"/>
        <v>0</v>
      </c>
      <c r="L177">
        <f ca="1">IF('Coal mining 2020'!$A185="MR",INDIRECT("'Coal mining 2020'!"&amp;'Country Selector'!$B$3&amp;ROW($A185))*10^12,0)*'Process Emissions Multipliers'!$E$50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Selector'!$B$3&amp;ROW($A185))*10^12,0)*'Process Emissions Multipliers'!$G$50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Multipliers'!$H$50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R1" workbookViewId="0">
      <selection activeCell="AP2" sqref="AP2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Selector'!$B$3&amp;ROW($A10))*10^12,0)*'Process Emissions Multipliers'!$C$50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Selector'!$B$3&amp;ROW($A10))*10^12,0)*'Process Emissions Multipliers'!$E$50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Selector'!$B$3&amp;ROW($A10))*10^12,0)*'Process Emissions Multipliers'!$G$50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Multipliers'!$H$50</f>
        <v>0</v>
      </c>
    </row>
    <row r="3" spans="1:42">
      <c r="A3" s="74">
        <v>-49</v>
      </c>
      <c r="B3" s="208">
        <f ca="1">IF('Coal mining 2010'!$A11="MD",INDIRECT("'Coal mining 2010'!"&amp;'Country Selector'!$B$3&amp;ROW($A11))*10^12,0)*'Process Emissions Multipliers'!$C$50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Selector'!$B$3&amp;ROW($A11))*10^12,0)*'Process Emissions Multipliers'!$E$50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Selector'!$B$3&amp;ROW($A11))*10^12,0)*'Process Emissions Multipliers'!$G$50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Multipliers'!$H$50</f>
        <v>0</v>
      </c>
    </row>
    <row r="4" spans="1:42">
      <c r="A4" s="74">
        <v>-48</v>
      </c>
      <c r="B4" s="208">
        <f ca="1">IF('Coal mining 2010'!$A12="MD",INDIRECT("'Coal mining 2010'!"&amp;'Country Selector'!$B$3&amp;ROW($A12))*10^12,0)*'Process Emissions Multipliers'!$C$50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Selector'!$B$3&amp;ROW($A12))*10^12,0)*'Process Emissions Multipliers'!$E$50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Selector'!$B$3&amp;ROW($A12))*10^12,0)*'Process Emissions Multipliers'!$G$50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Multipliers'!$H$50</f>
        <v>0</v>
      </c>
    </row>
    <row r="5" spans="1:42">
      <c r="A5" s="74">
        <v>-47</v>
      </c>
      <c r="B5" s="208">
        <f ca="1">IF('Coal mining 2010'!$A13="MD",INDIRECT("'Coal mining 2010'!"&amp;'Country Selector'!$B$3&amp;ROW($A13))*10^12,0)*'Process Emissions Multipliers'!$C$50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Selector'!$B$3&amp;ROW($A13))*10^12,0)*'Process Emissions Multipliers'!$E$50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Selector'!$B$3&amp;ROW($A13))*10^12,0)*'Process Emissions Multipliers'!$G$50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Multipliers'!$H$50</f>
        <v>0</v>
      </c>
    </row>
    <row r="6" spans="1:42">
      <c r="A6" s="74">
        <v>-46</v>
      </c>
      <c r="B6" s="208">
        <f ca="1">IF('Coal mining 2010'!$A14="MD",INDIRECT("'Coal mining 2010'!"&amp;'Country Selector'!$B$3&amp;ROW($A14))*10^12,0)*'Process Emissions Multipliers'!$C$50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Selector'!$B$3&amp;ROW($A14))*10^12,0)*'Process Emissions Multipliers'!$E$50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Selector'!$B$3&amp;ROW($A14))*10^12,0)*'Process Emissions Multipliers'!$G$50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Multipliers'!$H$50</f>
        <v>0</v>
      </c>
    </row>
    <row r="7" spans="1:42">
      <c r="A7" s="74">
        <v>-45</v>
      </c>
      <c r="B7" s="208">
        <f ca="1">IF('Coal mining 2010'!$A15="MD",INDIRECT("'Coal mining 2010'!"&amp;'Country Selector'!$B$3&amp;ROW($A15))*10^12,0)*'Process Emissions Multipliers'!$C$50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Selector'!$B$3&amp;ROW($A15))*10^12,0)*'Process Emissions Multipliers'!$E$50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Selector'!$B$3&amp;ROW($A15))*10^12,0)*'Process Emissions Multipliers'!$G$50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Multipliers'!$H$50</f>
        <v>0</v>
      </c>
    </row>
    <row r="8" spans="1:42">
      <c r="A8" s="74">
        <v>-44</v>
      </c>
      <c r="B8" s="208">
        <f ca="1">IF('Coal mining 2010'!$A16="MD",INDIRECT("'Coal mining 2010'!"&amp;'Country Selector'!$B$3&amp;ROW($A16))*10^12,0)*'Process Emissions Multipliers'!$C$50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Selector'!$B$3&amp;ROW($A16))*10^12,0)*'Process Emissions Multipliers'!$E$50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Selector'!$B$3&amp;ROW($A16))*10^12,0)*'Process Emissions Multipliers'!$G$50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Multipliers'!$H$50</f>
        <v>0</v>
      </c>
    </row>
    <row r="9" spans="1:42">
      <c r="A9" s="74">
        <v>-43</v>
      </c>
      <c r="B9" s="208">
        <f ca="1">IF('Coal mining 2010'!$A17="MD",INDIRECT("'Coal mining 2010'!"&amp;'Country Selector'!$B$3&amp;ROW($A17))*10^12,0)*'Process Emissions Multipliers'!$C$50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Selector'!$B$3&amp;ROW($A17))*10^12,0)*'Process Emissions Multipliers'!$E$50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Selector'!$B$3&amp;ROW($A17))*10^12,0)*'Process Emissions Multipliers'!$G$50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Multipliers'!$H$50</f>
        <v>0</v>
      </c>
    </row>
    <row r="10" spans="1:42">
      <c r="A10" s="74">
        <v>-42</v>
      </c>
      <c r="B10" s="208">
        <f ca="1">IF('Coal mining 2010'!$A18="MD",INDIRECT("'Coal mining 2010'!"&amp;'Country Selector'!$B$3&amp;ROW($A18))*10^12,0)*'Process Emissions Multipliers'!$C$50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Selector'!$B$3&amp;ROW($A18))*10^12,0)*'Process Emissions Multipliers'!$E$50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Selector'!$B$3&amp;ROW($A18))*10^12,0)*'Process Emissions Multipliers'!$G$50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Multipliers'!$H$50</f>
        <v>0</v>
      </c>
    </row>
    <row r="11" spans="1:42">
      <c r="A11" s="74">
        <v>-41</v>
      </c>
      <c r="B11" s="208">
        <f ca="1">IF('Coal mining 2010'!$A19="MD",INDIRECT("'Coal mining 2010'!"&amp;'Country Selector'!$B$3&amp;ROW($A19))*10^12,0)*'Process Emissions Multipliers'!$C$50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Selector'!$B$3&amp;ROW($A19))*10^12,0)*'Process Emissions Multipliers'!$E$50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Selector'!$B$3&amp;ROW($A19))*10^12,0)*'Process Emissions Multipliers'!$G$50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Multipliers'!$H$50</f>
        <v>0</v>
      </c>
    </row>
    <row r="12" spans="1:42">
      <c r="A12" s="74">
        <v>-40</v>
      </c>
      <c r="B12" s="208">
        <f ca="1">IF('Coal mining 2010'!$A20="MD",INDIRECT("'Coal mining 2010'!"&amp;'Country Selector'!$B$3&amp;ROW($A20))*10^12,0)*'Process Emissions Multipliers'!$C$50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Selector'!$B$3&amp;ROW($A20))*10^12,0)*'Process Emissions Multipliers'!$E$50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Selector'!$B$3&amp;ROW($A20))*10^12,0)*'Process Emissions Multipliers'!$G$50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Multipliers'!$H$50</f>
        <v>0</v>
      </c>
    </row>
    <row r="13" spans="1:42">
      <c r="A13" s="74">
        <v>-39</v>
      </c>
      <c r="B13" s="208">
        <f ca="1">IF('Coal mining 2010'!$A21="MD",INDIRECT("'Coal mining 2010'!"&amp;'Country Selector'!$B$3&amp;ROW($A21))*10^12,0)*'Process Emissions Multipliers'!$C$50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Selector'!$B$3&amp;ROW($A21))*10^12,0)*'Process Emissions Multipliers'!$E$50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Selector'!$B$3&amp;ROW($A21))*10^12,0)*'Process Emissions Multipliers'!$G$50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Multipliers'!$H$50</f>
        <v>0</v>
      </c>
    </row>
    <row r="14" spans="1:42">
      <c r="A14" s="74">
        <v>-38</v>
      </c>
      <c r="B14" s="208">
        <f ca="1">IF('Coal mining 2010'!$A22="MD",INDIRECT("'Coal mining 2010'!"&amp;'Country Selector'!$B$3&amp;ROW($A22))*10^12,0)*'Process Emissions Multipliers'!$C$50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Selector'!$B$3&amp;ROW($A22))*10^12,0)*'Process Emissions Multipliers'!$E$50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Selector'!$B$3&amp;ROW($A22))*10^12,0)*'Process Emissions Multipliers'!$G$50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Multipliers'!$H$50</f>
        <v>0</v>
      </c>
    </row>
    <row r="15" spans="1:42">
      <c r="A15" s="74">
        <v>-37</v>
      </c>
      <c r="B15" s="208">
        <f ca="1">IF('Coal mining 2010'!$A23="MD",INDIRECT("'Coal mining 2010'!"&amp;'Country Selector'!$B$3&amp;ROW($A23))*10^12,0)*'Process Emissions Multipliers'!$C$50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Selector'!$B$3&amp;ROW($A23))*10^12,0)*'Process Emissions Multipliers'!$E$50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Selector'!$B$3&amp;ROW($A23))*10^12,0)*'Process Emissions Multipliers'!$G$50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Multipliers'!$H$50</f>
        <v>0</v>
      </c>
    </row>
    <row r="16" spans="1:42">
      <c r="A16" s="74">
        <v>-36</v>
      </c>
      <c r="B16" s="208">
        <f ca="1">IF('Coal mining 2010'!$A24="MD",INDIRECT("'Coal mining 2010'!"&amp;'Country Selector'!$B$3&amp;ROW($A24))*10^12,0)*'Process Emissions Multipliers'!$C$50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Selector'!$B$3&amp;ROW($A24))*10^12,0)*'Process Emissions Multipliers'!$E$50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Selector'!$B$3&amp;ROW($A24))*10^12,0)*'Process Emissions Multipliers'!$G$50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Multipliers'!$H$50</f>
        <v>0</v>
      </c>
    </row>
    <row r="17" spans="1:42">
      <c r="A17" s="74">
        <v>-35</v>
      </c>
      <c r="B17" s="208">
        <f ca="1">IF('Coal mining 2010'!$A25="MD",INDIRECT("'Coal mining 2010'!"&amp;'Country Selector'!$B$3&amp;ROW($A25))*10^12,0)*'Process Emissions Multipliers'!$C$50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Selector'!$B$3&amp;ROW($A25))*10^12,0)*'Process Emissions Multipliers'!$E$50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Selector'!$B$3&amp;ROW($A25))*10^12,0)*'Process Emissions Multipliers'!$G$50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Multipliers'!$H$50</f>
        <v>0</v>
      </c>
    </row>
    <row r="18" spans="1:42">
      <c r="A18" s="74">
        <v>-34</v>
      </c>
      <c r="B18" s="208">
        <f ca="1">IF('Coal mining 2010'!$A26="MD",INDIRECT("'Coal mining 2010'!"&amp;'Country Selector'!$B$3&amp;ROW($A26))*10^12,0)*'Process Emissions Multipliers'!$C$50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Selector'!$B$3&amp;ROW($A26))*10^12,0)*'Process Emissions Multipliers'!$E$50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Selector'!$B$3&amp;ROW($A26))*10^12,0)*'Process Emissions Multipliers'!$G$50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Multipliers'!$H$50</f>
        <v>0</v>
      </c>
    </row>
    <row r="19" spans="1:42">
      <c r="A19" s="74">
        <v>-33</v>
      </c>
      <c r="B19" s="208">
        <f ca="1">IF('Coal mining 2010'!$A27="MD",INDIRECT("'Coal mining 2010'!"&amp;'Country Selector'!$B$3&amp;ROW($A27))*10^12,0)*'Process Emissions Multipliers'!$C$50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Selector'!$B$3&amp;ROW($A27))*10^12,0)*'Process Emissions Multipliers'!$E$50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Selector'!$B$3&amp;ROW($A27))*10^12,0)*'Process Emissions Multipliers'!$G$50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Multipliers'!$H$50</f>
        <v>0</v>
      </c>
    </row>
    <row r="20" spans="1:42">
      <c r="A20" s="74">
        <v>-32</v>
      </c>
      <c r="B20" s="208">
        <f ca="1">IF('Coal mining 2010'!$A28="MD",INDIRECT("'Coal mining 2010'!"&amp;'Country Selector'!$B$3&amp;ROW($A28))*10^12,0)*'Process Emissions Multipliers'!$C$50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Selector'!$B$3&amp;ROW($A28))*10^12,0)*'Process Emissions Multipliers'!$E$50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Selector'!$B$3&amp;ROW($A28))*10^12,0)*'Process Emissions Multipliers'!$G$50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Multipliers'!$H$50</f>
        <v>0</v>
      </c>
    </row>
    <row r="21" spans="1:42">
      <c r="A21" s="74">
        <v>-31</v>
      </c>
      <c r="B21" s="208">
        <f ca="1">IF('Coal mining 2010'!$A29="MD",INDIRECT("'Coal mining 2010'!"&amp;'Country Selector'!$B$3&amp;ROW($A29))*10^12,0)*'Process Emissions Multipliers'!$C$50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Selector'!$B$3&amp;ROW($A29))*10^12,0)*'Process Emissions Multipliers'!$E$50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Selector'!$B$3&amp;ROW($A29))*10^12,0)*'Process Emissions Multipliers'!$G$50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Multipliers'!$H$50</f>
        <v>0</v>
      </c>
    </row>
    <row r="22" spans="1:42">
      <c r="A22" s="74">
        <v>-30</v>
      </c>
      <c r="B22" s="208">
        <f ca="1">IF('Coal mining 2010'!$A30="MD",INDIRECT("'Coal mining 2010'!"&amp;'Country Selector'!$B$3&amp;ROW($A30))*10^12,0)*'Process Emissions Multipliers'!$C$50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Selector'!$B$3&amp;ROW($A30))*10^12,0)*'Process Emissions Multipliers'!$E$50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Selector'!$B$3&amp;ROW($A30))*10^12,0)*'Process Emissions Multipliers'!$G$50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Multipliers'!$H$50</f>
        <v>0</v>
      </c>
    </row>
    <row r="23" spans="1:42">
      <c r="A23" s="74">
        <v>-29</v>
      </c>
      <c r="B23" s="208">
        <f ca="1">IF('Coal mining 2010'!$A31="MD",INDIRECT("'Coal mining 2010'!"&amp;'Country Selector'!$B$3&amp;ROW($A31))*10^12,0)*'Process Emissions Multipliers'!$C$50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Selector'!$B$3&amp;ROW($A31))*10^12,0)*'Process Emissions Multipliers'!$E$50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Selector'!$B$3&amp;ROW($A31))*10^12,0)*'Process Emissions Multipliers'!$G$50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Multipliers'!$H$50</f>
        <v>0</v>
      </c>
    </row>
    <row r="24" spans="1:42">
      <c r="A24" s="74">
        <v>-28</v>
      </c>
      <c r="B24" s="208">
        <f ca="1">IF('Coal mining 2010'!$A32="MD",INDIRECT("'Coal mining 2010'!"&amp;'Country Selector'!$B$3&amp;ROW($A32))*10^12,0)*'Process Emissions Multipliers'!$C$50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Selector'!$B$3&amp;ROW($A32))*10^12,0)*'Process Emissions Multipliers'!$E$50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Selector'!$B$3&amp;ROW($A32))*10^12,0)*'Process Emissions Multipliers'!$G$50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Multipliers'!$H$50</f>
        <v>0</v>
      </c>
    </row>
    <row r="25" spans="1:42">
      <c r="A25" s="74">
        <v>-27</v>
      </c>
      <c r="B25" s="208">
        <f ca="1">IF('Coal mining 2010'!$A33="MD",INDIRECT("'Coal mining 2010'!"&amp;'Country Selector'!$B$3&amp;ROW($A33))*10^12,0)*'Process Emissions Multipliers'!$C$50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Selector'!$B$3&amp;ROW($A33))*10^12,0)*'Process Emissions Multipliers'!$E$50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Selector'!$B$3&amp;ROW($A33))*10^12,0)*'Process Emissions Multipliers'!$G$50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Multipliers'!$H$50</f>
        <v>0</v>
      </c>
    </row>
    <row r="26" spans="1:42">
      <c r="A26" s="74">
        <v>-26</v>
      </c>
      <c r="B26" s="208">
        <f ca="1">IF('Coal mining 2010'!$A34="MD",INDIRECT("'Coal mining 2010'!"&amp;'Country Selector'!$B$3&amp;ROW($A34))*10^12,0)*'Process Emissions Multipliers'!$C$50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Selector'!$B$3&amp;ROW($A34))*10^12,0)*'Process Emissions Multipliers'!$E$50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Selector'!$B$3&amp;ROW($A34))*10^12,0)*'Process Emissions Multipliers'!$G$50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Multipliers'!$H$50</f>
        <v>0</v>
      </c>
    </row>
    <row r="27" spans="1:42">
      <c r="A27" s="74">
        <v>-25</v>
      </c>
      <c r="B27" s="208">
        <f ca="1">IF('Coal mining 2010'!$A35="MD",INDIRECT("'Coal mining 2010'!"&amp;'Country Selector'!$B$3&amp;ROW($A35))*10^12,0)*'Process Emissions Multipliers'!$C$50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Selector'!$B$3&amp;ROW($A35))*10^12,0)*'Process Emissions Multipliers'!$E$50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Selector'!$B$3&amp;ROW($A35))*10^12,0)*'Process Emissions Multipliers'!$G$50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Multipliers'!$H$50</f>
        <v>0</v>
      </c>
    </row>
    <row r="28" spans="1:42">
      <c r="A28" s="74">
        <v>-24</v>
      </c>
      <c r="B28" s="208">
        <f ca="1">IF('Coal mining 2010'!$A36="MD",INDIRECT("'Coal mining 2010'!"&amp;'Country Selector'!$B$3&amp;ROW($A36))*10^12,0)*'Process Emissions Multipliers'!$C$50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Selector'!$B$3&amp;ROW($A36))*10^12,0)*'Process Emissions Multipliers'!$E$50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Selector'!$B$3&amp;ROW($A36))*10^12,0)*'Process Emissions Multipliers'!$G$50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Multipliers'!$H$50</f>
        <v>0</v>
      </c>
    </row>
    <row r="29" spans="1:42">
      <c r="A29" s="74">
        <v>-23</v>
      </c>
      <c r="B29" s="208">
        <f ca="1">IF('Coal mining 2010'!$A37="MD",INDIRECT("'Coal mining 2010'!"&amp;'Country Selector'!$B$3&amp;ROW($A37))*10^12,0)*'Process Emissions Multipliers'!$C$50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Selector'!$B$3&amp;ROW($A37))*10^12,0)*'Process Emissions Multipliers'!$E$50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Selector'!$B$3&amp;ROW($A37))*10^12,0)*'Process Emissions Multipliers'!$G$50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Multipliers'!$H$50</f>
        <v>0</v>
      </c>
    </row>
    <row r="30" spans="1:42">
      <c r="A30" s="74">
        <v>-22</v>
      </c>
      <c r="B30" s="208">
        <f ca="1">IF('Coal mining 2010'!$A38="MD",INDIRECT("'Coal mining 2010'!"&amp;'Country Selector'!$B$3&amp;ROW($A38))*10^12,0)*'Process Emissions Multipliers'!$C$50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Selector'!$B$3&amp;ROW($A38))*10^12,0)*'Process Emissions Multipliers'!$E$50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Selector'!$B$3&amp;ROW($A38))*10^12,0)*'Process Emissions Multipliers'!$G$50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Multipliers'!$H$50</f>
        <v>0</v>
      </c>
    </row>
    <row r="31" spans="1:42">
      <c r="A31" s="74">
        <v>-21</v>
      </c>
      <c r="B31" s="208">
        <f ca="1">IF('Coal mining 2010'!$A39="MD",INDIRECT("'Coal mining 2010'!"&amp;'Country Selector'!$B$3&amp;ROW($A39))*10^12,0)*'Process Emissions Multipliers'!$C$50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Selector'!$B$3&amp;ROW($A39))*10^12,0)*'Process Emissions Multipliers'!$E$50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Selector'!$B$3&amp;ROW($A39))*10^12,0)*'Process Emissions Multipliers'!$G$50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Multipliers'!$H$50</f>
        <v>0</v>
      </c>
    </row>
    <row r="32" spans="1:42">
      <c r="A32" s="74">
        <v>-20</v>
      </c>
      <c r="B32" s="208">
        <f ca="1">IF('Coal mining 2010'!$A40="MD",INDIRECT("'Coal mining 2010'!"&amp;'Country Selector'!$B$3&amp;ROW($A40))*10^12,0)*'Process Emissions Multipliers'!$C$50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Selector'!$B$3&amp;ROW($A40))*10^12,0)*'Process Emissions Multipliers'!$E$50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Selector'!$B$3&amp;ROW($A40))*10^12,0)*'Process Emissions Multipliers'!$G$50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Multipliers'!$H$50</f>
        <v>0</v>
      </c>
    </row>
    <row r="33" spans="1:42">
      <c r="A33" s="74">
        <v>-19</v>
      </c>
      <c r="B33" s="208">
        <f ca="1">IF('Coal mining 2010'!$A41="MD",INDIRECT("'Coal mining 2010'!"&amp;'Country Selector'!$B$3&amp;ROW($A41))*10^12,0)*'Process Emissions Multipliers'!$C$50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Selector'!$B$3&amp;ROW($A41))*10^12,0)*'Process Emissions Multipliers'!$E$50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Selector'!$B$3&amp;ROW($A41))*10^12,0)*'Process Emissions Multipliers'!$G$50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Multipliers'!$H$50</f>
        <v>0</v>
      </c>
    </row>
    <row r="34" spans="1:42">
      <c r="A34" s="74">
        <v>-18</v>
      </c>
      <c r="B34" s="208">
        <f ca="1">IF('Coal mining 2010'!$A42="MD",INDIRECT("'Coal mining 2010'!"&amp;'Country Selector'!$B$3&amp;ROW($A42))*10^12,0)*'Process Emissions Multipliers'!$C$50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Selector'!$B$3&amp;ROW($A42))*10^12,0)*'Process Emissions Multipliers'!$E$50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Selector'!$B$3&amp;ROW($A42))*10^12,0)*'Process Emissions Multipliers'!$G$50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Multipliers'!$H$50</f>
        <v>0</v>
      </c>
    </row>
    <row r="35" spans="1:42">
      <c r="A35" s="74">
        <v>-17</v>
      </c>
      <c r="B35" s="208">
        <f ca="1">IF('Coal mining 2010'!$A43="MD",INDIRECT("'Coal mining 2010'!"&amp;'Country Selector'!$B$3&amp;ROW($A43))*10^12,0)*'Process Emissions Multipliers'!$C$50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Selector'!$B$3&amp;ROW($A43))*10^12,0)*'Process Emissions Multipliers'!$E$50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Selector'!$B$3&amp;ROW($A43))*10^12,0)*'Process Emissions Multipliers'!$G$50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Multipliers'!$H$50</f>
        <v>0</v>
      </c>
    </row>
    <row r="36" spans="1:42">
      <c r="A36" s="74">
        <v>-16</v>
      </c>
      <c r="B36" s="208">
        <f ca="1">IF('Coal mining 2010'!$A44="MD",INDIRECT("'Coal mining 2010'!"&amp;'Country Selector'!$B$3&amp;ROW($A44))*10^12,0)*'Process Emissions Multipliers'!$C$50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Selector'!$B$3&amp;ROW($A44))*10^12,0)*'Process Emissions Multipliers'!$E$50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Selector'!$B$3&amp;ROW($A44))*10^12,0)*'Process Emissions Multipliers'!$G$50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Multipliers'!$H$50</f>
        <v>0</v>
      </c>
    </row>
    <row r="37" spans="1:42">
      <c r="A37" s="74">
        <v>-15</v>
      </c>
      <c r="B37" s="208">
        <f ca="1">IF('Coal mining 2010'!$A45="MD",INDIRECT("'Coal mining 2010'!"&amp;'Country Selector'!$B$3&amp;ROW($A45))*10^12,0)*'Process Emissions Multipliers'!$C$50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Selector'!$B$3&amp;ROW($A45))*10^12,0)*'Process Emissions Multipliers'!$E$50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Selector'!$B$3&amp;ROW($A45))*10^12,0)*'Process Emissions Multipliers'!$G$50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Multipliers'!$H$50</f>
        <v>0</v>
      </c>
    </row>
    <row r="38" spans="1:42">
      <c r="A38" s="74">
        <v>-14</v>
      </c>
      <c r="B38" s="208">
        <f ca="1">IF('Coal mining 2010'!$A46="MD",INDIRECT("'Coal mining 2010'!"&amp;'Country Selector'!$B$3&amp;ROW($A46))*10^12,0)*'Process Emissions Multipliers'!$C$50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Selector'!$B$3&amp;ROW($A46))*10^12,0)*'Process Emissions Multipliers'!$E$50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Selector'!$B$3&amp;ROW($A46))*10^12,0)*'Process Emissions Multipliers'!$G$50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Multipliers'!$H$50</f>
        <v>0</v>
      </c>
    </row>
    <row r="39" spans="1:42">
      <c r="A39" s="74">
        <v>-13</v>
      </c>
      <c r="B39" s="208">
        <f ca="1">IF('Coal mining 2010'!$A47="MD",INDIRECT("'Coal mining 2010'!"&amp;'Country Selector'!$B$3&amp;ROW($A47))*10^12,0)*'Process Emissions Multipliers'!$C$50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Selector'!$B$3&amp;ROW($A47))*10^12,0)*'Process Emissions Multipliers'!$E$50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Selector'!$B$3&amp;ROW($A47))*10^12,0)*'Process Emissions Multipliers'!$G$50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Multipliers'!$H$50</f>
        <v>0</v>
      </c>
    </row>
    <row r="40" spans="1:42">
      <c r="A40" s="74">
        <v>-12</v>
      </c>
      <c r="B40" s="208">
        <f ca="1">IF('Coal mining 2010'!$A48="MD",INDIRECT("'Coal mining 2010'!"&amp;'Country Selector'!$B$3&amp;ROW($A48))*10^12,0)*'Process Emissions Multipliers'!$C$50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Selector'!$B$3&amp;ROW($A48))*10^12,0)*'Process Emissions Multipliers'!$E$50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Selector'!$B$3&amp;ROW($A48))*10^12,0)*'Process Emissions Multipliers'!$G$50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Multipliers'!$H$50</f>
        <v>0</v>
      </c>
    </row>
    <row r="41" spans="1:42">
      <c r="A41" s="74">
        <v>-11</v>
      </c>
      <c r="B41" s="208">
        <f ca="1">IF('Coal mining 2010'!$A49="MD",INDIRECT("'Coal mining 2010'!"&amp;'Country Selector'!$B$3&amp;ROW($A49))*10^12,0)*'Process Emissions Multipliers'!$C$50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Selector'!$B$3&amp;ROW($A49))*10^12,0)*'Process Emissions Multipliers'!$E$50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Selector'!$B$3&amp;ROW($A49))*10^12,0)*'Process Emissions Multipliers'!$G$50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Multipliers'!$H$50</f>
        <v>0</v>
      </c>
    </row>
    <row r="42" spans="1:42">
      <c r="A42" s="74">
        <v>-10</v>
      </c>
      <c r="B42" s="208">
        <f ca="1">IF('Coal mining 2010'!$A50="MD",INDIRECT("'Coal mining 2010'!"&amp;'Country Selector'!$B$3&amp;ROW($A50))*10^12,0)*'Process Emissions Multipliers'!$C$50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Selector'!$B$3&amp;ROW($A50))*10^12,0)*'Process Emissions Multipliers'!$E$50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Selector'!$B$3&amp;ROW($A50))*10^12,0)*'Process Emissions Multipliers'!$G$50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Multipliers'!$H$50</f>
        <v>0</v>
      </c>
    </row>
    <row r="43" spans="1:42">
      <c r="A43" s="74">
        <v>-9</v>
      </c>
      <c r="B43" s="208">
        <f ca="1">IF('Coal mining 2010'!$A51="MD",INDIRECT("'Coal mining 2010'!"&amp;'Country Selector'!$B$3&amp;ROW($A51))*10^12,0)*'Process Emissions Multipliers'!$C$50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Selector'!$B$3&amp;ROW($A51))*10^12,0)*'Process Emissions Multipliers'!$E$50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Selector'!$B$3&amp;ROW($A51))*10^12,0)*'Process Emissions Multipliers'!$G$50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Multipliers'!$H$50</f>
        <v>0</v>
      </c>
    </row>
    <row r="44" spans="1:42">
      <c r="A44" s="74">
        <v>-8</v>
      </c>
      <c r="B44" s="208">
        <f ca="1">IF('Coal mining 2010'!$A52="MD",INDIRECT("'Coal mining 2010'!"&amp;'Country Selector'!$B$3&amp;ROW($A52))*10^12,0)*'Process Emissions Multipliers'!$C$50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Selector'!$B$3&amp;ROW($A52))*10^12,0)*'Process Emissions Multipliers'!$E$50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Selector'!$B$3&amp;ROW($A52))*10^12,0)*'Process Emissions Multipliers'!$G$50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Multipliers'!$H$50</f>
        <v>0</v>
      </c>
    </row>
    <row r="45" spans="1:42">
      <c r="A45" s="74">
        <v>-7</v>
      </c>
      <c r="B45" s="208">
        <f ca="1">IF('Coal mining 2010'!$A53="MD",INDIRECT("'Coal mining 2010'!"&amp;'Country Selector'!$B$3&amp;ROW($A53))*10^12,0)*'Process Emissions Multipliers'!$C$50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Selector'!$B$3&amp;ROW($A53))*10^12,0)*'Process Emissions Multipliers'!$E$50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Selector'!$B$3&amp;ROW($A53))*10^12,0)*'Process Emissions Multipliers'!$G$50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Multipliers'!$H$50</f>
        <v>0</v>
      </c>
    </row>
    <row r="46" spans="1:42">
      <c r="A46" s="74">
        <v>-6</v>
      </c>
      <c r="B46" s="208">
        <f ca="1">IF('Coal mining 2010'!$A54="MD",INDIRECT("'Coal mining 2010'!"&amp;'Country Selector'!$B$3&amp;ROW($A54))*10^12,0)*'Process Emissions Multipliers'!$C$50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Selector'!$B$3&amp;ROW($A54))*10^12,0)*'Process Emissions Multipliers'!$E$50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Selector'!$B$3&amp;ROW($A54))*10^12,0)*'Process Emissions Multipliers'!$G$50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Multipliers'!$H$50</f>
        <v>0</v>
      </c>
    </row>
    <row r="47" spans="1:42">
      <c r="A47" s="74">
        <v>-5</v>
      </c>
      <c r="B47" s="208">
        <f ca="1">IF('Coal mining 2010'!$A55="MD",INDIRECT("'Coal mining 2010'!"&amp;'Country Selector'!$B$3&amp;ROW($A55))*10^12,0)*'Process Emissions Multipliers'!$C$50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Selector'!$B$3&amp;ROW($A55))*10^12,0)*'Process Emissions Multipliers'!$E$50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Selector'!$B$3&amp;ROW($A55))*10^12,0)*'Process Emissions Multipliers'!$G$50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Multipliers'!$H$50</f>
        <v>0</v>
      </c>
    </row>
    <row r="48" spans="1:42">
      <c r="A48" s="74">
        <v>-4</v>
      </c>
      <c r="B48" s="208">
        <f ca="1">IF('Coal mining 2010'!$A56="MD",INDIRECT("'Coal mining 2010'!"&amp;'Country Selector'!$B$3&amp;ROW($A56))*10^12,0)*'Process Emissions Multipliers'!$C$50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Selector'!$B$3&amp;ROW($A56))*10^12,0)*'Process Emissions Multipliers'!$E$50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Selector'!$B$3&amp;ROW($A56))*10^12,0)*'Process Emissions Multipliers'!$G$50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Multipliers'!$H$50</f>
        <v>0</v>
      </c>
    </row>
    <row r="49" spans="1:42">
      <c r="A49" s="74">
        <v>-3</v>
      </c>
      <c r="B49" s="208">
        <f ca="1">IF('Coal mining 2010'!$A57="MD",INDIRECT("'Coal mining 2010'!"&amp;'Country Selector'!$B$3&amp;ROW($A57))*10^12,0)*'Process Emissions Multipliers'!$C$50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Selector'!$B$3&amp;ROW($A57))*10^12,0)*'Process Emissions Multipliers'!$E$50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Selector'!$B$3&amp;ROW($A57))*10^12,0)*'Process Emissions Multipliers'!$G$50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Multipliers'!$H$50</f>
        <v>0</v>
      </c>
    </row>
    <row r="50" spans="1:42">
      <c r="A50" s="74">
        <v>-2</v>
      </c>
      <c r="B50" s="208">
        <f ca="1">IF('Coal mining 2010'!$A58="MD",INDIRECT("'Coal mining 2010'!"&amp;'Country Selector'!$B$3&amp;ROW($A58))*10^12,0)*'Process Emissions Multipliers'!$C$50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Selector'!$B$3&amp;ROW($A58))*10^12,0)*'Process Emissions Multipliers'!$E$50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Selector'!$B$3&amp;ROW($A58))*10^12,0)*'Process Emissions Multipliers'!$G$50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Multipliers'!$H$50</f>
        <v>0</v>
      </c>
    </row>
    <row r="51" spans="1:42">
      <c r="A51" s="74">
        <v>-1</v>
      </c>
      <c r="B51" s="208">
        <f ca="1">IF('Coal mining 2010'!$A59="MD",INDIRECT("'Coal mining 2010'!"&amp;'Country Selector'!$B$3&amp;ROW($A59))*10^12,0)*'Process Emissions Multipliers'!$C$50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Selector'!$B$3&amp;ROW($A59))*10^12,0)*'Process Emissions Multipliers'!$E$50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Selector'!$B$3&amp;ROW($A59))*10^12,0)*'Process Emissions Multipliers'!$G$50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Multipliers'!$H$50</f>
        <v>0</v>
      </c>
    </row>
    <row r="52" spans="1:42">
      <c r="A52" s="74">
        <v>0</v>
      </c>
      <c r="B52" s="208">
        <f ca="1">IF('Coal mining 2010'!$A60="MD",INDIRECT("'Coal mining 2010'!"&amp;'Country Selector'!$B$3&amp;ROW($A60))*10^12,0)*'Process Emissions Multipliers'!$C$50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Selector'!$B$3&amp;ROW($A60))*10^12,0)*'Process Emissions Multipliers'!$E$50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Selector'!$B$3&amp;ROW($A60))*10^12,0)*'Process Emissions Multipliers'!$G$50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Multipliers'!$H$50</f>
        <v>0</v>
      </c>
    </row>
    <row r="53" spans="1:42">
      <c r="A53" s="74">
        <v>1</v>
      </c>
      <c r="B53" s="208">
        <f ca="1">IF('Coal mining 2010'!$A61="MD",INDIRECT("'Coal mining 2010'!"&amp;'Country Selector'!$B$3&amp;ROW($A61))*10^12,0)*'Process Emissions Multipliers'!$C$50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2020'!$A61="MD",INDIRECT("'Coal mining 2020'!"&amp;'Country Selector'!$B$3&amp;ROW($A61))*10^12,0)*'Process Emissions Multipliers'!$E$50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2030'!$A61="MD",INDIRECT("'Coal mining 2030'!"&amp;'Country Selector'!$B$3&amp;ROW($A61))*10^12,0)*'Process Emissions Multipliers'!$G$50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Multipliers'!$H$50</f>
        <v>0</v>
      </c>
    </row>
    <row r="54" spans="1:42">
      <c r="A54" s="74">
        <v>2</v>
      </c>
      <c r="B54" s="208">
        <f ca="1">IF('Coal mining 2010'!$A62="MD",INDIRECT("'Coal mining 2010'!"&amp;'Country Selector'!$B$3&amp;ROW($A62))*10^12,0)*'Process Emissions Multipliers'!$C$50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2020'!$A62="MD",INDIRECT("'Coal mining 2020'!"&amp;'Country Selector'!$B$3&amp;ROW($A62))*10^12,0)*'Process Emissions Multipliers'!$E$50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2030'!$A62="MD",INDIRECT("'Coal mining 2030'!"&amp;'Country Selector'!$B$3&amp;ROW($A62))*10^12,0)*'Process Emissions Multipliers'!$G$50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Multipliers'!$H$50</f>
        <v>0</v>
      </c>
    </row>
    <row r="55" spans="1:42">
      <c r="A55" s="74">
        <v>3</v>
      </c>
      <c r="B55" s="208">
        <f ca="1">IF('Coal mining 2010'!$A63="MD",INDIRECT("'Coal mining 2010'!"&amp;'Country Selector'!$B$3&amp;ROW($A63))*10^12,0)*'Process Emissions Multipliers'!$C$50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2020'!$A63="MD",INDIRECT("'Coal mining 2020'!"&amp;'Country Selector'!$B$3&amp;ROW($A63))*10^12,0)*'Process Emissions Multipliers'!$E$50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2030'!$A63="MD",INDIRECT("'Coal mining 2030'!"&amp;'Country Selector'!$B$3&amp;ROW($A63))*10^12,0)*'Process Emissions Multipliers'!$G$50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Multipliers'!$H$50</f>
        <v>0</v>
      </c>
    </row>
    <row r="56" spans="1:42">
      <c r="A56" s="74">
        <v>4</v>
      </c>
      <c r="B56" s="208">
        <f ca="1">IF('Coal mining 2010'!$A64="MD",INDIRECT("'Coal mining 2010'!"&amp;'Country Selector'!$B$3&amp;ROW($A64))*10^12,0)*'Process Emissions Multipliers'!$C$50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2020'!$A64="MD",INDIRECT("'Coal mining 2020'!"&amp;'Country Selector'!$B$3&amp;ROW($A64))*10^12,0)*'Process Emissions Multipliers'!$E$50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2030'!$A64="MD",INDIRECT("'Coal mining 2030'!"&amp;'Country Selector'!$B$3&amp;ROW($A64))*10^12,0)*'Process Emissions Multipliers'!$G$50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Multipliers'!$H$50</f>
        <v>0</v>
      </c>
    </row>
    <row r="57" spans="1:42">
      <c r="A57" s="74">
        <v>5</v>
      </c>
      <c r="B57" s="208">
        <f ca="1">IF('Coal mining 2010'!$A65="MD",INDIRECT("'Coal mining 2010'!"&amp;'Country Selector'!$B$3&amp;ROW($A65))*10^12,0)*'Process Emissions Multipliers'!$C$50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2020'!$A65="MD",INDIRECT("'Coal mining 2020'!"&amp;'Country Selector'!$B$3&amp;ROW($A65))*10^12,0)*'Process Emissions Multipliers'!$E$50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2030'!$A65="MD",INDIRECT("'Coal mining 2030'!"&amp;'Country Selector'!$B$3&amp;ROW($A65))*10^12,0)*'Process Emissions Multipliers'!$G$50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Multipliers'!$H$50</f>
        <v>0</v>
      </c>
    </row>
    <row r="58" spans="1:42">
      <c r="A58" s="74">
        <v>6</v>
      </c>
      <c r="B58" s="208">
        <f ca="1">IF('Coal mining 2010'!$A66="MD",INDIRECT("'Coal mining 2010'!"&amp;'Country Selector'!$B$3&amp;ROW($A66))*10^12,0)*'Process Emissions Multipliers'!$C$50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2020'!$A66="MD",INDIRECT("'Coal mining 2020'!"&amp;'Country Selector'!$B$3&amp;ROW($A66))*10^12,0)*'Process Emissions Multipliers'!$E$50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2030'!$A66="MD",INDIRECT("'Coal mining 2030'!"&amp;'Country Selector'!$B$3&amp;ROW($A66))*10^12,0)*'Process Emissions Multipliers'!$G$50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Multipliers'!$H$50</f>
        <v>0</v>
      </c>
    </row>
    <row r="59" spans="1:42">
      <c r="A59" s="74">
        <v>7</v>
      </c>
      <c r="B59" s="208">
        <f ca="1">IF('Coal mining 2010'!$A67="MD",INDIRECT("'Coal mining 2010'!"&amp;'Country Selector'!$B$3&amp;ROW($A67))*10^12,0)*'Process Emissions Multipliers'!$C$50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2020'!$A67="MD",INDIRECT("'Coal mining 2020'!"&amp;'Country Selector'!$B$3&amp;ROW($A67))*10^12,0)*'Process Emissions Multipliers'!$E$50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2030'!$A67="MD",INDIRECT("'Coal mining 2030'!"&amp;'Country Selector'!$B$3&amp;ROW($A67))*10^12,0)*'Process Emissions Multipliers'!$G$50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Multipliers'!$H$50</f>
        <v>0</v>
      </c>
    </row>
    <row r="60" spans="1:42">
      <c r="A60" s="74">
        <v>8</v>
      </c>
      <c r="B60" s="208">
        <f ca="1">IF('Coal mining 2010'!$A68="MD",INDIRECT("'Coal mining 2010'!"&amp;'Country Selector'!$B$3&amp;ROW($A68))*10^12,0)*'Process Emissions Multipliers'!$C$50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2020'!$A68="MD",INDIRECT("'Coal mining 2020'!"&amp;'Country Selector'!$B$3&amp;ROW($A68))*10^12,0)*'Process Emissions Multipliers'!$E$50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2030'!$A68="MD",INDIRECT("'Coal mining 2030'!"&amp;'Country Selector'!$B$3&amp;ROW($A68))*10^12,0)*'Process Emissions Multipliers'!$G$50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Multipliers'!$H$50</f>
        <v>0</v>
      </c>
    </row>
    <row r="61" spans="1:42">
      <c r="A61" s="74">
        <v>9</v>
      </c>
      <c r="B61" s="208">
        <f ca="1">IF('Coal mining 2010'!$A69="MD",INDIRECT("'Coal mining 2010'!"&amp;'Country Selector'!$B$3&amp;ROW($A69))*10^12,0)*'Process Emissions Multipliers'!$C$50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2020'!$A69="MD",INDIRECT("'Coal mining 2020'!"&amp;'Country Selector'!$B$3&amp;ROW($A69))*10^12,0)*'Process Emissions Multipliers'!$E$50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2030'!$A69="MD",INDIRECT("'Coal mining 2030'!"&amp;'Country Selector'!$B$3&amp;ROW($A69))*10^12,0)*'Process Emissions Multipliers'!$G$50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Multipliers'!$H$50</f>
        <v>0</v>
      </c>
    </row>
    <row r="62" spans="1:42">
      <c r="A62" s="74">
        <v>10</v>
      </c>
      <c r="B62" s="208">
        <f ca="1">IF('Coal mining 2010'!$A70="MD",INDIRECT("'Coal mining 2010'!"&amp;'Country Selector'!$B$3&amp;ROW($A70))*10^12,0)*'Process Emissions Multipliers'!$C$50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2020'!$A70="MD",INDIRECT("'Coal mining 2020'!"&amp;'Country Selector'!$B$3&amp;ROW($A70))*10^12,0)*'Process Emissions Multipliers'!$E$50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2030'!$A70="MD",INDIRECT("'Coal mining 2030'!"&amp;'Country Selector'!$B$3&amp;ROW($A70))*10^12,0)*'Process Emissions Multipliers'!$G$50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Multipliers'!$H$50</f>
        <v>0</v>
      </c>
    </row>
    <row r="63" spans="1:42">
      <c r="A63" s="74">
        <v>11</v>
      </c>
      <c r="B63" s="208">
        <f ca="1">IF('Coal mining 2010'!$A71="MD",INDIRECT("'Coal mining 2010'!"&amp;'Country Selector'!$B$3&amp;ROW($A71))*10^12,0)*'Process Emissions Multipliers'!$C$50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2020'!$A71="MD",INDIRECT("'Coal mining 2020'!"&amp;'Country Selector'!$B$3&amp;ROW($A71))*10^12,0)*'Process Emissions Multipliers'!$E$50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2030'!$A71="MD",INDIRECT("'Coal mining 2030'!"&amp;'Country Selector'!$B$3&amp;ROW($A71))*10^12,0)*'Process Emissions Multipliers'!$G$50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Multipliers'!$H$50</f>
        <v>0</v>
      </c>
    </row>
    <row r="64" spans="1:42">
      <c r="A64" s="74">
        <v>12</v>
      </c>
      <c r="B64" s="208">
        <f ca="1">IF('Coal mining 2010'!$A72="MD",INDIRECT("'Coal mining 2010'!"&amp;'Country Selector'!$B$3&amp;ROW($A72))*10^12,0)*'Process Emissions Multipliers'!$C$50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2020'!$A72="MD",INDIRECT("'Coal mining 2020'!"&amp;'Country Selector'!$B$3&amp;ROW($A72))*10^12,0)*'Process Emissions Multipliers'!$E$50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2030'!$A72="MD",INDIRECT("'Coal mining 2030'!"&amp;'Country Selector'!$B$3&amp;ROW($A72))*10^12,0)*'Process Emissions Multipliers'!$G$50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Multipliers'!$H$50</f>
        <v>0</v>
      </c>
    </row>
    <row r="65" spans="1:42">
      <c r="A65" s="74">
        <v>13</v>
      </c>
      <c r="B65" s="208">
        <f ca="1">IF('Coal mining 2010'!$A73="MD",INDIRECT("'Coal mining 2010'!"&amp;'Country Selector'!$B$3&amp;ROW($A73))*10^12,0)*'Process Emissions Multipliers'!$C$50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2020'!$A73="MD",INDIRECT("'Coal mining 2020'!"&amp;'Country Selector'!$B$3&amp;ROW($A73))*10^12,0)*'Process Emissions Multipliers'!$E$50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2030'!$A73="MD",INDIRECT("'Coal mining 2030'!"&amp;'Country Selector'!$B$3&amp;ROW($A73))*10^12,0)*'Process Emissions Multipliers'!$G$50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Multipliers'!$H$50</f>
        <v>0</v>
      </c>
    </row>
    <row r="66" spans="1:42">
      <c r="A66" s="74">
        <v>14</v>
      </c>
      <c r="B66" s="208">
        <f ca="1">IF('Coal mining 2010'!$A74="MD",INDIRECT("'Coal mining 2010'!"&amp;'Country Selector'!$B$3&amp;ROW($A74))*10^12,0)*'Process Emissions Multipliers'!$C$50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2020'!$A74="MD",INDIRECT("'Coal mining 2020'!"&amp;'Country Selector'!$B$3&amp;ROW($A74))*10^12,0)*'Process Emissions Multipliers'!$E$50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2030'!$A74="MD",INDIRECT("'Coal mining 2030'!"&amp;'Country Selector'!$B$3&amp;ROW($A74))*10^12,0)*'Process Emissions Multipliers'!$G$50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Multipliers'!$H$50</f>
        <v>0</v>
      </c>
    </row>
    <row r="67" spans="1:42">
      <c r="A67" s="74">
        <v>15</v>
      </c>
      <c r="B67" s="208">
        <f ca="1">IF('Coal mining 2010'!$A75="MD",INDIRECT("'Coal mining 2010'!"&amp;'Country Selector'!$B$3&amp;ROW($A75))*10^12,0)*'Process Emissions Multipliers'!$C$50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2020'!$A75="MD",INDIRECT("'Coal mining 2020'!"&amp;'Country Selector'!$B$3&amp;ROW($A75))*10^12,0)*'Process Emissions Multipliers'!$E$50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2030'!$A75="MD",INDIRECT("'Coal mining 2030'!"&amp;'Country Selector'!$B$3&amp;ROW($A75))*10^12,0)*'Process Emissions Multipliers'!$G$50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Multipliers'!$H$50</f>
        <v>0</v>
      </c>
    </row>
    <row r="68" spans="1:42">
      <c r="A68" s="74">
        <v>16</v>
      </c>
      <c r="B68" s="208">
        <f ca="1">IF('Coal mining 2010'!$A76="MD",INDIRECT("'Coal mining 2010'!"&amp;'Country Selector'!$B$3&amp;ROW($A76))*10^12,0)*'Process Emissions Multipliers'!$C$50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2020'!$A76="MD",INDIRECT("'Coal mining 2020'!"&amp;'Country Selector'!$B$3&amp;ROW($A76))*10^12,0)*'Process Emissions Multipliers'!$E$50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2030'!$A76="MD",INDIRECT("'Coal mining 2030'!"&amp;'Country Selector'!$B$3&amp;ROW($A76))*10^12,0)*'Process Emissions Multipliers'!$G$50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Multipliers'!$H$50</f>
        <v>0</v>
      </c>
    </row>
    <row r="69" spans="1:42">
      <c r="A69" s="74">
        <v>17</v>
      </c>
      <c r="B69" s="208">
        <f ca="1">IF('Coal mining 2010'!$A77="MD",INDIRECT("'Coal mining 2010'!"&amp;'Country Selector'!$B$3&amp;ROW($A77))*10^12,0)*'Process Emissions Multipliers'!$C$50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2020'!$A77="MD",INDIRECT("'Coal mining 2020'!"&amp;'Country Selector'!$B$3&amp;ROW($A77))*10^12,0)*'Process Emissions Multipliers'!$E$50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2030'!$A77="MD",INDIRECT("'Coal mining 2030'!"&amp;'Country Selector'!$B$3&amp;ROW($A77))*10^12,0)*'Process Emissions Multipliers'!$G$50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Multipliers'!$H$50</f>
        <v>0</v>
      </c>
    </row>
    <row r="70" spans="1:42">
      <c r="A70" s="74">
        <v>18</v>
      </c>
      <c r="B70" s="208">
        <f ca="1">IF('Coal mining 2010'!$A78="MD",INDIRECT("'Coal mining 2010'!"&amp;'Country Selector'!$B$3&amp;ROW($A78))*10^12,0)*'Process Emissions Multipliers'!$C$50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2020'!$A78="MD",INDIRECT("'Coal mining 2020'!"&amp;'Country Selector'!$B$3&amp;ROW($A78))*10^12,0)*'Process Emissions Multipliers'!$E$50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2030'!$A78="MD",INDIRECT("'Coal mining 2030'!"&amp;'Country Selector'!$B$3&amp;ROW($A78))*10^12,0)*'Process Emissions Multipliers'!$G$50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Multipliers'!$H$50</f>
        <v>0</v>
      </c>
    </row>
    <row r="71" spans="1:42">
      <c r="A71" s="74">
        <v>19</v>
      </c>
      <c r="B71" s="208">
        <f ca="1">IF('Coal mining 2010'!$A79="MD",INDIRECT("'Coal mining 2010'!"&amp;'Country Selector'!$B$3&amp;ROW($A79))*10^12,0)*'Process Emissions Multipliers'!$C$50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2020'!$A79="MD",INDIRECT("'Coal mining 2020'!"&amp;'Country Selector'!$B$3&amp;ROW($A79))*10^12,0)*'Process Emissions Multipliers'!$E$50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2030'!$A79="MD",INDIRECT("'Coal mining 2030'!"&amp;'Country Selector'!$B$3&amp;ROW($A79))*10^12,0)*'Process Emissions Multipliers'!$G$50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Multipliers'!$H$50</f>
        <v>0</v>
      </c>
    </row>
    <row r="72" spans="1:42">
      <c r="A72" s="74">
        <v>20</v>
      </c>
      <c r="B72" s="208">
        <f ca="1">IF('Coal mining 2010'!$A80="MD",INDIRECT("'Coal mining 2010'!"&amp;'Country Selector'!$B$3&amp;ROW($A80))*10^12,0)*'Process Emissions Multipliers'!$C$50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2020'!$A80="MD",INDIRECT("'Coal mining 2020'!"&amp;'Country Selector'!$B$3&amp;ROW($A80))*10^12,0)*'Process Emissions Multipliers'!$E$50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2030'!$A80="MD",INDIRECT("'Coal mining 2030'!"&amp;'Country Selector'!$B$3&amp;ROW($A80))*10^12,0)*'Process Emissions Multipliers'!$G$50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Multipliers'!$H$50</f>
        <v>0</v>
      </c>
    </row>
    <row r="73" spans="1:42">
      <c r="A73" s="74">
        <v>21</v>
      </c>
      <c r="B73" s="208">
        <f ca="1">IF('Coal mining 2010'!$A81="MD",INDIRECT("'Coal mining 2010'!"&amp;'Country Selector'!$B$3&amp;ROW($A81))*10^12,0)*'Process Emissions Multipliers'!$C$50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2020'!$A81="MD",INDIRECT("'Coal mining 2020'!"&amp;'Country Selector'!$B$3&amp;ROW($A81))*10^12,0)*'Process Emissions Multipliers'!$E$50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2030'!$A81="MD",INDIRECT("'Coal mining 2030'!"&amp;'Country Selector'!$B$3&amp;ROW($A81))*10^12,0)*'Process Emissions Multipliers'!$G$50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Multipliers'!$H$50</f>
        <v>0</v>
      </c>
    </row>
    <row r="74" spans="1:42">
      <c r="A74" s="74">
        <v>22</v>
      </c>
      <c r="B74" s="208">
        <f ca="1">IF('Coal mining 2010'!$A82="MD",INDIRECT("'Coal mining 2010'!"&amp;'Country Selector'!$B$3&amp;ROW($A82))*10^12,0)*'Process Emissions Multipliers'!$C$50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2020'!$A82="MD",INDIRECT("'Coal mining 2020'!"&amp;'Country Selector'!$B$3&amp;ROW($A82))*10^12,0)*'Process Emissions Multipliers'!$E$50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2030'!$A82="MD",INDIRECT("'Coal mining 2030'!"&amp;'Country Selector'!$B$3&amp;ROW($A82))*10^12,0)*'Process Emissions Multipliers'!$G$50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Multipliers'!$H$50</f>
        <v>0</v>
      </c>
    </row>
    <row r="75" spans="1:42">
      <c r="A75" s="74">
        <v>23</v>
      </c>
      <c r="B75" s="208">
        <f ca="1">IF('Coal mining 2010'!$A83="MD",INDIRECT("'Coal mining 2010'!"&amp;'Country Selector'!$B$3&amp;ROW($A83))*10^12,0)*'Process Emissions Multipliers'!$C$50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2020'!$A83="MD",INDIRECT("'Coal mining 2020'!"&amp;'Country Selector'!$B$3&amp;ROW($A83))*10^12,0)*'Process Emissions Multipliers'!$E$50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2030'!$A83="MD",INDIRECT("'Coal mining 2030'!"&amp;'Country Selector'!$B$3&amp;ROW($A83))*10^12,0)*'Process Emissions Multipliers'!$G$50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Multipliers'!$H$50</f>
        <v>0</v>
      </c>
    </row>
    <row r="76" spans="1:42">
      <c r="A76" s="74">
        <v>24</v>
      </c>
      <c r="B76" s="208">
        <f ca="1">IF('Coal mining 2010'!$A84="MD",INDIRECT("'Coal mining 2010'!"&amp;'Country Selector'!$B$3&amp;ROW($A84))*10^12,0)*'Process Emissions Multipliers'!$C$50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2020'!$A84="MD",INDIRECT("'Coal mining 2020'!"&amp;'Country Selector'!$B$3&amp;ROW($A84))*10^12,0)*'Process Emissions Multipliers'!$E$50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2030'!$A84="MD",INDIRECT("'Coal mining 2030'!"&amp;'Country Selector'!$B$3&amp;ROW($A84))*10^12,0)*'Process Emissions Multipliers'!$G$50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Multipliers'!$H$50</f>
        <v>0</v>
      </c>
    </row>
    <row r="77" spans="1:42">
      <c r="A77" s="74">
        <v>25</v>
      </c>
      <c r="B77" s="208">
        <f ca="1">IF('Coal mining 2010'!$A85="MD",INDIRECT("'Coal mining 2010'!"&amp;'Country Selector'!$B$3&amp;ROW($A85))*10^12,0)*'Process Emissions Multipliers'!$C$50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2020'!$A85="MD",INDIRECT("'Coal mining 2020'!"&amp;'Country Selector'!$B$3&amp;ROW($A85))*10^12,0)*'Process Emissions Multipliers'!$E$50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2030'!$A85="MD",INDIRECT("'Coal mining 2030'!"&amp;'Country Selector'!$B$3&amp;ROW($A85))*10^12,0)*'Process Emissions Multipliers'!$G$50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Multipliers'!$H$50</f>
        <v>0</v>
      </c>
    </row>
    <row r="78" spans="1:42">
      <c r="A78" s="74">
        <v>26</v>
      </c>
      <c r="B78" s="208">
        <f ca="1">IF('Coal mining 2010'!$A86="MD",INDIRECT("'Coal mining 2010'!"&amp;'Country Selector'!$B$3&amp;ROW($A86))*10^12,0)*'Process Emissions Multipliers'!$C$50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2020'!$A86="MD",INDIRECT("'Coal mining 2020'!"&amp;'Country Selector'!$B$3&amp;ROW($A86))*10^12,0)*'Process Emissions Multipliers'!$E$50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2030'!$A86="MD",INDIRECT("'Coal mining 2030'!"&amp;'Country Selector'!$B$3&amp;ROW($A86))*10^12,0)*'Process Emissions Multipliers'!$G$50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Multipliers'!$H$50</f>
        <v>0</v>
      </c>
    </row>
    <row r="79" spans="1:42">
      <c r="A79" s="74">
        <v>27</v>
      </c>
      <c r="B79" s="208">
        <f ca="1">IF('Coal mining 2010'!$A87="MD",INDIRECT("'Coal mining 2010'!"&amp;'Country Selector'!$B$3&amp;ROW($A87))*10^12,0)*'Process Emissions Multipliers'!$C$50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2020'!$A87="MD",INDIRECT("'Coal mining 2020'!"&amp;'Country Selector'!$B$3&amp;ROW($A87))*10^12,0)*'Process Emissions Multipliers'!$E$50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2030'!$A87="MD",INDIRECT("'Coal mining 2030'!"&amp;'Country Selector'!$B$3&amp;ROW($A87))*10^12,0)*'Process Emissions Multipliers'!$G$50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Multipliers'!$H$50</f>
        <v>0</v>
      </c>
    </row>
    <row r="80" spans="1:42">
      <c r="A80" s="74">
        <v>28</v>
      </c>
      <c r="B80" s="208">
        <f ca="1">IF('Coal mining 2010'!$A88="MD",INDIRECT("'Coal mining 2010'!"&amp;'Country Selector'!$B$3&amp;ROW($A88))*10^12,0)*'Process Emissions Multipliers'!$C$50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2020'!$A88="MD",INDIRECT("'Coal mining 2020'!"&amp;'Country Selector'!$B$3&amp;ROW($A88))*10^12,0)*'Process Emissions Multipliers'!$E$50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2030'!$A88="MD",INDIRECT("'Coal mining 2030'!"&amp;'Country Selector'!$B$3&amp;ROW($A88))*10^12,0)*'Process Emissions Multipliers'!$G$50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Multipliers'!$H$50</f>
        <v>0</v>
      </c>
    </row>
    <row r="81" spans="1:42">
      <c r="A81" s="74">
        <v>29</v>
      </c>
      <c r="B81" s="208">
        <f ca="1">IF('Coal mining 2010'!$A89="MD",INDIRECT("'Coal mining 2010'!"&amp;'Country Selector'!$B$3&amp;ROW($A89))*10^12,0)*'Process Emissions Multipliers'!$C$50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2020'!$A89="MD",INDIRECT("'Coal mining 2020'!"&amp;'Country Selector'!$B$3&amp;ROW($A89))*10^12,0)*'Process Emissions Multipliers'!$E$50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2030'!$A89="MD",INDIRECT("'Coal mining 2030'!"&amp;'Country Selector'!$B$3&amp;ROW($A89))*10^12,0)*'Process Emissions Multipliers'!$G$50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Multipliers'!$H$50</f>
        <v>0</v>
      </c>
    </row>
    <row r="82" spans="1:42">
      <c r="A82" s="74">
        <v>30</v>
      </c>
      <c r="B82" s="208">
        <f ca="1">IF('Coal mining 2010'!$A90="MD",INDIRECT("'Coal mining 2010'!"&amp;'Country Selector'!$B$3&amp;ROW($A90))*10^12,0)*'Process Emissions Multipliers'!$C$50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2020'!$A90="MD",INDIRECT("'Coal mining 2020'!"&amp;'Country Selector'!$B$3&amp;ROW($A90))*10^12,0)*'Process Emissions Multipliers'!$E$50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2030'!$A90="MD",INDIRECT("'Coal mining 2030'!"&amp;'Country Selector'!$B$3&amp;ROW($A90))*10^12,0)*'Process Emissions Multipliers'!$G$50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Multipliers'!$H$50</f>
        <v>0</v>
      </c>
    </row>
    <row r="83" spans="1:42">
      <c r="A83" s="74">
        <v>31</v>
      </c>
      <c r="B83" s="208">
        <f ca="1">IF('Coal mining 2010'!$A91="MD",INDIRECT("'Coal mining 2010'!"&amp;'Country Selector'!$B$3&amp;ROW($A91))*10^12,0)*'Process Emissions Multipliers'!$C$50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2020'!$A91="MD",INDIRECT("'Coal mining 2020'!"&amp;'Country Selector'!$B$3&amp;ROW($A91))*10^12,0)*'Process Emissions Multipliers'!$E$50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2030'!$A91="MD",INDIRECT("'Coal mining 2030'!"&amp;'Country Selector'!$B$3&amp;ROW($A91))*10^12,0)*'Process Emissions Multipliers'!$G$50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Multipliers'!$H$50</f>
        <v>0</v>
      </c>
    </row>
    <row r="84" spans="1:42">
      <c r="A84" s="74">
        <v>32</v>
      </c>
      <c r="B84" s="208">
        <f ca="1">IF('Coal mining 2010'!$A92="MD",INDIRECT("'Coal mining 2010'!"&amp;'Country Selector'!$B$3&amp;ROW($A92))*10^12,0)*'Process Emissions Multipliers'!$C$50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2020'!$A92="MD",INDIRECT("'Coal mining 2020'!"&amp;'Country Selector'!$B$3&amp;ROW($A92))*10^12,0)*'Process Emissions Multipliers'!$E$50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2030'!$A92="MD",INDIRECT("'Coal mining 2030'!"&amp;'Country Selector'!$B$3&amp;ROW($A92))*10^12,0)*'Process Emissions Multipliers'!$G$50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Multipliers'!$H$50</f>
        <v>0</v>
      </c>
    </row>
    <row r="85" spans="1:42">
      <c r="A85" s="74">
        <v>33</v>
      </c>
      <c r="B85" s="208">
        <f ca="1">IF('Coal mining 2010'!$A93="MD",INDIRECT("'Coal mining 2010'!"&amp;'Country Selector'!$B$3&amp;ROW($A93))*10^12,0)*'Process Emissions Multipliers'!$C$50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2020'!$A93="MD",INDIRECT("'Coal mining 2020'!"&amp;'Country Selector'!$B$3&amp;ROW($A93))*10^12,0)*'Process Emissions Multipliers'!$E$50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2030'!$A93="MD",INDIRECT("'Coal mining 2030'!"&amp;'Country Selector'!$B$3&amp;ROW($A93))*10^12,0)*'Process Emissions Multipliers'!$G$50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Multipliers'!$H$50</f>
        <v>0</v>
      </c>
    </row>
    <row r="86" spans="1:42">
      <c r="A86" s="74">
        <v>34</v>
      </c>
      <c r="B86" s="208">
        <f ca="1">IF('Coal mining 2010'!$A94="MD",INDIRECT("'Coal mining 2010'!"&amp;'Country Selector'!$B$3&amp;ROW($A94))*10^12,0)*'Process Emissions Multipliers'!$C$50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2020'!$A94="MD",INDIRECT("'Coal mining 2020'!"&amp;'Country Selector'!$B$3&amp;ROW($A94))*10^12,0)*'Process Emissions Multipliers'!$E$50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2030'!$A94="MD",INDIRECT("'Coal mining 2030'!"&amp;'Country Selector'!$B$3&amp;ROW($A94))*10^12,0)*'Process Emissions Multipliers'!$G$50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Multipliers'!$H$50</f>
        <v>0</v>
      </c>
    </row>
    <row r="87" spans="1:42">
      <c r="A87" s="74">
        <v>35</v>
      </c>
      <c r="B87" s="208">
        <f ca="1">IF('Coal mining 2010'!$A95="MD",INDIRECT("'Coal mining 2010'!"&amp;'Country Selector'!$B$3&amp;ROW($A95))*10^12,0)*'Process Emissions Multipliers'!$C$50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2020'!$A95="MD",INDIRECT("'Coal mining 2020'!"&amp;'Country Selector'!$B$3&amp;ROW($A95))*10^12,0)*'Process Emissions Multipliers'!$E$50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2030'!$A95="MD",INDIRECT("'Coal mining 2030'!"&amp;'Country Selector'!$B$3&amp;ROW($A95))*10^12,0)*'Process Emissions Multipliers'!$G$50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Multipliers'!$H$50</f>
        <v>0</v>
      </c>
    </row>
    <row r="88" spans="1:42">
      <c r="A88" s="74">
        <v>36</v>
      </c>
      <c r="B88" s="208">
        <f ca="1">IF('Coal mining 2010'!$A96="MD",INDIRECT("'Coal mining 2010'!"&amp;'Country Selector'!$B$3&amp;ROW($A96))*10^12,0)*'Process Emissions Multipliers'!$C$50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2020'!$A96="MD",INDIRECT("'Coal mining 2020'!"&amp;'Country Selector'!$B$3&amp;ROW($A96))*10^12,0)*'Process Emissions Multipliers'!$E$50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2030'!$A96="MD",INDIRECT("'Coal mining 2030'!"&amp;'Country Selector'!$B$3&amp;ROW($A96))*10^12,0)*'Process Emissions Multipliers'!$G$50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Multipliers'!$H$50</f>
        <v>0</v>
      </c>
    </row>
    <row r="89" spans="1:42">
      <c r="A89" s="74">
        <v>37</v>
      </c>
      <c r="B89" s="208">
        <f ca="1">IF('Coal mining 2010'!$A97="MD",INDIRECT("'Coal mining 2010'!"&amp;'Country Selector'!$B$3&amp;ROW($A97))*10^12,0)*'Process Emissions Multipliers'!$C$50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2020'!$A97="MD",INDIRECT("'Coal mining 2020'!"&amp;'Country Selector'!$B$3&amp;ROW($A97))*10^12,0)*'Process Emissions Multipliers'!$E$50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2030'!$A97="MD",INDIRECT("'Coal mining 2030'!"&amp;'Country Selector'!$B$3&amp;ROW($A97))*10^12,0)*'Process Emissions Multipliers'!$G$50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Multipliers'!$H$50</f>
        <v>0</v>
      </c>
    </row>
    <row r="90" spans="1:42">
      <c r="A90" s="74">
        <v>38</v>
      </c>
      <c r="B90" s="208">
        <f ca="1">IF('Coal mining 2010'!$A98="MD",INDIRECT("'Coal mining 2010'!"&amp;'Country Selector'!$B$3&amp;ROW($A98))*10^12,0)*'Process Emissions Multipliers'!$C$50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2020'!$A98="MD",INDIRECT("'Coal mining 2020'!"&amp;'Country Selector'!$B$3&amp;ROW($A98))*10^12,0)*'Process Emissions Multipliers'!$E$50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2030'!$A98="MD",INDIRECT("'Coal mining 2030'!"&amp;'Country Selector'!$B$3&amp;ROW($A98))*10^12,0)*'Process Emissions Multipliers'!$G$50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Multipliers'!$H$50</f>
        <v>0</v>
      </c>
    </row>
    <row r="91" spans="1:42">
      <c r="A91" s="74">
        <v>39</v>
      </c>
      <c r="B91" s="208">
        <f ca="1">IF('Coal mining 2010'!$A99="MD",INDIRECT("'Coal mining 2010'!"&amp;'Country Selector'!$B$3&amp;ROW($A99))*10^12,0)*'Process Emissions Multipliers'!$C$50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2020'!$A99="MD",INDIRECT("'Coal mining 2020'!"&amp;'Country Selector'!$B$3&amp;ROW($A99))*10^12,0)*'Process Emissions Multipliers'!$E$50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2030'!$A99="MD",INDIRECT("'Coal mining 2030'!"&amp;'Country Selector'!$B$3&amp;ROW($A99))*10^12,0)*'Process Emissions Multipliers'!$G$50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Multipliers'!$H$50</f>
        <v>0</v>
      </c>
    </row>
    <row r="92" spans="1:42">
      <c r="A92" s="74">
        <v>40</v>
      </c>
      <c r="B92" s="208">
        <f ca="1">IF('Coal mining 2010'!$A100="MD",INDIRECT("'Coal mining 2010'!"&amp;'Country Selector'!$B$3&amp;ROW($A100))*10^12,0)*'Process Emissions Multipliers'!$C$50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2020'!$A100="MD",INDIRECT("'Coal mining 2020'!"&amp;'Country Selector'!$B$3&amp;ROW($A100))*10^12,0)*'Process Emissions Multipliers'!$E$50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2030'!$A100="MD",INDIRECT("'Coal mining 2030'!"&amp;'Country Selector'!$B$3&amp;ROW($A100))*10^12,0)*'Process Emissions Multipliers'!$G$50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Multipliers'!$H$50</f>
        <v>0</v>
      </c>
    </row>
    <row r="93" spans="1:42">
      <c r="A93" s="74">
        <v>41</v>
      </c>
      <c r="B93" s="208">
        <f ca="1">IF('Coal mining 2010'!$A101="MD",INDIRECT("'Coal mining 2010'!"&amp;'Country Selector'!$B$3&amp;ROW($A101))*10^12,0)*'Process Emissions Multipliers'!$C$50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2020'!$A101="MD",INDIRECT("'Coal mining 2020'!"&amp;'Country Selector'!$B$3&amp;ROW($A101))*10^12,0)*'Process Emissions Multipliers'!$E$50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2030'!$A101="MD",INDIRECT("'Coal mining 2030'!"&amp;'Country Selector'!$B$3&amp;ROW($A101))*10^12,0)*'Process Emissions Multipliers'!$G$50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Multipliers'!$H$50</f>
        <v>0</v>
      </c>
    </row>
    <row r="94" spans="1:42">
      <c r="A94" s="74">
        <v>42</v>
      </c>
      <c r="B94" s="208">
        <f ca="1">IF('Coal mining 2010'!$A102="MD",INDIRECT("'Coal mining 2010'!"&amp;'Country Selector'!$B$3&amp;ROW($A102))*10^12,0)*'Process Emissions Multipliers'!$C$50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2020'!$A102="MD",INDIRECT("'Coal mining 2020'!"&amp;'Country Selector'!$B$3&amp;ROW($A102))*10^12,0)*'Process Emissions Multipliers'!$E$50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2030'!$A102="MD",INDIRECT("'Coal mining 2030'!"&amp;'Country Selector'!$B$3&amp;ROW($A102))*10^12,0)*'Process Emissions Multipliers'!$G$50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Multipliers'!$H$50</f>
        <v>0</v>
      </c>
    </row>
    <row r="95" spans="1:42">
      <c r="A95" s="74">
        <v>43</v>
      </c>
      <c r="B95" s="208">
        <f ca="1">IF('Coal mining 2010'!$A103="MD",INDIRECT("'Coal mining 2010'!"&amp;'Country Selector'!$B$3&amp;ROW($A103))*10^12,0)*'Process Emissions Multipliers'!$C$50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2020'!$A103="MD",INDIRECT("'Coal mining 2020'!"&amp;'Country Selector'!$B$3&amp;ROW($A103))*10^12,0)*'Process Emissions Multipliers'!$E$50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2030'!$A103="MD",INDIRECT("'Coal mining 2030'!"&amp;'Country Selector'!$B$3&amp;ROW($A103))*10^12,0)*'Process Emissions Multipliers'!$G$50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Multipliers'!$H$50</f>
        <v>0</v>
      </c>
    </row>
    <row r="96" spans="1:42">
      <c r="A96" s="74">
        <v>44</v>
      </c>
      <c r="B96" s="208">
        <f ca="1">IF('Coal mining 2010'!$A104="MD",INDIRECT("'Coal mining 2010'!"&amp;'Country Selector'!$B$3&amp;ROW($A104))*10^12,0)*'Process Emissions Multipliers'!$C$50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2020'!$A104="MD",INDIRECT("'Coal mining 2020'!"&amp;'Country Selector'!$B$3&amp;ROW($A104))*10^12,0)*'Process Emissions Multipliers'!$E$50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2030'!$A104="MD",INDIRECT("'Coal mining 2030'!"&amp;'Country Selector'!$B$3&amp;ROW($A104))*10^12,0)*'Process Emissions Multipliers'!$G$50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Multipliers'!$H$50</f>
        <v>0</v>
      </c>
    </row>
    <row r="97" spans="1:42">
      <c r="A97" s="74">
        <v>45</v>
      </c>
      <c r="B97" s="208">
        <f ca="1">IF('Coal mining 2010'!$A105="MD",INDIRECT("'Coal mining 2010'!"&amp;'Country Selector'!$B$3&amp;ROW($A105))*10^12,0)*'Process Emissions Multipliers'!$C$50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2020'!$A105="MD",INDIRECT("'Coal mining 2020'!"&amp;'Country Selector'!$B$3&amp;ROW($A105))*10^12,0)*'Process Emissions Multipliers'!$E$50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2030'!$A105="MD",INDIRECT("'Coal mining 2030'!"&amp;'Country Selector'!$B$3&amp;ROW($A105))*10^12,0)*'Process Emissions Multipliers'!$G$50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Multipliers'!$H$50</f>
        <v>0</v>
      </c>
    </row>
    <row r="98" spans="1:42">
      <c r="A98" s="74">
        <v>46</v>
      </c>
      <c r="B98" s="208">
        <f ca="1">IF('Coal mining 2010'!$A106="MD",INDIRECT("'Coal mining 2010'!"&amp;'Country Selector'!$B$3&amp;ROW($A106))*10^12,0)*'Process Emissions Multipliers'!$C$50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2020'!$A106="MD",INDIRECT("'Coal mining 2020'!"&amp;'Country Selector'!$B$3&amp;ROW($A106))*10^12,0)*'Process Emissions Multipliers'!$E$50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2030'!$A106="MD",INDIRECT("'Coal mining 2030'!"&amp;'Country Selector'!$B$3&amp;ROW($A106))*10^12,0)*'Process Emissions Multipliers'!$G$50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Multipliers'!$H$50</f>
        <v>0</v>
      </c>
    </row>
    <row r="99" spans="1:42">
      <c r="A99" s="74">
        <v>47</v>
      </c>
      <c r="B99" s="208">
        <f ca="1">IF('Coal mining 2010'!$A107="MD",INDIRECT("'Coal mining 2010'!"&amp;'Country Selector'!$B$3&amp;ROW($A107))*10^12,0)*'Process Emissions Multipliers'!$C$50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2020'!$A107="MD",INDIRECT("'Coal mining 2020'!"&amp;'Country Selector'!$B$3&amp;ROW($A107))*10^12,0)*'Process Emissions Multipliers'!$E$50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2030'!$A107="MD",INDIRECT("'Coal mining 2030'!"&amp;'Country Selector'!$B$3&amp;ROW($A107))*10^12,0)*'Process Emissions Multipliers'!$G$50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Multipliers'!$H$50</f>
        <v>0</v>
      </c>
    </row>
    <row r="100" spans="1:42">
      <c r="A100" s="74">
        <v>48</v>
      </c>
      <c r="B100" s="208">
        <f ca="1">IF('Coal mining 2010'!$A108="MD",INDIRECT("'Coal mining 2010'!"&amp;'Country Selector'!$B$3&amp;ROW($A108))*10^12,0)*'Process Emissions Multipliers'!$C$50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2020'!$A108="MD",INDIRECT("'Coal mining 2020'!"&amp;'Country Selector'!$B$3&amp;ROW($A108))*10^12,0)*'Process Emissions Multipliers'!$E$50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2030'!$A108="MD",INDIRECT("'Coal mining 2030'!"&amp;'Country Selector'!$B$3&amp;ROW($A108))*10^12,0)*'Process Emissions Multipliers'!$G$50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Multipliers'!$H$50</f>
        <v>0</v>
      </c>
    </row>
    <row r="101" spans="1:42">
      <c r="A101" s="74">
        <v>49</v>
      </c>
      <c r="B101" s="208">
        <f ca="1">IF('Coal mining 2010'!$A109="MD",INDIRECT("'Coal mining 2010'!"&amp;'Country Selector'!$B$3&amp;ROW($A109))*10^12,0)*'Process Emissions Multipliers'!$C$50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2020'!$A109="MD",INDIRECT("'Coal mining 2020'!"&amp;'Country Selector'!$B$3&amp;ROW($A109))*10^12,0)*'Process Emissions Multipliers'!$E$50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2030'!$A109="MD",INDIRECT("'Coal mining 2030'!"&amp;'Country Selector'!$B$3&amp;ROW($A109))*10^12,0)*'Process Emissions Multipliers'!$G$50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Multipliers'!$H$50</f>
        <v>0</v>
      </c>
    </row>
    <row r="102" spans="1:42">
      <c r="A102" s="74">
        <v>50</v>
      </c>
      <c r="B102" s="208">
        <f ca="1">IF('Coal mining 2010'!$A110="MD",INDIRECT("'Coal mining 2010'!"&amp;'Country Selector'!$B$3&amp;ROW($A110))*10^12,0)*'Process Emissions Multipliers'!$C$50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2020'!$A110="MD",INDIRECT("'Coal mining 2020'!"&amp;'Country Selector'!$B$3&amp;ROW($A110))*10^12,0)*'Process Emissions Multipliers'!$E$50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2030'!$A110="MD",INDIRECT("'Coal mining 2030'!"&amp;'Country Selector'!$B$3&amp;ROW($A110))*10^12,0)*'Process Emissions Multipliers'!$G$50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Multipliers'!$H$50</f>
        <v>0</v>
      </c>
    </row>
    <row r="103" spans="1:42">
      <c r="A103" s="74">
        <v>51</v>
      </c>
      <c r="B103" s="208">
        <f ca="1">IF('Coal mining 2010'!$A111="MD",INDIRECT("'Coal mining 2010'!"&amp;'Country Selector'!$B$3&amp;ROW($A111))*10^12,0)*'Process Emissions Multipliers'!$C$50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2020'!$A111="MD",INDIRECT("'Coal mining 2020'!"&amp;'Country Selector'!$B$3&amp;ROW($A111))*10^12,0)*'Process Emissions Multipliers'!$E$50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2030'!$A111="MD",INDIRECT("'Coal mining 2030'!"&amp;'Country Selector'!$B$3&amp;ROW($A111))*10^12,0)*'Process Emissions Multipliers'!$G$50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Multipliers'!$H$50</f>
        <v>0</v>
      </c>
    </row>
    <row r="104" spans="1:42">
      <c r="A104" s="74">
        <v>52</v>
      </c>
      <c r="B104" s="208">
        <f ca="1">IF('Coal mining 2010'!$A112="MD",INDIRECT("'Coal mining 2010'!"&amp;'Country Selector'!$B$3&amp;ROW($A112))*10^12,0)*'Process Emissions Multipliers'!$C$50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2020'!$A112="MD",INDIRECT("'Coal mining 2020'!"&amp;'Country Selector'!$B$3&amp;ROW($A112))*10^12,0)*'Process Emissions Multipliers'!$E$50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2030'!$A112="MD",INDIRECT("'Coal mining 2030'!"&amp;'Country Selector'!$B$3&amp;ROW($A112))*10^12,0)*'Process Emissions Multipliers'!$G$50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Multipliers'!$H$50</f>
        <v>0</v>
      </c>
    </row>
    <row r="105" spans="1:42">
      <c r="A105" s="74">
        <v>53</v>
      </c>
      <c r="B105" s="208">
        <f ca="1">IF('Coal mining 2010'!$A113="MD",INDIRECT("'Coal mining 2010'!"&amp;'Country Selector'!$B$3&amp;ROW($A113))*10^12,0)*'Process Emissions Multipliers'!$C$50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2020'!$A113="MD",INDIRECT("'Coal mining 2020'!"&amp;'Country Selector'!$B$3&amp;ROW($A113))*10^12,0)*'Process Emissions Multipliers'!$E$50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2030'!$A113="MD",INDIRECT("'Coal mining 2030'!"&amp;'Country Selector'!$B$3&amp;ROW($A113))*10^12,0)*'Process Emissions Multipliers'!$G$50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Multipliers'!$H$50</f>
        <v>0</v>
      </c>
    </row>
    <row r="106" spans="1:42">
      <c r="A106" s="74">
        <v>54</v>
      </c>
      <c r="B106" s="208">
        <f ca="1">IF('Coal mining 2010'!$A114="MD",INDIRECT("'Coal mining 2010'!"&amp;'Country Selector'!$B$3&amp;ROW($A114))*10^12,0)*'Process Emissions Multipliers'!$C$50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2020'!$A114="MD",INDIRECT("'Coal mining 2020'!"&amp;'Country Selector'!$B$3&amp;ROW($A114))*10^12,0)*'Process Emissions Multipliers'!$E$50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2030'!$A114="MD",INDIRECT("'Coal mining 2030'!"&amp;'Country Selector'!$B$3&amp;ROW($A114))*10^12,0)*'Process Emissions Multipliers'!$G$50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Multipliers'!$H$50</f>
        <v>0</v>
      </c>
    </row>
    <row r="107" spans="1:42">
      <c r="A107" s="74">
        <v>55</v>
      </c>
      <c r="B107" s="208">
        <f ca="1">IF('Coal mining 2010'!$A115="MD",INDIRECT("'Coal mining 2010'!"&amp;'Country Selector'!$B$3&amp;ROW($A115))*10^12,0)*'Process Emissions Multipliers'!$C$50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2020'!$A115="MD",INDIRECT("'Coal mining 2020'!"&amp;'Country Selector'!$B$3&amp;ROW($A115))*10^12,0)*'Process Emissions Multipliers'!$E$50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2030'!$A115="MD",INDIRECT("'Coal mining 2030'!"&amp;'Country Selector'!$B$3&amp;ROW($A115))*10^12,0)*'Process Emissions Multipliers'!$G$50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Multipliers'!$H$50</f>
        <v>0</v>
      </c>
    </row>
    <row r="108" spans="1:42">
      <c r="A108" s="74">
        <v>56</v>
      </c>
      <c r="B108" s="208">
        <f ca="1">IF('Coal mining 2010'!$A116="MD",INDIRECT("'Coal mining 2010'!"&amp;'Country Selector'!$B$3&amp;ROW($A116))*10^12,0)*'Process Emissions Multipliers'!$C$50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2020'!$A116="MD",INDIRECT("'Coal mining 2020'!"&amp;'Country Selector'!$B$3&amp;ROW($A116))*10^12,0)*'Process Emissions Multipliers'!$E$50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2030'!$A116="MD",INDIRECT("'Coal mining 2030'!"&amp;'Country Selector'!$B$3&amp;ROW($A116))*10^12,0)*'Process Emissions Multipliers'!$G$50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Multipliers'!$H$50</f>
        <v>0</v>
      </c>
    </row>
    <row r="109" spans="1:42">
      <c r="A109" s="74">
        <v>57</v>
      </c>
      <c r="B109" s="208">
        <f ca="1">IF('Coal mining 2010'!$A117="MD",INDIRECT("'Coal mining 2010'!"&amp;'Country Selector'!$B$3&amp;ROW($A117))*10^12,0)*'Process Emissions Multipliers'!$C$50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2020'!$A117="MD",INDIRECT("'Coal mining 2020'!"&amp;'Country Selector'!$B$3&amp;ROW($A117))*10^12,0)*'Process Emissions Multipliers'!$E$50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2030'!$A117="MD",INDIRECT("'Coal mining 2030'!"&amp;'Country Selector'!$B$3&amp;ROW($A117))*10^12,0)*'Process Emissions Multipliers'!$G$50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Multipliers'!$H$50</f>
        <v>0</v>
      </c>
    </row>
    <row r="110" spans="1:42">
      <c r="A110" s="74">
        <v>58</v>
      </c>
      <c r="B110" s="208">
        <f ca="1">IF('Coal mining 2010'!$A118="MD",INDIRECT("'Coal mining 2010'!"&amp;'Country Selector'!$B$3&amp;ROW($A118))*10^12,0)*'Process Emissions Multipliers'!$C$50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2020'!$A118="MD",INDIRECT("'Coal mining 2020'!"&amp;'Country Selector'!$B$3&amp;ROW($A118))*10^12,0)*'Process Emissions Multipliers'!$E$50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2030'!$A118="MD",INDIRECT("'Coal mining 2030'!"&amp;'Country Selector'!$B$3&amp;ROW($A118))*10^12,0)*'Process Emissions Multipliers'!$G$50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Multipliers'!$H$50</f>
        <v>0</v>
      </c>
    </row>
    <row r="111" spans="1:42">
      <c r="A111" s="74">
        <v>59</v>
      </c>
      <c r="B111" s="208">
        <f ca="1">IF('Coal mining 2010'!$A119="MD",INDIRECT("'Coal mining 2010'!"&amp;'Country Selector'!$B$3&amp;ROW($A119))*10^12,0)*'Process Emissions Multipliers'!$C$50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2020'!$A119="MD",INDIRECT("'Coal mining 2020'!"&amp;'Country Selector'!$B$3&amp;ROW($A119))*10^12,0)*'Process Emissions Multipliers'!$E$50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2030'!$A119="MD",INDIRECT("'Coal mining 2030'!"&amp;'Country Selector'!$B$3&amp;ROW($A119))*10^12,0)*'Process Emissions Multipliers'!$G$50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Multipliers'!$H$50</f>
        <v>0</v>
      </c>
    </row>
    <row r="112" spans="1:42">
      <c r="A112" s="74">
        <v>60</v>
      </c>
      <c r="B112" s="208">
        <f ca="1">IF('Coal mining 2010'!$A120="MD",INDIRECT("'Coal mining 2010'!"&amp;'Country Selector'!$B$3&amp;ROW($A120))*10^12,0)*'Process Emissions Multipliers'!$C$50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2020'!$A120="MD",INDIRECT("'Coal mining 2020'!"&amp;'Country Selector'!$B$3&amp;ROW($A120))*10^12,0)*'Process Emissions Multipliers'!$E$50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2030'!$A120="MD",INDIRECT("'Coal mining 2030'!"&amp;'Country Selector'!$B$3&amp;ROW($A120))*10^12,0)*'Process Emissions Multipliers'!$G$50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Multipliers'!$H$50</f>
        <v>0</v>
      </c>
    </row>
    <row r="113" spans="1:42">
      <c r="A113" s="74">
        <v>61</v>
      </c>
      <c r="B113" s="208">
        <f ca="1">IF('Coal mining 2010'!$A121="MD",INDIRECT("'Coal mining 2010'!"&amp;'Country Selector'!$B$3&amp;ROW($A121))*10^12,0)*'Process Emissions Multipliers'!$C$50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Selector'!$B$3&amp;ROW($A121))*10^12,0)*'Process Emissions Multipliers'!$E$50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Selector'!$B$3&amp;ROW($A121))*10^12,0)*'Process Emissions Multipliers'!$G$50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Multipliers'!$H$50</f>
        <v>0</v>
      </c>
    </row>
    <row r="114" spans="1:42">
      <c r="A114" s="74">
        <v>62</v>
      </c>
      <c r="B114" s="208">
        <f ca="1">IF('Coal mining 2010'!$A122="MD",INDIRECT("'Coal mining 2010'!"&amp;'Country Selector'!$B$3&amp;ROW($A122))*10^12,0)*'Process Emissions Multipliers'!$C$50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2020'!$A122="MD",INDIRECT("'Coal mining 2020'!"&amp;'Country Selector'!$B$3&amp;ROW($A122))*10^12,0)*'Process Emissions Multipliers'!$E$50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2030'!$A122="MD",INDIRECT("'Coal mining 2030'!"&amp;'Country Selector'!$B$3&amp;ROW($A122))*10^12,0)*'Process Emissions Multipliers'!$G$50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Multipliers'!$H$50</f>
        <v>0</v>
      </c>
    </row>
    <row r="115" spans="1:42">
      <c r="A115" s="74">
        <v>63</v>
      </c>
      <c r="B115" s="208">
        <f ca="1">IF('Coal mining 2010'!$A123="MD",INDIRECT("'Coal mining 2010'!"&amp;'Country Selector'!$B$3&amp;ROW($A123))*10^12,0)*'Process Emissions Multipliers'!$C$50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2020'!$A123="MD",INDIRECT("'Coal mining 2020'!"&amp;'Country Selector'!$B$3&amp;ROW($A123))*10^12,0)*'Process Emissions Multipliers'!$E$50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2030'!$A123="MD",INDIRECT("'Coal mining 2030'!"&amp;'Country Selector'!$B$3&amp;ROW($A123))*10^12,0)*'Process Emissions Multipliers'!$G$50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Multipliers'!$H$50</f>
        <v>0</v>
      </c>
    </row>
    <row r="116" spans="1:42">
      <c r="A116" s="74">
        <v>64</v>
      </c>
      <c r="B116" s="208">
        <f ca="1">IF('Coal mining 2010'!$A124="MD",INDIRECT("'Coal mining 2010'!"&amp;'Country Selector'!$B$3&amp;ROW($A124))*10^12,0)*'Process Emissions Multipliers'!$C$50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2020'!$A124="MD",INDIRECT("'Coal mining 2020'!"&amp;'Country Selector'!$B$3&amp;ROW($A124))*10^12,0)*'Process Emissions Multipliers'!$E$50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2030'!$A124="MD",INDIRECT("'Coal mining 2030'!"&amp;'Country Selector'!$B$3&amp;ROW($A124))*10^12,0)*'Process Emissions Multipliers'!$G$50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Multipliers'!$H$50</f>
        <v>0</v>
      </c>
    </row>
    <row r="117" spans="1:42">
      <c r="A117" s="74">
        <v>65</v>
      </c>
      <c r="B117" s="208">
        <f ca="1">IF('Coal mining 2010'!$A125="MD",INDIRECT("'Coal mining 2010'!"&amp;'Country Selector'!$B$3&amp;ROW($A125))*10^12,0)*'Process Emissions Multipliers'!$C$50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2020'!$A125="MD",INDIRECT("'Coal mining 2020'!"&amp;'Country Selector'!$B$3&amp;ROW($A125))*10^12,0)*'Process Emissions Multipliers'!$E$50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2030'!$A125="MD",INDIRECT("'Coal mining 2030'!"&amp;'Country Selector'!$B$3&amp;ROW($A125))*10^12,0)*'Process Emissions Multipliers'!$G$50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Multipliers'!$H$50</f>
        <v>0</v>
      </c>
    </row>
    <row r="118" spans="1:42">
      <c r="A118" s="74">
        <v>66</v>
      </c>
      <c r="B118" s="208">
        <f ca="1">IF('Coal mining 2010'!$A126="MD",INDIRECT("'Coal mining 2010'!"&amp;'Country Selector'!$B$3&amp;ROW($A126))*10^12,0)*'Process Emissions Multipliers'!$C$50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2020'!$A126="MD",INDIRECT("'Coal mining 2020'!"&amp;'Country Selector'!$B$3&amp;ROW($A126))*10^12,0)*'Process Emissions Multipliers'!$E$50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Selector'!$B$3&amp;ROW($A126))*10^12,0)*'Process Emissions Multipliers'!$G$50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Multipliers'!$H$50</f>
        <v>0</v>
      </c>
    </row>
    <row r="119" spans="1:42">
      <c r="A119" s="74">
        <v>67</v>
      </c>
      <c r="B119" s="208">
        <f ca="1">IF('Coal mining 2010'!$A127="MD",INDIRECT("'Coal mining 2010'!"&amp;'Country Selector'!$B$3&amp;ROW($A127))*10^12,0)*'Process Emissions Multipliers'!$C$50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2020'!$A127="MD",INDIRECT("'Coal mining 2020'!"&amp;'Country Selector'!$B$3&amp;ROW($A127))*10^12,0)*'Process Emissions Multipliers'!$E$50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2030'!$A127="MD",INDIRECT("'Coal mining 2030'!"&amp;'Country Selector'!$B$3&amp;ROW($A127))*10^12,0)*'Process Emissions Multipliers'!$G$50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Multipliers'!$H$50</f>
        <v>0</v>
      </c>
    </row>
    <row r="120" spans="1:42">
      <c r="A120" s="74">
        <v>68</v>
      </c>
      <c r="B120" s="208">
        <f ca="1">IF('Coal mining 2010'!$A128="MD",INDIRECT("'Coal mining 2010'!"&amp;'Country Selector'!$B$3&amp;ROW($A128))*10^12,0)*'Process Emissions Multipliers'!$C$50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2020'!$A128="MD",INDIRECT("'Coal mining 2020'!"&amp;'Country Selector'!$B$3&amp;ROW($A128))*10^12,0)*'Process Emissions Multipliers'!$E$50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2030'!$A128="MD",INDIRECT("'Coal mining 2030'!"&amp;'Country Selector'!$B$3&amp;ROW($A128))*10^12,0)*'Process Emissions Multipliers'!$G$50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Multipliers'!$H$50</f>
        <v>0</v>
      </c>
    </row>
    <row r="121" spans="1:42">
      <c r="A121" s="74">
        <v>69</v>
      </c>
      <c r="B121" s="208">
        <f ca="1">IF('Coal mining 2010'!$A129="MD",INDIRECT("'Coal mining 2010'!"&amp;'Country Selector'!$B$3&amp;ROW($A129))*10^12,0)*'Process Emissions Multipliers'!$C$50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Selector'!$B$3&amp;ROW($A129))*10^12,0)*'Process Emissions Multipliers'!$E$50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Selector'!$B$3&amp;ROW($A129))*10^12,0)*'Process Emissions Multipliers'!$G$50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Multipliers'!$H$50</f>
        <v>0</v>
      </c>
    </row>
    <row r="122" spans="1:42">
      <c r="A122" s="74">
        <v>70</v>
      </c>
      <c r="B122" s="208">
        <f ca="1">IF('Coal mining 2010'!$A130="MD",INDIRECT("'Coal mining 2010'!"&amp;'Country Selector'!$B$3&amp;ROW($A130))*10^12,0)*'Process Emissions Multipliers'!$C$50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2020'!$A130="MD",INDIRECT("'Coal mining 2020'!"&amp;'Country Selector'!$B$3&amp;ROW($A130))*10^12,0)*'Process Emissions Multipliers'!$E$50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2030'!$A130="MD",INDIRECT("'Coal mining 2030'!"&amp;'Country Selector'!$B$3&amp;ROW($A130))*10^12,0)*'Process Emissions Multipliers'!$G$50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Multipliers'!$H$50</f>
        <v>0</v>
      </c>
    </row>
    <row r="123" spans="1:42">
      <c r="A123" s="74">
        <v>71</v>
      </c>
      <c r="B123" s="208">
        <f ca="1">IF('Coal mining 2010'!$A131="MD",INDIRECT("'Coal mining 2010'!"&amp;'Country Selector'!$B$3&amp;ROW($A131))*10^12,0)*'Process Emissions Multipliers'!$C$50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2020'!$A131="MD",INDIRECT("'Coal mining 2020'!"&amp;'Country Selector'!$B$3&amp;ROW($A131))*10^12,0)*'Process Emissions Multipliers'!$E$50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Selector'!$B$3&amp;ROW($A131))*10^12,0)*'Process Emissions Multipliers'!$G$50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Multipliers'!$H$50</f>
        <v>0</v>
      </c>
    </row>
    <row r="124" spans="1:42">
      <c r="A124" s="74">
        <v>72</v>
      </c>
      <c r="B124" s="208">
        <f ca="1">IF('Coal mining 2010'!$A132="MD",INDIRECT("'Coal mining 2010'!"&amp;'Country Selector'!$B$3&amp;ROW($A132))*10^12,0)*'Process Emissions Multipliers'!$C$50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Selector'!$B$3&amp;ROW($A132))*10^12,0)*'Process Emissions Multipliers'!$E$50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Selector'!$B$3&amp;ROW($A132))*10^12,0)*'Process Emissions Multipliers'!$G$50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Multipliers'!$H$50</f>
        <v>0</v>
      </c>
    </row>
    <row r="125" spans="1:42">
      <c r="A125" s="74">
        <v>73</v>
      </c>
      <c r="B125" s="208">
        <f ca="1">IF('Coal mining 2010'!$A133="MD",INDIRECT("'Coal mining 2010'!"&amp;'Country Selector'!$B$3&amp;ROW($A133))*10^12,0)*'Process Emissions Multipliers'!$C$50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2020'!$A133="MD",INDIRECT("'Coal mining 2020'!"&amp;'Country Selector'!$B$3&amp;ROW($A133))*10^12,0)*'Process Emissions Multipliers'!$E$50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2030'!$A133="MD",INDIRECT("'Coal mining 2030'!"&amp;'Country Selector'!$B$3&amp;ROW($A133))*10^12,0)*'Process Emissions Multipliers'!$G$50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Multipliers'!$H$50</f>
        <v>0</v>
      </c>
    </row>
    <row r="126" spans="1:42">
      <c r="A126" s="74">
        <v>74</v>
      </c>
      <c r="B126" s="208">
        <f ca="1">IF('Coal mining 2010'!$A134="MD",INDIRECT("'Coal mining 2010'!"&amp;'Country Selector'!$B$3&amp;ROW($A134))*10^12,0)*'Process Emissions Multipliers'!$C$50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Selector'!$B$3&amp;ROW($A134))*10^12,0)*'Process Emissions Multipliers'!$E$50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Selector'!$B$3&amp;ROW($A134))*10^12,0)*'Process Emissions Multipliers'!$G$50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Multipliers'!$H$50</f>
        <v>0</v>
      </c>
    </row>
    <row r="127" spans="1:42">
      <c r="A127" s="74">
        <v>75</v>
      </c>
      <c r="B127" s="208">
        <f ca="1">IF('Coal mining 2010'!$A135="MD",INDIRECT("'Coal mining 2010'!"&amp;'Country Selector'!$B$3&amp;ROW($A135))*10^12,0)*'Process Emissions Multipliers'!$C$50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2020'!$A135="MD",INDIRECT("'Coal mining 2020'!"&amp;'Country Selector'!$B$3&amp;ROW($A135))*10^12,0)*'Process Emissions Multipliers'!$E$50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2030'!$A135="MD",INDIRECT("'Coal mining 2030'!"&amp;'Country Selector'!$B$3&amp;ROW($A135))*10^12,0)*'Process Emissions Multipliers'!$G$50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Multipliers'!$H$50</f>
        <v>0</v>
      </c>
    </row>
    <row r="128" spans="1:42">
      <c r="A128" s="74">
        <v>76</v>
      </c>
      <c r="B128" s="208">
        <f ca="1">IF('Coal mining 2010'!$A136="MD",INDIRECT("'Coal mining 2010'!"&amp;'Country Selector'!$B$3&amp;ROW($A136))*10^12,0)*'Process Emissions Multipliers'!$C$50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Selector'!$B$3&amp;ROW($A136))*10^12,0)*'Process Emissions Multipliers'!$E$50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Selector'!$B$3&amp;ROW($A136))*10^12,0)*'Process Emissions Multipliers'!$G$50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Multipliers'!$H$50</f>
        <v>0</v>
      </c>
    </row>
    <row r="129" spans="1:42">
      <c r="A129" s="74">
        <v>77</v>
      </c>
      <c r="B129" s="208">
        <f ca="1">IF('Coal mining 2010'!$A137="MD",INDIRECT("'Coal mining 2010'!"&amp;'Country Selector'!$B$3&amp;ROW($A137))*10^12,0)*'Process Emissions Multipliers'!$C$50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2020'!$A137="MD",INDIRECT("'Coal mining 2020'!"&amp;'Country Selector'!$B$3&amp;ROW($A137))*10^12,0)*'Process Emissions Multipliers'!$E$50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2030'!$A137="MD",INDIRECT("'Coal mining 2030'!"&amp;'Country Selector'!$B$3&amp;ROW($A137))*10^12,0)*'Process Emissions Multipliers'!$G$50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Multipliers'!$H$50</f>
        <v>0</v>
      </c>
    </row>
    <row r="130" spans="1:42">
      <c r="A130" s="74">
        <v>78</v>
      </c>
      <c r="B130" s="208">
        <f ca="1">IF('Coal mining 2010'!$A138="MD",INDIRECT("'Coal mining 2010'!"&amp;'Country Selector'!$B$3&amp;ROW($A138))*10^12,0)*'Process Emissions Multipliers'!$C$50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2020'!$A138="MD",INDIRECT("'Coal mining 2020'!"&amp;'Country Selector'!$B$3&amp;ROW($A138))*10^12,0)*'Process Emissions Multipliers'!$E$50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2030'!$A138="MD",INDIRECT("'Coal mining 2030'!"&amp;'Country Selector'!$B$3&amp;ROW($A138))*10^12,0)*'Process Emissions Multipliers'!$G$50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Multipliers'!$H$50</f>
        <v>0</v>
      </c>
    </row>
    <row r="131" spans="1:42">
      <c r="A131" s="74">
        <v>79</v>
      </c>
      <c r="B131" s="208">
        <f ca="1">IF('Coal mining 2010'!$A139="MD",INDIRECT("'Coal mining 2010'!"&amp;'Country Selector'!$B$3&amp;ROW($A139))*10^12,0)*'Process Emissions Multipliers'!$C$50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Selector'!$B$3&amp;ROW($A139))*10^12,0)*'Process Emissions Multipliers'!$E$50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2030'!$A139="MD",INDIRECT("'Coal mining 2030'!"&amp;'Country Selector'!$B$3&amp;ROW($A139))*10^12,0)*'Process Emissions Multipliers'!$G$50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Multipliers'!$H$50</f>
        <v>0</v>
      </c>
    </row>
    <row r="132" spans="1:42">
      <c r="A132" s="74">
        <v>80</v>
      </c>
      <c r="B132" s="208">
        <f ca="1">IF('Coal mining 2010'!$A140="MD",INDIRECT("'Coal mining 2010'!"&amp;'Country Selector'!$B$3&amp;ROW($A140))*10^12,0)*'Process Emissions Multipliers'!$C$50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2020'!$A140="MD",INDIRECT("'Coal mining 2020'!"&amp;'Country Selector'!$B$3&amp;ROW($A140))*10^12,0)*'Process Emissions Multipliers'!$E$50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2030'!$A140="MD",INDIRECT("'Coal mining 2030'!"&amp;'Country Selector'!$B$3&amp;ROW($A140))*10^12,0)*'Process Emissions Multipliers'!$G$50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Multipliers'!$H$50</f>
        <v>0</v>
      </c>
    </row>
    <row r="133" spans="1:42">
      <c r="A133" s="74">
        <v>81</v>
      </c>
      <c r="B133" s="208">
        <f ca="1">IF('Coal mining 2010'!$A141="MD",INDIRECT("'Coal mining 2010'!"&amp;'Country Selector'!$B$3&amp;ROW($A141))*10^12,0)*'Process Emissions Multipliers'!$C$50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Selector'!$B$3&amp;ROW($A141))*10^12,0)*'Process Emissions Multipliers'!$E$50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Selector'!$B$3&amp;ROW($A141))*10^12,0)*'Process Emissions Multipliers'!$G$50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Multipliers'!$H$50</f>
        <v>0</v>
      </c>
    </row>
    <row r="134" spans="1:42">
      <c r="A134" s="74">
        <v>82</v>
      </c>
      <c r="B134" s="208">
        <f ca="1">IF('Coal mining 2010'!$A142="MD",INDIRECT("'Coal mining 2010'!"&amp;'Country Selector'!$B$3&amp;ROW($A142))*10^12,0)*'Process Emissions Multipliers'!$C$50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2020'!$A142="MD",INDIRECT("'Coal mining 2020'!"&amp;'Country Selector'!$B$3&amp;ROW($A142))*10^12,0)*'Process Emissions Multipliers'!$E$50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2030'!$A142="MD",INDIRECT("'Coal mining 2030'!"&amp;'Country Selector'!$B$3&amp;ROW($A142))*10^12,0)*'Process Emissions Multipliers'!$G$50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Multipliers'!$H$50</f>
        <v>0</v>
      </c>
    </row>
    <row r="135" spans="1:42">
      <c r="A135" s="74">
        <v>83</v>
      </c>
      <c r="B135" s="208">
        <f ca="1">IF('Coal mining 2010'!$A143="MD",INDIRECT("'Coal mining 2010'!"&amp;'Country Selector'!$B$3&amp;ROW($A143))*10^12,0)*'Process Emissions Multipliers'!$C$50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2020'!$A143="MD",INDIRECT("'Coal mining 2020'!"&amp;'Country Selector'!$B$3&amp;ROW($A143))*10^12,0)*'Process Emissions Multipliers'!$E$50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2030'!$A143="MD",INDIRECT("'Coal mining 2030'!"&amp;'Country Selector'!$B$3&amp;ROW($A143))*10^12,0)*'Process Emissions Multipliers'!$G$50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Multipliers'!$H$50</f>
        <v>0</v>
      </c>
    </row>
    <row r="136" spans="1:42">
      <c r="A136" s="74">
        <v>84</v>
      </c>
      <c r="B136" s="208">
        <f ca="1">IF('Coal mining 2010'!$A144="MD",INDIRECT("'Coal mining 2010'!"&amp;'Country Selector'!$B$3&amp;ROW($A144))*10^12,0)*'Process Emissions Multipliers'!$C$50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Selector'!$B$3&amp;ROW($A144))*10^12,0)*'Process Emissions Multipliers'!$E$50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Selector'!$B$3&amp;ROW($A144))*10^12,0)*'Process Emissions Multipliers'!$G$50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Multipliers'!$H$50</f>
        <v>0</v>
      </c>
    </row>
    <row r="137" spans="1:42">
      <c r="A137" s="74">
        <v>85</v>
      </c>
      <c r="B137" s="208">
        <f ca="1">IF('Coal mining 2010'!$A145="MD",INDIRECT("'Coal mining 2010'!"&amp;'Country Selector'!$B$3&amp;ROW($A145))*10^12,0)*'Process Emissions Multipliers'!$C$50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Selector'!$B$3&amp;ROW($A145))*10^12,0)*'Process Emissions Multipliers'!$E$50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2030'!$A145="MD",INDIRECT("'Coal mining 2030'!"&amp;'Country Selector'!$B$3&amp;ROW($A145))*10^12,0)*'Process Emissions Multipliers'!$G$50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Multipliers'!$H$50</f>
        <v>0</v>
      </c>
    </row>
    <row r="138" spans="1:42">
      <c r="A138" s="74">
        <v>86</v>
      </c>
      <c r="B138" s="208">
        <f ca="1">IF('Coal mining 2010'!$A146="MD",INDIRECT("'Coal mining 2010'!"&amp;'Country Selector'!$B$3&amp;ROW($A146))*10^12,0)*'Process Emissions Multipliers'!$C$50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2020'!$A146="MD",INDIRECT("'Coal mining 2020'!"&amp;'Country Selector'!$B$3&amp;ROW($A146))*10^12,0)*'Process Emissions Multipliers'!$E$50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2030'!$A146="MD",INDIRECT("'Coal mining 2030'!"&amp;'Country Selector'!$B$3&amp;ROW($A146))*10^12,0)*'Process Emissions Multipliers'!$G$50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Multipliers'!$H$50</f>
        <v>0</v>
      </c>
    </row>
    <row r="139" spans="1:42">
      <c r="A139" s="74">
        <v>87</v>
      </c>
      <c r="B139" s="208">
        <f ca="1">IF('Coal mining 2010'!$A147="MD",INDIRECT("'Coal mining 2010'!"&amp;'Country Selector'!$B$3&amp;ROW($A147))*10^12,0)*'Process Emissions Multipliers'!$C$50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2020'!$A147="MD",INDIRECT("'Coal mining 2020'!"&amp;'Country Selector'!$B$3&amp;ROW($A147))*10^12,0)*'Process Emissions Multipliers'!$E$50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2030'!$A147="MD",INDIRECT("'Coal mining 2030'!"&amp;'Country Selector'!$B$3&amp;ROW($A147))*10^12,0)*'Process Emissions Multipliers'!$G$50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Multipliers'!$H$50</f>
        <v>0</v>
      </c>
    </row>
    <row r="140" spans="1:42">
      <c r="A140" s="74">
        <v>88</v>
      </c>
      <c r="B140" s="208">
        <f ca="1">IF('Coal mining 2010'!$A148="MD",INDIRECT("'Coal mining 2010'!"&amp;'Country Selector'!$B$3&amp;ROW($A148))*10^12,0)*'Process Emissions Multipliers'!$C$50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2020'!$A148="MD",INDIRECT("'Coal mining 2020'!"&amp;'Country Selector'!$B$3&amp;ROW($A148))*10^12,0)*'Process Emissions Multipliers'!$E$50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2030'!$A148="MD",INDIRECT("'Coal mining 2030'!"&amp;'Country Selector'!$B$3&amp;ROW($A148))*10^12,0)*'Process Emissions Multipliers'!$G$50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Multipliers'!$H$50</f>
        <v>0</v>
      </c>
    </row>
    <row r="141" spans="1:42">
      <c r="A141" s="74">
        <v>89</v>
      </c>
      <c r="B141" s="208">
        <f ca="1">IF('Coal mining 2010'!$A149="MD",INDIRECT("'Coal mining 2010'!"&amp;'Country Selector'!$B$3&amp;ROW($A149))*10^12,0)*'Process Emissions Multipliers'!$C$50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Selector'!$B$3&amp;ROW($A149))*10^12,0)*'Process Emissions Multipliers'!$E$50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2030'!$A149="MD",INDIRECT("'Coal mining 2030'!"&amp;'Country Selector'!$B$3&amp;ROW($A149))*10^12,0)*'Process Emissions Multipliers'!$G$50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Multipliers'!$H$50</f>
        <v>0</v>
      </c>
    </row>
    <row r="142" spans="1:42">
      <c r="A142" s="74">
        <v>90</v>
      </c>
      <c r="B142" s="208">
        <f ca="1">IF('Coal mining 2010'!$A150="MD",INDIRECT("'Coal mining 2010'!"&amp;'Country Selector'!$B$3&amp;ROW($A150))*10^12,0)*'Process Emissions Multipliers'!$C$50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2020'!$A150="MD",INDIRECT("'Coal mining 2020'!"&amp;'Country Selector'!$B$3&amp;ROW($A150))*10^12,0)*'Process Emissions Multipliers'!$E$50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2030'!$A150="MD",INDIRECT("'Coal mining 2030'!"&amp;'Country Selector'!$B$3&amp;ROW($A150))*10^12,0)*'Process Emissions Multipliers'!$G$50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Multipliers'!$H$50</f>
        <v>0</v>
      </c>
    </row>
    <row r="143" spans="1:42">
      <c r="A143" s="74">
        <v>91</v>
      </c>
      <c r="B143" s="208">
        <f ca="1">IF('Coal mining 2010'!$A151="MD",INDIRECT("'Coal mining 2010'!"&amp;'Country Selector'!$B$3&amp;ROW($A151))*10^12,0)*'Process Emissions Multipliers'!$C$50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Selector'!$B$3&amp;ROW($A151))*10^12,0)*'Process Emissions Multipliers'!$E$50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Selector'!$B$3&amp;ROW($A151))*10^12,0)*'Process Emissions Multipliers'!$G$50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Multipliers'!$H$50</f>
        <v>0</v>
      </c>
    </row>
    <row r="144" spans="1:42">
      <c r="A144" s="74">
        <v>92</v>
      </c>
      <c r="B144" s="208">
        <f ca="1">IF('Coal mining 2010'!$A152="MD",INDIRECT("'Coal mining 2010'!"&amp;'Country Selector'!$B$3&amp;ROW($A152))*10^12,0)*'Process Emissions Multipliers'!$C$50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2020'!$A152="MD",INDIRECT("'Coal mining 2020'!"&amp;'Country Selector'!$B$3&amp;ROW($A152))*10^12,0)*'Process Emissions Multipliers'!$E$50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2030'!$A152="MD",INDIRECT("'Coal mining 2030'!"&amp;'Country Selector'!$B$3&amp;ROW($A152))*10^12,0)*'Process Emissions Multipliers'!$G$50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Multipliers'!$H$50</f>
        <v>0</v>
      </c>
    </row>
    <row r="145" spans="1:42">
      <c r="A145" s="74">
        <v>93</v>
      </c>
      <c r="B145" s="208">
        <f ca="1">IF('Coal mining 2010'!$A153="MD",INDIRECT("'Coal mining 2010'!"&amp;'Country Selector'!$B$3&amp;ROW($A153))*10^12,0)*'Process Emissions Multipliers'!$C$50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2020'!$A153="MD",INDIRECT("'Coal mining 2020'!"&amp;'Country Selector'!$B$3&amp;ROW($A153))*10^12,0)*'Process Emissions Multipliers'!$E$50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Selector'!$B$3&amp;ROW($A153))*10^12,0)*'Process Emissions Multipliers'!$G$50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Multipliers'!$H$50</f>
        <v>0</v>
      </c>
    </row>
    <row r="146" spans="1:42">
      <c r="A146" s="74">
        <v>94</v>
      </c>
      <c r="B146" s="208">
        <f ca="1">IF('Coal mining 2010'!$A154="MD",INDIRECT("'Coal mining 2010'!"&amp;'Country Selector'!$B$3&amp;ROW($A154))*10^12,0)*'Process Emissions Multipliers'!$C$50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Selector'!$B$3&amp;ROW($A154))*10^12,0)*'Process Emissions Multipliers'!$E$50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Selector'!$B$3&amp;ROW($A154))*10^12,0)*'Process Emissions Multipliers'!$G$50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Multipliers'!$H$50</f>
        <v>0</v>
      </c>
    </row>
    <row r="147" spans="1:42">
      <c r="A147" s="74">
        <v>95</v>
      </c>
      <c r="B147" s="208">
        <f ca="1">IF('Coal mining 2010'!$A155="MD",INDIRECT("'Coal mining 2010'!"&amp;'Country Selector'!$B$3&amp;ROW($A155))*10^12,0)*'Process Emissions Multipliers'!$C$50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2020'!$A155="MD",INDIRECT("'Coal mining 2020'!"&amp;'Country Selector'!$B$3&amp;ROW($A155))*10^12,0)*'Process Emissions Multipliers'!$E$50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2030'!$A155="MD",INDIRECT("'Coal mining 2030'!"&amp;'Country Selector'!$B$3&amp;ROW($A155))*10^12,0)*'Process Emissions Multipliers'!$G$50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Multipliers'!$H$50</f>
        <v>0</v>
      </c>
    </row>
    <row r="148" spans="1:42">
      <c r="A148" s="74">
        <v>96</v>
      </c>
      <c r="B148" s="208">
        <f ca="1">IF('Coal mining 2010'!$A156="MD",INDIRECT("'Coal mining 2010'!"&amp;'Country Selector'!$B$3&amp;ROW($A156))*10^12,0)*'Process Emissions Multipliers'!$C$50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Selector'!$B$3&amp;ROW($A156))*10^12,0)*'Process Emissions Multipliers'!$E$50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2030'!$A156="MD",INDIRECT("'Coal mining 2030'!"&amp;'Country Selector'!$B$3&amp;ROW($A156))*10^12,0)*'Process Emissions Multipliers'!$G$50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Multipliers'!$H$50</f>
        <v>0</v>
      </c>
    </row>
    <row r="149" spans="1:42">
      <c r="A149" s="74">
        <v>97</v>
      </c>
      <c r="B149" s="208">
        <f ca="1">IF('Coal mining 2010'!$A157="MD",INDIRECT("'Coal mining 2010'!"&amp;'Country Selector'!$B$3&amp;ROW($A157))*10^12,0)*'Process Emissions Multipliers'!$C$50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2020'!$A157="MD",INDIRECT("'Coal mining 2020'!"&amp;'Country Selector'!$B$3&amp;ROW($A157))*10^12,0)*'Process Emissions Multipliers'!$E$50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Selector'!$B$3&amp;ROW($A157))*10^12,0)*'Process Emissions Multipliers'!$G$50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Multipliers'!$H$50</f>
        <v>0</v>
      </c>
    </row>
    <row r="150" spans="1:42">
      <c r="A150" s="74">
        <v>98</v>
      </c>
      <c r="B150" s="208">
        <f ca="1">IF('Coal mining 2010'!$A158="MD",INDIRECT("'Coal mining 2010'!"&amp;'Country Selector'!$B$3&amp;ROW($A158))*10^12,0)*'Process Emissions Multipliers'!$C$50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2020'!$A158="MD",INDIRECT("'Coal mining 2020'!"&amp;'Country Selector'!$B$3&amp;ROW($A158))*10^12,0)*'Process Emissions Multipliers'!$E$50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2030'!$A158="MD",INDIRECT("'Coal mining 2030'!"&amp;'Country Selector'!$B$3&amp;ROW($A158))*10^12,0)*'Process Emissions Multipliers'!$G$50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Multipliers'!$H$50</f>
        <v>0</v>
      </c>
    </row>
    <row r="151" spans="1:42">
      <c r="A151" s="74">
        <v>99</v>
      </c>
      <c r="B151" s="208">
        <f ca="1">IF('Coal mining 2010'!$A159="MD",INDIRECT("'Coal mining 2010'!"&amp;'Country Selector'!$B$3&amp;ROW($A159))*10^12,0)*'Process Emissions Multipliers'!$C$50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2020'!$A159="MD",INDIRECT("'Coal mining 2020'!"&amp;'Country Selector'!$B$3&amp;ROW($A159))*10^12,0)*'Process Emissions Multipliers'!$E$50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2030'!$A159="MD",INDIRECT("'Coal mining 2030'!"&amp;'Country Selector'!$B$3&amp;ROW($A159))*10^12,0)*'Process Emissions Multipliers'!$G$50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Multipliers'!$H$50</f>
        <v>0</v>
      </c>
    </row>
    <row r="152" spans="1:42">
      <c r="A152" s="74">
        <v>100</v>
      </c>
      <c r="B152" s="208">
        <f ca="1">IF('Coal mining 2010'!$A160="MD",INDIRECT("'Coal mining 2010'!"&amp;'Country Selector'!$B$3&amp;ROW($A160))*10^12,0)*'Process Emissions Multipliers'!$C$50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2020'!$A160="MD",INDIRECT("'Coal mining 2020'!"&amp;'Country Selector'!$B$3&amp;ROW($A160))*10^12,0)*'Process Emissions Multipliers'!$E$50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Selector'!$B$3&amp;ROW($A160))*10^12,0)*'Process Emissions Multipliers'!$G$50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Multipliers'!$H$50</f>
        <v>0</v>
      </c>
    </row>
    <row r="153" spans="1:42">
      <c r="A153" s="74">
        <v>150</v>
      </c>
      <c r="B153" s="208">
        <f ca="1">IF('Coal mining 2010'!$A161="MD",INDIRECT("'Coal mining 2010'!"&amp;'Country Selector'!$B$3&amp;ROW($A161))*10^12,0)*'Process Emissions Multipliers'!$C$50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2020'!$A161="MD",INDIRECT("'Coal mining 2020'!"&amp;'Country Selector'!$B$3&amp;ROW($A161))*10^12,0)*'Process Emissions Multipliers'!$E$50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2030'!$A161="MD",INDIRECT("'Coal mining 2030'!"&amp;'Country Selector'!$B$3&amp;ROW($A161))*10^12,0)*'Process Emissions Multipliers'!$G$50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Multipliers'!$H$50</f>
        <v>0</v>
      </c>
    </row>
    <row r="154" spans="1:42">
      <c r="A154" s="74">
        <v>200</v>
      </c>
      <c r="B154" s="208">
        <f ca="1">IF('Coal mining 2010'!$A162="MD",INDIRECT("'Coal mining 2010'!"&amp;'Country Selector'!$B$3&amp;ROW($A162))*10^12,0)*'Process Emissions Multipliers'!$C$50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Selector'!$B$3&amp;ROW($A162))*10^12,0)*'Process Emissions Multipliers'!$E$50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Selector'!$B$3&amp;ROW($A162))*10^12,0)*'Process Emissions Multipliers'!$G$50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Multipliers'!$H$50</f>
        <v>0</v>
      </c>
    </row>
    <row r="155" spans="1:42">
      <c r="A155" s="74">
        <v>250</v>
      </c>
      <c r="B155" s="208">
        <f ca="1">IF('Coal mining 2010'!$A163="MD",INDIRECT("'Coal mining 2010'!"&amp;'Country Selector'!$B$3&amp;ROW($A163))*10^12,0)*'Process Emissions Multipliers'!$C$50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Selector'!$B$3&amp;ROW($A163))*10^12,0)*'Process Emissions Multipliers'!$E$50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Selector'!$B$3&amp;ROW($A163))*10^12,0)*'Process Emissions Multipliers'!$G$50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Multipliers'!$H$50</f>
        <v>0</v>
      </c>
    </row>
    <row r="156" spans="1:42">
      <c r="A156" s="74">
        <v>300</v>
      </c>
      <c r="B156" s="208">
        <f ca="1">IF('Coal mining 2010'!$A164="MD",INDIRECT("'Coal mining 2010'!"&amp;'Country Selector'!$B$3&amp;ROW($A164))*10^12,0)*'Process Emissions Multipliers'!$C$50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Selector'!$B$3&amp;ROW($A164))*10^12,0)*'Process Emissions Multipliers'!$E$50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Selector'!$B$3&amp;ROW($A164))*10^12,0)*'Process Emissions Multipliers'!$G$50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Multipliers'!$H$50</f>
        <v>0</v>
      </c>
    </row>
    <row r="157" spans="1:42">
      <c r="A157" s="74">
        <v>350</v>
      </c>
      <c r="B157" s="208">
        <f ca="1">IF('Coal mining 2010'!$A165="MD",INDIRECT("'Coal mining 2010'!"&amp;'Country Selector'!$B$3&amp;ROW($A165))*10^12,0)*'Process Emissions Multipliers'!$C$50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Selector'!$B$3&amp;ROW($A165))*10^12,0)*'Process Emissions Multipliers'!$E$50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Selector'!$B$3&amp;ROW($A165))*10^12,0)*'Process Emissions Multipliers'!$G$50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Multipliers'!$H$50</f>
        <v>0</v>
      </c>
    </row>
    <row r="158" spans="1:42">
      <c r="A158" s="74">
        <v>400</v>
      </c>
      <c r="B158" s="208">
        <f ca="1">IF('Coal mining 2010'!$A166="MD",INDIRECT("'Coal mining 2010'!"&amp;'Country Selector'!$B$3&amp;ROW($A166))*10^12,0)*'Process Emissions Multipliers'!$C$50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Selector'!$B$3&amp;ROW($A166))*10^12,0)*'Process Emissions Multipliers'!$E$50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Selector'!$B$3&amp;ROW($A166))*10^12,0)*'Process Emissions Multipliers'!$G$50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Multipliers'!$H$50</f>
        <v>0</v>
      </c>
    </row>
    <row r="159" spans="1:42">
      <c r="A159" s="74">
        <v>450</v>
      </c>
      <c r="B159" s="208">
        <f ca="1">IF('Coal mining 2010'!$A167="MD",INDIRECT("'Coal mining 2010'!"&amp;'Country Selector'!$B$3&amp;ROW($A167))*10^12,0)*'Process Emissions Multipliers'!$C$50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Selector'!$B$3&amp;ROW($A167))*10^12,0)*'Process Emissions Multipliers'!$E$50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Selector'!$B$3&amp;ROW($A167))*10^12,0)*'Process Emissions Multipliers'!$G$50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Multipliers'!$H$50</f>
        <v>0</v>
      </c>
    </row>
    <row r="160" spans="1:42">
      <c r="A160" s="74">
        <v>500</v>
      </c>
      <c r="B160" s="208">
        <f ca="1">IF('Coal mining 2010'!$A168="MD",INDIRECT("'Coal mining 2010'!"&amp;'Country Selector'!$B$3&amp;ROW($A168))*10^12,0)*'Process Emissions Multipliers'!$C$50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Selector'!$B$3&amp;ROW($A168))*10^12,0)*'Process Emissions Multipliers'!$E$50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Selector'!$B$3&amp;ROW($A168))*10^12,0)*'Process Emissions Multipliers'!$G$50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Multipliers'!$H$50</f>
        <v>0</v>
      </c>
    </row>
    <row r="161" spans="1:42">
      <c r="A161" s="74">
        <v>550</v>
      </c>
      <c r="B161" s="208">
        <f ca="1">IF('Coal mining 2010'!$A169="MD",INDIRECT("'Coal mining 2010'!"&amp;'Country Selector'!$B$3&amp;ROW($A169))*10^12,0)*'Process Emissions Multipliers'!$C$50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Selector'!$B$3&amp;ROW($A169))*10^12,0)*'Process Emissions Multipliers'!$E$50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Selector'!$B$3&amp;ROW($A169))*10^12,0)*'Process Emissions Multipliers'!$G$50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Multipliers'!$H$50</f>
        <v>0</v>
      </c>
    </row>
    <row r="162" spans="1:42">
      <c r="A162" s="74">
        <v>600</v>
      </c>
      <c r="B162" s="208">
        <f ca="1">IF('Coal mining 2010'!$A170="MD",INDIRECT("'Coal mining 2010'!"&amp;'Country Selector'!$B$3&amp;ROW($A170))*10^12,0)*'Process Emissions Multipliers'!$C$50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Selector'!$B$3&amp;ROW($A170))*10^12,0)*'Process Emissions Multipliers'!$E$50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Selector'!$B$3&amp;ROW($A170))*10^12,0)*'Process Emissions Multipliers'!$G$50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Multipliers'!$H$50</f>
        <v>0</v>
      </c>
    </row>
    <row r="163" spans="1:42">
      <c r="A163" s="74">
        <v>650</v>
      </c>
      <c r="B163" s="208">
        <f ca="1">IF('Coal mining 2010'!$A171="MD",INDIRECT("'Coal mining 2010'!"&amp;'Country Selector'!$B$3&amp;ROW($A171))*10^12,0)*'Process Emissions Multipliers'!$C$50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Selector'!$B$3&amp;ROW($A171))*10^12,0)*'Process Emissions Multipliers'!$E$50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Selector'!$B$3&amp;ROW($A171))*10^12,0)*'Process Emissions Multipliers'!$G$50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Multipliers'!$H$50</f>
        <v>0</v>
      </c>
    </row>
    <row r="164" spans="1:42">
      <c r="A164" s="74">
        <v>700</v>
      </c>
      <c r="B164" s="208">
        <f ca="1">IF('Coal mining 2010'!$A172="MD",INDIRECT("'Coal mining 2010'!"&amp;'Country Selector'!$B$3&amp;ROW($A172))*10^12,0)*'Process Emissions Multipliers'!$C$50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Selector'!$B$3&amp;ROW($A172))*10^12,0)*'Process Emissions Multipliers'!$E$50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Selector'!$B$3&amp;ROW($A172))*10^12,0)*'Process Emissions Multipliers'!$G$50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Multipliers'!$H$50</f>
        <v>0</v>
      </c>
    </row>
    <row r="165" spans="1:42">
      <c r="A165" s="74">
        <v>750</v>
      </c>
      <c r="B165" s="208">
        <f ca="1">IF('Coal mining 2010'!$A173="MD",INDIRECT("'Coal mining 2010'!"&amp;'Country Selector'!$B$3&amp;ROW($A173))*10^12,0)*'Process Emissions Multipliers'!$C$50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Selector'!$B$3&amp;ROW($A173))*10^12,0)*'Process Emissions Multipliers'!$E$50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Selector'!$B$3&amp;ROW($A173))*10^12,0)*'Process Emissions Multipliers'!$G$50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Multipliers'!$H$50</f>
        <v>0</v>
      </c>
    </row>
    <row r="166" spans="1:42">
      <c r="A166" s="74">
        <v>800</v>
      </c>
      <c r="B166" s="208">
        <f ca="1">IF('Coal mining 2010'!$A174="MD",INDIRECT("'Coal mining 2010'!"&amp;'Country Selector'!$B$3&amp;ROW($A174))*10^12,0)*'Process Emissions Multipliers'!$C$50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Selector'!$B$3&amp;ROW($A174))*10^12,0)*'Process Emissions Multipliers'!$E$50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Selector'!$B$3&amp;ROW($A174))*10^12,0)*'Process Emissions Multipliers'!$G$50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Multipliers'!$H$50</f>
        <v>0</v>
      </c>
    </row>
    <row r="167" spans="1:42">
      <c r="A167" s="74">
        <v>850</v>
      </c>
      <c r="B167" s="208">
        <f ca="1">IF('Coal mining 2010'!$A175="MD",INDIRECT("'Coal mining 2010'!"&amp;'Country Selector'!$B$3&amp;ROW($A175))*10^12,0)*'Process Emissions Multipliers'!$C$50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Selector'!$B$3&amp;ROW($A175))*10^12,0)*'Process Emissions Multipliers'!$E$50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Selector'!$B$3&amp;ROW($A175))*10^12,0)*'Process Emissions Multipliers'!$G$50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Multipliers'!$H$50</f>
        <v>0</v>
      </c>
    </row>
    <row r="168" spans="1:42">
      <c r="A168" s="74">
        <v>900</v>
      </c>
      <c r="B168" s="208">
        <f ca="1">IF('Coal mining 2010'!$A176="MD",INDIRECT("'Coal mining 2010'!"&amp;'Country Selector'!$B$3&amp;ROW($A176))*10^12,0)*'Process Emissions Multipliers'!$C$50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Selector'!$B$3&amp;ROW($A176))*10^12,0)*'Process Emissions Multipliers'!$E$50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Selector'!$B$3&amp;ROW($A176))*10^12,0)*'Process Emissions Multipliers'!$G$50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Multipliers'!$H$50</f>
        <v>0</v>
      </c>
    </row>
    <row r="169" spans="1:42">
      <c r="A169" s="74">
        <v>950</v>
      </c>
      <c r="B169" s="208">
        <f ca="1">IF('Coal mining 2010'!$A177="MD",INDIRECT("'Coal mining 2010'!"&amp;'Country Selector'!$B$3&amp;ROW($A177))*10^12,0)*'Process Emissions Multipliers'!$C$50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Selector'!$B$3&amp;ROW($A177))*10^12,0)*'Process Emissions Multipliers'!$E$50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Selector'!$B$3&amp;ROW($A177))*10^12,0)*'Process Emissions Multipliers'!$G$50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Multipliers'!$H$50</f>
        <v>0</v>
      </c>
    </row>
    <row r="170" spans="1:42">
      <c r="A170" s="74">
        <v>1000</v>
      </c>
      <c r="B170" s="208">
        <f ca="1">IF('Coal mining 2010'!$A178="MD",INDIRECT("'Coal mining 2010'!"&amp;'Country Selector'!$B$3&amp;ROW($A178))*10^12,0)*'Process Emissions Multipliers'!$C$50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Selector'!$B$3&amp;ROW($A178))*10^12,0)*'Process Emissions Multipliers'!$E$50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Selector'!$B$3&amp;ROW($A178))*10^12,0)*'Process Emissions Multipliers'!$G$50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Multipliers'!$H$50</f>
        <v>0</v>
      </c>
    </row>
    <row r="171" spans="1:42">
      <c r="A171" s="74">
        <v>1500</v>
      </c>
      <c r="B171" s="208">
        <f ca="1">IF('Coal mining 2010'!$A179="MD",INDIRECT("'Coal mining 2010'!"&amp;'Country Selector'!$B$3&amp;ROW($A179))*10^12,0)*'Process Emissions Multipliers'!$C$50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Selector'!$B$3&amp;ROW($A179))*10^12,0)*'Process Emissions Multipliers'!$E$50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Selector'!$B$3&amp;ROW($A179))*10^12,0)*'Process Emissions Multipliers'!$G$50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Multipliers'!$H$50</f>
        <v>0</v>
      </c>
    </row>
    <row r="172" spans="1:42">
      <c r="A172" s="74">
        <v>2000</v>
      </c>
      <c r="B172" s="208">
        <f ca="1">IF('Coal mining 2010'!$A180="MD",INDIRECT("'Coal mining 2010'!"&amp;'Country Selector'!$B$3&amp;ROW($A180))*10^12,0)*'Process Emissions Multipliers'!$C$50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Selector'!$B$3&amp;ROW($A180))*10^12,0)*'Process Emissions Multipliers'!$E$50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Selector'!$B$3&amp;ROW($A180))*10^12,0)*'Process Emissions Multipliers'!$G$50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Multipliers'!$H$50</f>
        <v>0</v>
      </c>
    </row>
    <row r="173" spans="1:42">
      <c r="A173" s="74">
        <v>3000</v>
      </c>
      <c r="B173" s="208">
        <f ca="1">IF('Coal mining 2010'!$A181="MD",INDIRECT("'Coal mining 2010'!"&amp;'Country Selector'!$B$3&amp;ROW($A181))*10^12,0)*'Process Emissions Multipliers'!$C$50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Selector'!$B$3&amp;ROW($A181))*10^12,0)*'Process Emissions Multipliers'!$E$50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Selector'!$B$3&amp;ROW($A181))*10^12,0)*'Process Emissions Multipliers'!$G$50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Multipliers'!$H$50</f>
        <v>0</v>
      </c>
    </row>
    <row r="174" spans="1:42">
      <c r="A174" s="74">
        <v>5000</v>
      </c>
      <c r="B174" s="208">
        <f ca="1">IF('Coal mining 2010'!$A182="MD",INDIRECT("'Coal mining 2010'!"&amp;'Country Selector'!$B$3&amp;ROW($A182))*10^12,0)*'Process Emissions Multipliers'!$C$50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Selector'!$B$3&amp;ROW($A182))*10^12,0)*'Process Emissions Multipliers'!$E$50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Selector'!$B$3&amp;ROW($A182))*10^12,0)*'Process Emissions Multipliers'!$G$50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Multipliers'!$H$50</f>
        <v>0</v>
      </c>
    </row>
    <row r="175" spans="1:42">
      <c r="A175" s="74">
        <v>10000</v>
      </c>
      <c r="B175" s="208">
        <f ca="1">IF('Coal mining 2010'!$A183="MD",INDIRECT("'Coal mining 2010'!"&amp;'Country Selector'!$B$3&amp;ROW($A183))*10^12,0)*'Process Emissions Multipliers'!$C$50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Selector'!$B$3&amp;ROW($A183))*10^12,0)*'Process Emissions Multipliers'!$E$50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Selector'!$B$3&amp;ROW($A183))*10^12,0)*'Process Emissions Multipliers'!$G$50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Multipliers'!$H$50</f>
        <v>0</v>
      </c>
    </row>
    <row r="176" spans="1:42">
      <c r="A176" s="74">
        <v>100000</v>
      </c>
      <c r="B176" s="208">
        <f ca="1">IF('Coal mining 2010'!$A184="MD",INDIRECT("'Coal mining 2010'!"&amp;'Country Selector'!$B$3&amp;ROW($A184))*10^12,0)*'Process Emissions Multipliers'!$C$50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Selector'!$B$3&amp;ROW($A184))*10^12,0)*'Process Emissions Multipliers'!$E$50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Selector'!$B$3&amp;ROW($A184))*10^12,0)*'Process Emissions Multipliers'!$G$50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Multipliers'!$H$50</f>
        <v>0</v>
      </c>
    </row>
    <row r="177" spans="1:42">
      <c r="A177" s="74">
        <v>1000000</v>
      </c>
      <c r="B177" s="208">
        <f ca="1">IF('Coal mining 2010'!$A185="MD",INDIRECT("'Coal mining 2010'!"&amp;'Country Selector'!$B$3&amp;ROW($A185))*10^12,0)*'Process Emissions Multipliers'!$C$50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Selector'!$B$3&amp;ROW($A185))*10^12,0)*'Process Emissions Multipliers'!$E$50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Selector'!$B$3&amp;ROW($A185))*10^12,0)*'Process Emissions Multipliers'!$G$50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Multipliers'!$H$50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9"/>
  <sheetViews>
    <sheetView tabSelected="1" topLeftCell="AB144" workbookViewId="0">
      <selection activeCell="AP179" sqref="D179:AP179"/>
    </sheetView>
  </sheetViews>
  <sheetFormatPr defaultColWidth="9.140625" defaultRowHeight="15"/>
  <cols>
    <col min="1" max="1" width="28.85546875" style="208" customWidth="1"/>
    <col min="2" max="11" width="9.140625" style="208"/>
    <col min="12" max="12" width="12" style="208" bestFit="1" customWidth="1"/>
    <col min="13" max="21" width="9.140625" style="208"/>
    <col min="22" max="22" width="12" style="208" bestFit="1" customWidth="1"/>
    <col min="23" max="41" width="9.140625" style="208"/>
    <col min="42" max="42" width="10.42578125" style="208" customWidth="1"/>
    <col min="43" max="16384" width="9.140625" style="208"/>
  </cols>
  <sheetData>
    <row r="1" spans="1:42">
      <c r="A1" s="208" t="s">
        <v>234</v>
      </c>
      <c r="B1" s="208">
        <v>2010</v>
      </c>
      <c r="C1" s="208">
        <v>2011</v>
      </c>
      <c r="D1" s="208">
        <v>2012</v>
      </c>
      <c r="E1" s="208">
        <v>2013</v>
      </c>
      <c r="F1" s="208">
        <v>2014</v>
      </c>
      <c r="G1" s="208">
        <v>2015</v>
      </c>
      <c r="H1" s="208">
        <v>2016</v>
      </c>
      <c r="I1" s="208">
        <v>2017</v>
      </c>
      <c r="J1" s="208">
        <v>2018</v>
      </c>
      <c r="K1" s="208">
        <v>2019</v>
      </c>
      <c r="L1" s="208">
        <v>2020</v>
      </c>
      <c r="M1" s="208">
        <v>2021</v>
      </c>
      <c r="N1" s="208">
        <v>2022</v>
      </c>
      <c r="O1" s="208">
        <v>2023</v>
      </c>
      <c r="P1" s="208">
        <v>2024</v>
      </c>
      <c r="Q1" s="208">
        <v>2025</v>
      </c>
      <c r="R1" s="208">
        <v>2026</v>
      </c>
      <c r="S1" s="208">
        <v>2027</v>
      </c>
      <c r="T1" s="208">
        <v>2028</v>
      </c>
      <c r="U1" s="208">
        <v>2029</v>
      </c>
      <c r="V1" s="208">
        <v>2030</v>
      </c>
      <c r="W1" s="208">
        <v>2031</v>
      </c>
      <c r="X1" s="208">
        <v>2032</v>
      </c>
      <c r="Y1" s="208">
        <v>2033</v>
      </c>
      <c r="Z1" s="208">
        <v>2034</v>
      </c>
      <c r="AA1" s="208">
        <v>2035</v>
      </c>
      <c r="AB1" s="208">
        <v>2036</v>
      </c>
      <c r="AC1" s="208">
        <v>2037</v>
      </c>
      <c r="AD1" s="208">
        <v>2038</v>
      </c>
      <c r="AE1" s="208">
        <v>2039</v>
      </c>
      <c r="AF1" s="208">
        <v>2040</v>
      </c>
      <c r="AG1" s="208">
        <v>2041</v>
      </c>
      <c r="AH1" s="208">
        <v>2042</v>
      </c>
      <c r="AI1" s="208">
        <v>2043</v>
      </c>
      <c r="AJ1" s="208">
        <v>2044</v>
      </c>
      <c r="AK1" s="208">
        <v>2045</v>
      </c>
      <c r="AL1" s="208">
        <v>2046</v>
      </c>
      <c r="AM1" s="208">
        <v>2047</v>
      </c>
      <c r="AN1" s="208">
        <v>2048</v>
      </c>
      <c r="AO1" s="208">
        <v>2049</v>
      </c>
      <c r="AP1" s="208">
        <v>2050</v>
      </c>
    </row>
    <row r="2" spans="1:42">
      <c r="A2" s="74">
        <v>-50</v>
      </c>
      <c r="B2" s="208">
        <f ca="1">IF('Chemicals 2010'!$A10="CP",INDIRECT("'Chemicals 2010'!"&amp;'Country Selector'!$B$3&amp;ROW($A10))*10^12,0)*'Process Emissions Multipliers'!$C$44</f>
        <v>0</v>
      </c>
      <c r="C2" s="90">
        <f ca="1">$B2*($L$1-C$1)/($L$1-$B$1)+$L2*(C$1-$B$1)/($L$1-$B$1)</f>
        <v>3552482830.0412683</v>
      </c>
      <c r="D2" s="90">
        <f t="shared" ref="D2:K17" ca="1" si="0">$B2*($L$1-D$1)/($L$1-$B$1)+$L2*(D$1-$B$1)/($L$1-$B$1)</f>
        <v>7104965660.0825367</v>
      </c>
      <c r="E2" s="90">
        <f t="shared" ca="1" si="0"/>
        <v>10657448490.123804</v>
      </c>
      <c r="F2" s="90">
        <f t="shared" ca="1" si="0"/>
        <v>14209931320.165073</v>
      </c>
      <c r="G2" s="90">
        <f t="shared" ca="1" si="0"/>
        <v>17762414150.206341</v>
      </c>
      <c r="H2" s="90">
        <f t="shared" ca="1" si="0"/>
        <v>21314896980.247608</v>
      </c>
      <c r="I2" s="90">
        <f t="shared" ca="1" si="0"/>
        <v>24867379810.288876</v>
      </c>
      <c r="J2" s="90">
        <f t="shared" ca="1" si="0"/>
        <v>28419862640.330147</v>
      </c>
      <c r="K2" s="90">
        <f t="shared" ca="1" si="0"/>
        <v>31972345470.37141</v>
      </c>
      <c r="L2" s="208">
        <f ca="1">IF('Chemicals 2020'!$A10="CP",INDIRECT("'Chemicals 2020'!"&amp;'Country Selector'!$B$3&amp;ROW($A10))*10^12,0)*'Process Emissions Multipliers'!$E$44</f>
        <v>35524828300.412682</v>
      </c>
      <c r="M2" s="90">
        <f ca="1">$L2*($V$1-M$1)/($V$1-$L$1)+$V2*(M$1-$L$1)/($V$1-$L$1)</f>
        <v>90445229010.412125</v>
      </c>
      <c r="N2" s="90">
        <f t="shared" ref="N2:U17" ca="1" si="1">$L2*($V$1-N$1)/($V$1-$L$1)+$V2*(N$1-$L$1)/($V$1-$L$1)</f>
        <v>145365629720.41156</v>
      </c>
      <c r="O2" s="90">
        <f t="shared" ca="1" si="1"/>
        <v>200286030430.41101</v>
      </c>
      <c r="P2" s="90">
        <f t="shared" ca="1" si="1"/>
        <v>255206431140.41046</v>
      </c>
      <c r="Q2" s="90">
        <f t="shared" ca="1" si="1"/>
        <v>310126831850.40991</v>
      </c>
      <c r="R2" s="90">
        <f t="shared" ca="1" si="1"/>
        <v>365047232560.40936</v>
      </c>
      <c r="S2" s="90">
        <f t="shared" ca="1" si="1"/>
        <v>419967633270.40875</v>
      </c>
      <c r="T2" s="90">
        <f t="shared" ca="1" si="1"/>
        <v>474888033980.4082</v>
      </c>
      <c r="U2" s="90">
        <f t="shared" ca="1" si="1"/>
        <v>529808434690.40765</v>
      </c>
      <c r="V2" s="208">
        <f ca="1">IF('Chemicals 2030'!$A10="CP",INDIRECT("'Chemicals 2030'!"&amp;'Country Selector'!$B$3&amp;ROW($A10))*10^12,0)*'Process Emissions Multipliers'!$G$44</f>
        <v>584728835400.4071</v>
      </c>
      <c r="W2" s="90">
        <f ca="1">$V2*($AP$1-W$1)/($AP$1-$V$1)+$AP2*(W$1-$V$1)/($AP$1-$V$1)</f>
        <v>592798143752.97278</v>
      </c>
      <c r="X2" s="90">
        <f t="shared" ref="X2:AO16" ca="1" si="2">$V2*($AP$1-X$1)/($AP$1-$V$1)+$AP2*(X$1-$V$1)/($AP$1-$V$1)</f>
        <v>600867452105.53857</v>
      </c>
      <c r="Y2" s="90">
        <f t="shared" ca="1" si="2"/>
        <v>608936760458.10425</v>
      </c>
      <c r="Z2" s="90">
        <f t="shared" ca="1" si="2"/>
        <v>617006068810.66992</v>
      </c>
      <c r="AA2" s="90">
        <f t="shared" ca="1" si="2"/>
        <v>625075377163.2356</v>
      </c>
      <c r="AB2" s="90">
        <f t="shared" ca="1" si="2"/>
        <v>633144685515.80127</v>
      </c>
      <c r="AC2" s="90">
        <f t="shared" ca="1" si="2"/>
        <v>641213993868.36707</v>
      </c>
      <c r="AD2" s="90">
        <f t="shared" ca="1" si="2"/>
        <v>649283302220.93274</v>
      </c>
      <c r="AE2" s="90">
        <f t="shared" ca="1" si="2"/>
        <v>657352610573.49854</v>
      </c>
      <c r="AF2" s="90">
        <f t="shared" ca="1" si="2"/>
        <v>665421918926.06421</v>
      </c>
      <c r="AG2" s="90">
        <f t="shared" ca="1" si="2"/>
        <v>673491227278.62988</v>
      </c>
      <c r="AH2" s="90">
        <f t="shared" ca="1" si="2"/>
        <v>681560535631.19556</v>
      </c>
      <c r="AI2" s="90">
        <f t="shared" ca="1" si="2"/>
        <v>689629843983.76123</v>
      </c>
      <c r="AJ2" s="90">
        <f t="shared" ca="1" si="2"/>
        <v>697699152336.32703</v>
      </c>
      <c r="AK2" s="90">
        <f t="shared" ca="1" si="2"/>
        <v>705768460688.8927</v>
      </c>
      <c r="AL2" s="90">
        <f t="shared" ca="1" si="2"/>
        <v>713837769041.45837</v>
      </c>
      <c r="AM2" s="90">
        <f t="shared" ca="1" si="2"/>
        <v>721907077394.02405</v>
      </c>
      <c r="AN2" s="90">
        <f t="shared" ca="1" si="2"/>
        <v>729976385746.58984</v>
      </c>
      <c r="AO2" s="90">
        <f t="shared" ca="1" si="2"/>
        <v>738045694099.15552</v>
      </c>
      <c r="AP2" s="208">
        <f ca="1">V2*'Process Emissions Multipliers'!$H$44</f>
        <v>746115002451.72119</v>
      </c>
    </row>
    <row r="3" spans="1:42">
      <c r="A3" s="74">
        <v>-49</v>
      </c>
      <c r="B3" s="208">
        <f ca="1">IF('Chemicals 2010'!$A11="CP",INDIRECT("'Chemicals 2010'!"&amp;'Country Selector'!$B$3&amp;ROW($A11))*10^12,0)*'Process Emissions Multipliers'!$C$44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08">
        <f ca="1">IF('Chemicals 2020'!$A11="CP",INDIRECT("'Chemicals 2020'!"&amp;'Country Selector'!$B$3&amp;ROW($A11))*10^12,0)*'Process Emissions Multipliers'!$E$44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99">
        <f ca="1">IF('Chemicals 2030'!$A11="CP",INDIRECT("'Chemicals 2030'!"&amp;'Country Selector'!$B$3&amp;ROW($A11))*10^12,0)*'Process Emissions Multipliers'!$G$44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99">
        <f ca="1">V3*'Process Emissions Multipliers'!$H$44</f>
        <v>0</v>
      </c>
    </row>
    <row r="4" spans="1:42">
      <c r="A4" s="74">
        <v>-48</v>
      </c>
      <c r="B4" s="208">
        <f ca="1">IF('Chemicals 2010'!$A12="CP",INDIRECT("'Chemicals 2010'!"&amp;'Country Selector'!$B$3&amp;ROW($A12))*10^12,0)*'Process Emissions Multipliers'!$C$44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08">
        <f ca="1">IF('Chemicals 2020'!$A12="CP",INDIRECT("'Chemicals 2020'!"&amp;'Country Selector'!$B$3&amp;ROW($A12))*10^12,0)*'Process Emissions Multipliers'!$E$44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99">
        <f ca="1">IF('Chemicals 2030'!$A12="CP",INDIRECT("'Chemicals 2030'!"&amp;'Country Selector'!$B$3&amp;ROW($A12))*10^12,0)*'Process Emissions Multipliers'!$G$44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99">
        <f ca="1">V4*'Process Emissions Multipliers'!$H$44</f>
        <v>0</v>
      </c>
    </row>
    <row r="5" spans="1:42">
      <c r="A5" s="74">
        <v>-47</v>
      </c>
      <c r="B5" s="208">
        <f ca="1">IF('Chemicals 2010'!$A13="CP",INDIRECT("'Chemicals 2010'!"&amp;'Country Selector'!$B$3&amp;ROW($A13))*10^12,0)*'Process Emissions Multipliers'!$C$44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08">
        <f ca="1">IF('Chemicals 2020'!$A13="CP",INDIRECT("'Chemicals 2020'!"&amp;'Country Selector'!$B$3&amp;ROW($A13))*10^12,0)*'Process Emissions Multipliers'!$E$44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99">
        <f ca="1">IF('Chemicals 2030'!$A13="CP",INDIRECT("'Chemicals 2030'!"&amp;'Country Selector'!$B$3&amp;ROW($A13))*10^12,0)*'Process Emissions Multipliers'!$G$44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99">
        <f ca="1">V5*'Process Emissions Multipliers'!$H$44</f>
        <v>0</v>
      </c>
    </row>
    <row r="6" spans="1:42">
      <c r="A6" s="74">
        <v>-46</v>
      </c>
      <c r="B6" s="208">
        <f ca="1">IF('Chemicals 2010'!$A14="CP",INDIRECT("'Chemicals 2010'!"&amp;'Country Selector'!$B$3&amp;ROW($A14))*10^12,0)*'Process Emissions Multipliers'!$C$44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08">
        <f ca="1">IF('Chemicals 2020'!$A14="CP",INDIRECT("'Chemicals 2020'!"&amp;'Country Selector'!$B$3&amp;ROW($A14))*10^12,0)*'Process Emissions Multipliers'!$E$44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99">
        <f ca="1">IF('Chemicals 2030'!$A14="CP",INDIRECT("'Chemicals 2030'!"&amp;'Country Selector'!$B$3&amp;ROW($A14))*10^12,0)*'Process Emissions Multipliers'!$G$44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99">
        <f ca="1">V6*'Process Emissions Multipliers'!$H$44</f>
        <v>0</v>
      </c>
    </row>
    <row r="7" spans="1:42">
      <c r="A7" s="74">
        <v>-45</v>
      </c>
      <c r="B7" s="208">
        <f ca="1">IF('Chemicals 2010'!$A15="CP",INDIRECT("'Chemicals 2010'!"&amp;'Country Selector'!$B$3&amp;ROW($A15))*10^12,0)*'Process Emissions Multipliers'!$C$44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08">
        <f ca="1">IF('Chemicals 2020'!$A15="CP",INDIRECT("'Chemicals 2020'!"&amp;'Country Selector'!$B$3&amp;ROW($A15))*10^12,0)*'Process Emissions Multipliers'!$E$44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99">
        <f ca="1">IF('Chemicals 2030'!$A15="CP",INDIRECT("'Chemicals 2030'!"&amp;'Country Selector'!$B$3&amp;ROW($A15))*10^12,0)*'Process Emissions Multipliers'!$G$44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99">
        <f ca="1">V7*'Process Emissions Multipliers'!$H$44</f>
        <v>0</v>
      </c>
    </row>
    <row r="8" spans="1:42">
      <c r="A8" s="74">
        <v>-44</v>
      </c>
      <c r="B8" s="208">
        <f ca="1">IF('Chemicals 2010'!$A16="CP",INDIRECT("'Chemicals 2010'!"&amp;'Country Selector'!$B$3&amp;ROW($A16))*10^12,0)*'Process Emissions Multipliers'!$C$44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08">
        <f ca="1">IF('Chemicals 2020'!$A16="CP",INDIRECT("'Chemicals 2020'!"&amp;'Country Selector'!$B$3&amp;ROW($A16))*10^12,0)*'Process Emissions Multipliers'!$E$44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99">
        <f ca="1">IF('Chemicals 2030'!$A16="CP",INDIRECT("'Chemicals 2030'!"&amp;'Country Selector'!$B$3&amp;ROW($A16))*10^12,0)*'Process Emissions Multipliers'!$G$44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99">
        <f ca="1">V8*'Process Emissions Multipliers'!$H$44</f>
        <v>0</v>
      </c>
    </row>
    <row r="9" spans="1:42">
      <c r="A9" s="74">
        <v>-43</v>
      </c>
      <c r="B9" s="208">
        <f ca="1">IF('Chemicals 2010'!$A17="CP",INDIRECT("'Chemicals 2010'!"&amp;'Country Selector'!$B$3&amp;ROW($A17))*10^12,0)*'Process Emissions Multipliers'!$C$44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08">
        <f ca="1">IF('Chemicals 2020'!$A17="CP",INDIRECT("'Chemicals 2020'!"&amp;'Country Selector'!$B$3&amp;ROW($A17))*10^12,0)*'Process Emissions Multipliers'!$E$44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99">
        <f ca="1">IF('Chemicals 2030'!$A17="CP",INDIRECT("'Chemicals 2030'!"&amp;'Country Selector'!$B$3&amp;ROW($A17))*10^12,0)*'Process Emissions Multipliers'!$G$44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99">
        <f ca="1">V9*'Process Emissions Multipliers'!$H$44</f>
        <v>0</v>
      </c>
    </row>
    <row r="10" spans="1:42">
      <c r="A10" s="74">
        <v>-42</v>
      </c>
      <c r="B10" s="208">
        <f ca="1">IF('Chemicals 2010'!$A18="CP",INDIRECT("'Chemicals 2010'!"&amp;'Country Selector'!$B$3&amp;ROW($A18))*10^12,0)*'Process Emissions Multipliers'!$C$44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08">
        <f ca="1">IF('Chemicals 2020'!$A18="CP",INDIRECT("'Chemicals 2020'!"&amp;'Country Selector'!$B$3&amp;ROW($A18))*10^12,0)*'Process Emissions Multipliers'!$E$44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99">
        <f ca="1">IF('Chemicals 2030'!$A18="CP",INDIRECT("'Chemicals 2030'!"&amp;'Country Selector'!$B$3&amp;ROW($A18))*10^12,0)*'Process Emissions Multipliers'!$G$44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99">
        <f ca="1">V10*'Process Emissions Multipliers'!$H$44</f>
        <v>0</v>
      </c>
    </row>
    <row r="11" spans="1:42">
      <c r="A11" s="74">
        <v>-41</v>
      </c>
      <c r="B11" s="208">
        <f ca="1">IF('Chemicals 2010'!$A19="CP",INDIRECT("'Chemicals 2010'!"&amp;'Country Selector'!$B$3&amp;ROW($A19))*10^12,0)*'Process Emissions Multipliers'!$C$44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08">
        <f ca="1">IF('Chemicals 2020'!$A19="CP",INDIRECT("'Chemicals 2020'!"&amp;'Country Selector'!$B$3&amp;ROW($A19))*10^12,0)*'Process Emissions Multipliers'!$E$44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99">
        <f ca="1">IF('Chemicals 2030'!$A19="CP",INDIRECT("'Chemicals 2030'!"&amp;'Country Selector'!$B$3&amp;ROW($A19))*10^12,0)*'Process Emissions Multipliers'!$G$44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99">
        <f ca="1">V11*'Process Emissions Multipliers'!$H$44</f>
        <v>0</v>
      </c>
    </row>
    <row r="12" spans="1:42">
      <c r="A12" s="74">
        <v>-40</v>
      </c>
      <c r="B12" s="208">
        <f ca="1">IF('Chemicals 2010'!$A20="CP",INDIRECT("'Chemicals 2010'!"&amp;'Country Selector'!$B$3&amp;ROW($A20))*10^12,0)*'Process Emissions Multipliers'!$C$44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08">
        <f ca="1">IF('Chemicals 2020'!$A20="CP",INDIRECT("'Chemicals 2020'!"&amp;'Country Selector'!$B$3&amp;ROW($A20))*10^12,0)*'Process Emissions Multipliers'!$E$44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299">
        <f ca="1">IF('Chemicals 2030'!$A20="CP",INDIRECT("'Chemicals 2030'!"&amp;'Country Selector'!$B$3&amp;ROW($A20))*10^12,0)*'Process Emissions Multipliers'!$G$44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99">
        <f ca="1">V12*'Process Emissions Multipliers'!$H$44</f>
        <v>0</v>
      </c>
    </row>
    <row r="13" spans="1:42">
      <c r="A13" s="74">
        <v>-39</v>
      </c>
      <c r="B13" s="208">
        <f ca="1">IF('Chemicals 2010'!$A21="CP",INDIRECT("'Chemicals 2010'!"&amp;'Country Selector'!$B$3&amp;ROW($A21))*10^12,0)*'Process Emissions Multipliers'!$C$44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08">
        <f ca="1">IF('Chemicals 2020'!$A21="CP",INDIRECT("'Chemicals 2020'!"&amp;'Country Selector'!$B$3&amp;ROW($A21))*10^12,0)*'Process Emissions Multipliers'!$E$44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99">
        <f ca="1">IF('Chemicals 2030'!$A21="CP",INDIRECT("'Chemicals 2030'!"&amp;'Country Selector'!$B$3&amp;ROW($A21))*10^12,0)*'Process Emissions Multipliers'!$G$44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99">
        <f ca="1">V13*'Process Emissions Multipliers'!$H$44</f>
        <v>0</v>
      </c>
    </row>
    <row r="14" spans="1:42">
      <c r="A14" s="74">
        <v>-38</v>
      </c>
      <c r="B14" s="208">
        <f ca="1">IF('Chemicals 2010'!$A22="CP",INDIRECT("'Chemicals 2010'!"&amp;'Country Selector'!$B$3&amp;ROW($A22))*10^12,0)*'Process Emissions Multipliers'!$C$44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08">
        <f ca="1">IF('Chemicals 2020'!$A22="CP",INDIRECT("'Chemicals 2020'!"&amp;'Country Selector'!$B$3&amp;ROW($A22))*10^12,0)*'Process Emissions Multipliers'!$E$44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99">
        <f ca="1">IF('Chemicals 2030'!$A22="CP",INDIRECT("'Chemicals 2030'!"&amp;'Country Selector'!$B$3&amp;ROW($A22))*10^12,0)*'Process Emissions Multipliers'!$G$44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99">
        <f ca="1">V14*'Process Emissions Multipliers'!$H$44</f>
        <v>0</v>
      </c>
    </row>
    <row r="15" spans="1:42">
      <c r="A15" s="74">
        <v>-37</v>
      </c>
      <c r="B15" s="208">
        <f ca="1">IF('Chemicals 2010'!$A23="CP",INDIRECT("'Chemicals 2010'!"&amp;'Country Selector'!$B$3&amp;ROW($A23))*10^12,0)*'Process Emissions Multipliers'!$C$44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08">
        <f ca="1">IF('Chemicals 2020'!$A23="CP",INDIRECT("'Chemicals 2020'!"&amp;'Country Selector'!$B$3&amp;ROW($A23))*10^12,0)*'Process Emissions Multipliers'!$E$44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99">
        <f ca="1">IF('Chemicals 2030'!$A23="CP",INDIRECT("'Chemicals 2030'!"&amp;'Country Selector'!$B$3&amp;ROW($A23))*10^12,0)*'Process Emissions Multipliers'!$G$44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99">
        <f ca="1">V15*'Process Emissions Multipliers'!$H$44</f>
        <v>0</v>
      </c>
    </row>
    <row r="16" spans="1:42">
      <c r="A16" s="74">
        <v>-36</v>
      </c>
      <c r="B16" s="208">
        <f ca="1">IF('Chemicals 2010'!$A24="CP",INDIRECT("'Chemicals 2010'!"&amp;'Country Selector'!$B$3&amp;ROW($A24))*10^12,0)*'Process Emissions Multipliers'!$C$44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08">
        <f ca="1">IF('Chemicals 2020'!$A24="CP",INDIRECT("'Chemicals 2020'!"&amp;'Country Selector'!$B$3&amp;ROW($A24))*10^12,0)*'Process Emissions Multipliers'!$E$44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99">
        <f ca="1">IF('Chemicals 2030'!$A24="CP",INDIRECT("'Chemicals 2030'!"&amp;'Country Selector'!$B$3&amp;ROW($A24))*10^12,0)*'Process Emissions Multipliers'!$G$44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99">
        <f ca="1">V16*'Process Emissions Multipliers'!$H$44</f>
        <v>0</v>
      </c>
    </row>
    <row r="17" spans="1:42">
      <c r="A17" s="74">
        <v>-35</v>
      </c>
      <c r="B17" s="208">
        <f ca="1">IF('Chemicals 2010'!$A25="CP",INDIRECT("'Chemicals 2010'!"&amp;'Country Selector'!$B$3&amp;ROW($A25))*10^12,0)*'Process Emissions Multipliers'!$C$44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08">
        <f ca="1">IF('Chemicals 2020'!$A25="CP",INDIRECT("'Chemicals 2020'!"&amp;'Country Selector'!$B$3&amp;ROW($A25))*10^12,0)*'Process Emissions Multipliers'!$E$44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99">
        <f ca="1">IF('Chemicals 2030'!$A25="CP",INDIRECT("'Chemicals 2030'!"&amp;'Country Selector'!$B$3&amp;ROW($A25))*10^12,0)*'Process Emissions Multipliers'!$G$44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99">
        <f ca="1">V17*'Process Emissions Multipliers'!$H$44</f>
        <v>0</v>
      </c>
    </row>
    <row r="18" spans="1:42">
      <c r="A18" s="74">
        <v>-34</v>
      </c>
      <c r="B18" s="208">
        <f ca="1">IF('Chemicals 2010'!$A26="CP",INDIRECT("'Chemicals 2010'!"&amp;'Country Selector'!$B$3&amp;ROW($A26))*10^12,0)*'Process Emissions Multipliers'!$C$44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08">
        <f ca="1">IF('Chemicals 2020'!$A26="CP",INDIRECT("'Chemicals 2020'!"&amp;'Country Selector'!$B$3&amp;ROW($A26))*10^12,0)*'Process Emissions Multipliers'!$E$44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99">
        <f ca="1">IF('Chemicals 2030'!$A26="CP",INDIRECT("'Chemicals 2030'!"&amp;'Country Selector'!$B$3&amp;ROW($A26))*10^12,0)*'Process Emissions Multipliers'!$G$44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99">
        <f ca="1">V18*'Process Emissions Multipliers'!$H$44</f>
        <v>0</v>
      </c>
    </row>
    <row r="19" spans="1:42">
      <c r="A19" s="74">
        <v>-33</v>
      </c>
      <c r="B19" s="208">
        <f ca="1">IF('Chemicals 2010'!$A27="CP",INDIRECT("'Chemicals 2010'!"&amp;'Country Selector'!$B$3&amp;ROW($A27))*10^12,0)*'Process Emissions Multipliers'!$C$44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08">
        <f ca="1">IF('Chemicals 2020'!$A27="CP",INDIRECT("'Chemicals 2020'!"&amp;'Country Selector'!$B$3&amp;ROW($A27))*10^12,0)*'Process Emissions Multipliers'!$E$44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99">
        <f ca="1">IF('Chemicals 2030'!$A27="CP",INDIRECT("'Chemicals 2030'!"&amp;'Country Selector'!$B$3&amp;ROW($A27))*10^12,0)*'Process Emissions Multipliers'!$G$44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99">
        <f ca="1">V19*'Process Emissions Multipliers'!$H$44</f>
        <v>0</v>
      </c>
    </row>
    <row r="20" spans="1:42">
      <c r="A20" s="74">
        <v>-32</v>
      </c>
      <c r="B20" s="208">
        <f ca="1">IF('Chemicals 2010'!$A28="CP",INDIRECT("'Chemicals 2010'!"&amp;'Country Selector'!$B$3&amp;ROW($A28))*10^12,0)*'Process Emissions Multipliers'!$C$44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08">
        <f ca="1">IF('Chemicals 2020'!$A28="CP",INDIRECT("'Chemicals 2020'!"&amp;'Country Selector'!$B$3&amp;ROW($A28))*10^12,0)*'Process Emissions Multipliers'!$E$44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99">
        <f ca="1">IF('Chemicals 2030'!$A28="CP",INDIRECT("'Chemicals 2030'!"&amp;'Country Selector'!$B$3&amp;ROW($A28))*10^12,0)*'Process Emissions Multipliers'!$G$44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99">
        <f ca="1">V20*'Process Emissions Multipliers'!$H$44</f>
        <v>0</v>
      </c>
    </row>
    <row r="21" spans="1:42">
      <c r="A21" s="74">
        <v>-31</v>
      </c>
      <c r="B21" s="208">
        <f ca="1">IF('Chemicals 2010'!$A29="CP",INDIRECT("'Chemicals 2010'!"&amp;'Country Selector'!$B$3&amp;ROW($A29))*10^12,0)*'Process Emissions Multipliers'!$C$44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08">
        <f ca="1">IF('Chemicals 2020'!$A29="CP",INDIRECT("'Chemicals 2020'!"&amp;'Country Selector'!$B$3&amp;ROW($A29))*10^12,0)*'Process Emissions Multipliers'!$E$44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99">
        <f ca="1">IF('Chemicals 2030'!$A29="CP",INDIRECT("'Chemicals 2030'!"&amp;'Country Selector'!$B$3&amp;ROW($A29))*10^12,0)*'Process Emissions Multipliers'!$G$44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99">
        <f ca="1">V21*'Process Emissions Multipliers'!$H$44</f>
        <v>0</v>
      </c>
    </row>
    <row r="22" spans="1:42">
      <c r="A22" s="74">
        <v>-30</v>
      </c>
      <c r="B22" s="208">
        <f ca="1">IF('Chemicals 2010'!$A30="CP",INDIRECT("'Chemicals 2010'!"&amp;'Country Selector'!$B$3&amp;ROW($A30))*10^12,0)*'Process Emissions Multipliers'!$C$44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08">
        <f ca="1">IF('Chemicals 2020'!$A30="CP",INDIRECT("'Chemicals 2020'!"&amp;'Country Selector'!$B$3&amp;ROW($A30))*10^12,0)*'Process Emissions Multipliers'!$E$44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99">
        <f ca="1">IF('Chemicals 2030'!$A30="CP",INDIRECT("'Chemicals 2030'!"&amp;'Country Selector'!$B$3&amp;ROW($A30))*10^12,0)*'Process Emissions Multipliers'!$G$44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99">
        <f ca="1">V22*'Process Emissions Multipliers'!$H$44</f>
        <v>0</v>
      </c>
    </row>
    <row r="23" spans="1:42">
      <c r="A23" s="74">
        <v>-29</v>
      </c>
      <c r="B23" s="208">
        <f ca="1">IF('Chemicals 2010'!$A31="CP",INDIRECT("'Chemicals 2010'!"&amp;'Country Selector'!$B$3&amp;ROW($A31))*10^12,0)*'Process Emissions Multipliers'!$C$44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08">
        <f ca="1">IF('Chemicals 2020'!$A31="CP",INDIRECT("'Chemicals 2020'!"&amp;'Country Selector'!$B$3&amp;ROW($A31))*10^12,0)*'Process Emissions Multipliers'!$E$44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99">
        <f ca="1">IF('Chemicals 2030'!$A31="CP",INDIRECT("'Chemicals 2030'!"&amp;'Country Selector'!$B$3&amp;ROW($A31))*10^12,0)*'Process Emissions Multipliers'!$G$44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99">
        <f ca="1">V23*'Process Emissions Multipliers'!$H$44</f>
        <v>0</v>
      </c>
    </row>
    <row r="24" spans="1:42">
      <c r="A24" s="74">
        <v>-28</v>
      </c>
      <c r="B24" s="208">
        <f ca="1">IF('Chemicals 2010'!$A32="CP",INDIRECT("'Chemicals 2010'!"&amp;'Country Selector'!$B$3&amp;ROW($A32))*10^12,0)*'Process Emissions Multipliers'!$C$44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08">
        <f ca="1">IF('Chemicals 2020'!$A32="CP",INDIRECT("'Chemicals 2020'!"&amp;'Country Selector'!$B$3&amp;ROW($A32))*10^12,0)*'Process Emissions Multipliers'!$E$44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99">
        <f ca="1">IF('Chemicals 2030'!$A32="CP",INDIRECT("'Chemicals 2030'!"&amp;'Country Selector'!$B$3&amp;ROW($A32))*10^12,0)*'Process Emissions Multipliers'!$G$44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99">
        <f ca="1">V24*'Process Emissions Multipliers'!$H$44</f>
        <v>0</v>
      </c>
    </row>
    <row r="25" spans="1:42">
      <c r="A25" s="74">
        <v>-27</v>
      </c>
      <c r="B25" s="208">
        <f ca="1">IF('Chemicals 2010'!$A33="CP",INDIRECT("'Chemicals 2010'!"&amp;'Country Selector'!$B$3&amp;ROW($A33))*10^12,0)*'Process Emissions Multipliers'!$C$44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08">
        <f ca="1">IF('Chemicals 2020'!$A33="CP",INDIRECT("'Chemicals 2020'!"&amp;'Country Selector'!$B$3&amp;ROW($A33))*10^12,0)*'Process Emissions Multipliers'!$E$44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99">
        <f ca="1">IF('Chemicals 2030'!$A33="CP",INDIRECT("'Chemicals 2030'!"&amp;'Country Selector'!$B$3&amp;ROW($A33))*10^12,0)*'Process Emissions Multipliers'!$G$44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99">
        <f ca="1">V25*'Process Emissions Multipliers'!$H$44</f>
        <v>0</v>
      </c>
    </row>
    <row r="26" spans="1:42">
      <c r="A26" s="74">
        <v>-26</v>
      </c>
      <c r="B26" s="208">
        <f ca="1">IF('Chemicals 2010'!$A34="CP",INDIRECT("'Chemicals 2010'!"&amp;'Country Selector'!$B$3&amp;ROW($A34))*10^12,0)*'Process Emissions Multipliers'!$C$44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08">
        <f ca="1">IF('Chemicals 2020'!$A34="CP",INDIRECT("'Chemicals 2020'!"&amp;'Country Selector'!$B$3&amp;ROW($A34))*10^12,0)*'Process Emissions Multipliers'!$E$44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99">
        <f ca="1">IF('Chemicals 2030'!$A34="CP",INDIRECT("'Chemicals 2030'!"&amp;'Country Selector'!$B$3&amp;ROW($A34))*10^12,0)*'Process Emissions Multipliers'!$G$44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99">
        <f ca="1">V26*'Process Emissions Multipliers'!$H$44</f>
        <v>0</v>
      </c>
    </row>
    <row r="27" spans="1:42">
      <c r="A27" s="74">
        <v>-25</v>
      </c>
      <c r="B27" s="208">
        <f ca="1">IF('Chemicals 2010'!$A35="CP",INDIRECT("'Chemicals 2010'!"&amp;'Country Selector'!$B$3&amp;ROW($A35))*10^12,0)*'Process Emissions Multipliers'!$C$44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08">
        <f ca="1">IF('Chemicals 2020'!$A35="CP",INDIRECT("'Chemicals 2020'!"&amp;'Country Selector'!$B$3&amp;ROW($A35))*10^12,0)*'Process Emissions Multipliers'!$E$44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99">
        <f ca="1">IF('Chemicals 2030'!$A35="CP",INDIRECT("'Chemicals 2030'!"&amp;'Country Selector'!$B$3&amp;ROW($A35))*10^12,0)*'Process Emissions Multipliers'!$G$44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99">
        <f ca="1">V27*'Process Emissions Multipliers'!$H$44</f>
        <v>0</v>
      </c>
    </row>
    <row r="28" spans="1:42">
      <c r="A28" s="74">
        <v>-24</v>
      </c>
      <c r="B28" s="208">
        <f ca="1">IF('Chemicals 2010'!$A36="CP",INDIRECT("'Chemicals 2010'!"&amp;'Country Selector'!$B$3&amp;ROW($A36))*10^12,0)*'Process Emissions Multipliers'!$C$44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08">
        <f ca="1">IF('Chemicals 2020'!$A36="CP",INDIRECT("'Chemicals 2020'!"&amp;'Country Selector'!$B$3&amp;ROW($A36))*10^12,0)*'Process Emissions Multipliers'!$E$44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99">
        <f ca="1">IF('Chemicals 2030'!$A36="CP",INDIRECT("'Chemicals 2030'!"&amp;'Country Selector'!$B$3&amp;ROW($A36))*10^12,0)*'Process Emissions Multipliers'!$G$44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99">
        <f ca="1">V28*'Process Emissions Multipliers'!$H$44</f>
        <v>0</v>
      </c>
    </row>
    <row r="29" spans="1:42">
      <c r="A29" s="74">
        <v>-23</v>
      </c>
      <c r="B29" s="208">
        <f ca="1">IF('Chemicals 2010'!$A37="CP",INDIRECT("'Chemicals 2010'!"&amp;'Country Selector'!$B$3&amp;ROW($A37))*10^12,0)*'Process Emissions Multipliers'!$C$44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08">
        <f ca="1">IF('Chemicals 2020'!$A37="CP",INDIRECT("'Chemicals 2020'!"&amp;'Country Selector'!$B$3&amp;ROW($A37))*10^12,0)*'Process Emissions Multipliers'!$E$44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99">
        <f ca="1">IF('Chemicals 2030'!$A37="CP",INDIRECT("'Chemicals 2030'!"&amp;'Country Selector'!$B$3&amp;ROW($A37))*10^12,0)*'Process Emissions Multipliers'!$G$44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99">
        <f ca="1">V29*'Process Emissions Multipliers'!$H$44</f>
        <v>0</v>
      </c>
    </row>
    <row r="30" spans="1:42">
      <c r="A30" s="74">
        <v>-22</v>
      </c>
      <c r="B30" s="208">
        <f ca="1">IF('Chemicals 2010'!$A38="CP",INDIRECT("'Chemicals 2010'!"&amp;'Country Selector'!$B$3&amp;ROW($A38))*10^12,0)*'Process Emissions Multipliers'!$C$44</f>
        <v>45010192237.882904</v>
      </c>
      <c r="C30" s="90">
        <f t="shared" ca="1" si="3"/>
        <v>64288353810.51815</v>
      </c>
      <c r="D30" s="90">
        <f t="shared" ca="1" si="3"/>
        <v>83566515383.153381</v>
      </c>
      <c r="E30" s="90">
        <f t="shared" ca="1" si="3"/>
        <v>102844676955.78864</v>
      </c>
      <c r="F30" s="90">
        <f t="shared" ca="1" si="3"/>
        <v>122122838528.42386</v>
      </c>
      <c r="G30" s="90">
        <f t="shared" ca="1" si="3"/>
        <v>141401000101.05908</v>
      </c>
      <c r="H30" s="90">
        <f t="shared" ca="1" si="3"/>
        <v>160679161673.69437</v>
      </c>
      <c r="I30" s="90">
        <f t="shared" ca="1" si="3"/>
        <v>179957323246.32959</v>
      </c>
      <c r="J30" s="90">
        <f t="shared" ca="1" si="3"/>
        <v>199235484818.96481</v>
      </c>
      <c r="K30" s="90">
        <f t="shared" ca="1" si="3"/>
        <v>218513646391.6001</v>
      </c>
      <c r="L30" s="208">
        <f ca="1">IF('Chemicals 2020'!$A38="CP",INDIRECT("'Chemicals 2020'!"&amp;'Country Selector'!$B$3&amp;ROW($A38))*10^12,0)*'Process Emissions Multipliers'!$E$44</f>
        <v>237791807964.23532</v>
      </c>
      <c r="M30" s="90">
        <f t="shared" ca="1" si="4"/>
        <v>232885446461.05164</v>
      </c>
      <c r="N30" s="90">
        <f t="shared" ca="1" si="4"/>
        <v>227979084957.86792</v>
      </c>
      <c r="O30" s="90">
        <f t="shared" ca="1" si="4"/>
        <v>223072723454.68427</v>
      </c>
      <c r="P30" s="90">
        <f t="shared" ca="1" si="4"/>
        <v>218166361951.50058</v>
      </c>
      <c r="Q30" s="90">
        <f t="shared" ca="1" si="4"/>
        <v>213260000448.31686</v>
      </c>
      <c r="R30" s="90">
        <f t="shared" ca="1" si="4"/>
        <v>208353638945.13318</v>
      </c>
      <c r="S30" s="90">
        <f t="shared" ca="1" si="4"/>
        <v>203447277441.94952</v>
      </c>
      <c r="T30" s="90">
        <f t="shared" ca="1" si="4"/>
        <v>198540915938.76581</v>
      </c>
      <c r="U30" s="90">
        <f t="shared" ca="1" si="4"/>
        <v>193634554435.58212</v>
      </c>
      <c r="V30" s="299">
        <f ca="1">IF('Chemicals 2030'!$A38="CP",INDIRECT("'Chemicals 2030'!"&amp;'Country Selector'!$B$3&amp;ROW($A38))*10^12,0)*'Process Emissions Multipliers'!$G$44</f>
        <v>188728192932.39844</v>
      </c>
      <c r="W30" s="90">
        <f t="shared" ca="1" si="5"/>
        <v>191332658269.82477</v>
      </c>
      <c r="X30" s="90">
        <f t="shared" ca="1" si="5"/>
        <v>193937123607.25113</v>
      </c>
      <c r="Y30" s="90">
        <f t="shared" ca="1" si="5"/>
        <v>196541588944.67746</v>
      </c>
      <c r="Z30" s="90">
        <f t="shared" ca="1" si="5"/>
        <v>199146054282.10382</v>
      </c>
      <c r="AA30" s="90">
        <f t="shared" ca="1" si="5"/>
        <v>201750519619.53015</v>
      </c>
      <c r="AB30" s="90">
        <f t="shared" ca="1" si="5"/>
        <v>204354984956.95651</v>
      </c>
      <c r="AC30" s="90">
        <f t="shared" ca="1" si="5"/>
        <v>206959450294.38287</v>
      </c>
      <c r="AD30" s="90">
        <f t="shared" ca="1" si="5"/>
        <v>209563915631.8092</v>
      </c>
      <c r="AE30" s="90">
        <f t="shared" ca="1" si="5"/>
        <v>212168380969.23553</v>
      </c>
      <c r="AF30" s="90">
        <f t="shared" ca="1" si="5"/>
        <v>214772846306.6619</v>
      </c>
      <c r="AG30" s="90">
        <f t="shared" ca="1" si="5"/>
        <v>217377311644.08826</v>
      </c>
      <c r="AH30" s="90">
        <f t="shared" ca="1" si="5"/>
        <v>219981776981.51459</v>
      </c>
      <c r="AI30" s="90">
        <f t="shared" ca="1" si="5"/>
        <v>222586242318.94092</v>
      </c>
      <c r="AJ30" s="90">
        <f t="shared" ca="1" si="5"/>
        <v>225190707656.36725</v>
      </c>
      <c r="AK30" s="90">
        <f t="shared" ca="1" si="5"/>
        <v>227795172993.79361</v>
      </c>
      <c r="AL30" s="90">
        <f t="shared" ca="1" si="5"/>
        <v>230399638331.21997</v>
      </c>
      <c r="AM30" s="90">
        <f t="shared" ca="1" si="6"/>
        <v>233004103668.6463</v>
      </c>
      <c r="AN30" s="90">
        <f t="shared" ca="1" si="6"/>
        <v>235608569006.07263</v>
      </c>
      <c r="AO30" s="90">
        <f t="shared" ca="1" si="6"/>
        <v>238213034343.49899</v>
      </c>
      <c r="AP30" s="299">
        <f ca="1">V30*'Process Emissions Multipliers'!$H$44</f>
        <v>240817499680.92532</v>
      </c>
    </row>
    <row r="31" spans="1:42">
      <c r="A31" s="74">
        <v>-21</v>
      </c>
      <c r="B31" s="208">
        <f ca="1">IF('Chemicals 2010'!$A39="CP",INDIRECT("'Chemicals 2010'!"&amp;'Country Selector'!$B$3&amp;ROW($A39))*10^12,0)*'Process Emissions Multipliers'!$C$44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08">
        <f ca="1">IF('Chemicals 2020'!$A39="CP",INDIRECT("'Chemicals 2020'!"&amp;'Country Selector'!$B$3&amp;ROW($A39))*10^12,0)*'Process Emissions Multipliers'!$E$44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99">
        <f ca="1">IF('Chemicals 2030'!$A39="CP",INDIRECT("'Chemicals 2030'!"&amp;'Country Selector'!$B$3&amp;ROW($A39))*10^12,0)*'Process Emissions Multipliers'!$G$44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99">
        <f ca="1">V31*'Process Emissions Multipliers'!$H$44</f>
        <v>0</v>
      </c>
    </row>
    <row r="32" spans="1:42">
      <c r="A32" s="74">
        <v>-20</v>
      </c>
      <c r="B32" s="208">
        <f ca="1">IF('Chemicals 2010'!$A40="CP",INDIRECT("'Chemicals 2010'!"&amp;'Country Selector'!$B$3&amp;ROW($A40))*10^12,0)*'Process Emissions Multipliers'!$C$44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08">
        <f ca="1">IF('Chemicals 2020'!$A40="CP",INDIRECT("'Chemicals 2020'!"&amp;'Country Selector'!$B$3&amp;ROW($A40))*10^12,0)*'Process Emissions Multipliers'!$E$44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99">
        <f ca="1">IF('Chemicals 2030'!$A40="CP",INDIRECT("'Chemicals 2030'!"&amp;'Country Selector'!$B$3&amp;ROW($A40))*10^12,0)*'Process Emissions Multipliers'!$G$44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99">
        <f ca="1">V32*'Process Emissions Multipliers'!$H$44</f>
        <v>0</v>
      </c>
    </row>
    <row r="33" spans="1:42">
      <c r="A33" s="74">
        <v>-19</v>
      </c>
      <c r="B33" s="208">
        <f ca="1">IF('Chemicals 2010'!$A41="CP",INDIRECT("'Chemicals 2010'!"&amp;'Country Selector'!$B$3&amp;ROW($A41))*10^12,0)*'Process Emissions Multipliers'!$C$44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08">
        <f ca="1">IF('Chemicals 2020'!$A41="CP",INDIRECT("'Chemicals 2020'!"&amp;'Country Selector'!$B$3&amp;ROW($A41))*10^12,0)*'Process Emissions Multipliers'!$E$44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99">
        <f ca="1">IF('Chemicals 2030'!$A41="CP",INDIRECT("'Chemicals 2030'!"&amp;'Country Selector'!$B$3&amp;ROW($A41))*10^12,0)*'Process Emissions Multipliers'!$G$44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99">
        <f ca="1">V33*'Process Emissions Multipliers'!$H$44</f>
        <v>0</v>
      </c>
    </row>
    <row r="34" spans="1:42">
      <c r="A34" s="74">
        <v>-18</v>
      </c>
      <c r="B34" s="208">
        <f ca="1">IF('Chemicals 2010'!$A42="CP",INDIRECT("'Chemicals 2010'!"&amp;'Country Selector'!$B$3&amp;ROW($A42))*10^12,0)*'Process Emissions Multipliers'!$C$44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08">
        <f ca="1">IF('Chemicals 2020'!$A42="CP",INDIRECT("'Chemicals 2020'!"&amp;'Country Selector'!$B$3&amp;ROW($A42))*10^12,0)*'Process Emissions Multipliers'!$E$44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99">
        <f ca="1">IF('Chemicals 2030'!$A42="CP",INDIRECT("'Chemicals 2030'!"&amp;'Country Selector'!$B$3&amp;ROW($A42))*10^12,0)*'Process Emissions Multipliers'!$G$44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99">
        <f ca="1">V34*'Process Emissions Multipliers'!$H$44</f>
        <v>0</v>
      </c>
    </row>
    <row r="35" spans="1:42">
      <c r="A35" s="74">
        <v>-17</v>
      </c>
      <c r="B35" s="208">
        <f ca="1">IF('Chemicals 2010'!$A43="CP",INDIRECT("'Chemicals 2010'!"&amp;'Country Selector'!$B$3&amp;ROW($A43))*10^12,0)*'Process Emissions Multipliers'!$C$44</f>
        <v>0</v>
      </c>
      <c r="C35" s="90">
        <f t="shared" ref="C35:K63" ca="1" si="9">$B35*($L$1-C$1)/($L$1-$B$1)+$L35*(C$1-$B$1)/($L$1-$B$1)</f>
        <v>363246255.51420403</v>
      </c>
      <c r="D35" s="90">
        <f t="shared" ca="1" si="9"/>
        <v>726492511.02840805</v>
      </c>
      <c r="E35" s="90">
        <f t="shared" ca="1" si="9"/>
        <v>1089738766.5426121</v>
      </c>
      <c r="F35" s="90">
        <f t="shared" ca="1" si="9"/>
        <v>1452985022.0568161</v>
      </c>
      <c r="G35" s="90">
        <f t="shared" ca="1" si="9"/>
        <v>1816231277.5710201</v>
      </c>
      <c r="H35" s="90">
        <f t="shared" ca="1" si="9"/>
        <v>2179477533.0852242</v>
      </c>
      <c r="I35" s="90">
        <f t="shared" ca="1" si="9"/>
        <v>2542723788.5994282</v>
      </c>
      <c r="J35" s="90">
        <f t="shared" ca="1" si="9"/>
        <v>2905970044.1136322</v>
      </c>
      <c r="K35" s="90">
        <f t="shared" ca="1" si="9"/>
        <v>3269216299.6278362</v>
      </c>
      <c r="L35" s="208">
        <f ca="1">IF('Chemicals 2020'!$A43="CP",INDIRECT("'Chemicals 2020'!"&amp;'Country Selector'!$B$3&amp;ROW($A43))*10^12,0)*'Process Emissions Multipliers'!$E$44</f>
        <v>3632462555.1420403</v>
      </c>
      <c r="M35" s="90">
        <f t="shared" ref="M35:U63" ca="1" si="10">$L35*($V$1-M$1)/($V$1-$L$1)+$V35*(M$1-$L$1)/($V$1-$L$1)</f>
        <v>7321991018.2311668</v>
      </c>
      <c r="N35" s="90">
        <f t="shared" ca="1" si="10"/>
        <v>11011519481.320293</v>
      </c>
      <c r="O35" s="90">
        <f t="shared" ca="1" si="10"/>
        <v>14701047944.409422</v>
      </c>
      <c r="P35" s="90">
        <f t="shared" ca="1" si="10"/>
        <v>18390576407.49855</v>
      </c>
      <c r="Q35" s="90">
        <f t="shared" ca="1" si="10"/>
        <v>22080104870.587677</v>
      </c>
      <c r="R35" s="90">
        <f t="shared" ca="1" si="10"/>
        <v>25769633333.676804</v>
      </c>
      <c r="S35" s="90">
        <f t="shared" ca="1" si="10"/>
        <v>29459161796.76593</v>
      </c>
      <c r="T35" s="90">
        <f t="shared" ca="1" si="10"/>
        <v>33148690259.855057</v>
      </c>
      <c r="U35" s="90">
        <f t="shared" ca="1" si="10"/>
        <v>36838218722.944183</v>
      </c>
      <c r="V35" s="299">
        <f ca="1">IF('Chemicals 2030'!$A43="CP",INDIRECT("'Chemicals 2030'!"&amp;'Country Selector'!$B$3&amp;ROW($A43))*10^12,0)*'Process Emissions Multipliers'!$G$44</f>
        <v>40527747186.03331</v>
      </c>
      <c r="W35" s="90">
        <f t="shared" ca="1" si="8"/>
        <v>41087033592.107307</v>
      </c>
      <c r="X35" s="90">
        <f t="shared" ca="1" si="7"/>
        <v>41646319998.181313</v>
      </c>
      <c r="Y35" s="90">
        <f t="shared" ca="1" si="7"/>
        <v>42205606404.25531</v>
      </c>
      <c r="Z35" s="90">
        <f t="shared" ca="1" si="7"/>
        <v>42764892810.329315</v>
      </c>
      <c r="AA35" s="90">
        <f t="shared" ca="1" si="7"/>
        <v>43324179216.403313</v>
      </c>
      <c r="AB35" s="90">
        <f t="shared" ca="1" si="7"/>
        <v>43883465622.47731</v>
      </c>
      <c r="AC35" s="90">
        <f t="shared" ca="1" si="7"/>
        <v>44442752028.551315</v>
      </c>
      <c r="AD35" s="90">
        <f t="shared" ca="1" si="7"/>
        <v>45002038434.62532</v>
      </c>
      <c r="AE35" s="90">
        <f t="shared" ca="1" si="7"/>
        <v>45561324840.699318</v>
      </c>
      <c r="AF35" s="90">
        <f t="shared" ca="1" si="7"/>
        <v>46120611246.773315</v>
      </c>
      <c r="AG35" s="90">
        <f t="shared" ca="1" si="7"/>
        <v>46679897652.847321</v>
      </c>
      <c r="AH35" s="90">
        <f t="shared" ca="1" si="7"/>
        <v>47239184058.921318</v>
      </c>
      <c r="AI35" s="90">
        <f t="shared" ca="1" si="7"/>
        <v>47798470464.995316</v>
      </c>
      <c r="AJ35" s="90">
        <f t="shared" ca="1" si="7"/>
        <v>48357756871.069321</v>
      </c>
      <c r="AK35" s="90">
        <f t="shared" ca="1" si="7"/>
        <v>48917043277.143326</v>
      </c>
      <c r="AL35" s="90">
        <f t="shared" ca="1" si="7"/>
        <v>49476329683.217331</v>
      </c>
      <c r="AM35" s="90">
        <f t="shared" ca="1" si="7"/>
        <v>50035616089.291328</v>
      </c>
      <c r="AN35" s="90">
        <f t="shared" ca="1" si="6"/>
        <v>50594902495.365326</v>
      </c>
      <c r="AO35" s="90">
        <f t="shared" ca="1" si="6"/>
        <v>51154188901.439331</v>
      </c>
      <c r="AP35" s="299">
        <f ca="1">V35*'Process Emissions Multipliers'!$H$44</f>
        <v>51713475307.513329</v>
      </c>
    </row>
    <row r="36" spans="1:42">
      <c r="A36" s="74">
        <v>-16</v>
      </c>
      <c r="B36" s="208">
        <f ca="1">IF('Chemicals 2010'!$A44="CP",INDIRECT("'Chemicals 2010'!"&amp;'Country Selector'!$B$3&amp;ROW($A44))*10^12,0)*'Process Emissions Multipliers'!$C$44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08">
        <f ca="1">IF('Chemicals 2020'!$A44="CP",INDIRECT("'Chemicals 2020'!"&amp;'Country Selector'!$B$3&amp;ROW($A44))*10^12,0)*'Process Emissions Multipliers'!$E$44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99">
        <f ca="1">IF('Chemicals 2030'!$A44="CP",INDIRECT("'Chemicals 2030'!"&amp;'Country Selector'!$B$3&amp;ROW($A44))*10^12,0)*'Process Emissions Multipliers'!$G$44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99">
        <f ca="1">V36*'Process Emissions Multipliers'!$H$44</f>
        <v>0</v>
      </c>
    </row>
    <row r="37" spans="1:42">
      <c r="A37" s="74">
        <v>-15</v>
      </c>
      <c r="B37" s="208">
        <f ca="1">IF('Chemicals 2010'!$A45="CP",INDIRECT("'Chemicals 2010'!"&amp;'Country Selector'!$B$3&amp;ROW($A45))*10^12,0)*'Process Emissions Multipliers'!$C$44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08">
        <f ca="1">IF('Chemicals 2020'!$A45="CP",INDIRECT("'Chemicals 2020'!"&amp;'Country Selector'!$B$3&amp;ROW($A45))*10^12,0)*'Process Emissions Multipliers'!$E$44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99">
        <f ca="1">IF('Chemicals 2030'!$A45="CP",INDIRECT("'Chemicals 2030'!"&amp;'Country Selector'!$B$3&amp;ROW($A45))*10^12,0)*'Process Emissions Multipliers'!$G$44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99">
        <f ca="1">V37*'Process Emissions Multipliers'!$H$44</f>
        <v>0</v>
      </c>
    </row>
    <row r="38" spans="1:42">
      <c r="A38" s="74">
        <v>-14</v>
      </c>
      <c r="B38" s="208">
        <f ca="1">IF('Chemicals 2010'!$A46="CP",INDIRECT("'Chemicals 2010'!"&amp;'Country Selector'!$B$3&amp;ROW($A46))*10^12,0)*'Process Emissions Multipliers'!$C$44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08">
        <f ca="1">IF('Chemicals 2020'!$A46="CP",INDIRECT("'Chemicals 2020'!"&amp;'Country Selector'!$B$3&amp;ROW($A46))*10^12,0)*'Process Emissions Multipliers'!$E$44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99">
        <f ca="1">IF('Chemicals 2030'!$A46="CP",INDIRECT("'Chemicals 2030'!"&amp;'Country Selector'!$B$3&amp;ROW($A46))*10^12,0)*'Process Emissions Multipliers'!$G$44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99">
        <f ca="1">V38*'Process Emissions Multipliers'!$H$44</f>
        <v>0</v>
      </c>
    </row>
    <row r="39" spans="1:42">
      <c r="A39" s="74">
        <v>-13</v>
      </c>
      <c r="B39" s="208">
        <f ca="1">IF('Chemicals 2010'!$A47="CP",INDIRECT("'Chemicals 2010'!"&amp;'Country Selector'!$B$3&amp;ROW($A47))*10^12,0)*'Process Emissions Multipliers'!$C$44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08">
        <f ca="1">IF('Chemicals 2020'!$A47="CP",INDIRECT("'Chemicals 2020'!"&amp;'Country Selector'!$B$3&amp;ROW($A47))*10^12,0)*'Process Emissions Multipliers'!$E$44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99">
        <f ca="1">IF('Chemicals 2030'!$A47="CP",INDIRECT("'Chemicals 2030'!"&amp;'Country Selector'!$B$3&amp;ROW($A47))*10^12,0)*'Process Emissions Multipliers'!$G$44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99">
        <f ca="1">V39*'Process Emissions Multipliers'!$H$44</f>
        <v>0</v>
      </c>
    </row>
    <row r="40" spans="1:42">
      <c r="A40" s="74">
        <v>-12</v>
      </c>
      <c r="B40" s="208">
        <f ca="1">IF('Chemicals 2010'!$A48="CP",INDIRECT("'Chemicals 2010'!"&amp;'Country Selector'!$B$3&amp;ROW($A48))*10^12,0)*'Process Emissions Multipliers'!$C$44</f>
        <v>8778594993.2527485</v>
      </c>
      <c r="C40" s="90">
        <f t="shared" ca="1" si="9"/>
        <v>14526149082.155575</v>
      </c>
      <c r="D40" s="90">
        <f t="shared" ca="1" si="9"/>
        <v>20273703171.058403</v>
      </c>
      <c r="E40" s="90">
        <f t="shared" ca="1" si="9"/>
        <v>26021257259.961227</v>
      </c>
      <c r="F40" s="90">
        <f t="shared" ca="1" si="9"/>
        <v>31768811348.864056</v>
      </c>
      <c r="G40" s="90">
        <f t="shared" ca="1" si="9"/>
        <v>37516365437.766884</v>
      </c>
      <c r="H40" s="90">
        <f t="shared" ca="1" si="9"/>
        <v>43263919526.669708</v>
      </c>
      <c r="I40" s="90">
        <f t="shared" ca="1" si="9"/>
        <v>49011473615.572533</v>
      </c>
      <c r="J40" s="90">
        <f t="shared" ca="1" si="9"/>
        <v>54759027704.475365</v>
      </c>
      <c r="K40" s="90">
        <f t="shared" ca="1" si="9"/>
        <v>60506581793.378189</v>
      </c>
      <c r="L40" s="208">
        <f ca="1">IF('Chemicals 2020'!$A48="CP",INDIRECT("'Chemicals 2020'!"&amp;'Country Selector'!$B$3&amp;ROW($A48))*10^12,0)*'Process Emissions Multipliers'!$E$44</f>
        <v>66254135882.281013</v>
      </c>
      <c r="M40" s="90">
        <f t="shared" ca="1" si="10"/>
        <v>65763511946.456619</v>
      </c>
      <c r="N40" s="90">
        <f t="shared" ca="1" si="10"/>
        <v>65272888010.632217</v>
      </c>
      <c r="O40" s="90">
        <f t="shared" ca="1" si="10"/>
        <v>64782264074.807816</v>
      </c>
      <c r="P40" s="90">
        <f t="shared" ca="1" si="10"/>
        <v>64291640138.983406</v>
      </c>
      <c r="Q40" s="90">
        <f t="shared" ca="1" si="10"/>
        <v>63801016203.159012</v>
      </c>
      <c r="R40" s="90">
        <f t="shared" ca="1" si="10"/>
        <v>63310392267.33461</v>
      </c>
      <c r="S40" s="90">
        <f t="shared" ca="1" si="10"/>
        <v>62819768331.510208</v>
      </c>
      <c r="T40" s="90">
        <f t="shared" ca="1" si="10"/>
        <v>62329144395.685806</v>
      </c>
      <c r="U40" s="90">
        <f t="shared" ca="1" si="10"/>
        <v>61838520459.861404</v>
      </c>
      <c r="V40" s="299">
        <f ca="1">IF('Chemicals 2030'!$A48="CP",INDIRECT("'Chemicals 2030'!"&amp;'Country Selector'!$B$3&amp;ROW($A48))*10^12,0)*'Process Emissions Multipliers'!$G$44</f>
        <v>61347896524.037003</v>
      </c>
      <c r="W40" s="90">
        <f t="shared" ca="1" si="8"/>
        <v>62194502786.399223</v>
      </c>
      <c r="X40" s="90">
        <f t="shared" ca="1" si="7"/>
        <v>63041109048.761429</v>
      </c>
      <c r="Y40" s="90">
        <f t="shared" ca="1" si="7"/>
        <v>63887715311.123642</v>
      </c>
      <c r="Z40" s="90">
        <f t="shared" ca="1" si="7"/>
        <v>64734321573.485855</v>
      </c>
      <c r="AA40" s="90">
        <f t="shared" ca="1" si="7"/>
        <v>65580927835.848068</v>
      </c>
      <c r="AB40" s="90">
        <f t="shared" ca="1" si="7"/>
        <v>66427534098.210281</v>
      </c>
      <c r="AC40" s="90">
        <f t="shared" ca="1" si="7"/>
        <v>67274140360.572495</v>
      </c>
      <c r="AD40" s="90">
        <f t="shared" ca="1" si="7"/>
        <v>68120746622.934708</v>
      </c>
      <c r="AE40" s="90">
        <f t="shared" ca="1" si="7"/>
        <v>68967352885.296921</v>
      </c>
      <c r="AF40" s="90">
        <f t="shared" ca="1" si="7"/>
        <v>69813959147.659134</v>
      </c>
      <c r="AG40" s="90">
        <f t="shared" ca="1" si="7"/>
        <v>70660565410.021347</v>
      </c>
      <c r="AH40" s="90">
        <f t="shared" ca="1" si="7"/>
        <v>71507171672.38356</v>
      </c>
      <c r="AI40" s="90">
        <f t="shared" ca="1" si="7"/>
        <v>72353777934.745773</v>
      </c>
      <c r="AJ40" s="90">
        <f t="shared" ca="1" si="7"/>
        <v>73200384197.107986</v>
      </c>
      <c r="AK40" s="90">
        <f t="shared" ca="1" si="7"/>
        <v>74046990459.4702</v>
      </c>
      <c r="AL40" s="90">
        <f t="shared" ca="1" si="7"/>
        <v>74893596721.832413</v>
      </c>
      <c r="AM40" s="90">
        <f t="shared" ca="1" si="7"/>
        <v>75740202984.194626</v>
      </c>
      <c r="AN40" s="90">
        <f t="shared" ca="1" si="6"/>
        <v>76586809246.556839</v>
      </c>
      <c r="AO40" s="90">
        <f t="shared" ca="1" si="6"/>
        <v>77433415508.919037</v>
      </c>
      <c r="AP40" s="299">
        <f ca="1">V40*'Process Emissions Multipliers'!$H$44</f>
        <v>78280021771.281265</v>
      </c>
    </row>
    <row r="41" spans="1:42">
      <c r="A41" s="74">
        <v>-11</v>
      </c>
      <c r="B41" s="208">
        <f ca="1">IF('Chemicals 2010'!$A49="CP",INDIRECT("'Chemicals 2010'!"&amp;'Country Selector'!$B$3&amp;ROW($A49))*10^12,0)*'Process Emissions Multipliers'!$C$44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08">
        <f ca="1">IF('Chemicals 2020'!$A49="CP",INDIRECT("'Chemicals 2020'!"&amp;'Country Selector'!$B$3&amp;ROW($A49))*10^12,0)*'Process Emissions Multipliers'!$E$44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99">
        <f ca="1">IF('Chemicals 2030'!$A49="CP",INDIRECT("'Chemicals 2030'!"&amp;'Country Selector'!$B$3&amp;ROW($A49))*10^12,0)*'Process Emissions Multipliers'!$G$44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99">
        <f ca="1">V41*'Process Emissions Multipliers'!$H$44</f>
        <v>0</v>
      </c>
    </row>
    <row r="42" spans="1:42">
      <c r="A42" s="74">
        <v>-10</v>
      </c>
      <c r="B42" s="208">
        <f ca="1">IF('Chemicals 2010'!$A50="CP",INDIRECT("'Chemicals 2010'!"&amp;'Country Selector'!$B$3&amp;ROW($A50))*10^12,0)*'Process Emissions Multipliers'!$C$44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08">
        <f ca="1">IF('Chemicals 2020'!$A50="CP",INDIRECT("'Chemicals 2020'!"&amp;'Country Selector'!$B$3&amp;ROW($A50))*10^12,0)*'Process Emissions Multipliers'!$E$44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99">
        <f ca="1">IF('Chemicals 2030'!$A50="CP",INDIRECT("'Chemicals 2030'!"&amp;'Country Selector'!$B$3&amp;ROW($A50))*10^12,0)*'Process Emissions Multipliers'!$G$44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99">
        <f ca="1">V42*'Process Emissions Multipliers'!$H$44</f>
        <v>0</v>
      </c>
    </row>
    <row r="43" spans="1:42">
      <c r="A43" s="74">
        <v>-9</v>
      </c>
      <c r="B43" s="208">
        <f ca="1">IF('Chemicals 2010'!$A51="CP",INDIRECT("'Chemicals 2010'!"&amp;'Country Selector'!$B$3&amp;ROW($A51))*10^12,0)*'Process Emissions Multipliers'!$C$44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08">
        <f ca="1">IF('Chemicals 2020'!$A51="CP",INDIRECT("'Chemicals 2020'!"&amp;'Country Selector'!$B$3&amp;ROW($A51))*10^12,0)*'Process Emissions Multipliers'!$E$44</f>
        <v>0</v>
      </c>
      <c r="M43" s="90">
        <f t="shared" ca="1" si="10"/>
        <v>50553076576.973381</v>
      </c>
      <c r="N43" s="90">
        <f t="shared" ca="1" si="10"/>
        <v>101106153153.94676</v>
      </c>
      <c r="O43" s="90">
        <f t="shared" ca="1" si="10"/>
        <v>151659229730.92014</v>
      </c>
      <c r="P43" s="90">
        <f t="shared" ca="1" si="10"/>
        <v>202212306307.89352</v>
      </c>
      <c r="Q43" s="90">
        <f t="shared" ca="1" si="10"/>
        <v>252765382884.86688</v>
      </c>
      <c r="R43" s="90">
        <f t="shared" ca="1" si="10"/>
        <v>303318459461.84027</v>
      </c>
      <c r="S43" s="90">
        <f t="shared" ca="1" si="10"/>
        <v>353871536038.81366</v>
      </c>
      <c r="T43" s="90">
        <f t="shared" ca="1" si="10"/>
        <v>404424612615.78705</v>
      </c>
      <c r="U43" s="90">
        <f t="shared" ca="1" si="10"/>
        <v>454977689192.76044</v>
      </c>
      <c r="V43" s="299">
        <f ca="1">IF('Chemicals 2030'!$A51="CP",INDIRECT("'Chemicals 2030'!"&amp;'Country Selector'!$B$3&amp;ROW($A51))*10^12,0)*'Process Emissions Multipliers'!$G$44</f>
        <v>505530765769.73383</v>
      </c>
      <c r="W43" s="90">
        <f t="shared" ca="1" si="8"/>
        <v>512507133931.75769</v>
      </c>
      <c r="X43" s="90">
        <f t="shared" ca="1" si="7"/>
        <v>519483502093.78143</v>
      </c>
      <c r="Y43" s="90">
        <f t="shared" ca="1" si="7"/>
        <v>526459870255.80518</v>
      </c>
      <c r="Z43" s="90">
        <f t="shared" ca="1" si="7"/>
        <v>533436238417.82898</v>
      </c>
      <c r="AA43" s="90">
        <f t="shared" ca="1" si="7"/>
        <v>540412606579.85284</v>
      </c>
      <c r="AB43" s="90">
        <f t="shared" ca="1" si="7"/>
        <v>547388974741.87659</v>
      </c>
      <c r="AC43" s="90">
        <f t="shared" ca="1" si="7"/>
        <v>554365342903.90039</v>
      </c>
      <c r="AD43" s="90">
        <f t="shared" ca="1" si="7"/>
        <v>561341711065.92419</v>
      </c>
      <c r="AE43" s="90">
        <f t="shared" ca="1" si="7"/>
        <v>568318079227.948</v>
      </c>
      <c r="AF43" s="90">
        <f t="shared" ca="1" si="7"/>
        <v>575294447389.97168</v>
      </c>
      <c r="AG43" s="90">
        <f t="shared" ca="1" si="7"/>
        <v>582270815551.99561</v>
      </c>
      <c r="AH43" s="90">
        <f t="shared" ca="1" si="7"/>
        <v>589247183714.01941</v>
      </c>
      <c r="AI43" s="90">
        <f t="shared" ca="1" si="7"/>
        <v>596223551876.04321</v>
      </c>
      <c r="AJ43" s="90">
        <f t="shared" ca="1" si="7"/>
        <v>603199920038.06689</v>
      </c>
      <c r="AK43" s="90">
        <f t="shared" ca="1" si="7"/>
        <v>610176288200.09082</v>
      </c>
      <c r="AL43" s="90">
        <f t="shared" ca="1" si="7"/>
        <v>617152656362.1145</v>
      </c>
      <c r="AM43" s="90">
        <f t="shared" ca="1" si="7"/>
        <v>624129024524.13831</v>
      </c>
      <c r="AN43" s="90">
        <f t="shared" ca="1" si="6"/>
        <v>631105392686.16211</v>
      </c>
      <c r="AO43" s="90">
        <f t="shared" ca="1" si="6"/>
        <v>638081760848.18591</v>
      </c>
      <c r="AP43" s="299">
        <f ca="1">V43*'Process Emissions Multipliers'!$H$44</f>
        <v>645058129010.20972</v>
      </c>
    </row>
    <row r="44" spans="1:42">
      <c r="A44" s="74">
        <v>-8</v>
      </c>
      <c r="B44" s="208">
        <f ca="1">IF('Chemicals 2010'!$A52="CP",INDIRECT("'Chemicals 2010'!"&amp;'Country Selector'!$B$3&amp;ROW($A52))*10^12,0)*'Process Emissions Multipliers'!$C$44</f>
        <v>0</v>
      </c>
      <c r="C44" s="90">
        <f t="shared" ca="1" si="9"/>
        <v>15702400765.940617</v>
      </c>
      <c r="D44" s="90">
        <f t="shared" ca="1" si="9"/>
        <v>31404801531.881233</v>
      </c>
      <c r="E44" s="90">
        <f t="shared" ca="1" si="9"/>
        <v>47107202297.821854</v>
      </c>
      <c r="F44" s="90">
        <f t="shared" ca="1" si="9"/>
        <v>62809603063.762466</v>
      </c>
      <c r="G44" s="90">
        <f t="shared" ca="1" si="9"/>
        <v>78512003829.703079</v>
      </c>
      <c r="H44" s="90">
        <f t="shared" ca="1" si="9"/>
        <v>94214404595.643707</v>
      </c>
      <c r="I44" s="90">
        <f t="shared" ca="1" si="9"/>
        <v>109916805361.58432</v>
      </c>
      <c r="J44" s="90">
        <f t="shared" ca="1" si="9"/>
        <v>125619206127.52493</v>
      </c>
      <c r="K44" s="90">
        <f t="shared" ca="1" si="9"/>
        <v>141321606893.46555</v>
      </c>
      <c r="L44" s="208">
        <f ca="1">IF('Chemicals 2020'!$A52="CP",INDIRECT("'Chemicals 2020'!"&amp;'Country Selector'!$B$3&amp;ROW($A52))*10^12,0)*'Process Emissions Multipliers'!$E$44</f>
        <v>157024007659.40616</v>
      </c>
      <c r="M44" s="90">
        <f t="shared" ca="1" si="10"/>
        <v>196431674998.37549</v>
      </c>
      <c r="N44" s="90">
        <f t="shared" ca="1" si="10"/>
        <v>235839342337.34485</v>
      </c>
      <c r="O44" s="90">
        <f t="shared" ca="1" si="10"/>
        <v>275247009676.31415</v>
      </c>
      <c r="P44" s="90">
        <f t="shared" ca="1" si="10"/>
        <v>314654677015.28351</v>
      </c>
      <c r="Q44" s="90">
        <f t="shared" ca="1" si="10"/>
        <v>354062344354.25281</v>
      </c>
      <c r="R44" s="90">
        <f t="shared" ca="1" si="10"/>
        <v>393470011693.22211</v>
      </c>
      <c r="S44" s="90">
        <f t="shared" ca="1" si="10"/>
        <v>432877679032.19147</v>
      </c>
      <c r="T44" s="90">
        <f t="shared" ca="1" si="10"/>
        <v>472285346371.16083</v>
      </c>
      <c r="U44" s="90">
        <f t="shared" ca="1" si="10"/>
        <v>511693013710.13019</v>
      </c>
      <c r="V44" s="299">
        <f ca="1">IF('Chemicals 2030'!$A52="CP",INDIRECT("'Chemicals 2030'!"&amp;'Country Selector'!$B$3&amp;ROW($A52))*10^12,0)*'Process Emissions Multipliers'!$G$44</f>
        <v>551100681049.09949</v>
      </c>
      <c r="W44" s="90">
        <f t="shared" ca="1" si="8"/>
        <v>558705917971.69617</v>
      </c>
      <c r="X44" s="90">
        <f t="shared" ca="1" si="7"/>
        <v>566311154894.29297</v>
      </c>
      <c r="Y44" s="90">
        <f t="shared" ca="1" si="7"/>
        <v>573916391816.88965</v>
      </c>
      <c r="Z44" s="90">
        <f t="shared" ca="1" si="7"/>
        <v>581521628739.48633</v>
      </c>
      <c r="AA44" s="90">
        <f t="shared" ca="1" si="7"/>
        <v>589126865662.08301</v>
      </c>
      <c r="AB44" s="90">
        <f t="shared" ca="1" si="7"/>
        <v>596732102584.67969</v>
      </c>
      <c r="AC44" s="90">
        <f t="shared" ca="1" si="7"/>
        <v>604337339507.27637</v>
      </c>
      <c r="AD44" s="90">
        <f t="shared" ca="1" si="7"/>
        <v>611942576429.87305</v>
      </c>
      <c r="AE44" s="90">
        <f t="shared" ca="1" si="7"/>
        <v>619547813352.46985</v>
      </c>
      <c r="AF44" s="90">
        <f t="shared" ca="1" si="7"/>
        <v>627153050275.06653</v>
      </c>
      <c r="AG44" s="90">
        <f t="shared" ca="1" si="7"/>
        <v>634758287197.66333</v>
      </c>
      <c r="AH44" s="90">
        <f t="shared" ca="1" si="7"/>
        <v>642363524120.25989</v>
      </c>
      <c r="AI44" s="90">
        <f t="shared" ca="1" si="7"/>
        <v>649968761042.85657</v>
      </c>
      <c r="AJ44" s="90">
        <f t="shared" ca="1" si="7"/>
        <v>657573997965.45337</v>
      </c>
      <c r="AK44" s="90">
        <f t="shared" ca="1" si="7"/>
        <v>665179234888.05005</v>
      </c>
      <c r="AL44" s="90">
        <f t="shared" ca="1" si="7"/>
        <v>672784471810.64685</v>
      </c>
      <c r="AM44" s="90">
        <f t="shared" ca="1" si="7"/>
        <v>680389708733.24341</v>
      </c>
      <c r="AN44" s="90">
        <f t="shared" ca="1" si="6"/>
        <v>687994945655.84009</v>
      </c>
      <c r="AO44" s="90">
        <f t="shared" ca="1" si="6"/>
        <v>695600182578.43689</v>
      </c>
      <c r="AP44" s="299">
        <f ca="1">V44*'Process Emissions Multipliers'!$H$44</f>
        <v>703205419501.03357</v>
      </c>
    </row>
    <row r="45" spans="1:42">
      <c r="A45" s="74">
        <v>-7</v>
      </c>
      <c r="B45" s="208">
        <f ca="1">IF('Chemicals 2010'!$A53="CP",INDIRECT("'Chemicals 2010'!"&amp;'Country Selector'!$B$3&amp;ROW($A53))*10^12,0)*'Process Emissions Multipliers'!$C$44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08">
        <f ca="1">IF('Chemicals 2020'!$A53="CP",INDIRECT("'Chemicals 2020'!"&amp;'Country Selector'!$B$3&amp;ROW($A53))*10^12,0)*'Process Emissions Multipliers'!$E$44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99">
        <f ca="1">IF('Chemicals 2030'!$A53="CP",INDIRECT("'Chemicals 2030'!"&amp;'Country Selector'!$B$3&amp;ROW($A53))*10^12,0)*'Process Emissions Multipliers'!$G$44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99">
        <f ca="1">V45*'Process Emissions Multipliers'!$H$44</f>
        <v>0</v>
      </c>
    </row>
    <row r="46" spans="1:42">
      <c r="A46" s="74">
        <v>-6</v>
      </c>
      <c r="B46" s="208">
        <f ca="1">IF('Chemicals 2010'!$A54="CP",INDIRECT("'Chemicals 2010'!"&amp;'Country Selector'!$B$3&amp;ROW($A54))*10^12,0)*'Process Emissions Multipliers'!$C$44</f>
        <v>0</v>
      </c>
      <c r="C46" s="90">
        <f t="shared" ca="1" si="9"/>
        <v>11305506026.361713</v>
      </c>
      <c r="D46" s="90">
        <f t="shared" ca="1" si="9"/>
        <v>22611012052.723427</v>
      </c>
      <c r="E46" s="90">
        <f t="shared" ca="1" si="9"/>
        <v>33916518079.085144</v>
      </c>
      <c r="F46" s="90">
        <f t="shared" ca="1" si="9"/>
        <v>45222024105.446854</v>
      </c>
      <c r="G46" s="90">
        <f t="shared" ca="1" si="9"/>
        <v>56527530131.808571</v>
      </c>
      <c r="H46" s="90">
        <f t="shared" ca="1" si="9"/>
        <v>67833036158.170288</v>
      </c>
      <c r="I46" s="90">
        <f t="shared" ca="1" si="9"/>
        <v>79138542184.531998</v>
      </c>
      <c r="J46" s="90">
        <f t="shared" ca="1" si="9"/>
        <v>90444048210.893707</v>
      </c>
      <c r="K46" s="90">
        <f t="shared" ca="1" si="9"/>
        <v>101749554237.25543</v>
      </c>
      <c r="L46" s="208">
        <f ca="1">IF('Chemicals 2020'!$A54="CP",INDIRECT("'Chemicals 2020'!"&amp;'Country Selector'!$B$3&amp;ROW($A54))*10^12,0)*'Process Emissions Multipliers'!$E$44</f>
        <v>113055060263.61714</v>
      </c>
      <c r="M46" s="90">
        <f t="shared" ca="1" si="10"/>
        <v>184202039453.69272</v>
      </c>
      <c r="N46" s="90">
        <f t="shared" ca="1" si="10"/>
        <v>255349018643.76828</v>
      </c>
      <c r="O46" s="90">
        <f t="shared" ca="1" si="10"/>
        <v>326495997833.84387</v>
      </c>
      <c r="P46" s="90">
        <f t="shared" ca="1" si="10"/>
        <v>397642977023.91943</v>
      </c>
      <c r="Q46" s="90">
        <f t="shared" ca="1" si="10"/>
        <v>468789956213.99506</v>
      </c>
      <c r="R46" s="90">
        <f t="shared" ca="1" si="10"/>
        <v>539936935404.07056</v>
      </c>
      <c r="S46" s="90">
        <f t="shared" ca="1" si="10"/>
        <v>611083914594.14624</v>
      </c>
      <c r="T46" s="90">
        <f t="shared" ca="1" si="10"/>
        <v>682230893784.22168</v>
      </c>
      <c r="U46" s="90">
        <f t="shared" ca="1" si="10"/>
        <v>753377872974.29736</v>
      </c>
      <c r="V46" s="299">
        <f ca="1">IF('Chemicals 2030'!$A54="CP",INDIRECT("'Chemicals 2030'!"&amp;'Country Selector'!$B$3&amp;ROW($A54))*10^12,0)*'Process Emissions Multipliers'!$G$44</f>
        <v>824524852164.37292</v>
      </c>
      <c r="W46" s="90">
        <f t="shared" ca="1" si="8"/>
        <v>835903366227.06995</v>
      </c>
      <c r="X46" s="90">
        <f t="shared" ca="1" si="7"/>
        <v>847281880289.76697</v>
      </c>
      <c r="Y46" s="90">
        <f t="shared" ca="1" si="7"/>
        <v>858660394352.46399</v>
      </c>
      <c r="Z46" s="90">
        <f t="shared" ca="1" si="7"/>
        <v>870038908415.16089</v>
      </c>
      <c r="AA46" s="90">
        <f t="shared" ca="1" si="7"/>
        <v>881417422477.85791</v>
      </c>
      <c r="AB46" s="90">
        <f t="shared" ca="1" si="7"/>
        <v>892795936540.55493</v>
      </c>
      <c r="AC46" s="90">
        <f t="shared" ca="1" si="7"/>
        <v>904174450603.25195</v>
      </c>
      <c r="AD46" s="90">
        <f t="shared" ca="1" si="7"/>
        <v>915552964665.94897</v>
      </c>
      <c r="AE46" s="90">
        <f t="shared" ca="1" si="7"/>
        <v>926931478728.646</v>
      </c>
      <c r="AF46" s="90">
        <f t="shared" ca="1" si="7"/>
        <v>938309992791.34302</v>
      </c>
      <c r="AG46" s="90">
        <f t="shared" ca="1" si="7"/>
        <v>949688506854.04004</v>
      </c>
      <c r="AH46" s="90">
        <f t="shared" ca="1" si="7"/>
        <v>961067020916.73706</v>
      </c>
      <c r="AI46" s="90">
        <f t="shared" ca="1" si="7"/>
        <v>972445534979.43408</v>
      </c>
      <c r="AJ46" s="90">
        <f t="shared" ca="1" si="7"/>
        <v>983824049042.13098</v>
      </c>
      <c r="AK46" s="90">
        <f t="shared" ca="1" si="7"/>
        <v>995202563104.82813</v>
      </c>
      <c r="AL46" s="90">
        <f t="shared" ca="1" si="7"/>
        <v>1006581077167.5251</v>
      </c>
      <c r="AM46" s="90">
        <f t="shared" ca="1" si="7"/>
        <v>1017959591230.222</v>
      </c>
      <c r="AN46" s="90">
        <f t="shared" ca="1" si="6"/>
        <v>1029338105292.9191</v>
      </c>
      <c r="AO46" s="90">
        <f t="shared" ca="1" si="6"/>
        <v>1040716619355.6161</v>
      </c>
      <c r="AP46" s="299">
        <f ca="1">V46*'Process Emissions Multipliers'!$H$44</f>
        <v>1052095133418.3131</v>
      </c>
    </row>
    <row r="47" spans="1:42">
      <c r="A47" s="74">
        <v>-5</v>
      </c>
      <c r="B47" s="208">
        <f ca="1">IF('Chemicals 2010'!$A55="CP",INDIRECT("'Chemicals 2010'!"&amp;'Country Selector'!$B$3&amp;ROW($A55))*10^12,0)*'Process Emissions Multipliers'!$C$44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08">
        <f ca="1">IF('Chemicals 2020'!$A55="CP",INDIRECT("'Chemicals 2020'!"&amp;'Country Selector'!$B$3&amp;ROW($A55))*10^12,0)*'Process Emissions Multipliers'!$E$44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99">
        <f ca="1">IF('Chemicals 2030'!$A55="CP",INDIRECT("'Chemicals 2030'!"&amp;'Country Selector'!$B$3&amp;ROW($A55))*10^12,0)*'Process Emissions Multipliers'!$G$44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99">
        <f ca="1">V47*'Process Emissions Multipliers'!$H$44</f>
        <v>0</v>
      </c>
    </row>
    <row r="48" spans="1:42">
      <c r="A48" s="74">
        <v>-4</v>
      </c>
      <c r="B48" s="208">
        <f ca="1">IF('Chemicals 2010'!$A56="CP",INDIRECT("'Chemicals 2010'!"&amp;'Country Selector'!$B$3&amp;ROW($A56))*10^12,0)*'Process Emissions Multipliers'!$C$44</f>
        <v>24973897189.01749</v>
      </c>
      <c r="C48" s="90">
        <f t="shared" ca="1" si="9"/>
        <v>31900700803.055923</v>
      </c>
      <c r="D48" s="90">
        <f t="shared" ca="1" si="9"/>
        <v>38827504417.09436</v>
      </c>
      <c r="E48" s="90">
        <f t="shared" ca="1" si="9"/>
        <v>45754308031.13279</v>
      </c>
      <c r="F48" s="90">
        <f t="shared" ca="1" si="9"/>
        <v>52681111645.171219</v>
      </c>
      <c r="G48" s="90">
        <f t="shared" ca="1" si="9"/>
        <v>59607915259.209648</v>
      </c>
      <c r="H48" s="90">
        <f t="shared" ca="1" si="9"/>
        <v>66534718873.248085</v>
      </c>
      <c r="I48" s="90">
        <f t="shared" ca="1" si="9"/>
        <v>73461522487.286514</v>
      </c>
      <c r="J48" s="90">
        <f t="shared" ca="1" si="9"/>
        <v>80388326101.324951</v>
      </c>
      <c r="K48" s="90">
        <f t="shared" ca="1" si="9"/>
        <v>87315129715.363388</v>
      </c>
      <c r="L48" s="208">
        <f ca="1">IF('Chemicals 2020'!$A56="CP",INDIRECT("'Chemicals 2020'!"&amp;'Country Selector'!$B$3&amp;ROW($A56))*10^12,0)*'Process Emissions Multipliers'!$E$44</f>
        <v>94241933329.40181</v>
      </c>
      <c r="M48" s="90">
        <f t="shared" ca="1" si="10"/>
        <v>93544060523.481201</v>
      </c>
      <c r="N48" s="90">
        <f t="shared" ca="1" si="10"/>
        <v>92846187717.560577</v>
      </c>
      <c r="O48" s="90">
        <f t="shared" ca="1" si="10"/>
        <v>92148314911.639954</v>
      </c>
      <c r="P48" s="90">
        <f t="shared" ca="1" si="10"/>
        <v>91450442105.71936</v>
      </c>
      <c r="Q48" s="90">
        <f t="shared" ca="1" si="10"/>
        <v>90752569299.798737</v>
      </c>
      <c r="R48" s="90">
        <f t="shared" ca="1" si="10"/>
        <v>90054696493.878113</v>
      </c>
      <c r="S48" s="90">
        <f t="shared" ca="1" si="10"/>
        <v>89356823687.957489</v>
      </c>
      <c r="T48" s="90">
        <f t="shared" ca="1" si="10"/>
        <v>88658950882.036896</v>
      </c>
      <c r="U48" s="90">
        <f t="shared" ca="1" si="10"/>
        <v>87961078076.116272</v>
      </c>
      <c r="V48" s="299">
        <f ca="1">IF('Chemicals 2030'!$A56="CP",INDIRECT("'Chemicals 2030'!"&amp;'Country Selector'!$B$3&amp;ROW($A56))*10^12,0)*'Process Emissions Multipliers'!$G$44</f>
        <v>87263205270.195648</v>
      </c>
      <c r="W48" s="90">
        <f t="shared" ca="1" si="8"/>
        <v>88467445028.059235</v>
      </c>
      <c r="X48" s="90">
        <f t="shared" ca="1" si="8"/>
        <v>89671684785.922836</v>
      </c>
      <c r="Y48" s="90">
        <f t="shared" ca="1" si="8"/>
        <v>90875924543.786407</v>
      </c>
      <c r="Z48" s="90">
        <f t="shared" ca="1" si="8"/>
        <v>92080164301.650024</v>
      </c>
      <c r="AA48" s="90">
        <f t="shared" ca="1" si="8"/>
        <v>93284404059.513611</v>
      </c>
      <c r="AB48" s="90">
        <f t="shared" ca="1" si="8"/>
        <v>94488643817.377182</v>
      </c>
      <c r="AC48" s="90">
        <f t="shared" ca="1" si="8"/>
        <v>95692883575.240784</v>
      </c>
      <c r="AD48" s="90">
        <f t="shared" ca="1" si="8"/>
        <v>96897123333.10437</v>
      </c>
      <c r="AE48" s="90">
        <f t="shared" ca="1" si="8"/>
        <v>98101363090.967957</v>
      </c>
      <c r="AF48" s="90">
        <f t="shared" ca="1" si="8"/>
        <v>99305602848.831543</v>
      </c>
      <c r="AG48" s="90">
        <f t="shared" ca="1" si="8"/>
        <v>100509842606.69514</v>
      </c>
      <c r="AH48" s="90">
        <f t="shared" ca="1" si="8"/>
        <v>101714082364.55873</v>
      </c>
      <c r="AI48" s="90">
        <f t="shared" ca="1" si="8"/>
        <v>102918322122.42233</v>
      </c>
      <c r="AJ48" s="90">
        <f t="shared" ca="1" si="8"/>
        <v>104122561880.28592</v>
      </c>
      <c r="AK48" s="90">
        <f t="shared" ca="1" si="8"/>
        <v>105326801638.14951</v>
      </c>
      <c r="AL48" s="90">
        <f t="shared" ca="1" si="8"/>
        <v>106531041396.01309</v>
      </c>
      <c r="AM48" s="90">
        <f t="shared" ca="1" si="11"/>
        <v>107735281153.87668</v>
      </c>
      <c r="AN48" s="90">
        <f t="shared" ca="1" si="11"/>
        <v>108939520911.74026</v>
      </c>
      <c r="AO48" s="90">
        <f t="shared" ca="1" si="11"/>
        <v>110143760669.60387</v>
      </c>
      <c r="AP48" s="299">
        <f ca="1">V48*'Process Emissions Multipliers'!$H$44</f>
        <v>111348000427.46745</v>
      </c>
    </row>
    <row r="49" spans="1:42">
      <c r="A49" s="74">
        <v>-3</v>
      </c>
      <c r="B49" s="208">
        <f ca="1">IF('Chemicals 2010'!$A57="CP",INDIRECT("'Chemicals 2010'!"&amp;'Country Selector'!$B$3&amp;ROW($A57))*10^12,0)*'Process Emissions Multipliers'!$C$44</f>
        <v>49814280081.524406</v>
      </c>
      <c r="C49" s="90">
        <f t="shared" ca="1" si="9"/>
        <v>68660344246.907333</v>
      </c>
      <c r="D49" s="90">
        <f t="shared" ca="1" si="9"/>
        <v>87506408412.290283</v>
      </c>
      <c r="E49" s="90">
        <f t="shared" ca="1" si="9"/>
        <v>106352472577.67319</v>
      </c>
      <c r="F49" s="90">
        <f t="shared" ca="1" si="9"/>
        <v>125198536743.05614</v>
      </c>
      <c r="G49" s="90">
        <f t="shared" ca="1" si="9"/>
        <v>144044600908.43906</v>
      </c>
      <c r="H49" s="90">
        <f t="shared" ca="1" si="9"/>
        <v>162890665073.82199</v>
      </c>
      <c r="I49" s="90">
        <f t="shared" ca="1" si="9"/>
        <v>181736729239.20496</v>
      </c>
      <c r="J49" s="90">
        <f t="shared" ca="1" si="9"/>
        <v>200582793404.58786</v>
      </c>
      <c r="K49" s="90">
        <f t="shared" ca="1" si="9"/>
        <v>219428857569.97079</v>
      </c>
      <c r="L49" s="208">
        <f ca="1">IF('Chemicals 2020'!$A57="CP",INDIRECT("'Chemicals 2020'!"&amp;'Country Selector'!$B$3&amp;ROW($A57))*10^12,0)*'Process Emissions Multipliers'!$E$44</f>
        <v>238274921735.35373</v>
      </c>
      <c r="M49" s="90">
        <f t="shared" ca="1" si="10"/>
        <v>238294439224.66394</v>
      </c>
      <c r="N49" s="90">
        <f t="shared" ca="1" si="10"/>
        <v>238313956713.97412</v>
      </c>
      <c r="O49" s="90">
        <f t="shared" ca="1" si="10"/>
        <v>238333474203.28433</v>
      </c>
      <c r="P49" s="90">
        <f t="shared" ca="1" si="10"/>
        <v>238352991692.59451</v>
      </c>
      <c r="Q49" s="90">
        <f t="shared" ca="1" si="10"/>
        <v>238372509181.90472</v>
      </c>
      <c r="R49" s="90">
        <f t="shared" ca="1" si="10"/>
        <v>238392026671.2149</v>
      </c>
      <c r="S49" s="90">
        <f t="shared" ca="1" si="10"/>
        <v>238411544160.52512</v>
      </c>
      <c r="T49" s="90">
        <f t="shared" ca="1" si="10"/>
        <v>238431061649.83533</v>
      </c>
      <c r="U49" s="90">
        <f t="shared" ca="1" si="10"/>
        <v>238450579139.14554</v>
      </c>
      <c r="V49" s="299">
        <f ca="1">IF('Chemicals 2030'!$A57="CP",INDIRECT("'Chemicals 2030'!"&amp;'Country Selector'!$B$3&amp;ROW($A57))*10^12,0)*'Process Emissions Multipliers'!$G$44</f>
        <v>238470096628.45572</v>
      </c>
      <c r="W49" s="90">
        <f t="shared" ca="1" si="8"/>
        <v>241761004526.37634</v>
      </c>
      <c r="X49" s="90">
        <f t="shared" ca="1" si="8"/>
        <v>245051912424.29706</v>
      </c>
      <c r="Y49" s="90">
        <f t="shared" ca="1" si="8"/>
        <v>248342820322.21768</v>
      </c>
      <c r="Z49" s="90">
        <f t="shared" ca="1" si="8"/>
        <v>251633728220.13837</v>
      </c>
      <c r="AA49" s="90">
        <f t="shared" ca="1" si="8"/>
        <v>254924636118.05902</v>
      </c>
      <c r="AB49" s="90">
        <f t="shared" ca="1" si="8"/>
        <v>258215544015.97968</v>
      </c>
      <c r="AC49" s="90">
        <f t="shared" ca="1" si="8"/>
        <v>261506451913.90033</v>
      </c>
      <c r="AD49" s="90">
        <f t="shared" ca="1" si="8"/>
        <v>264797359811.82098</v>
      </c>
      <c r="AE49" s="90">
        <f t="shared" ca="1" si="8"/>
        <v>268088267709.74164</v>
      </c>
      <c r="AF49" s="90">
        <f t="shared" ca="1" si="8"/>
        <v>271379175607.66229</v>
      </c>
      <c r="AG49" s="90">
        <f t="shared" ca="1" si="8"/>
        <v>274670083505.58298</v>
      </c>
      <c r="AH49" s="90">
        <f t="shared" ca="1" si="8"/>
        <v>277960991403.50366</v>
      </c>
      <c r="AI49" s="90">
        <f t="shared" ca="1" si="8"/>
        <v>281251899301.42432</v>
      </c>
      <c r="AJ49" s="90">
        <f t="shared" ca="1" si="8"/>
        <v>284542807199.34497</v>
      </c>
      <c r="AK49" s="90">
        <f t="shared" ca="1" si="8"/>
        <v>287833715097.26563</v>
      </c>
      <c r="AL49" s="90">
        <f t="shared" ca="1" si="8"/>
        <v>291124622995.18628</v>
      </c>
      <c r="AM49" s="90">
        <f t="shared" ca="1" si="11"/>
        <v>294415530893.10693</v>
      </c>
      <c r="AN49" s="90">
        <f t="shared" ca="1" si="11"/>
        <v>297706438791.02759</v>
      </c>
      <c r="AO49" s="90">
        <f t="shared" ca="1" si="11"/>
        <v>300997346688.94824</v>
      </c>
      <c r="AP49" s="299">
        <f ca="1">V49*'Process Emissions Multipliers'!$H$44</f>
        <v>304288254586.8689</v>
      </c>
    </row>
    <row r="50" spans="1:42">
      <c r="A50" s="74">
        <v>-2</v>
      </c>
      <c r="B50" s="208">
        <f ca="1">IF('Chemicals 2010'!$A58="CP",INDIRECT("'Chemicals 2010'!"&amp;'Country Selector'!$B$3&amp;ROW($A58))*10^12,0)*'Process Emissions Multipliers'!$C$44</f>
        <v>22284400568.661514</v>
      </c>
      <c r="C50" s="90">
        <f t="shared" ca="1" si="9"/>
        <v>26364801393.555187</v>
      </c>
      <c r="D50" s="90">
        <f t="shared" ca="1" si="9"/>
        <v>30445202218.448864</v>
      </c>
      <c r="E50" s="90">
        <f t="shared" ca="1" si="9"/>
        <v>34525603043.342545</v>
      </c>
      <c r="F50" s="90">
        <f t="shared" ca="1" si="9"/>
        <v>38606003868.236214</v>
      </c>
      <c r="G50" s="90">
        <f t="shared" ca="1" si="9"/>
        <v>42686404693.12989</v>
      </c>
      <c r="H50" s="90">
        <f t="shared" ca="1" si="9"/>
        <v>46766805518.023567</v>
      </c>
      <c r="I50" s="90">
        <f t="shared" ca="1" si="9"/>
        <v>50847206342.917244</v>
      </c>
      <c r="J50" s="90">
        <f t="shared" ca="1" si="9"/>
        <v>54927607167.810913</v>
      </c>
      <c r="K50" s="90">
        <f t="shared" ca="1" si="9"/>
        <v>59008007992.70459</v>
      </c>
      <c r="L50" s="208">
        <f ca="1">IF('Chemicals 2020'!$A58="CP",INDIRECT("'Chemicals 2020'!"&amp;'Country Selector'!$B$3&amp;ROW($A58))*10^12,0)*'Process Emissions Multipliers'!$E$44</f>
        <v>63088408817.598267</v>
      </c>
      <c r="M50" s="90">
        <f t="shared" ca="1" si="10"/>
        <v>96729515330.313263</v>
      </c>
      <c r="N50" s="90">
        <f t="shared" ca="1" si="10"/>
        <v>130370621843.02826</v>
      </c>
      <c r="O50" s="90">
        <f t="shared" ca="1" si="10"/>
        <v>164011728355.74326</v>
      </c>
      <c r="P50" s="90">
        <f t="shared" ca="1" si="10"/>
        <v>197652834868.45825</v>
      </c>
      <c r="Q50" s="90">
        <f t="shared" ca="1" si="10"/>
        <v>231293941381.17325</v>
      </c>
      <c r="R50" s="90">
        <f t="shared" ca="1" si="10"/>
        <v>264935047893.88824</v>
      </c>
      <c r="S50" s="90">
        <f t="shared" ca="1" si="10"/>
        <v>298576154406.60327</v>
      </c>
      <c r="T50" s="90">
        <f t="shared" ca="1" si="10"/>
        <v>332217260919.31824</v>
      </c>
      <c r="U50" s="90">
        <f t="shared" ca="1" si="10"/>
        <v>365858367432.0332</v>
      </c>
      <c r="V50" s="299">
        <f ca="1">IF('Chemicals 2030'!$A58="CP",INDIRECT("'Chemicals 2030'!"&amp;'Country Selector'!$B$3&amp;ROW($A58))*10^12,0)*'Process Emissions Multipliers'!$G$44</f>
        <v>399499473944.74823</v>
      </c>
      <c r="W50" s="90">
        <f t="shared" ca="1" si="8"/>
        <v>405012601135.9881</v>
      </c>
      <c r="X50" s="90">
        <f t="shared" ca="1" si="8"/>
        <v>410525728327.22778</v>
      </c>
      <c r="Y50" s="90">
        <f t="shared" ca="1" si="8"/>
        <v>416038855518.46765</v>
      </c>
      <c r="Z50" s="90">
        <f t="shared" ca="1" si="8"/>
        <v>421551982709.7074</v>
      </c>
      <c r="AA50" s="90">
        <f t="shared" ca="1" si="8"/>
        <v>427065109900.9472</v>
      </c>
      <c r="AB50" s="90">
        <f t="shared" ca="1" si="8"/>
        <v>432578237092.18701</v>
      </c>
      <c r="AC50" s="90">
        <f t="shared" ca="1" si="8"/>
        <v>438091364283.42676</v>
      </c>
      <c r="AD50" s="90">
        <f t="shared" ca="1" si="8"/>
        <v>443604491474.66663</v>
      </c>
      <c r="AE50" s="90">
        <f t="shared" ca="1" si="8"/>
        <v>449117618665.90637</v>
      </c>
      <c r="AF50" s="90">
        <f t="shared" ca="1" si="8"/>
        <v>454630745857.14618</v>
      </c>
      <c r="AG50" s="90">
        <f t="shared" ca="1" si="8"/>
        <v>460143873048.38599</v>
      </c>
      <c r="AH50" s="90">
        <f t="shared" ca="1" si="8"/>
        <v>465657000239.62573</v>
      </c>
      <c r="AI50" s="90">
        <f t="shared" ca="1" si="8"/>
        <v>471170127430.8656</v>
      </c>
      <c r="AJ50" s="90">
        <f t="shared" ca="1" si="8"/>
        <v>476683254622.10535</v>
      </c>
      <c r="AK50" s="90">
        <f t="shared" ca="1" si="8"/>
        <v>482196381813.34515</v>
      </c>
      <c r="AL50" s="90">
        <f t="shared" ca="1" si="8"/>
        <v>487709509004.58496</v>
      </c>
      <c r="AM50" s="90">
        <f t="shared" ca="1" si="11"/>
        <v>493222636195.82471</v>
      </c>
      <c r="AN50" s="90">
        <f t="shared" ca="1" si="11"/>
        <v>498735763387.06458</v>
      </c>
      <c r="AO50" s="90">
        <f t="shared" ca="1" si="11"/>
        <v>504248890578.30432</v>
      </c>
      <c r="AP50" s="299">
        <f ca="1">V50*'Process Emissions Multipliers'!$H$44</f>
        <v>509762017769.54413</v>
      </c>
    </row>
    <row r="51" spans="1:42">
      <c r="A51" s="74">
        <v>-1</v>
      </c>
      <c r="B51" s="208">
        <f ca="1">IF('Chemicals 2010'!$A59="CP",INDIRECT("'Chemicals 2010'!"&amp;'Country Selector'!$B$3&amp;ROW($A59))*10^12,0)*'Process Emissions Multipliers'!$C$44</f>
        <v>176070225.2914817</v>
      </c>
      <c r="C51" s="90">
        <f t="shared" ca="1" si="9"/>
        <v>27716321490.977989</v>
      </c>
      <c r="D51" s="90">
        <f t="shared" ca="1" si="9"/>
        <v>55256572756.664497</v>
      </c>
      <c r="E51" s="90">
        <f t="shared" ca="1" si="9"/>
        <v>82796824022.351013</v>
      </c>
      <c r="F51" s="90">
        <f t="shared" ca="1" si="9"/>
        <v>110337075288.03752</v>
      </c>
      <c r="G51" s="90">
        <f t="shared" ca="1" si="9"/>
        <v>137877326553.72403</v>
      </c>
      <c r="H51" s="90">
        <f t="shared" ca="1" si="9"/>
        <v>165417577819.41055</v>
      </c>
      <c r="I51" s="90">
        <f t="shared" ca="1" si="9"/>
        <v>192957829085.09702</v>
      </c>
      <c r="J51" s="90">
        <f t="shared" ca="1" si="9"/>
        <v>220498080350.78354</v>
      </c>
      <c r="K51" s="90">
        <f t="shared" ca="1" si="9"/>
        <v>248038331616.47006</v>
      </c>
      <c r="L51" s="208">
        <f ca="1">IF('Chemicals 2020'!$A59="CP",INDIRECT("'Chemicals 2020'!"&amp;'Country Selector'!$B$3&amp;ROW($A59))*10^12,0)*'Process Emissions Multipliers'!$E$44</f>
        <v>275578582882.15656</v>
      </c>
      <c r="M51" s="90">
        <f t="shared" ca="1" si="10"/>
        <v>358219909038.25092</v>
      </c>
      <c r="N51" s="90">
        <f t="shared" ca="1" si="10"/>
        <v>440861235194.34528</v>
      </c>
      <c r="O51" s="90">
        <f t="shared" ca="1" si="10"/>
        <v>523502561350.43964</v>
      </c>
      <c r="P51" s="90">
        <f t="shared" ca="1" si="10"/>
        <v>606143887506.53394</v>
      </c>
      <c r="Q51" s="90">
        <f t="shared" ca="1" si="10"/>
        <v>688785213662.6283</v>
      </c>
      <c r="R51" s="90">
        <f t="shared" ca="1" si="10"/>
        <v>771426539818.72278</v>
      </c>
      <c r="S51" s="90">
        <f t="shared" ca="1" si="10"/>
        <v>854067865974.81714</v>
      </c>
      <c r="T51" s="90">
        <f t="shared" ca="1" si="10"/>
        <v>936709192130.91138</v>
      </c>
      <c r="U51" s="90">
        <f t="shared" ca="1" si="10"/>
        <v>1019350518287.0057</v>
      </c>
      <c r="V51" s="299">
        <f ca="1">IF('Chemicals 2030'!$A59="CP",INDIRECT("'Chemicals 2030'!"&amp;'Country Selector'!$B$3&amp;ROW($A59))*10^12,0)*'Process Emissions Multipliers'!$G$44</f>
        <v>1101991844443.1001</v>
      </c>
      <c r="W51" s="90">
        <f t="shared" ca="1" si="8"/>
        <v>1117199426926.5854</v>
      </c>
      <c r="X51" s="90">
        <f t="shared" ca="1" si="8"/>
        <v>1132407009410.0706</v>
      </c>
      <c r="Y51" s="90">
        <f t="shared" ca="1" si="8"/>
        <v>1147614591893.5562</v>
      </c>
      <c r="Z51" s="90">
        <f t="shared" ca="1" si="8"/>
        <v>1162822174377.0413</v>
      </c>
      <c r="AA51" s="90">
        <f t="shared" ca="1" si="8"/>
        <v>1178029756860.5266</v>
      </c>
      <c r="AB51" s="90">
        <f t="shared" ca="1" si="8"/>
        <v>1193237339344.012</v>
      </c>
      <c r="AC51" s="90">
        <f t="shared" ca="1" si="8"/>
        <v>1208444921827.4971</v>
      </c>
      <c r="AD51" s="90">
        <f t="shared" ca="1" si="8"/>
        <v>1223652504310.9824</v>
      </c>
      <c r="AE51" s="90">
        <f t="shared" ca="1" si="8"/>
        <v>1238860086794.4678</v>
      </c>
      <c r="AF51" s="90">
        <f t="shared" ca="1" si="8"/>
        <v>1254067669277.9531</v>
      </c>
      <c r="AG51" s="90">
        <f t="shared" ca="1" si="8"/>
        <v>1269275251761.4385</v>
      </c>
      <c r="AH51" s="90">
        <f t="shared" ca="1" si="8"/>
        <v>1284482834244.9238</v>
      </c>
      <c r="AI51" s="90">
        <f t="shared" ca="1" si="8"/>
        <v>1299690416728.4092</v>
      </c>
      <c r="AJ51" s="90">
        <f t="shared" ca="1" si="8"/>
        <v>1314897999211.8943</v>
      </c>
      <c r="AK51" s="90">
        <f t="shared" ca="1" si="8"/>
        <v>1330105581695.3799</v>
      </c>
      <c r="AL51" s="90">
        <f t="shared" ca="1" si="8"/>
        <v>1345313164178.865</v>
      </c>
      <c r="AM51" s="90">
        <f t="shared" ca="1" si="11"/>
        <v>1360520746662.3503</v>
      </c>
      <c r="AN51" s="90">
        <f t="shared" ca="1" si="11"/>
        <v>1375728329145.8357</v>
      </c>
      <c r="AO51" s="90">
        <f t="shared" ca="1" si="11"/>
        <v>1390935911629.3208</v>
      </c>
      <c r="AP51" s="299">
        <f ca="1">V51*'Process Emissions Multipliers'!$H$44</f>
        <v>1406143494112.8062</v>
      </c>
    </row>
    <row r="52" spans="1:42">
      <c r="A52" s="74">
        <v>0</v>
      </c>
      <c r="B52" s="208">
        <f ca="1">IF('Chemicals 2010'!$A60="CP",INDIRECT("'Chemicals 2010'!"&amp;'Country Selector'!$B$3&amp;ROW($A60))*10^12,0)*'Process Emissions Multipliers'!$C$44</f>
        <v>2585928580.292572</v>
      </c>
      <c r="C52" s="90">
        <f t="shared" ca="1" si="9"/>
        <v>12605454027.146339</v>
      </c>
      <c r="D52" s="90">
        <f t="shared" ca="1" si="9"/>
        <v>22624979474.000107</v>
      </c>
      <c r="E52" s="90">
        <f t="shared" ca="1" si="9"/>
        <v>32644504920.85387</v>
      </c>
      <c r="F52" s="90">
        <f t="shared" ca="1" si="9"/>
        <v>42664030367.707642</v>
      </c>
      <c r="G52" s="90">
        <f t="shared" ca="1" si="9"/>
        <v>52683555814.561409</v>
      </c>
      <c r="H52" s="90">
        <f t="shared" ca="1" si="9"/>
        <v>62703081261.415169</v>
      </c>
      <c r="I52" s="90">
        <f t="shared" ca="1" si="9"/>
        <v>72722606708.268951</v>
      </c>
      <c r="J52" s="90">
        <f t="shared" ca="1" si="9"/>
        <v>82742132155.122711</v>
      </c>
      <c r="K52" s="90">
        <f t="shared" ca="1" si="9"/>
        <v>92761657601.976471</v>
      </c>
      <c r="L52" s="208">
        <f ca="1">IF('Chemicals 2020'!$A60="CP",INDIRECT("'Chemicals 2020'!"&amp;'Country Selector'!$B$3&amp;ROW($A60))*10^12,0)*'Process Emissions Multipliers'!$E$44</f>
        <v>102781183048.83025</v>
      </c>
      <c r="M52" s="90">
        <f t="shared" ca="1" si="10"/>
        <v>118789872885.19824</v>
      </c>
      <c r="N52" s="90">
        <f t="shared" ca="1" si="10"/>
        <v>134798562721.56622</v>
      </c>
      <c r="O52" s="90">
        <f t="shared" ca="1" si="10"/>
        <v>150807252557.9342</v>
      </c>
      <c r="P52" s="90">
        <f t="shared" ca="1" si="10"/>
        <v>166815942394.30219</v>
      </c>
      <c r="Q52" s="90">
        <f t="shared" ca="1" si="10"/>
        <v>182824632230.6702</v>
      </c>
      <c r="R52" s="90">
        <f t="shared" ca="1" si="10"/>
        <v>198833322067.03818</v>
      </c>
      <c r="S52" s="90">
        <f t="shared" ca="1" si="10"/>
        <v>214842011903.40616</v>
      </c>
      <c r="T52" s="90">
        <f t="shared" ca="1" si="10"/>
        <v>230850701739.77417</v>
      </c>
      <c r="U52" s="90">
        <f t="shared" ca="1" si="10"/>
        <v>246859391576.14215</v>
      </c>
      <c r="V52" s="299">
        <f ca="1">IF('Chemicals 2030'!$A60="CP",INDIRECT("'Chemicals 2030'!"&amp;'Country Selector'!$B$3&amp;ROW($A60))*10^12,0)*'Process Emissions Multipliers'!$G$44</f>
        <v>262868081412.51013</v>
      </c>
      <c r="W52" s="90">
        <f t="shared" ca="1" si="8"/>
        <v>266495683604.40881</v>
      </c>
      <c r="X52" s="90">
        <f t="shared" ca="1" si="8"/>
        <v>270123285796.30753</v>
      </c>
      <c r="Y52" s="90">
        <f t="shared" ca="1" si="8"/>
        <v>273750887988.20621</v>
      </c>
      <c r="Z52" s="90">
        <f t="shared" ca="1" si="8"/>
        <v>277378490180.10492</v>
      </c>
      <c r="AA52" s="90">
        <f t="shared" ca="1" si="8"/>
        <v>281006092372.0036</v>
      </c>
      <c r="AB52" s="90">
        <f t="shared" ca="1" si="8"/>
        <v>284633694563.90228</v>
      </c>
      <c r="AC52" s="90">
        <f t="shared" ca="1" si="8"/>
        <v>288261296755.80103</v>
      </c>
      <c r="AD52" s="90">
        <f t="shared" ca="1" si="8"/>
        <v>291888898947.69971</v>
      </c>
      <c r="AE52" s="90">
        <f t="shared" ca="1" si="8"/>
        <v>295516501139.59839</v>
      </c>
      <c r="AF52" s="90">
        <f t="shared" ca="1" si="8"/>
        <v>299144103331.49713</v>
      </c>
      <c r="AG52" s="90">
        <f t="shared" ca="1" si="8"/>
        <v>302771705523.39581</v>
      </c>
      <c r="AH52" s="90">
        <f t="shared" ca="1" si="8"/>
        <v>306399307715.29449</v>
      </c>
      <c r="AI52" s="90">
        <f t="shared" ca="1" si="8"/>
        <v>310026909907.19318</v>
      </c>
      <c r="AJ52" s="90">
        <f t="shared" ca="1" si="8"/>
        <v>313654512099.09192</v>
      </c>
      <c r="AK52" s="90">
        <f t="shared" ca="1" si="8"/>
        <v>317282114290.9906</v>
      </c>
      <c r="AL52" s="90">
        <f t="shared" ca="1" si="8"/>
        <v>320909716482.88928</v>
      </c>
      <c r="AM52" s="90">
        <f t="shared" ca="1" si="11"/>
        <v>324537318674.78802</v>
      </c>
      <c r="AN52" s="90">
        <f t="shared" ca="1" si="11"/>
        <v>328164920866.68671</v>
      </c>
      <c r="AO52" s="90">
        <f t="shared" ca="1" si="11"/>
        <v>331792523058.58533</v>
      </c>
      <c r="AP52" s="299">
        <f ca="1">V52*'Process Emissions Multipliers'!$H$44</f>
        <v>335420125250.48407</v>
      </c>
    </row>
    <row r="53" spans="1:42">
      <c r="A53" s="74">
        <v>1</v>
      </c>
      <c r="B53" s="208">
        <f ca="1">IF('Chemicals 2010'!$A61="CP",INDIRECT("'Chemicals 2010'!"&amp;'Country Selector'!$B$3&amp;ROW($A61))*10^12,0)*'Process Emissions Multipliers'!$C$44</f>
        <v>0</v>
      </c>
      <c r="C53" s="90">
        <f t="shared" ca="1" si="9"/>
        <v>3462107581.1361952</v>
      </c>
      <c r="D53" s="90">
        <f t="shared" ca="1" si="9"/>
        <v>6924215162.2723904</v>
      </c>
      <c r="E53" s="90">
        <f t="shared" ca="1" si="9"/>
        <v>10386322743.408587</v>
      </c>
      <c r="F53" s="90">
        <f t="shared" ca="1" si="9"/>
        <v>13848430324.544781</v>
      </c>
      <c r="G53" s="90">
        <f t="shared" ca="1" si="9"/>
        <v>17310537905.680977</v>
      </c>
      <c r="H53" s="90">
        <f t="shared" ca="1" si="9"/>
        <v>20772645486.817173</v>
      </c>
      <c r="I53" s="90">
        <f t="shared" ca="1" si="9"/>
        <v>24234753067.953369</v>
      </c>
      <c r="J53" s="90">
        <f t="shared" ca="1" si="9"/>
        <v>27696860649.089561</v>
      </c>
      <c r="K53" s="90">
        <f t="shared" ca="1" si="9"/>
        <v>31158968230.225758</v>
      </c>
      <c r="L53" s="208">
        <f ca="1">IF('Chemicals 2020'!$A61="CP",INDIRECT("'Chemicals 2020'!"&amp;'Country Selector'!$B$3&amp;ROW($A61))*10^12,0)*'Process Emissions Multipliers'!$E$44</f>
        <v>34621075811.361954</v>
      </c>
      <c r="M53" s="90">
        <f t="shared" ca="1" si="10"/>
        <v>61541171454.778305</v>
      </c>
      <c r="N53" s="90">
        <f t="shared" ca="1" si="10"/>
        <v>88461267098.194672</v>
      </c>
      <c r="O53" s="90">
        <f t="shared" ca="1" si="10"/>
        <v>115381362741.61102</v>
      </c>
      <c r="P53" s="90">
        <f t="shared" ca="1" si="10"/>
        <v>142301458385.02737</v>
      </c>
      <c r="Q53" s="90">
        <f t="shared" ca="1" si="10"/>
        <v>169221554028.44373</v>
      </c>
      <c r="R53" s="90">
        <f t="shared" ca="1" si="10"/>
        <v>196141649671.86008</v>
      </c>
      <c r="S53" s="90">
        <f t="shared" ca="1" si="10"/>
        <v>223061745315.27646</v>
      </c>
      <c r="T53" s="90">
        <f t="shared" ca="1" si="10"/>
        <v>249981840958.69281</v>
      </c>
      <c r="U53" s="90">
        <f t="shared" ca="1" si="10"/>
        <v>276901936602.10913</v>
      </c>
      <c r="V53" s="299">
        <f ca="1">IF('Chemicals 2030'!$A61="CP",INDIRECT("'Chemicals 2030'!"&amp;'Country Selector'!$B$3&amp;ROW($A61))*10^12,0)*'Process Emissions Multipliers'!$G$44</f>
        <v>303822032245.52551</v>
      </c>
      <c r="W53" s="90">
        <f t="shared" ca="1" si="8"/>
        <v>308014802490.5802</v>
      </c>
      <c r="X53" s="90">
        <f t="shared" ca="1" si="8"/>
        <v>312207572735.63489</v>
      </c>
      <c r="Y53" s="90">
        <f t="shared" ca="1" si="8"/>
        <v>316400342980.68958</v>
      </c>
      <c r="Z53" s="90">
        <f t="shared" ca="1" si="8"/>
        <v>320593113225.74426</v>
      </c>
      <c r="AA53" s="90">
        <f t="shared" ca="1" si="8"/>
        <v>324785883470.79895</v>
      </c>
      <c r="AB53" s="90">
        <f t="shared" ca="1" si="8"/>
        <v>328978653715.85364</v>
      </c>
      <c r="AC53" s="90">
        <f t="shared" ca="1" si="8"/>
        <v>333171423960.90833</v>
      </c>
      <c r="AD53" s="90">
        <f t="shared" ca="1" si="8"/>
        <v>337364194205.96301</v>
      </c>
      <c r="AE53" s="90">
        <f t="shared" ca="1" si="8"/>
        <v>341556964451.0177</v>
      </c>
      <c r="AF53" s="90">
        <f t="shared" ca="1" si="8"/>
        <v>345749734696.07239</v>
      </c>
      <c r="AG53" s="90">
        <f t="shared" ca="1" si="8"/>
        <v>349942504941.12708</v>
      </c>
      <c r="AH53" s="90">
        <f t="shared" ca="1" si="8"/>
        <v>354135275186.18176</v>
      </c>
      <c r="AI53" s="90">
        <f t="shared" ca="1" si="8"/>
        <v>358328045431.23645</v>
      </c>
      <c r="AJ53" s="90">
        <f t="shared" ca="1" si="8"/>
        <v>362520815676.29114</v>
      </c>
      <c r="AK53" s="90">
        <f t="shared" ca="1" si="8"/>
        <v>366713585921.34583</v>
      </c>
      <c r="AL53" s="90">
        <f t="shared" ca="1" si="8"/>
        <v>370906356166.40051</v>
      </c>
      <c r="AM53" s="90">
        <f t="shared" ca="1" si="11"/>
        <v>375099126411.4552</v>
      </c>
      <c r="AN53" s="90">
        <f t="shared" ca="1" si="11"/>
        <v>379291896656.50989</v>
      </c>
      <c r="AO53" s="90">
        <f t="shared" ca="1" si="11"/>
        <v>383484666901.56458</v>
      </c>
      <c r="AP53" s="299">
        <f ca="1">V53*'Process Emissions Multipliers'!$H$44</f>
        <v>387677437146.61926</v>
      </c>
    </row>
    <row r="54" spans="1:42">
      <c r="A54" s="74">
        <v>2</v>
      </c>
      <c r="B54" s="208">
        <f ca="1">IF('Chemicals 2010'!$A62="CP",INDIRECT("'Chemicals 2010'!"&amp;'Country Selector'!$B$3&amp;ROW($A62))*10^12,0)*'Process Emissions Multipliers'!$C$44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08">
        <f ca="1">IF('Chemicals 2020'!$A62="CP",INDIRECT("'Chemicals 2020'!"&amp;'Country Selector'!$B$3&amp;ROW($A62))*10^12,0)*'Process Emissions Multipliers'!$E$44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99">
        <f ca="1">IF('Chemicals 2030'!$A62="CP",INDIRECT("'Chemicals 2030'!"&amp;'Country Selector'!$B$3&amp;ROW($A62))*10^12,0)*'Process Emissions Multipliers'!$G$44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99">
        <f ca="1">V54*'Process Emissions Multipliers'!$H$44</f>
        <v>0</v>
      </c>
    </row>
    <row r="55" spans="1:42">
      <c r="A55" s="74">
        <v>3</v>
      </c>
      <c r="B55" s="208">
        <f ca="1">IF('Chemicals 2010'!$A63="CP",INDIRECT("'Chemicals 2010'!"&amp;'Country Selector'!$B$3&amp;ROW($A63))*10^12,0)*'Process Emissions Multipliers'!$C$44</f>
        <v>27316950494.258854</v>
      </c>
      <c r="C55" s="90">
        <f t="shared" ca="1" si="9"/>
        <v>39697987482.940994</v>
      </c>
      <c r="D55" s="90">
        <f t="shared" ca="1" si="9"/>
        <v>52079024471.623123</v>
      </c>
      <c r="E55" s="90">
        <f t="shared" ca="1" si="9"/>
        <v>64460061460.305252</v>
      </c>
      <c r="F55" s="90">
        <f t="shared" ca="1" si="9"/>
        <v>76841098448.987396</v>
      </c>
      <c r="G55" s="90">
        <f t="shared" ca="1" si="9"/>
        <v>89222135437.669525</v>
      </c>
      <c r="H55" s="90">
        <f t="shared" ca="1" si="9"/>
        <v>101603172426.35165</v>
      </c>
      <c r="I55" s="90">
        <f t="shared" ca="1" si="9"/>
        <v>113984209415.03378</v>
      </c>
      <c r="J55" s="90">
        <f t="shared" ca="1" si="9"/>
        <v>126365246403.71594</v>
      </c>
      <c r="K55" s="90">
        <f t="shared" ca="1" si="9"/>
        <v>138746283392.39804</v>
      </c>
      <c r="L55" s="208">
        <f ca="1">IF('Chemicals 2020'!$A63="CP",INDIRECT("'Chemicals 2020'!"&amp;'Country Selector'!$B$3&amp;ROW($A63))*10^12,0)*'Process Emissions Multipliers'!$E$44</f>
        <v>151127320381.0802</v>
      </c>
      <c r="M55" s="90">
        <f t="shared" ca="1" si="10"/>
        <v>162459547298.50003</v>
      </c>
      <c r="N55" s="90">
        <f t="shared" ca="1" si="10"/>
        <v>173791774215.91986</v>
      </c>
      <c r="O55" s="90">
        <f t="shared" ca="1" si="10"/>
        <v>185124001133.33969</v>
      </c>
      <c r="P55" s="90">
        <f t="shared" ca="1" si="10"/>
        <v>196456228050.75952</v>
      </c>
      <c r="Q55" s="90">
        <f t="shared" ca="1" si="10"/>
        <v>207788454968.17935</v>
      </c>
      <c r="R55" s="90">
        <f t="shared" ca="1" si="10"/>
        <v>219120681885.59918</v>
      </c>
      <c r="S55" s="90">
        <f t="shared" ca="1" si="10"/>
        <v>230452908803.01904</v>
      </c>
      <c r="T55" s="90">
        <f t="shared" ca="1" si="10"/>
        <v>241785135720.43887</v>
      </c>
      <c r="U55" s="90">
        <f t="shared" ca="1" si="10"/>
        <v>253117362637.8587</v>
      </c>
      <c r="V55" s="299">
        <f ca="1">IF('Chemicals 2030'!$A63="CP",INDIRECT("'Chemicals 2030'!"&amp;'Country Selector'!$B$3&amp;ROW($A63))*10^12,0)*'Process Emissions Multipliers'!$G$44</f>
        <v>264449589555.27853</v>
      </c>
      <c r="W55" s="90">
        <f t="shared" ca="1" si="8"/>
        <v>268099016695.92862</v>
      </c>
      <c r="X55" s="90">
        <f t="shared" ca="1" si="8"/>
        <v>271748443836.57877</v>
      </c>
      <c r="Y55" s="90">
        <f t="shared" ca="1" si="8"/>
        <v>275397870977.22888</v>
      </c>
      <c r="Z55" s="90">
        <f t="shared" ca="1" si="8"/>
        <v>279047298117.87903</v>
      </c>
      <c r="AA55" s="90">
        <f t="shared" ca="1" si="8"/>
        <v>282696725258.52917</v>
      </c>
      <c r="AB55" s="90">
        <f t="shared" ca="1" si="8"/>
        <v>286346152399.17926</v>
      </c>
      <c r="AC55" s="90">
        <f t="shared" ca="1" si="8"/>
        <v>289995579539.82935</v>
      </c>
      <c r="AD55" s="90">
        <f t="shared" ca="1" si="8"/>
        <v>293645006680.47949</v>
      </c>
      <c r="AE55" s="90">
        <f t="shared" ca="1" si="8"/>
        <v>297294433821.12958</v>
      </c>
      <c r="AF55" s="90">
        <f t="shared" ca="1" si="8"/>
        <v>300943860961.77966</v>
      </c>
      <c r="AG55" s="90">
        <f t="shared" ca="1" si="8"/>
        <v>304593288102.42981</v>
      </c>
      <c r="AH55" s="90">
        <f t="shared" ca="1" si="8"/>
        <v>308242715243.07996</v>
      </c>
      <c r="AI55" s="90">
        <f t="shared" ca="1" si="8"/>
        <v>311892142383.73004</v>
      </c>
      <c r="AJ55" s="90">
        <f t="shared" ca="1" si="8"/>
        <v>315541569524.38019</v>
      </c>
      <c r="AK55" s="90">
        <f t="shared" ca="1" si="8"/>
        <v>319190996665.03027</v>
      </c>
      <c r="AL55" s="90">
        <f t="shared" ca="1" si="8"/>
        <v>322840423805.68042</v>
      </c>
      <c r="AM55" s="90">
        <f t="shared" ca="1" si="11"/>
        <v>326489850946.33057</v>
      </c>
      <c r="AN55" s="90">
        <f t="shared" ca="1" si="11"/>
        <v>330139278086.98059</v>
      </c>
      <c r="AO55" s="90">
        <f t="shared" ca="1" si="11"/>
        <v>333788705227.63074</v>
      </c>
      <c r="AP55" s="299">
        <f ca="1">V55*'Process Emissions Multipliers'!$H$44</f>
        <v>337438132368.28088</v>
      </c>
    </row>
    <row r="56" spans="1:42">
      <c r="A56" s="74">
        <v>4</v>
      </c>
      <c r="B56" s="208">
        <f ca="1">IF('Chemicals 2010'!$A64="CP",INDIRECT("'Chemicals 2010'!"&amp;'Country Selector'!$B$3&amp;ROW($A64))*10^12,0)*'Process Emissions Multipliers'!$C$44</f>
        <v>33289610169.734104</v>
      </c>
      <c r="C56" s="90">
        <f t="shared" ca="1" si="9"/>
        <v>33880590069.206387</v>
      </c>
      <c r="D56" s="90">
        <f t="shared" ca="1" si="9"/>
        <v>34471569968.678673</v>
      </c>
      <c r="E56" s="90">
        <f t="shared" ca="1" si="9"/>
        <v>35062549868.150955</v>
      </c>
      <c r="F56" s="90">
        <f t="shared" ca="1" si="9"/>
        <v>35653529767.623238</v>
      </c>
      <c r="G56" s="90">
        <f t="shared" ca="1" si="9"/>
        <v>36244509667.09552</v>
      </c>
      <c r="H56" s="90">
        <f t="shared" ca="1" si="9"/>
        <v>36835489566.56781</v>
      </c>
      <c r="I56" s="90">
        <f t="shared" ca="1" si="9"/>
        <v>37426469466.040085</v>
      </c>
      <c r="J56" s="90">
        <f t="shared" ca="1" si="9"/>
        <v>38017449365.512375</v>
      </c>
      <c r="K56" s="90">
        <f t="shared" ca="1" si="9"/>
        <v>38608429264.984657</v>
      </c>
      <c r="L56" s="208">
        <f ca="1">IF('Chemicals 2020'!$A64="CP",INDIRECT("'Chemicals 2020'!"&amp;'Country Selector'!$B$3&amp;ROW($A64))*10^12,0)*'Process Emissions Multipliers'!$E$44</f>
        <v>39199409164.45694</v>
      </c>
      <c r="M56" s="90">
        <f t="shared" ca="1" si="10"/>
        <v>37567203795.177933</v>
      </c>
      <c r="N56" s="90">
        <f t="shared" ca="1" si="10"/>
        <v>35934998425.898918</v>
      </c>
      <c r="O56" s="90">
        <f t="shared" ca="1" si="10"/>
        <v>34302793056.619907</v>
      </c>
      <c r="P56" s="90">
        <f t="shared" ca="1" si="10"/>
        <v>32670587687.340897</v>
      </c>
      <c r="Q56" s="90">
        <f t="shared" ca="1" si="10"/>
        <v>31038382318.061886</v>
      </c>
      <c r="R56" s="90">
        <f t="shared" ca="1" si="10"/>
        <v>29406176948.782875</v>
      </c>
      <c r="S56" s="90">
        <f t="shared" ca="1" si="10"/>
        <v>27773971579.503864</v>
      </c>
      <c r="T56" s="90">
        <f t="shared" ca="1" si="10"/>
        <v>26141766210.224854</v>
      </c>
      <c r="U56" s="90">
        <f t="shared" ca="1" si="10"/>
        <v>24509560840.945843</v>
      </c>
      <c r="V56" s="299">
        <f ca="1">IF('Chemicals 2030'!$A64="CP",INDIRECT("'Chemicals 2030'!"&amp;'Country Selector'!$B$3&amp;ROW($A64))*10^12,0)*'Process Emissions Multipliers'!$G$44</f>
        <v>22877355471.666832</v>
      </c>
      <c r="W56" s="90">
        <f t="shared" ca="1" si="8"/>
        <v>23193064950.002586</v>
      </c>
      <c r="X56" s="90">
        <f t="shared" ca="1" si="8"/>
        <v>23508774428.338341</v>
      </c>
      <c r="Y56" s="90">
        <f t="shared" ca="1" si="8"/>
        <v>23824483906.674095</v>
      </c>
      <c r="Z56" s="90">
        <f t="shared" ca="1" si="8"/>
        <v>24140193385.00985</v>
      </c>
      <c r="AA56" s="90">
        <f t="shared" ca="1" si="8"/>
        <v>24455902863.345608</v>
      </c>
      <c r="AB56" s="90">
        <f t="shared" ca="1" si="8"/>
        <v>24771612341.681358</v>
      </c>
      <c r="AC56" s="90">
        <f t="shared" ca="1" si="8"/>
        <v>25087321820.017113</v>
      </c>
      <c r="AD56" s="90">
        <f t="shared" ca="1" si="8"/>
        <v>25403031298.352871</v>
      </c>
      <c r="AE56" s="90">
        <f t="shared" ca="1" si="8"/>
        <v>25718740776.688625</v>
      </c>
      <c r="AF56" s="90">
        <f t="shared" ca="1" si="8"/>
        <v>26034450255.02438</v>
      </c>
      <c r="AG56" s="90">
        <f t="shared" ca="1" si="8"/>
        <v>26350159733.36013</v>
      </c>
      <c r="AH56" s="90">
        <f t="shared" ca="1" si="8"/>
        <v>26665869211.695889</v>
      </c>
      <c r="AI56" s="90">
        <f t="shared" ca="1" si="8"/>
        <v>26981578690.031647</v>
      </c>
      <c r="AJ56" s="90">
        <f t="shared" ca="1" si="8"/>
        <v>27297288168.367397</v>
      </c>
      <c r="AK56" s="90">
        <f t="shared" ca="1" si="8"/>
        <v>27612997646.703156</v>
      </c>
      <c r="AL56" s="90">
        <f t="shared" ca="1" si="8"/>
        <v>27928707125.03891</v>
      </c>
      <c r="AM56" s="90">
        <f t="shared" ca="1" si="11"/>
        <v>28244416603.374664</v>
      </c>
      <c r="AN56" s="90">
        <f t="shared" ca="1" si="11"/>
        <v>28560126081.710419</v>
      </c>
      <c r="AO56" s="90">
        <f t="shared" ca="1" si="11"/>
        <v>28875835560.046173</v>
      </c>
      <c r="AP56" s="299">
        <f ca="1">V56*'Process Emissions Multipliers'!$H$44</f>
        <v>29191545038.381927</v>
      </c>
    </row>
    <row r="57" spans="1:42">
      <c r="A57" s="74">
        <v>5</v>
      </c>
      <c r="B57" s="208">
        <f ca="1">IF('Chemicals 2010'!$A65="CP",INDIRECT("'Chemicals 2010'!"&amp;'Country Selector'!$B$3&amp;ROW($A65))*10^12,0)*'Process Emissions Multipliers'!$C$44</f>
        <v>618398771.61464596</v>
      </c>
      <c r="C57" s="90">
        <f t="shared" ca="1" si="9"/>
        <v>20019470053.621273</v>
      </c>
      <c r="D57" s="90">
        <f t="shared" ca="1" si="9"/>
        <v>39420541335.627899</v>
      </c>
      <c r="E57" s="90">
        <f t="shared" ca="1" si="9"/>
        <v>58821612617.634521</v>
      </c>
      <c r="F57" s="90">
        <f t="shared" ca="1" si="9"/>
        <v>78222683899.641144</v>
      </c>
      <c r="G57" s="90">
        <f t="shared" ca="1" si="9"/>
        <v>97623755181.647781</v>
      </c>
      <c r="H57" s="90">
        <f t="shared" ca="1" si="9"/>
        <v>117024826463.6544</v>
      </c>
      <c r="I57" s="90">
        <f t="shared" ca="1" si="9"/>
        <v>136425897745.66103</v>
      </c>
      <c r="J57" s="90">
        <f t="shared" ca="1" si="9"/>
        <v>155826969027.66766</v>
      </c>
      <c r="K57" s="90">
        <f t="shared" ca="1" si="9"/>
        <v>175228040309.67429</v>
      </c>
      <c r="L57" s="208">
        <f ca="1">IF('Chemicals 2020'!$A65="CP",INDIRECT("'Chemicals 2020'!"&amp;'Country Selector'!$B$3&amp;ROW($A65))*10^12,0)*'Process Emissions Multipliers'!$E$44</f>
        <v>194629111591.68091</v>
      </c>
      <c r="M57" s="90">
        <f t="shared" ca="1" si="10"/>
        <v>262070571739.67627</v>
      </c>
      <c r="N57" s="90">
        <f t="shared" ca="1" si="10"/>
        <v>329512031887.67163</v>
      </c>
      <c r="O57" s="90">
        <f t="shared" ca="1" si="10"/>
        <v>396953492035.66699</v>
      </c>
      <c r="P57" s="90">
        <f t="shared" ca="1" si="10"/>
        <v>464394952183.66235</v>
      </c>
      <c r="Q57" s="90">
        <f t="shared" ca="1" si="10"/>
        <v>531836412331.65771</v>
      </c>
      <c r="R57" s="90">
        <f t="shared" ca="1" si="10"/>
        <v>599277872479.65308</v>
      </c>
      <c r="S57" s="90">
        <f t="shared" ca="1" si="10"/>
        <v>666719332627.64844</v>
      </c>
      <c r="T57" s="90">
        <f t="shared" ca="1" si="10"/>
        <v>734160792775.6438</v>
      </c>
      <c r="U57" s="90">
        <f t="shared" ca="1" si="10"/>
        <v>801602252923.63916</v>
      </c>
      <c r="V57" s="299">
        <f ca="1">IF('Chemicals 2030'!$A65="CP",INDIRECT("'Chemicals 2030'!"&amp;'Country Selector'!$B$3&amp;ROW($A65))*10^12,0)*'Process Emissions Multipliers'!$G$44</f>
        <v>869043713071.63452</v>
      </c>
      <c r="W57" s="90">
        <f t="shared" ca="1" si="8"/>
        <v>881036591253.93188</v>
      </c>
      <c r="X57" s="90">
        <f t="shared" ca="1" si="8"/>
        <v>893029469436.22913</v>
      </c>
      <c r="Y57" s="90">
        <f t="shared" ca="1" si="8"/>
        <v>905022347618.52649</v>
      </c>
      <c r="Z57" s="90">
        <f t="shared" ca="1" si="8"/>
        <v>917015225800.82373</v>
      </c>
      <c r="AA57" s="90">
        <f t="shared" ca="1" si="8"/>
        <v>929008103983.12097</v>
      </c>
      <c r="AB57" s="90">
        <f t="shared" ca="1" si="8"/>
        <v>941000982165.41833</v>
      </c>
      <c r="AC57" s="90">
        <f t="shared" ca="1" si="8"/>
        <v>952993860347.71558</v>
      </c>
      <c r="AD57" s="90">
        <f t="shared" ca="1" si="8"/>
        <v>964986738530.01294</v>
      </c>
      <c r="AE57" s="90">
        <f t="shared" ca="1" si="8"/>
        <v>976979616712.3103</v>
      </c>
      <c r="AF57" s="90">
        <f t="shared" ca="1" si="8"/>
        <v>988972494894.60754</v>
      </c>
      <c r="AG57" s="90">
        <f t="shared" ca="1" si="8"/>
        <v>1000965373076.9048</v>
      </c>
      <c r="AH57" s="90">
        <f t="shared" ca="1" si="8"/>
        <v>1012958251259.2021</v>
      </c>
      <c r="AI57" s="90">
        <f t="shared" ca="1" si="8"/>
        <v>1024951129441.4995</v>
      </c>
      <c r="AJ57" s="90">
        <f t="shared" ca="1" si="8"/>
        <v>1036944007623.7968</v>
      </c>
      <c r="AK57" s="90">
        <f t="shared" ca="1" si="8"/>
        <v>1048936885806.094</v>
      </c>
      <c r="AL57" s="90">
        <f t="shared" ca="1" si="8"/>
        <v>1060929763988.3914</v>
      </c>
      <c r="AM57" s="90">
        <f t="shared" ca="1" si="11"/>
        <v>1072922642170.6887</v>
      </c>
      <c r="AN57" s="90">
        <f t="shared" ca="1" si="11"/>
        <v>1084915520352.986</v>
      </c>
      <c r="AO57" s="90">
        <f t="shared" ca="1" si="11"/>
        <v>1096908398535.2832</v>
      </c>
      <c r="AP57" s="299">
        <f ca="1">V57*'Process Emissions Multipliers'!$H$44</f>
        <v>1108901276717.5806</v>
      </c>
    </row>
    <row r="58" spans="1:42">
      <c r="A58" s="74">
        <v>6</v>
      </c>
      <c r="B58" s="208">
        <f ca="1">IF('Chemicals 2010'!$A66="CP",INDIRECT("'Chemicals 2010'!"&amp;'Country Selector'!$B$3&amp;ROW($A66))*10^12,0)*'Process Emissions Multipliers'!$C$44</f>
        <v>1353202017.8861141</v>
      </c>
      <c r="C58" s="90">
        <f t="shared" ca="1" si="9"/>
        <v>20039278898.602905</v>
      </c>
      <c r="D58" s="90">
        <f t="shared" ca="1" si="9"/>
        <v>38725355779.319695</v>
      </c>
      <c r="E58" s="90">
        <f t="shared" ca="1" si="9"/>
        <v>57411432660.036491</v>
      </c>
      <c r="F58" s="90">
        <f t="shared" ca="1" si="9"/>
        <v>76097509540.753281</v>
      </c>
      <c r="G58" s="90">
        <f t="shared" ca="1" si="9"/>
        <v>94783586421.470062</v>
      </c>
      <c r="H58" s="90">
        <f t="shared" ca="1" si="9"/>
        <v>113469663302.18687</v>
      </c>
      <c r="I58" s="90">
        <f t="shared" ca="1" si="9"/>
        <v>132155740182.90364</v>
      </c>
      <c r="J58" s="90">
        <f t="shared" ca="1" si="9"/>
        <v>150841817063.62042</v>
      </c>
      <c r="K58" s="90">
        <f t="shared" ca="1" si="9"/>
        <v>169527893944.33722</v>
      </c>
      <c r="L58" s="208">
        <f ca="1">IF('Chemicals 2020'!$A66="CP",INDIRECT("'Chemicals 2020'!"&amp;'Country Selector'!$B$3&amp;ROW($A66))*10^12,0)*'Process Emissions Multipliers'!$E$44</f>
        <v>188213970825.05402</v>
      </c>
      <c r="M58" s="90">
        <f t="shared" ca="1" si="10"/>
        <v>261108259223.84912</v>
      </c>
      <c r="N58" s="90">
        <f t="shared" ca="1" si="10"/>
        <v>334002547622.64423</v>
      </c>
      <c r="O58" s="90">
        <f t="shared" ca="1" si="10"/>
        <v>406896836021.43933</v>
      </c>
      <c r="P58" s="90">
        <f t="shared" ca="1" si="10"/>
        <v>479791124420.23444</v>
      </c>
      <c r="Q58" s="90">
        <f t="shared" ca="1" si="10"/>
        <v>552685412819.02954</v>
      </c>
      <c r="R58" s="90">
        <f t="shared" ca="1" si="10"/>
        <v>625579701217.82458</v>
      </c>
      <c r="S58" s="90">
        <f t="shared" ca="1" si="10"/>
        <v>698473989616.61975</v>
      </c>
      <c r="T58" s="90">
        <f t="shared" ca="1" si="10"/>
        <v>771368278015.41479</v>
      </c>
      <c r="U58" s="90">
        <f t="shared" ca="1" si="10"/>
        <v>844262566414.20984</v>
      </c>
      <c r="V58" s="299">
        <f ca="1">IF('Chemicals 2030'!$A66="CP",INDIRECT("'Chemicals 2030'!"&amp;'Country Selector'!$B$3&amp;ROW($A66))*10^12,0)*'Process Emissions Multipliers'!$G$44</f>
        <v>917156854813.005</v>
      </c>
      <c r="W58" s="90">
        <f t="shared" ca="1" si="8"/>
        <v>929813698500.36572</v>
      </c>
      <c r="X58" s="90">
        <f t="shared" ca="1" si="8"/>
        <v>942470542187.72656</v>
      </c>
      <c r="Y58" s="90">
        <f t="shared" ca="1" si="8"/>
        <v>955127385875.0874</v>
      </c>
      <c r="Z58" s="90">
        <f t="shared" ca="1" si="8"/>
        <v>967784229562.44824</v>
      </c>
      <c r="AA58" s="90">
        <f t="shared" ca="1" si="8"/>
        <v>980441073249.80884</v>
      </c>
      <c r="AB58" s="90">
        <f t="shared" ca="1" si="8"/>
        <v>993097916937.1698</v>
      </c>
      <c r="AC58" s="90">
        <f t="shared" ca="1" si="8"/>
        <v>1005754760624.5305</v>
      </c>
      <c r="AD58" s="90">
        <f t="shared" ca="1" si="8"/>
        <v>1018411604311.8914</v>
      </c>
      <c r="AE58" s="90">
        <f t="shared" ca="1" si="8"/>
        <v>1031068447999.2522</v>
      </c>
      <c r="AF58" s="90">
        <f t="shared" ca="1" si="8"/>
        <v>1043725291686.613</v>
      </c>
      <c r="AG58" s="90">
        <f t="shared" ca="1" si="8"/>
        <v>1056382135373.9736</v>
      </c>
      <c r="AH58" s="90">
        <f t="shared" ca="1" si="8"/>
        <v>1069038979061.3346</v>
      </c>
      <c r="AI58" s="90">
        <f t="shared" ca="1" si="8"/>
        <v>1081695822748.6954</v>
      </c>
      <c r="AJ58" s="90">
        <f t="shared" ca="1" si="8"/>
        <v>1094352666436.0562</v>
      </c>
      <c r="AK58" s="90">
        <f t="shared" ca="1" si="8"/>
        <v>1107009510123.417</v>
      </c>
      <c r="AL58" s="90">
        <f t="shared" ca="1" si="8"/>
        <v>1119666353810.7778</v>
      </c>
      <c r="AM58" s="90">
        <f t="shared" ca="1" si="11"/>
        <v>1132323197498.1387</v>
      </c>
      <c r="AN58" s="90">
        <f t="shared" ca="1" si="11"/>
        <v>1144980041185.4993</v>
      </c>
      <c r="AO58" s="90">
        <f t="shared" ca="1" si="11"/>
        <v>1157636884872.8601</v>
      </c>
      <c r="AP58" s="299">
        <f ca="1">V58*'Process Emissions Multipliers'!$H$44</f>
        <v>1170293728560.2209</v>
      </c>
    </row>
    <row r="59" spans="1:42">
      <c r="A59" s="74">
        <v>7</v>
      </c>
      <c r="B59" s="208">
        <f ca="1">IF('Chemicals 2010'!$A67="CP",INDIRECT("'Chemicals 2010'!"&amp;'Country Selector'!$B$3&amp;ROW($A67))*10^12,0)*'Process Emissions Multipliers'!$C$44</f>
        <v>16742647077.126398</v>
      </c>
      <c r="C59" s="90">
        <f t="shared" ca="1" si="9"/>
        <v>17039873984.743855</v>
      </c>
      <c r="D59" s="90">
        <f t="shared" ca="1" si="9"/>
        <v>17337100892.361313</v>
      </c>
      <c r="E59" s="90">
        <f t="shared" ca="1" si="9"/>
        <v>17634327799.978767</v>
      </c>
      <c r="F59" s="90">
        <f t="shared" ca="1" si="9"/>
        <v>17931554707.59623</v>
      </c>
      <c r="G59" s="90">
        <f t="shared" ca="1" si="9"/>
        <v>18228781615.213684</v>
      </c>
      <c r="H59" s="90">
        <f t="shared" ca="1" si="9"/>
        <v>18526008522.831142</v>
      </c>
      <c r="I59" s="90">
        <f t="shared" ca="1" si="9"/>
        <v>18823235430.448601</v>
      </c>
      <c r="J59" s="90">
        <f t="shared" ca="1" si="9"/>
        <v>19120462338.066055</v>
      </c>
      <c r="K59" s="90">
        <f t="shared" ca="1" si="9"/>
        <v>19417689245.683514</v>
      </c>
      <c r="L59" s="208">
        <f ca="1">IF('Chemicals 2020'!$A67="CP",INDIRECT("'Chemicals 2020'!"&amp;'Country Selector'!$B$3&amp;ROW($A67))*10^12,0)*'Process Emissions Multipliers'!$E$44</f>
        <v>19714916153.300972</v>
      </c>
      <c r="M59" s="90">
        <f t="shared" ca="1" si="10"/>
        <v>18894722458.515484</v>
      </c>
      <c r="N59" s="90">
        <f t="shared" ca="1" si="10"/>
        <v>18074528763.729996</v>
      </c>
      <c r="O59" s="90">
        <f t="shared" ca="1" si="10"/>
        <v>17254335068.944508</v>
      </c>
      <c r="P59" s="90">
        <f t="shared" ca="1" si="10"/>
        <v>16434141374.159019</v>
      </c>
      <c r="Q59" s="90">
        <f t="shared" ca="1" si="10"/>
        <v>15613947679.373531</v>
      </c>
      <c r="R59" s="90">
        <f t="shared" ca="1" si="10"/>
        <v>14793753984.588045</v>
      </c>
      <c r="S59" s="90">
        <f t="shared" ca="1" si="10"/>
        <v>13973560289.802557</v>
      </c>
      <c r="T59" s="90">
        <f t="shared" ca="1" si="10"/>
        <v>13153366595.017069</v>
      </c>
      <c r="U59" s="90">
        <f t="shared" ca="1" si="10"/>
        <v>12333172900.231581</v>
      </c>
      <c r="V59" s="299">
        <f ca="1">IF('Chemicals 2030'!$A67="CP",INDIRECT("'Chemicals 2030'!"&amp;'Country Selector'!$B$3&amp;ROW($A67))*10^12,0)*'Process Emissions Multipliers'!$G$44</f>
        <v>11512979205.446093</v>
      </c>
      <c r="W59" s="90">
        <f t="shared" ca="1" si="8"/>
        <v>11671859311.302006</v>
      </c>
      <c r="X59" s="90">
        <f t="shared" ca="1" si="8"/>
        <v>11830739417.157919</v>
      </c>
      <c r="Y59" s="90">
        <f t="shared" ca="1" si="8"/>
        <v>11989619523.013832</v>
      </c>
      <c r="Z59" s="90">
        <f t="shared" ca="1" si="8"/>
        <v>12148499628.869745</v>
      </c>
      <c r="AA59" s="90">
        <f t="shared" ca="1" si="8"/>
        <v>12307379734.725657</v>
      </c>
      <c r="AB59" s="90">
        <f t="shared" ca="1" si="8"/>
        <v>12466259840.581572</v>
      </c>
      <c r="AC59" s="90">
        <f t="shared" ca="1" si="8"/>
        <v>12625139946.437485</v>
      </c>
      <c r="AD59" s="90">
        <f t="shared" ca="1" si="8"/>
        <v>12784020052.293398</v>
      </c>
      <c r="AE59" s="90">
        <f t="shared" ca="1" si="8"/>
        <v>12942900158.149311</v>
      </c>
      <c r="AF59" s="90">
        <f t="shared" ca="1" si="8"/>
        <v>13101780264.005224</v>
      </c>
      <c r="AG59" s="90">
        <f t="shared" ca="1" si="8"/>
        <v>13260660369.861137</v>
      </c>
      <c r="AH59" s="90">
        <f t="shared" ca="1" si="8"/>
        <v>13419540475.717049</v>
      </c>
      <c r="AI59" s="90">
        <f t="shared" ca="1" si="8"/>
        <v>13578420581.572964</v>
      </c>
      <c r="AJ59" s="90">
        <f t="shared" ca="1" si="8"/>
        <v>13737300687.428875</v>
      </c>
      <c r="AK59" s="90">
        <f t="shared" ca="1" si="8"/>
        <v>13896180793.284788</v>
      </c>
      <c r="AL59" s="90">
        <f t="shared" ca="1" si="8"/>
        <v>14055060899.140701</v>
      </c>
      <c r="AM59" s="90">
        <f t="shared" ca="1" si="11"/>
        <v>14213941004.996614</v>
      </c>
      <c r="AN59" s="90">
        <f t="shared" ca="1" si="11"/>
        <v>14372821110.852528</v>
      </c>
      <c r="AO59" s="90">
        <f t="shared" ca="1" si="11"/>
        <v>14531701216.708441</v>
      </c>
      <c r="AP59" s="299">
        <f ca="1">V59*'Process Emissions Multipliers'!$H$44</f>
        <v>14690581322.564354</v>
      </c>
    </row>
    <row r="60" spans="1:42">
      <c r="A60" s="74">
        <v>8</v>
      </c>
      <c r="B60" s="208">
        <f ca="1">IF('Chemicals 2010'!$A68="CP",INDIRECT("'Chemicals 2010'!"&amp;'Country Selector'!$B$3&amp;ROW($A68))*10^12,0)*'Process Emissions Multipliers'!$C$44</f>
        <v>15861455125.698679</v>
      </c>
      <c r="C60" s="90">
        <f t="shared" ca="1" si="9"/>
        <v>16143038511.862543</v>
      </c>
      <c r="D60" s="90">
        <f t="shared" ca="1" si="9"/>
        <v>16424621898.026405</v>
      </c>
      <c r="E60" s="90">
        <f t="shared" ca="1" si="9"/>
        <v>16706205284.190269</v>
      </c>
      <c r="F60" s="90">
        <f t="shared" ca="1" si="9"/>
        <v>16987788670.354134</v>
      </c>
      <c r="G60" s="90">
        <f t="shared" ca="1" si="9"/>
        <v>17269372056.517998</v>
      </c>
      <c r="H60" s="90">
        <f t="shared" ca="1" si="9"/>
        <v>17550955442.681862</v>
      </c>
      <c r="I60" s="90">
        <f t="shared" ca="1" si="9"/>
        <v>17832538828.845726</v>
      </c>
      <c r="J60" s="90">
        <f t="shared" ca="1" si="9"/>
        <v>18114122215.009586</v>
      </c>
      <c r="K60" s="90">
        <f t="shared" ca="1" si="9"/>
        <v>18395705601.17345</v>
      </c>
      <c r="L60" s="208">
        <f ca="1">IF('Chemicals 2020'!$A68="CP",INDIRECT("'Chemicals 2020'!"&amp;'Country Selector'!$B$3&amp;ROW($A68))*10^12,0)*'Process Emissions Multipliers'!$E$44</f>
        <v>18677288987.337315</v>
      </c>
      <c r="M60" s="90">
        <f t="shared" ca="1" si="10"/>
        <v>17900263381.751129</v>
      </c>
      <c r="N60" s="90">
        <f t="shared" ca="1" si="10"/>
        <v>17123237776.164948</v>
      </c>
      <c r="O60" s="90">
        <f t="shared" ca="1" si="10"/>
        <v>16346212170.578766</v>
      </c>
      <c r="P60" s="90">
        <f t="shared" ca="1" si="10"/>
        <v>15569186564.992582</v>
      </c>
      <c r="Q60" s="90">
        <f t="shared" ca="1" si="10"/>
        <v>14792160959.406399</v>
      </c>
      <c r="R60" s="90">
        <f t="shared" ca="1" si="10"/>
        <v>14015135353.820217</v>
      </c>
      <c r="S60" s="90">
        <f t="shared" ca="1" si="10"/>
        <v>13238109748.234034</v>
      </c>
      <c r="T60" s="90">
        <f t="shared" ca="1" si="10"/>
        <v>12461084142.647848</v>
      </c>
      <c r="U60" s="90">
        <f t="shared" ca="1" si="10"/>
        <v>11684058537.061666</v>
      </c>
      <c r="V60" s="299">
        <f ca="1">IF('Chemicals 2030'!$A68="CP",INDIRECT("'Chemicals 2030'!"&amp;'Country Selector'!$B$3&amp;ROW($A68))*10^12,0)*'Process Emissions Multipliers'!$G$44</f>
        <v>10907032931.475483</v>
      </c>
      <c r="W60" s="90">
        <f t="shared" ca="1" si="8"/>
        <v>11057550926.496878</v>
      </c>
      <c r="X60" s="90">
        <f t="shared" ca="1" si="8"/>
        <v>11208068921.518272</v>
      </c>
      <c r="Y60" s="90">
        <f t="shared" ca="1" si="8"/>
        <v>11358586916.539667</v>
      </c>
      <c r="Z60" s="90">
        <f t="shared" ca="1" si="8"/>
        <v>11509104911.56106</v>
      </c>
      <c r="AA60" s="90">
        <f t="shared" ca="1" si="8"/>
        <v>11659622906.582455</v>
      </c>
      <c r="AB60" s="90">
        <f t="shared" ca="1" si="8"/>
        <v>11810140901.603851</v>
      </c>
      <c r="AC60" s="90">
        <f t="shared" ca="1" si="8"/>
        <v>11960658896.625244</v>
      </c>
      <c r="AD60" s="90">
        <f t="shared" ca="1" si="8"/>
        <v>12111176891.646641</v>
      </c>
      <c r="AE60" s="90">
        <f t="shared" ca="1" si="8"/>
        <v>12261694886.668034</v>
      </c>
      <c r="AF60" s="90">
        <f t="shared" ca="1" si="8"/>
        <v>12412212881.68943</v>
      </c>
      <c r="AG60" s="90">
        <f t="shared" ca="1" si="8"/>
        <v>12562730876.710823</v>
      </c>
      <c r="AH60" s="90">
        <f t="shared" ca="1" si="8"/>
        <v>12713248871.732216</v>
      </c>
      <c r="AI60" s="90">
        <f t="shared" ca="1" si="8"/>
        <v>12863766866.753613</v>
      </c>
      <c r="AJ60" s="90">
        <f t="shared" ca="1" si="8"/>
        <v>13014284861.775005</v>
      </c>
      <c r="AK60" s="90">
        <f t="shared" ca="1" si="8"/>
        <v>13164802856.796402</v>
      </c>
      <c r="AL60" s="90">
        <f t="shared" ca="1" si="8"/>
        <v>13315320851.817795</v>
      </c>
      <c r="AM60" s="90">
        <f t="shared" ca="1" si="11"/>
        <v>13465838846.839191</v>
      </c>
      <c r="AN60" s="90">
        <f t="shared" ca="1" si="11"/>
        <v>13616356841.860586</v>
      </c>
      <c r="AO60" s="90">
        <f t="shared" ca="1" si="11"/>
        <v>13766874836.881979</v>
      </c>
      <c r="AP60" s="299">
        <f ca="1">V60*'Process Emissions Multipliers'!$H$44</f>
        <v>13917392831.903374</v>
      </c>
    </row>
    <row r="61" spans="1:42">
      <c r="A61" s="74">
        <v>9</v>
      </c>
      <c r="B61" s="208">
        <f ca="1">IF('Chemicals 2010'!$A69="CP",INDIRECT("'Chemicals 2010'!"&amp;'Country Selector'!$B$3&amp;ROW($A69))*10^12,0)*'Process Emissions Multipliers'!$C$44</f>
        <v>34190247715.395134</v>
      </c>
      <c r="C61" s="90">
        <f t="shared" ca="1" si="9"/>
        <v>34797216347.792854</v>
      </c>
      <c r="D61" s="90">
        <f t="shared" ca="1" si="9"/>
        <v>35404184980.190567</v>
      </c>
      <c r="E61" s="90">
        <f t="shared" ca="1" si="9"/>
        <v>36011153612.58828</v>
      </c>
      <c r="F61" s="90">
        <f t="shared" ca="1" si="9"/>
        <v>36618122244.986</v>
      </c>
      <c r="G61" s="90">
        <f t="shared" ca="1" si="9"/>
        <v>37225090877.383713</v>
      </c>
      <c r="H61" s="90">
        <f t="shared" ca="1" si="9"/>
        <v>37832059509.781433</v>
      </c>
      <c r="I61" s="90">
        <f t="shared" ca="1" si="9"/>
        <v>38439028142.179146</v>
      </c>
      <c r="J61" s="90">
        <f t="shared" ca="1" si="9"/>
        <v>39045996774.576866</v>
      </c>
      <c r="K61" s="90">
        <f t="shared" ca="1" si="9"/>
        <v>39652965406.974586</v>
      </c>
      <c r="L61" s="208">
        <f ca="1">IF('Chemicals 2020'!$A69="CP",INDIRECT("'Chemicals 2020'!"&amp;'Country Selector'!$B$3&amp;ROW($A69))*10^12,0)*'Process Emissions Multipliers'!$E$44</f>
        <v>40259934039.372299</v>
      </c>
      <c r="M61" s="90">
        <f t="shared" ca="1" si="10"/>
        <v>38585012178.44191</v>
      </c>
      <c r="N61" s="90">
        <f t="shared" ca="1" si="10"/>
        <v>36910090317.511513</v>
      </c>
      <c r="O61" s="90">
        <f t="shared" ca="1" si="10"/>
        <v>35235168456.581116</v>
      </c>
      <c r="P61" s="90">
        <f t="shared" ca="1" si="10"/>
        <v>33560246595.650726</v>
      </c>
      <c r="Q61" s="90">
        <f t="shared" ca="1" si="10"/>
        <v>31885324734.720337</v>
      </c>
      <c r="R61" s="90">
        <f t="shared" ca="1" si="10"/>
        <v>30210402873.78994</v>
      </c>
      <c r="S61" s="90">
        <f t="shared" ca="1" si="10"/>
        <v>28535481012.85955</v>
      </c>
      <c r="T61" s="90">
        <f t="shared" ca="1" si="10"/>
        <v>26860559151.929153</v>
      </c>
      <c r="U61" s="90">
        <f t="shared" ca="1" si="10"/>
        <v>25185637290.99876</v>
      </c>
      <c r="V61" s="299">
        <f ca="1">IF('Chemicals 2030'!$A69="CP",INDIRECT("'Chemicals 2030'!"&amp;'Country Selector'!$B$3&amp;ROW($A69))*10^12,0)*'Process Emissions Multipliers'!$G$44</f>
        <v>23510715430.068371</v>
      </c>
      <c r="W61" s="90">
        <f t="shared" ca="1" si="8"/>
        <v>23835165330.447807</v>
      </c>
      <c r="X61" s="90">
        <f t="shared" ca="1" si="8"/>
        <v>24159615230.82724</v>
      </c>
      <c r="Y61" s="90">
        <f t="shared" ca="1" si="8"/>
        <v>24484065131.20668</v>
      </c>
      <c r="Z61" s="90">
        <f t="shared" ca="1" si="8"/>
        <v>24808515031.586117</v>
      </c>
      <c r="AA61" s="90">
        <f t="shared" ca="1" si="8"/>
        <v>25132964931.965553</v>
      </c>
      <c r="AB61" s="90">
        <f t="shared" ca="1" si="8"/>
        <v>25457414832.344994</v>
      </c>
      <c r="AC61" s="90">
        <f t="shared" ca="1" si="8"/>
        <v>25781864732.724426</v>
      </c>
      <c r="AD61" s="90">
        <f t="shared" ca="1" si="8"/>
        <v>26106314633.103863</v>
      </c>
      <c r="AE61" s="90">
        <f t="shared" ca="1" si="8"/>
        <v>26430764533.483299</v>
      </c>
      <c r="AF61" s="90">
        <f t="shared" ca="1" si="8"/>
        <v>26755214433.86274</v>
      </c>
      <c r="AG61" s="90">
        <f t="shared" ca="1" si="8"/>
        <v>27079664334.242172</v>
      </c>
      <c r="AH61" s="90">
        <f t="shared" ca="1" si="8"/>
        <v>27404114234.621609</v>
      </c>
      <c r="AI61" s="90">
        <f t="shared" ca="1" si="8"/>
        <v>27728564135.001049</v>
      </c>
      <c r="AJ61" s="90">
        <f t="shared" ca="1" si="8"/>
        <v>28053014035.380486</v>
      </c>
      <c r="AK61" s="90">
        <f t="shared" ca="1" si="8"/>
        <v>28377463935.759922</v>
      </c>
      <c r="AL61" s="90">
        <f t="shared" ca="1" si="8"/>
        <v>28701913836.139359</v>
      </c>
      <c r="AM61" s="90">
        <f t="shared" ca="1" si="11"/>
        <v>29026363736.518791</v>
      </c>
      <c r="AN61" s="90">
        <f t="shared" ca="1" si="11"/>
        <v>29350813636.898232</v>
      </c>
      <c r="AO61" s="90">
        <f t="shared" ca="1" si="11"/>
        <v>29675263537.277668</v>
      </c>
      <c r="AP61" s="299">
        <f ca="1">V61*'Process Emissions Multipliers'!$H$44</f>
        <v>29999713437.657104</v>
      </c>
    </row>
    <row r="62" spans="1:42">
      <c r="A62" s="74">
        <v>10</v>
      </c>
      <c r="B62" s="208">
        <f ca="1">IF('Chemicals 2010'!$A70="CP",INDIRECT("'Chemicals 2010'!"&amp;'Country Selector'!$B$3&amp;ROW($A70))*10^12,0)*'Process Emissions Multipliers'!$C$44</f>
        <v>35762591235.097618</v>
      </c>
      <c r="C62" s="90">
        <f t="shared" ca="1" si="9"/>
        <v>36397473183.706375</v>
      </c>
      <c r="D62" s="90">
        <f t="shared" ca="1" si="9"/>
        <v>37032355132.315147</v>
      </c>
      <c r="E62" s="90">
        <f t="shared" ca="1" si="9"/>
        <v>37667237080.923912</v>
      </c>
      <c r="F62" s="90">
        <f t="shared" ca="1" si="9"/>
        <v>38302119029.532669</v>
      </c>
      <c r="G62" s="90">
        <f t="shared" ca="1" si="9"/>
        <v>38937000978.141434</v>
      </c>
      <c r="H62" s="90">
        <f t="shared" ca="1" si="9"/>
        <v>39571882926.750198</v>
      </c>
      <c r="I62" s="90">
        <f t="shared" ca="1" si="9"/>
        <v>40206764875.358963</v>
      </c>
      <c r="J62" s="90">
        <f t="shared" ca="1" si="9"/>
        <v>40841646823.967728</v>
      </c>
      <c r="K62" s="90">
        <f t="shared" ca="1" si="9"/>
        <v>41476528772.576492</v>
      </c>
      <c r="L62" s="208">
        <f ca="1">IF('Chemicals 2020'!$A70="CP",INDIRECT("'Chemicals 2020'!"&amp;'Country Selector'!$B$3&amp;ROW($A70))*10^12,0)*'Process Emissions Multipliers'!$E$44</f>
        <v>42111410721.185257</v>
      </c>
      <c r="M62" s="90">
        <f t="shared" ca="1" si="10"/>
        <v>105612163156.86874</v>
      </c>
      <c r="N62" s="90">
        <f t="shared" ca="1" si="10"/>
        <v>169112915592.55225</v>
      </c>
      <c r="O62" s="90">
        <f t="shared" ca="1" si="10"/>
        <v>232613668028.23575</v>
      </c>
      <c r="P62" s="90">
        <f t="shared" ca="1" si="10"/>
        <v>296114420463.91925</v>
      </c>
      <c r="Q62" s="90">
        <f t="shared" ca="1" si="10"/>
        <v>359615172899.60278</v>
      </c>
      <c r="R62" s="90">
        <f t="shared" ca="1" si="10"/>
        <v>423115925335.28625</v>
      </c>
      <c r="S62" s="90">
        <f t="shared" ca="1" si="10"/>
        <v>486616677770.96973</v>
      </c>
      <c r="T62" s="90">
        <f t="shared" ca="1" si="10"/>
        <v>550117430206.6532</v>
      </c>
      <c r="U62" s="90">
        <f t="shared" ca="1" si="10"/>
        <v>613618182642.33679</v>
      </c>
      <c r="V62" s="299">
        <f ca="1">IF('Chemicals 2030'!$A70="CP",INDIRECT("'Chemicals 2030'!"&amp;'Country Selector'!$B$3&amp;ROW($A70))*10^12,0)*'Process Emissions Multipliers'!$G$44</f>
        <v>677118935078.02026</v>
      </c>
      <c r="W62" s="90">
        <f t="shared" ca="1" si="8"/>
        <v>686463234773.38928</v>
      </c>
      <c r="X62" s="90">
        <f t="shared" ca="1" si="8"/>
        <v>695807534468.75818</v>
      </c>
      <c r="Y62" s="90">
        <f t="shared" ca="1" si="8"/>
        <v>705151834164.12708</v>
      </c>
      <c r="Z62" s="90">
        <f t="shared" ca="1" si="8"/>
        <v>714496133859.49609</v>
      </c>
      <c r="AA62" s="90">
        <f t="shared" ca="1" si="8"/>
        <v>723840433554.86511</v>
      </c>
      <c r="AB62" s="90">
        <f t="shared" ca="1" si="8"/>
        <v>733184733250.23389</v>
      </c>
      <c r="AC62" s="90">
        <f t="shared" ca="1" si="8"/>
        <v>742529032945.60303</v>
      </c>
      <c r="AD62" s="90">
        <f t="shared" ca="1" si="8"/>
        <v>751873332640.97192</v>
      </c>
      <c r="AE62" s="90">
        <f t="shared" ca="1" si="8"/>
        <v>761217632336.34082</v>
      </c>
      <c r="AF62" s="90">
        <f t="shared" ca="1" si="8"/>
        <v>770561932031.70972</v>
      </c>
      <c r="AG62" s="90">
        <f t="shared" ca="1" si="8"/>
        <v>779906231727.07874</v>
      </c>
      <c r="AH62" s="90">
        <f t="shared" ca="1" si="8"/>
        <v>789250531422.44763</v>
      </c>
      <c r="AI62" s="90">
        <f t="shared" ca="1" si="8"/>
        <v>798594831117.81665</v>
      </c>
      <c r="AJ62" s="90">
        <f t="shared" ca="1" si="8"/>
        <v>807939130813.18555</v>
      </c>
      <c r="AK62" s="90">
        <f t="shared" ca="1" si="8"/>
        <v>817283430508.55469</v>
      </c>
      <c r="AL62" s="90">
        <f t="shared" ca="1" si="8"/>
        <v>826627730203.92346</v>
      </c>
      <c r="AM62" s="90">
        <f t="shared" ca="1" si="11"/>
        <v>835972029899.29236</v>
      </c>
      <c r="AN62" s="90">
        <f t="shared" ca="1" si="11"/>
        <v>845316329594.66138</v>
      </c>
      <c r="AO62" s="90">
        <f t="shared" ca="1" si="11"/>
        <v>854660629290.03027</v>
      </c>
      <c r="AP62" s="299">
        <f ca="1">V62*'Process Emissions Multipliers'!$H$44</f>
        <v>864004928985.39929</v>
      </c>
    </row>
    <row r="63" spans="1:42">
      <c r="A63" s="74">
        <v>11</v>
      </c>
      <c r="B63" s="208">
        <f ca="1">IF('Chemicals 2010'!$A71="CP",INDIRECT("'Chemicals 2010'!"&amp;'Country Selector'!$B$3&amp;ROW($A71))*10^12,0)*'Process Emissions Multipliers'!$C$44</f>
        <v>19688521320.78318</v>
      </c>
      <c r="C63" s="90">
        <f t="shared" ca="1" si="9"/>
        <v>20038045400.265877</v>
      </c>
      <c r="D63" s="90">
        <f t="shared" ca="1" si="9"/>
        <v>20387569479.748573</v>
      </c>
      <c r="E63" s="90">
        <f t="shared" ca="1" si="9"/>
        <v>20737093559.23127</v>
      </c>
      <c r="F63" s="90">
        <f t="shared" ref="D63:K95" ca="1" si="12">$B63*($L$1-F$1)/($L$1-$B$1)+$L63*(F$1-$B$1)/($L$1-$B$1)</f>
        <v>21086617638.713966</v>
      </c>
      <c r="G63" s="90">
        <f t="shared" ca="1" si="12"/>
        <v>21436141718.196663</v>
      </c>
      <c r="H63" s="90">
        <f t="shared" ca="1" si="12"/>
        <v>21785665797.679359</v>
      </c>
      <c r="I63" s="90">
        <f t="shared" ca="1" si="12"/>
        <v>22135189877.162052</v>
      </c>
      <c r="J63" s="90">
        <f t="shared" ca="1" si="12"/>
        <v>22484713956.644749</v>
      </c>
      <c r="K63" s="90">
        <f t="shared" ca="1" si="12"/>
        <v>22834238036.127445</v>
      </c>
      <c r="L63" s="208">
        <f ca="1">IF('Chemicals 2020'!$A71="CP",INDIRECT("'Chemicals 2020'!"&amp;'Country Selector'!$B$3&amp;ROW($A71))*10^12,0)*'Process Emissions Multipliers'!$E$44</f>
        <v>23183762115.610142</v>
      </c>
      <c r="M63" s="90">
        <f t="shared" ca="1" si="10"/>
        <v>22217449666.105545</v>
      </c>
      <c r="N63" s="90">
        <f t="shared" ca="1" si="10"/>
        <v>21251137216.600952</v>
      </c>
      <c r="O63" s="90">
        <f t="shared" ca="1" si="10"/>
        <v>20284824767.096355</v>
      </c>
      <c r="P63" s="90">
        <f t="shared" ref="N63:U95" ca="1" si="13">$L63*($V$1-P$1)/($V$1-$L$1)+$V63*(P$1-$L$1)/($V$1-$L$1)</f>
        <v>19318512317.591759</v>
      </c>
      <c r="Q63" s="90">
        <f t="shared" ca="1" si="13"/>
        <v>18352199868.087162</v>
      </c>
      <c r="R63" s="90">
        <f t="shared" ca="1" si="13"/>
        <v>17385887418.582565</v>
      </c>
      <c r="S63" s="90">
        <f t="shared" ca="1" si="13"/>
        <v>16419574969.077972</v>
      </c>
      <c r="T63" s="90">
        <f t="shared" ca="1" si="13"/>
        <v>15453262519.573376</v>
      </c>
      <c r="U63" s="90">
        <f t="shared" ca="1" si="13"/>
        <v>14486950070.068779</v>
      </c>
      <c r="V63" s="299">
        <f ca="1">IF('Chemicals 2030'!$A71="CP",INDIRECT("'Chemicals 2030'!"&amp;'Country Selector'!$B$3&amp;ROW($A71))*10^12,0)*'Process Emissions Multipliers'!$G$44</f>
        <v>13520637620.564184</v>
      </c>
      <c r="W63" s="90">
        <f t="shared" ref="W63:AL78" ca="1" si="14">$V63*($AP$1-W$1)/($AP$1-$V$1)+$AP63*(W$1-$V$1)/($AP$1-$V$1)</f>
        <v>13707223585.678976</v>
      </c>
      <c r="X63" s="90">
        <f t="shared" ca="1" si="14"/>
        <v>13893809550.793764</v>
      </c>
      <c r="Y63" s="90">
        <f t="shared" ca="1" si="14"/>
        <v>14080395515.908558</v>
      </c>
      <c r="Z63" s="90">
        <f t="shared" ca="1" si="14"/>
        <v>14266981481.023348</v>
      </c>
      <c r="AA63" s="90">
        <f t="shared" ca="1" si="14"/>
        <v>14453567446.138138</v>
      </c>
      <c r="AB63" s="90">
        <f t="shared" ca="1" si="14"/>
        <v>14640153411.25293</v>
      </c>
      <c r="AC63" s="90">
        <f t="shared" ca="1" si="14"/>
        <v>14826739376.367718</v>
      </c>
      <c r="AD63" s="90">
        <f t="shared" ca="1" si="14"/>
        <v>15013325341.48251</v>
      </c>
      <c r="AE63" s="90">
        <f t="shared" ca="1" si="14"/>
        <v>15199911306.597301</v>
      </c>
      <c r="AF63" s="90">
        <f t="shared" ca="1" si="14"/>
        <v>15386497271.712093</v>
      </c>
      <c r="AG63" s="90">
        <f t="shared" ca="1" si="14"/>
        <v>15573083236.826885</v>
      </c>
      <c r="AH63" s="90">
        <f t="shared" ca="1" si="14"/>
        <v>15759669201.941673</v>
      </c>
      <c r="AI63" s="90">
        <f t="shared" ca="1" si="14"/>
        <v>15946255167.056465</v>
      </c>
      <c r="AJ63" s="90">
        <f t="shared" ca="1" si="14"/>
        <v>16132841132.171257</v>
      </c>
      <c r="AK63" s="90">
        <f t="shared" ca="1" si="14"/>
        <v>16319427097.286047</v>
      </c>
      <c r="AL63" s="90">
        <f t="shared" ca="1" si="14"/>
        <v>16506013062.400837</v>
      </c>
      <c r="AM63" s="90">
        <f t="shared" ca="1" si="11"/>
        <v>16692599027.515627</v>
      </c>
      <c r="AN63" s="90">
        <f t="shared" ca="1" si="11"/>
        <v>16879184992.630417</v>
      </c>
      <c r="AO63" s="90">
        <f t="shared" ca="1" si="11"/>
        <v>17065770957.745211</v>
      </c>
      <c r="AP63" s="299">
        <f ca="1">V63*'Process Emissions Multipliers'!$H$44</f>
        <v>17252356922.860001</v>
      </c>
    </row>
    <row r="64" spans="1:42">
      <c r="A64" s="74">
        <v>12</v>
      </c>
      <c r="B64" s="208">
        <f ca="1">IF('Chemicals 2010'!$A72="CP",INDIRECT("'Chemicals 2010'!"&amp;'Country Selector'!$B$3&amp;ROW($A72))*10^12,0)*'Process Emissions Multipliers'!$C$44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08">
        <f ca="1">IF('Chemicals 2020'!$A72="CP",INDIRECT("'Chemicals 2020'!"&amp;'Country Selector'!$B$3&amp;ROW($A72))*10^12,0)*'Process Emissions Multipliers'!$E$44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299">
        <f ca="1">IF('Chemicals 2030'!$A72="CP",INDIRECT("'Chemicals 2030'!"&amp;'Country Selector'!$B$3&amp;ROW($A72))*10^12,0)*'Process Emissions Multipliers'!$G$44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99">
        <f ca="1">V64*'Process Emissions Multipliers'!$H$44</f>
        <v>0</v>
      </c>
    </row>
    <row r="65" spans="1:42">
      <c r="A65" s="74">
        <v>13</v>
      </c>
      <c r="B65" s="208">
        <f ca="1">IF('Chemicals 2010'!$A73="CP",INDIRECT("'Chemicals 2010'!"&amp;'Country Selector'!$B$3&amp;ROW($A73))*10^12,0)*'Process Emissions Multipliers'!$C$44</f>
        <v>916685237.92285025</v>
      </c>
      <c r="C65" s="90">
        <f t="shared" ca="1" si="15"/>
        <v>932958860.44332194</v>
      </c>
      <c r="D65" s="90">
        <f t="shared" ca="1" si="12"/>
        <v>949232482.96379352</v>
      </c>
      <c r="E65" s="90">
        <f t="shared" ca="1" si="12"/>
        <v>965506105.48426509</v>
      </c>
      <c r="F65" s="90">
        <f t="shared" ca="1" si="12"/>
        <v>981779728.00473666</v>
      </c>
      <c r="G65" s="90">
        <f t="shared" ca="1" si="12"/>
        <v>998053350.52520823</v>
      </c>
      <c r="H65" s="90">
        <f t="shared" ca="1" si="12"/>
        <v>1014326973.0456799</v>
      </c>
      <c r="I65" s="90">
        <f t="shared" ca="1" si="12"/>
        <v>1030600595.5661516</v>
      </c>
      <c r="J65" s="90">
        <f t="shared" ca="1" si="12"/>
        <v>1046874218.0866231</v>
      </c>
      <c r="K65" s="90">
        <f t="shared" ca="1" si="12"/>
        <v>1063147840.6070948</v>
      </c>
      <c r="L65" s="208">
        <f ca="1">IF('Chemicals 2020'!$A73="CP",INDIRECT("'Chemicals 2020'!"&amp;'Country Selector'!$B$3&amp;ROW($A73))*10^12,0)*'Process Emissions Multipliers'!$E$44</f>
        <v>1079421463.1275663</v>
      </c>
      <c r="M65" s="90">
        <f t="shared" ca="1" si="16"/>
        <v>1031987051.2060953</v>
      </c>
      <c r="N65" s="90">
        <f t="shared" ca="1" si="13"/>
        <v>984552639.28462398</v>
      </c>
      <c r="O65" s="90">
        <f t="shared" ca="1" si="13"/>
        <v>937118227.36315298</v>
      </c>
      <c r="P65" s="90">
        <f t="shared" ca="1" si="13"/>
        <v>889683815.44168186</v>
      </c>
      <c r="Q65" s="90">
        <f t="shared" ca="1" si="13"/>
        <v>842249403.52021062</v>
      </c>
      <c r="R65" s="90">
        <f t="shared" ca="1" si="13"/>
        <v>794814991.59873939</v>
      </c>
      <c r="S65" s="90">
        <f t="shared" ca="1" si="13"/>
        <v>747380579.67726827</v>
      </c>
      <c r="T65" s="90">
        <f t="shared" ca="1" si="13"/>
        <v>699946167.75579715</v>
      </c>
      <c r="U65" s="90">
        <f t="shared" ca="1" si="13"/>
        <v>652511755.83432615</v>
      </c>
      <c r="V65" s="299">
        <f ca="1">IF('Chemicals 2030'!$A73="CP",INDIRECT("'Chemicals 2030'!"&amp;'Country Selector'!$B$3&amp;ROW($A73))*10^12,0)*'Process Emissions Multipliers'!$G$44</f>
        <v>605077343.91285491</v>
      </c>
      <c r="W65" s="90">
        <f t="shared" ca="1" si="14"/>
        <v>613427463.43764424</v>
      </c>
      <c r="X65" s="90">
        <f t="shared" ca="1" si="14"/>
        <v>621777582.9624337</v>
      </c>
      <c r="Y65" s="90">
        <f t="shared" ca="1" si="14"/>
        <v>630127702.48722291</v>
      </c>
      <c r="Z65" s="90">
        <f t="shared" ca="1" si="14"/>
        <v>638477822.01201224</v>
      </c>
      <c r="AA65" s="90">
        <f t="shared" ca="1" si="14"/>
        <v>646827941.53680158</v>
      </c>
      <c r="AB65" s="90">
        <f t="shared" ca="1" si="14"/>
        <v>655178061.06159091</v>
      </c>
      <c r="AC65" s="90">
        <f t="shared" ca="1" si="14"/>
        <v>663528180.58638024</v>
      </c>
      <c r="AD65" s="90">
        <f t="shared" ca="1" si="14"/>
        <v>671878300.11116958</v>
      </c>
      <c r="AE65" s="90">
        <f t="shared" ca="1" si="14"/>
        <v>680228419.63595891</v>
      </c>
      <c r="AF65" s="90">
        <f t="shared" ca="1" si="14"/>
        <v>688578539.16074824</v>
      </c>
      <c r="AG65" s="90">
        <f t="shared" ca="1" si="14"/>
        <v>696928658.6855377</v>
      </c>
      <c r="AH65" s="90">
        <f t="shared" ca="1" si="14"/>
        <v>705278778.21032691</v>
      </c>
      <c r="AI65" s="90">
        <f t="shared" ca="1" si="14"/>
        <v>713628897.73511624</v>
      </c>
      <c r="AJ65" s="90">
        <f t="shared" ca="1" si="14"/>
        <v>721979017.2599057</v>
      </c>
      <c r="AK65" s="90">
        <f t="shared" ca="1" si="14"/>
        <v>730329136.78469491</v>
      </c>
      <c r="AL65" s="90">
        <f t="shared" ca="1" si="14"/>
        <v>738679256.30948436</v>
      </c>
      <c r="AM65" s="90">
        <f t="shared" ca="1" si="11"/>
        <v>747029375.8342737</v>
      </c>
      <c r="AN65" s="90">
        <f t="shared" ca="1" si="11"/>
        <v>755379495.35906303</v>
      </c>
      <c r="AO65" s="90">
        <f t="shared" ca="1" si="11"/>
        <v>763729614.88385236</v>
      </c>
      <c r="AP65" s="299">
        <f ca="1">V65*'Process Emissions Multipliers'!$H$44</f>
        <v>772079734.4086417</v>
      </c>
    </row>
    <row r="66" spans="1:42">
      <c r="A66" s="74">
        <v>14</v>
      </c>
      <c r="B66" s="208">
        <f ca="1">IF('Chemicals 2010'!$A74="CP",INDIRECT("'Chemicals 2010'!"&amp;'Country Selector'!$B$3&amp;ROW($A74))*10^12,0)*'Process Emissions Multipliers'!$C$44</f>
        <v>1942499670.8365452</v>
      </c>
      <c r="C66" s="90">
        <f t="shared" ca="1" si="15"/>
        <v>1976984251.8917844</v>
      </c>
      <c r="D66" s="90">
        <f t="shared" ca="1" si="12"/>
        <v>2011468832.9470232</v>
      </c>
      <c r="E66" s="90">
        <f t="shared" ca="1" si="12"/>
        <v>2045953414.0022621</v>
      </c>
      <c r="F66" s="90">
        <f t="shared" ca="1" si="12"/>
        <v>2080437995.0575013</v>
      </c>
      <c r="G66" s="90">
        <f t="shared" ca="1" si="12"/>
        <v>2114922576.11274</v>
      </c>
      <c r="H66" s="90">
        <f t="shared" ca="1" si="12"/>
        <v>2149407157.1679792</v>
      </c>
      <c r="I66" s="90">
        <f t="shared" ca="1" si="12"/>
        <v>2183891738.223218</v>
      </c>
      <c r="J66" s="90">
        <f t="shared" ca="1" si="12"/>
        <v>2218376319.2784572</v>
      </c>
      <c r="K66" s="90">
        <f t="shared" ca="1" si="12"/>
        <v>2252860900.3336959</v>
      </c>
      <c r="L66" s="208">
        <f ca="1">IF('Chemicals 2020'!$A74="CP",INDIRECT("'Chemicals 2020'!"&amp;'Country Selector'!$B$3&amp;ROW($A74))*10^12,0)*'Process Emissions Multipliers'!$E$44</f>
        <v>2287345481.3889351</v>
      </c>
      <c r="M66" s="90">
        <f t="shared" ca="1" si="16"/>
        <v>2186829703.7459145</v>
      </c>
      <c r="N66" s="90">
        <f t="shared" ca="1" si="13"/>
        <v>2086313926.1028943</v>
      </c>
      <c r="O66" s="90">
        <f t="shared" ca="1" si="13"/>
        <v>1985798148.4598737</v>
      </c>
      <c r="P66" s="90">
        <f t="shared" ca="1" si="13"/>
        <v>1885282370.8168535</v>
      </c>
      <c r="Q66" s="90">
        <f t="shared" ca="1" si="13"/>
        <v>1784766593.1738329</v>
      </c>
      <c r="R66" s="90">
        <f t="shared" ca="1" si="13"/>
        <v>1684250815.5308125</v>
      </c>
      <c r="S66" s="90">
        <f t="shared" ca="1" si="13"/>
        <v>1583735037.8877921</v>
      </c>
      <c r="T66" s="90">
        <f t="shared" ca="1" si="13"/>
        <v>1483219260.2447715</v>
      </c>
      <c r="U66" s="90">
        <f t="shared" ca="1" si="13"/>
        <v>1382703482.6017513</v>
      </c>
      <c r="V66" s="299">
        <f ca="1">IF('Chemicals 2030'!$A74="CP",INDIRECT("'Chemicals 2030'!"&amp;'Country Selector'!$B$3&amp;ROW($A74))*10^12,0)*'Process Emissions Multipliers'!$G$44</f>
        <v>1282187704.9587307</v>
      </c>
      <c r="W66" s="90">
        <f t="shared" ca="1" si="14"/>
        <v>1299882005.8565059</v>
      </c>
      <c r="X66" s="90">
        <f t="shared" ca="1" si="14"/>
        <v>1317576306.7542815</v>
      </c>
      <c r="Y66" s="90">
        <f t="shared" ca="1" si="14"/>
        <v>1335270607.6520567</v>
      </c>
      <c r="Z66" s="90">
        <f t="shared" ca="1" si="14"/>
        <v>1352964908.5498319</v>
      </c>
      <c r="AA66" s="90">
        <f t="shared" ca="1" si="14"/>
        <v>1370659209.447607</v>
      </c>
      <c r="AB66" s="90">
        <f t="shared" ca="1" si="14"/>
        <v>1388353510.3453827</v>
      </c>
      <c r="AC66" s="90">
        <f t="shared" ca="1" si="14"/>
        <v>1406047811.2431579</v>
      </c>
      <c r="AD66" s="90">
        <f t="shared" ca="1" si="14"/>
        <v>1423742112.1409333</v>
      </c>
      <c r="AE66" s="90">
        <f t="shared" ca="1" si="14"/>
        <v>1441436413.0387087</v>
      </c>
      <c r="AF66" s="90">
        <f t="shared" ca="1" si="14"/>
        <v>1459130713.9364839</v>
      </c>
      <c r="AG66" s="90">
        <f t="shared" ca="1" si="14"/>
        <v>1476825014.834259</v>
      </c>
      <c r="AH66" s="90">
        <f t="shared" ca="1" si="14"/>
        <v>1494519315.7320344</v>
      </c>
      <c r="AI66" s="90">
        <f t="shared" ca="1" si="14"/>
        <v>1512213616.6298099</v>
      </c>
      <c r="AJ66" s="90">
        <f t="shared" ca="1" si="14"/>
        <v>1529907917.527585</v>
      </c>
      <c r="AK66" s="90">
        <f t="shared" ca="1" si="14"/>
        <v>1547602218.4253604</v>
      </c>
      <c r="AL66" s="90">
        <f t="shared" ca="1" si="14"/>
        <v>1565296519.3231359</v>
      </c>
      <c r="AM66" s="90">
        <f t="shared" ca="1" si="11"/>
        <v>1582990820.2209113</v>
      </c>
      <c r="AN66" s="90">
        <f t="shared" ca="1" si="11"/>
        <v>1600685121.1186864</v>
      </c>
      <c r="AO66" s="90">
        <f t="shared" ca="1" si="11"/>
        <v>1618379422.0164616</v>
      </c>
      <c r="AP66" s="299">
        <f ca="1">V66*'Process Emissions Multipliers'!$H$44</f>
        <v>1636073722.914237</v>
      </c>
    </row>
    <row r="67" spans="1:42">
      <c r="A67" s="74">
        <v>15</v>
      </c>
      <c r="B67" s="208">
        <f ca="1">IF('Chemicals 2010'!$A75="CP",INDIRECT("'Chemicals 2010'!"&amp;'Country Selector'!$B$3&amp;ROW($A75))*10^12,0)*'Process Emissions Multipliers'!$C$44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08">
        <f ca="1">IF('Chemicals 2020'!$A75="CP",INDIRECT("'Chemicals 2020'!"&amp;'Country Selector'!$B$3&amp;ROW($A75))*10^12,0)*'Process Emissions Multipliers'!$E$44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99">
        <f ca="1">IF('Chemicals 2030'!$A75="CP",INDIRECT("'Chemicals 2030'!"&amp;'Country Selector'!$B$3&amp;ROW($A75))*10^12,0)*'Process Emissions Multipliers'!$G$44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99">
        <f ca="1">V67*'Process Emissions Multipliers'!$H$44</f>
        <v>0</v>
      </c>
    </row>
    <row r="68" spans="1:42">
      <c r="A68" s="74">
        <v>16</v>
      </c>
      <c r="B68" s="208">
        <f ca="1">IF('Chemicals 2010'!$A76="CP",INDIRECT("'Chemicals 2010'!"&amp;'Country Selector'!$B$3&amp;ROW($A76))*10^12,0)*'Process Emissions Multipliers'!$C$44</f>
        <v>785730203.93388247</v>
      </c>
      <c r="C68" s="90">
        <f t="shared" ca="1" si="15"/>
        <v>20509518804.426823</v>
      </c>
      <c r="D68" s="90">
        <f t="shared" ca="1" si="12"/>
        <v>40233307404.919762</v>
      </c>
      <c r="E68" s="90">
        <f t="shared" ca="1" si="12"/>
        <v>59957096005.412712</v>
      </c>
      <c r="F68" s="90">
        <f t="shared" ca="1" si="12"/>
        <v>79680884605.905655</v>
      </c>
      <c r="G68" s="90">
        <f t="shared" ca="1" si="12"/>
        <v>99404673206.39859</v>
      </c>
      <c r="H68" s="90">
        <f t="shared" ca="1" si="12"/>
        <v>119128461806.89154</v>
      </c>
      <c r="I68" s="90">
        <f t="shared" ca="1" si="12"/>
        <v>138852250407.38449</v>
      </c>
      <c r="J68" s="90">
        <f t="shared" ca="1" si="12"/>
        <v>158576039007.87741</v>
      </c>
      <c r="K68" s="90">
        <f t="shared" ca="1" si="12"/>
        <v>178299827608.37039</v>
      </c>
      <c r="L68" s="208">
        <f ca="1">IF('Chemicals 2020'!$A76="CP",INDIRECT("'Chemicals 2020'!"&amp;'Country Selector'!$B$3&amp;ROW($A76))*10^12,0)*'Process Emissions Multipliers'!$E$44</f>
        <v>198023616208.86331</v>
      </c>
      <c r="M68" s="90">
        <f t="shared" ca="1" si="16"/>
        <v>227585477184.77026</v>
      </c>
      <c r="N68" s="90">
        <f t="shared" ca="1" si="13"/>
        <v>257147338160.67722</v>
      </c>
      <c r="O68" s="90">
        <f t="shared" ca="1" si="13"/>
        <v>286709199136.58423</v>
      </c>
      <c r="P68" s="90">
        <f t="shared" ca="1" si="13"/>
        <v>316271060112.49115</v>
      </c>
      <c r="Q68" s="90">
        <f t="shared" ca="1" si="13"/>
        <v>345832921088.39813</v>
      </c>
      <c r="R68" s="90">
        <f t="shared" ca="1" si="13"/>
        <v>375394782064.30505</v>
      </c>
      <c r="S68" s="90">
        <f t="shared" ca="1" si="13"/>
        <v>404956643040.21204</v>
      </c>
      <c r="T68" s="90">
        <f t="shared" ca="1" si="13"/>
        <v>434518504016.11896</v>
      </c>
      <c r="U68" s="90">
        <f t="shared" ca="1" si="13"/>
        <v>464080364992.026</v>
      </c>
      <c r="V68" s="299">
        <f ca="1">IF('Chemicals 2030'!$A76="CP",INDIRECT("'Chemicals 2030'!"&amp;'Country Selector'!$B$3&amp;ROW($A76))*10^12,0)*'Process Emissions Multipliers'!$G$44</f>
        <v>493642225967.93292</v>
      </c>
      <c r="W68" s="90">
        <f t="shared" ca="1" si="14"/>
        <v>500454531255.48462</v>
      </c>
      <c r="X68" s="90">
        <f t="shared" ca="1" si="14"/>
        <v>507266836543.03644</v>
      </c>
      <c r="Y68" s="90">
        <f t="shared" ca="1" si="14"/>
        <v>514079141830.58813</v>
      </c>
      <c r="Z68" s="90">
        <f t="shared" ca="1" si="14"/>
        <v>520891447118.13989</v>
      </c>
      <c r="AA68" s="90">
        <f t="shared" ca="1" si="14"/>
        <v>527703752405.69165</v>
      </c>
      <c r="AB68" s="90">
        <f t="shared" ca="1" si="14"/>
        <v>534516057693.24341</v>
      </c>
      <c r="AC68" s="90">
        <f t="shared" ca="1" si="14"/>
        <v>541328362980.79517</v>
      </c>
      <c r="AD68" s="90">
        <f t="shared" ca="1" si="14"/>
        <v>548140668268.34692</v>
      </c>
      <c r="AE68" s="90">
        <f t="shared" ca="1" si="14"/>
        <v>554952973555.89868</v>
      </c>
      <c r="AF68" s="90">
        <f t="shared" ca="1" si="14"/>
        <v>561765278843.45044</v>
      </c>
      <c r="AG68" s="90">
        <f t="shared" ca="1" si="14"/>
        <v>568577584131.0022</v>
      </c>
      <c r="AH68" s="90">
        <f t="shared" ca="1" si="14"/>
        <v>575389889418.55396</v>
      </c>
      <c r="AI68" s="90">
        <f t="shared" ca="1" si="14"/>
        <v>582202194706.10571</v>
      </c>
      <c r="AJ68" s="90">
        <f t="shared" ca="1" si="14"/>
        <v>589014499993.65747</v>
      </c>
      <c r="AK68" s="90">
        <f t="shared" ca="1" si="14"/>
        <v>595826805281.20911</v>
      </c>
      <c r="AL68" s="90">
        <f t="shared" ca="1" si="14"/>
        <v>602639110568.76086</v>
      </c>
      <c r="AM68" s="90">
        <f t="shared" ca="1" si="11"/>
        <v>609451415856.31274</v>
      </c>
      <c r="AN68" s="90">
        <f t="shared" ca="1" si="11"/>
        <v>616263721143.86438</v>
      </c>
      <c r="AO68" s="90">
        <f t="shared" ca="1" si="11"/>
        <v>623076026431.41614</v>
      </c>
      <c r="AP68" s="299">
        <f ca="1">V68*'Process Emissions Multipliers'!$H$44</f>
        <v>629888331718.9679</v>
      </c>
    </row>
    <row r="69" spans="1:42">
      <c r="A69" s="74">
        <v>17</v>
      </c>
      <c r="B69" s="208">
        <f ca="1">IF('Chemicals 2010'!$A77="CP",INDIRECT("'Chemicals 2010'!"&amp;'Country Selector'!$B$3&amp;ROW($A77))*10^12,0)*'Process Emissions Multipliers'!$C$44</f>
        <v>0</v>
      </c>
      <c r="C69" s="90">
        <f t="shared" ca="1" si="15"/>
        <v>4579213.5706754187</v>
      </c>
      <c r="D69" s="90">
        <f t="shared" ca="1" si="12"/>
        <v>9158427.1413508374</v>
      </c>
      <c r="E69" s="90">
        <f t="shared" ca="1" si="12"/>
        <v>13737640.712026257</v>
      </c>
      <c r="F69" s="90">
        <f t="shared" ca="1" si="12"/>
        <v>18316854.282701675</v>
      </c>
      <c r="G69" s="90">
        <f t="shared" ca="1" si="12"/>
        <v>22896067.853377093</v>
      </c>
      <c r="H69" s="90">
        <f t="shared" ca="1" si="12"/>
        <v>27475281.424052514</v>
      </c>
      <c r="I69" s="90">
        <f t="shared" ca="1" si="12"/>
        <v>32054494.994727928</v>
      </c>
      <c r="J69" s="90">
        <f t="shared" ca="1" si="12"/>
        <v>36633708.56540335</v>
      </c>
      <c r="K69" s="90">
        <f t="shared" ca="1" si="12"/>
        <v>41212922.136078767</v>
      </c>
      <c r="L69" s="208">
        <f ca="1">IF('Chemicals 2020'!$A77="CP",INDIRECT("'Chemicals 2020'!"&amp;'Country Selector'!$B$3&amp;ROW($A77))*10^12,0)*'Process Emissions Multipliers'!$E$44</f>
        <v>45792135.706754185</v>
      </c>
      <c r="M69" s="90">
        <f t="shared" ca="1" si="16"/>
        <v>61339163594.042168</v>
      </c>
      <c r="N69" s="90">
        <f t="shared" ca="1" si="13"/>
        <v>122632535052.37758</v>
      </c>
      <c r="O69" s="90">
        <f t="shared" ca="1" si="13"/>
        <v>183925906510.71298</v>
      </c>
      <c r="P69" s="90">
        <f t="shared" ca="1" si="13"/>
        <v>245219277969.0484</v>
      </c>
      <c r="Q69" s="90">
        <f t="shared" ca="1" si="13"/>
        <v>306512649427.38385</v>
      </c>
      <c r="R69" s="90">
        <f t="shared" ca="1" si="13"/>
        <v>367806020885.71924</v>
      </c>
      <c r="S69" s="90">
        <f t="shared" ca="1" si="13"/>
        <v>429099392344.05469</v>
      </c>
      <c r="T69" s="90">
        <f t="shared" ca="1" si="13"/>
        <v>490392763802.39008</v>
      </c>
      <c r="U69" s="90">
        <f t="shared" ca="1" si="13"/>
        <v>551686135260.72546</v>
      </c>
      <c r="V69" s="299">
        <f ca="1">IF('Chemicals 2030'!$A77="CP",INDIRECT("'Chemicals 2030'!"&amp;'Country Selector'!$B$3&amp;ROW($A77))*10^12,0)*'Process Emissions Multipliers'!$G$44</f>
        <v>612979506719.06091</v>
      </c>
      <c r="W69" s="90">
        <f t="shared" ca="1" si="14"/>
        <v>621438676772.01831</v>
      </c>
      <c r="X69" s="90">
        <f t="shared" ca="1" si="14"/>
        <v>629897846824.97546</v>
      </c>
      <c r="Y69" s="90">
        <f t="shared" ca="1" si="14"/>
        <v>638357016877.93286</v>
      </c>
      <c r="Z69" s="90">
        <f t="shared" ca="1" si="14"/>
        <v>646816186930.89014</v>
      </c>
      <c r="AA69" s="90">
        <f t="shared" ca="1" si="14"/>
        <v>655275356983.84741</v>
      </c>
      <c r="AB69" s="90">
        <f t="shared" ca="1" si="14"/>
        <v>663734527036.80469</v>
      </c>
      <c r="AC69" s="90">
        <f t="shared" ca="1" si="14"/>
        <v>672193697089.76208</v>
      </c>
      <c r="AD69" s="90">
        <f t="shared" ca="1" si="14"/>
        <v>680652867142.71936</v>
      </c>
      <c r="AE69" s="90">
        <f t="shared" ca="1" si="14"/>
        <v>689112037195.67676</v>
      </c>
      <c r="AF69" s="90">
        <f t="shared" ca="1" si="14"/>
        <v>697571207248.63403</v>
      </c>
      <c r="AG69" s="90">
        <f t="shared" ca="1" si="14"/>
        <v>706030377301.59131</v>
      </c>
      <c r="AH69" s="90">
        <f t="shared" ca="1" si="14"/>
        <v>714489547354.54858</v>
      </c>
      <c r="AI69" s="90">
        <f t="shared" ca="1" si="14"/>
        <v>722948717407.50586</v>
      </c>
      <c r="AJ69" s="90">
        <f t="shared" ca="1" si="14"/>
        <v>731407887460.46313</v>
      </c>
      <c r="AK69" s="90">
        <f t="shared" ca="1" si="14"/>
        <v>739867057513.42053</v>
      </c>
      <c r="AL69" s="90">
        <f t="shared" ca="1" si="14"/>
        <v>748326227566.37781</v>
      </c>
      <c r="AM69" s="90">
        <f t="shared" ca="1" si="11"/>
        <v>756785397619.33508</v>
      </c>
      <c r="AN69" s="90">
        <f t="shared" ca="1" si="11"/>
        <v>765244567672.29248</v>
      </c>
      <c r="AO69" s="90">
        <f t="shared" ca="1" si="11"/>
        <v>773703737725.24963</v>
      </c>
      <c r="AP69" s="299">
        <f ca="1">V69*'Process Emissions Multipliers'!$H$44</f>
        <v>782162907778.20703</v>
      </c>
    </row>
    <row r="70" spans="1:42">
      <c r="A70" s="74">
        <v>18</v>
      </c>
      <c r="B70" s="208">
        <f ca="1">IF('Chemicals 2010'!$A78="CP",INDIRECT("'Chemicals 2010'!"&amp;'Country Selector'!$B$3&amp;ROW($A78))*10^12,0)*'Process Emissions Multipliers'!$C$44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08">
        <f ca="1">IF('Chemicals 2020'!$A78="CP",INDIRECT("'Chemicals 2020'!"&amp;'Country Selector'!$B$3&amp;ROW($A78))*10^12,0)*'Process Emissions Multipliers'!$E$44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99">
        <f ca="1">IF('Chemicals 2030'!$A78="CP",INDIRECT("'Chemicals 2030'!"&amp;'Country Selector'!$B$3&amp;ROW($A78))*10^12,0)*'Process Emissions Multipliers'!$G$44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99">
        <f ca="1">V70*'Process Emissions Multipliers'!$H$44</f>
        <v>0</v>
      </c>
    </row>
    <row r="71" spans="1:42">
      <c r="A71" s="74">
        <v>19</v>
      </c>
      <c r="B71" s="208">
        <f ca="1">IF('Chemicals 2010'!$A79="CP",INDIRECT("'Chemicals 2010'!"&amp;'Country Selector'!$B$3&amp;ROW($A79))*10^12,0)*'Process Emissions Multipliers'!$C$44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08">
        <f ca="1">IF('Chemicals 2020'!$A79="CP",INDIRECT("'Chemicals 2020'!"&amp;'Country Selector'!$B$3&amp;ROW($A79))*10^12,0)*'Process Emissions Multipliers'!$E$44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99">
        <f ca="1">IF('Chemicals 2030'!$A79="CP",INDIRECT("'Chemicals 2030'!"&amp;'Country Selector'!$B$3&amp;ROW($A79))*10^12,0)*'Process Emissions Multipliers'!$G$44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99">
        <f ca="1">V71*'Process Emissions Multipliers'!$H$44</f>
        <v>0</v>
      </c>
    </row>
    <row r="72" spans="1:42">
      <c r="A72" s="74">
        <v>20</v>
      </c>
      <c r="B72" s="208">
        <f ca="1">IF('Chemicals 2010'!$A80="CP",INDIRECT("'Chemicals 2010'!"&amp;'Country Selector'!$B$3&amp;ROW($A80))*10^12,0)*'Process Emissions Multipliers'!$C$44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08">
        <f ca="1">IF('Chemicals 2020'!$A80="CP",INDIRECT("'Chemicals 2020'!"&amp;'Country Selector'!$B$3&amp;ROW($A80))*10^12,0)*'Process Emissions Multipliers'!$E$44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99">
        <f ca="1">IF('Chemicals 2030'!$A80="CP",INDIRECT("'Chemicals 2030'!"&amp;'Country Selector'!$B$3&amp;ROW($A80))*10^12,0)*'Process Emissions Multipliers'!$G$44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99">
        <f ca="1">V72*'Process Emissions Multipliers'!$H$44</f>
        <v>0</v>
      </c>
    </row>
    <row r="73" spans="1:42">
      <c r="A73" s="74">
        <v>21</v>
      </c>
      <c r="B73" s="208">
        <f ca="1">IF('Chemicals 2010'!$A81="CP",INDIRECT("'Chemicals 2010'!"&amp;'Country Selector'!$B$3&amp;ROW($A81))*10^12,0)*'Process Emissions Multipliers'!$C$44</f>
        <v>30136764738.827606</v>
      </c>
      <c r="C73" s="90">
        <f t="shared" ca="1" si="15"/>
        <v>30671773172.538994</v>
      </c>
      <c r="D73" s="90">
        <f t="shared" ca="1" si="12"/>
        <v>31206781606.250378</v>
      </c>
      <c r="E73" s="90">
        <f t="shared" ca="1" si="12"/>
        <v>31741790039.961765</v>
      </c>
      <c r="F73" s="90">
        <f t="shared" ca="1" si="12"/>
        <v>32276798473.673149</v>
      </c>
      <c r="G73" s="90">
        <f t="shared" ca="1" si="12"/>
        <v>32811806907.384537</v>
      </c>
      <c r="H73" s="90">
        <f t="shared" ca="1" si="12"/>
        <v>33346815341.095924</v>
      </c>
      <c r="I73" s="90">
        <f t="shared" ca="1" si="12"/>
        <v>33881823774.807308</v>
      </c>
      <c r="J73" s="90">
        <f t="shared" ca="1" si="12"/>
        <v>34416832208.518692</v>
      </c>
      <c r="K73" s="90">
        <f t="shared" ca="1" si="12"/>
        <v>34951840642.23008</v>
      </c>
      <c r="L73" s="208">
        <f ca="1">IF('Chemicals 2020'!$A81="CP",INDIRECT("'Chemicals 2020'!"&amp;'Country Selector'!$B$3&amp;ROW($A81))*10^12,0)*'Process Emissions Multipliers'!$E$44</f>
        <v>35486849075.941467</v>
      </c>
      <c r="M73" s="90">
        <f t="shared" ca="1" si="16"/>
        <v>34010500425.327587</v>
      </c>
      <c r="N73" s="90">
        <f t="shared" ca="1" si="13"/>
        <v>32534151774.713707</v>
      </c>
      <c r="O73" s="90">
        <f t="shared" ca="1" si="13"/>
        <v>31057803124.099827</v>
      </c>
      <c r="P73" s="90">
        <f t="shared" ca="1" si="13"/>
        <v>29581454473.485947</v>
      </c>
      <c r="Q73" s="90">
        <f t="shared" ca="1" si="13"/>
        <v>28105105822.872066</v>
      </c>
      <c r="R73" s="90">
        <f t="shared" ca="1" si="13"/>
        <v>26628757172.258186</v>
      </c>
      <c r="S73" s="90">
        <f t="shared" ca="1" si="13"/>
        <v>25152408521.644306</v>
      </c>
      <c r="T73" s="90">
        <f t="shared" ca="1" si="13"/>
        <v>23676059871.030426</v>
      </c>
      <c r="U73" s="90">
        <f t="shared" ca="1" si="13"/>
        <v>22199711220.416546</v>
      </c>
      <c r="V73" s="299">
        <f ca="1">IF('Chemicals 2030'!$A81="CP",INDIRECT("'Chemicals 2030'!"&amp;'Country Selector'!$B$3&amp;ROW($A81))*10^12,0)*'Process Emissions Multipliers'!$G$44</f>
        <v>20723362569.802666</v>
      </c>
      <c r="W73" s="90">
        <f t="shared" ca="1" si="14"/>
        <v>21009346760.343307</v>
      </c>
      <c r="X73" s="90">
        <f t="shared" ca="1" si="14"/>
        <v>21295330950.883945</v>
      </c>
      <c r="Y73" s="90">
        <f t="shared" ca="1" si="14"/>
        <v>21581315141.424587</v>
      </c>
      <c r="Z73" s="90">
        <f t="shared" ca="1" si="14"/>
        <v>21867299331.965225</v>
      </c>
      <c r="AA73" s="90">
        <f t="shared" ca="1" si="14"/>
        <v>22153283522.505863</v>
      </c>
      <c r="AB73" s="90">
        <f t="shared" ca="1" si="14"/>
        <v>22439267713.046501</v>
      </c>
      <c r="AC73" s="90">
        <f t="shared" ca="1" si="14"/>
        <v>22725251903.587143</v>
      </c>
      <c r="AD73" s="90">
        <f t="shared" ca="1" si="14"/>
        <v>23011236094.127781</v>
      </c>
      <c r="AE73" s="90">
        <f t="shared" ca="1" si="14"/>
        <v>23297220284.668419</v>
      </c>
      <c r="AF73" s="90">
        <f t="shared" ca="1" si="14"/>
        <v>23583204475.209061</v>
      </c>
      <c r="AG73" s="90">
        <f t="shared" ca="1" si="14"/>
        <v>23869188665.749695</v>
      </c>
      <c r="AH73" s="90">
        <f t="shared" ca="1" si="14"/>
        <v>24155172856.290337</v>
      </c>
      <c r="AI73" s="90">
        <f t="shared" ca="1" si="14"/>
        <v>24441157046.830978</v>
      </c>
      <c r="AJ73" s="90">
        <f t="shared" ca="1" si="14"/>
        <v>24727141237.371616</v>
      </c>
      <c r="AK73" s="90">
        <f t="shared" ca="1" si="14"/>
        <v>25013125427.912254</v>
      </c>
      <c r="AL73" s="90">
        <f t="shared" ca="1" si="14"/>
        <v>25299109618.452896</v>
      </c>
      <c r="AM73" s="90">
        <f t="shared" ca="1" si="11"/>
        <v>25585093808.993538</v>
      </c>
      <c r="AN73" s="90">
        <f t="shared" ca="1" si="11"/>
        <v>25871077999.534172</v>
      </c>
      <c r="AO73" s="90">
        <f t="shared" ca="1" si="11"/>
        <v>26157062190.074814</v>
      </c>
      <c r="AP73" s="299">
        <f ca="1">V73*'Process Emissions Multipliers'!$H$44</f>
        <v>26443046380.615452</v>
      </c>
    </row>
    <row r="74" spans="1:42">
      <c r="A74" s="74">
        <v>22</v>
      </c>
      <c r="B74" s="208">
        <f ca="1">IF('Chemicals 2010'!$A82="CP",INDIRECT("'Chemicals 2010'!"&amp;'Country Selector'!$B$3&amp;ROW($A82))*10^12,0)*'Process Emissions Multipliers'!$C$44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08">
        <f ca="1">IF('Chemicals 2020'!$A82="CP",INDIRECT("'Chemicals 2020'!"&amp;'Country Selector'!$B$3&amp;ROW($A82))*10^12,0)*'Process Emissions Multipliers'!$E$44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99">
        <f ca="1">IF('Chemicals 2030'!$A82="CP",INDIRECT("'Chemicals 2030'!"&amp;'Country Selector'!$B$3&amp;ROW($A82))*10^12,0)*'Process Emissions Multipliers'!$G$44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99">
        <f ca="1">V74*'Process Emissions Multipliers'!$H$44</f>
        <v>0</v>
      </c>
    </row>
    <row r="75" spans="1:42">
      <c r="A75" s="74">
        <v>23</v>
      </c>
      <c r="B75" s="208">
        <f ca="1">IF('Chemicals 2010'!$A83="CP",INDIRECT("'Chemicals 2010'!"&amp;'Country Selector'!$B$3&amp;ROW($A83))*10^12,0)*'Process Emissions Multipliers'!$C$44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08">
        <f ca="1">IF('Chemicals 2020'!$A83="CP",INDIRECT("'Chemicals 2020'!"&amp;'Country Selector'!$B$3&amp;ROW($A83))*10^12,0)*'Process Emissions Multipliers'!$E$44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99">
        <f ca="1">IF('Chemicals 2030'!$A83="CP",INDIRECT("'Chemicals 2030'!"&amp;'Country Selector'!$B$3&amp;ROW($A83))*10^12,0)*'Process Emissions Multipliers'!$G$44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99">
        <f ca="1">V75*'Process Emissions Multipliers'!$H$44</f>
        <v>0</v>
      </c>
    </row>
    <row r="76" spans="1:42">
      <c r="A76" s="74">
        <v>24</v>
      </c>
      <c r="B76" s="208">
        <f ca="1">IF('Chemicals 2010'!$A84="CP",INDIRECT("'Chemicals 2010'!"&amp;'Country Selector'!$B$3&amp;ROW($A84))*10^12,0)*'Process Emissions Multipliers'!$C$44</f>
        <v>28550619226.257778</v>
      </c>
      <c r="C76" s="90">
        <f t="shared" ca="1" si="15"/>
        <v>29057469321.352772</v>
      </c>
      <c r="D76" s="90">
        <f t="shared" ca="1" si="12"/>
        <v>29564319416.447769</v>
      </c>
      <c r="E76" s="90">
        <f t="shared" ca="1" si="12"/>
        <v>30071169511.542763</v>
      </c>
      <c r="F76" s="90">
        <f t="shared" ca="1" si="12"/>
        <v>30578019606.637756</v>
      </c>
      <c r="G76" s="90">
        <f t="shared" ca="1" si="12"/>
        <v>31084869701.73275</v>
      </c>
      <c r="H76" s="90">
        <f t="shared" ca="1" si="12"/>
        <v>31591719796.827751</v>
      </c>
      <c r="I76" s="90">
        <f t="shared" ca="1" si="12"/>
        <v>32098569891.922745</v>
      </c>
      <c r="J76" s="90">
        <f t="shared" ca="1" si="12"/>
        <v>32605419987.017738</v>
      </c>
      <c r="K76" s="90">
        <f t="shared" ca="1" si="12"/>
        <v>33112270082.112736</v>
      </c>
      <c r="L76" s="208">
        <f ca="1">IF('Chemicals 2020'!$A84="CP",INDIRECT("'Chemicals 2020'!"&amp;'Country Selector'!$B$3&amp;ROW($A84))*10^12,0)*'Process Emissions Multipliers'!$E$44</f>
        <v>33619120177.207729</v>
      </c>
      <c r="M76" s="90">
        <f t="shared" ca="1" si="16"/>
        <v>32220474087.152393</v>
      </c>
      <c r="N76" s="90">
        <f t="shared" ca="1" si="13"/>
        <v>30821827997.097054</v>
      </c>
      <c r="O76" s="90">
        <f t="shared" ca="1" si="13"/>
        <v>29423181907.041718</v>
      </c>
      <c r="P76" s="90">
        <f t="shared" ca="1" si="13"/>
        <v>28024535816.986385</v>
      </c>
      <c r="Q76" s="90">
        <f t="shared" ca="1" si="13"/>
        <v>26625889726.931046</v>
      </c>
      <c r="R76" s="90">
        <f t="shared" ca="1" si="13"/>
        <v>25227243636.87571</v>
      </c>
      <c r="S76" s="90">
        <f t="shared" ca="1" si="13"/>
        <v>23828597546.820374</v>
      </c>
      <c r="T76" s="90">
        <f t="shared" ca="1" si="13"/>
        <v>22429951456.765038</v>
      </c>
      <c r="U76" s="90">
        <f t="shared" ca="1" si="13"/>
        <v>21031305366.709702</v>
      </c>
      <c r="V76" s="299">
        <f ca="1">IF('Chemicals 2030'!$A84="CP",INDIRECT("'Chemicals 2030'!"&amp;'Country Selector'!$B$3&amp;ROW($A84))*10^12,0)*'Process Emissions Multipliers'!$G$44</f>
        <v>19632659276.654366</v>
      </c>
      <c r="W76" s="90">
        <f t="shared" ca="1" si="14"/>
        <v>19903591667.692856</v>
      </c>
      <c r="X76" s="90">
        <f t="shared" ca="1" si="14"/>
        <v>20174524058.731346</v>
      </c>
      <c r="Y76" s="90">
        <f t="shared" ca="1" si="14"/>
        <v>20445456449.769833</v>
      </c>
      <c r="Z76" s="90">
        <f t="shared" ca="1" si="14"/>
        <v>20716388840.808323</v>
      </c>
      <c r="AA76" s="90">
        <f t="shared" ca="1" si="14"/>
        <v>20987321231.846813</v>
      </c>
      <c r="AB76" s="90">
        <f t="shared" ca="1" si="14"/>
        <v>21258253622.885303</v>
      </c>
      <c r="AC76" s="90">
        <f t="shared" ca="1" si="14"/>
        <v>21529186013.92379</v>
      </c>
      <c r="AD76" s="90">
        <f t="shared" ca="1" si="14"/>
        <v>21800118404.96228</v>
      </c>
      <c r="AE76" s="90">
        <f t="shared" ca="1" si="14"/>
        <v>22071050796.000771</v>
      </c>
      <c r="AF76" s="90">
        <f t="shared" ca="1" si="14"/>
        <v>22341983187.039261</v>
      </c>
      <c r="AG76" s="90">
        <f t="shared" ca="1" si="14"/>
        <v>22612915578.077751</v>
      </c>
      <c r="AH76" s="90">
        <f t="shared" ca="1" si="14"/>
        <v>22883847969.116238</v>
      </c>
      <c r="AI76" s="90">
        <f t="shared" ca="1" si="14"/>
        <v>23154780360.154732</v>
      </c>
      <c r="AJ76" s="90">
        <f t="shared" ca="1" si="14"/>
        <v>23425712751.193214</v>
      </c>
      <c r="AK76" s="90">
        <f t="shared" ca="1" si="14"/>
        <v>23696645142.231712</v>
      </c>
      <c r="AL76" s="90">
        <f t="shared" ca="1" si="14"/>
        <v>23967577533.270195</v>
      </c>
      <c r="AM76" s="90">
        <f t="shared" ca="1" si="11"/>
        <v>24238509924.308685</v>
      </c>
      <c r="AN76" s="90">
        <f t="shared" ca="1" si="11"/>
        <v>24509442315.347176</v>
      </c>
      <c r="AO76" s="90">
        <f t="shared" ca="1" si="11"/>
        <v>24780374706.385666</v>
      </c>
      <c r="AP76" s="299">
        <f ca="1">V76*'Process Emissions Multipliers'!$H$44</f>
        <v>25051307097.424156</v>
      </c>
    </row>
    <row r="77" spans="1:42">
      <c r="A77" s="74">
        <v>25</v>
      </c>
      <c r="B77" s="208">
        <f ca="1">IF('Chemicals 2010'!$A85="CP",INDIRECT("'Chemicals 2010'!"&amp;'Country Selector'!$B$3&amp;ROW($A85))*10^12,0)*'Process Emissions Multipliers'!$C$44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08">
        <f ca="1">IF('Chemicals 2020'!$A85="CP",INDIRECT("'Chemicals 2020'!"&amp;'Country Selector'!$B$3&amp;ROW($A85))*10^12,0)*'Process Emissions Multipliers'!$E$44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99">
        <f ca="1">IF('Chemicals 2030'!$A85="CP",INDIRECT("'Chemicals 2030'!"&amp;'Country Selector'!$B$3&amp;ROW($A85))*10^12,0)*'Process Emissions Multipliers'!$G$44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99">
        <f ca="1">V77*'Process Emissions Multipliers'!$H$44</f>
        <v>0</v>
      </c>
    </row>
    <row r="78" spans="1:42">
      <c r="A78" s="74">
        <v>26</v>
      </c>
      <c r="B78" s="208">
        <f ca="1">IF('Chemicals 2010'!$A86="CP",INDIRECT("'Chemicals 2010'!"&amp;'Country Selector'!$B$3&amp;ROW($A86))*10^12,0)*'Process Emissions Multipliers'!$C$44</f>
        <v>0</v>
      </c>
      <c r="C78" s="90">
        <f t="shared" ca="1" si="15"/>
        <v>4579213.5707037896</v>
      </c>
      <c r="D78" s="90">
        <f t="shared" ca="1" si="12"/>
        <v>9158427.1414075792</v>
      </c>
      <c r="E78" s="90">
        <f t="shared" ca="1" si="12"/>
        <v>13737640.712111369</v>
      </c>
      <c r="F78" s="90">
        <f t="shared" ca="1" si="12"/>
        <v>18316854.282815158</v>
      </c>
      <c r="G78" s="90">
        <f t="shared" ca="1" si="12"/>
        <v>22896067.853518948</v>
      </c>
      <c r="H78" s="90">
        <f t="shared" ca="1" si="12"/>
        <v>27475281.424222738</v>
      </c>
      <c r="I78" s="90">
        <f t="shared" ca="1" si="12"/>
        <v>32054494.994926523</v>
      </c>
      <c r="J78" s="90">
        <f t="shared" ca="1" si="12"/>
        <v>36633708.565630317</v>
      </c>
      <c r="K78" s="90">
        <f t="shared" ca="1" si="12"/>
        <v>41212922.136334106</v>
      </c>
      <c r="L78" s="208">
        <f ca="1">IF('Chemicals 2020'!$A86="CP",INDIRECT("'Chemicals 2020'!"&amp;'Country Selector'!$B$3&amp;ROW($A86))*10^12,0)*'Process Emissions Multipliers'!$E$44</f>
        <v>45792135.707037896</v>
      </c>
      <c r="M78" s="90">
        <f t="shared" ca="1" si="16"/>
        <v>54304538.417312972</v>
      </c>
      <c r="N78" s="90">
        <f t="shared" ca="1" si="13"/>
        <v>62816941.127588049</v>
      </c>
      <c r="O78" s="90">
        <f t="shared" ca="1" si="13"/>
        <v>71329343.837863117</v>
      </c>
      <c r="P78" s="90">
        <f t="shared" ca="1" si="13"/>
        <v>79841746.548138201</v>
      </c>
      <c r="Q78" s="90">
        <f t="shared" ca="1" si="13"/>
        <v>88354149.258413285</v>
      </c>
      <c r="R78" s="90">
        <f t="shared" ca="1" si="13"/>
        <v>96866551.968688354</v>
      </c>
      <c r="S78" s="90">
        <f t="shared" ca="1" si="13"/>
        <v>105378954.67896344</v>
      </c>
      <c r="T78" s="90">
        <f t="shared" ca="1" si="13"/>
        <v>113891357.38923852</v>
      </c>
      <c r="U78" s="90">
        <f t="shared" ca="1" si="13"/>
        <v>122403760.09951361</v>
      </c>
      <c r="V78" s="299">
        <f ca="1">IF('Chemicals 2030'!$A86="CP",INDIRECT("'Chemicals 2030'!"&amp;'Country Selector'!$B$3&amp;ROW($A86))*10^12,0)*'Process Emissions Multipliers'!$G$44</f>
        <v>130916162.80978867</v>
      </c>
      <c r="W78" s="90">
        <f t="shared" ca="1" si="14"/>
        <v>132722817.14610764</v>
      </c>
      <c r="X78" s="90">
        <f t="shared" ca="1" si="14"/>
        <v>134529471.48242658</v>
      </c>
      <c r="Y78" s="90">
        <f t="shared" ca="1" si="14"/>
        <v>136336125.81874555</v>
      </c>
      <c r="Z78" s="90">
        <f t="shared" ca="1" si="14"/>
        <v>138142780.15506452</v>
      </c>
      <c r="AA78" s="90">
        <f t="shared" ca="1" si="14"/>
        <v>139949434.49138346</v>
      </c>
      <c r="AB78" s="90">
        <f t="shared" ca="1" si="14"/>
        <v>141756088.8277024</v>
      </c>
      <c r="AC78" s="90">
        <f t="shared" ca="1" si="14"/>
        <v>143562743.16402137</v>
      </c>
      <c r="AD78" s="90">
        <f t="shared" ca="1" si="14"/>
        <v>145369397.50034034</v>
      </c>
      <c r="AE78" s="90">
        <f t="shared" ca="1" si="14"/>
        <v>147176051.83665931</v>
      </c>
      <c r="AF78" s="90">
        <f t="shared" ca="1" si="14"/>
        <v>148982706.17297825</v>
      </c>
      <c r="AG78" s="90">
        <f t="shared" ca="1" si="14"/>
        <v>150789360.50929722</v>
      </c>
      <c r="AH78" s="90">
        <f t="shared" ca="1" si="14"/>
        <v>152596014.84561616</v>
      </c>
      <c r="AI78" s="90">
        <f t="shared" ca="1" si="14"/>
        <v>154402669.18193513</v>
      </c>
      <c r="AJ78" s="90">
        <f t="shared" ca="1" si="14"/>
        <v>156209323.51825407</v>
      </c>
      <c r="AK78" s="90">
        <f t="shared" ca="1" si="14"/>
        <v>158015977.85457304</v>
      </c>
      <c r="AL78" s="90">
        <f t="shared" ref="AL78:AO93" ca="1" si="17">$V78*($AP$1-AL$1)/($AP$1-$V$1)+$AP78*(AL$1-$V$1)/($AP$1-$V$1)</f>
        <v>159822632.19089201</v>
      </c>
      <c r="AM78" s="90">
        <f t="shared" ca="1" si="17"/>
        <v>161629286.52721092</v>
      </c>
      <c r="AN78" s="90">
        <f t="shared" ca="1" si="17"/>
        <v>163435940.86352992</v>
      </c>
      <c r="AO78" s="90">
        <f t="shared" ca="1" si="17"/>
        <v>165242595.19984886</v>
      </c>
      <c r="AP78" s="299">
        <f ca="1">V78*'Process Emissions Multipliers'!$H$44</f>
        <v>167049249.53616783</v>
      </c>
    </row>
    <row r="79" spans="1:42">
      <c r="A79" s="74">
        <v>27</v>
      </c>
      <c r="B79" s="208">
        <f ca="1">IF('Chemicals 2010'!$A87="CP",INDIRECT("'Chemicals 2010'!"&amp;'Country Selector'!$B$3&amp;ROW($A87))*10^12,0)*'Process Emissions Multipliers'!$C$44</f>
        <v>0</v>
      </c>
      <c r="C79" s="90">
        <f t="shared" ca="1" si="15"/>
        <v>33821027821.157887</v>
      </c>
      <c r="D79" s="90">
        <f t="shared" ca="1" si="12"/>
        <v>67642055642.315773</v>
      </c>
      <c r="E79" s="90">
        <f t="shared" ca="1" si="12"/>
        <v>101463083463.47366</v>
      </c>
      <c r="F79" s="90">
        <f t="shared" ca="1" si="12"/>
        <v>135284111284.63155</v>
      </c>
      <c r="G79" s="90">
        <f t="shared" ca="1" si="12"/>
        <v>169105139105.78943</v>
      </c>
      <c r="H79" s="90">
        <f t="shared" ca="1" si="12"/>
        <v>202926166926.94733</v>
      </c>
      <c r="I79" s="90">
        <f t="shared" ca="1" si="12"/>
        <v>236747194748.10516</v>
      </c>
      <c r="J79" s="90">
        <f t="shared" ca="1" si="12"/>
        <v>270568222569.26309</v>
      </c>
      <c r="K79" s="90">
        <f t="shared" ca="1" si="12"/>
        <v>304389250390.42102</v>
      </c>
      <c r="L79" s="208">
        <f ca="1">IF('Chemicals 2020'!$A87="CP",INDIRECT("'Chemicals 2020'!"&amp;'Country Selector'!$B$3&amp;ROW($A87))*10^12,0)*'Process Emissions Multipliers'!$E$44</f>
        <v>338210278211.57886</v>
      </c>
      <c r="M79" s="90">
        <f t="shared" ca="1" si="16"/>
        <v>324727033438.54407</v>
      </c>
      <c r="N79" s="90">
        <f t="shared" ca="1" si="13"/>
        <v>311243788665.50922</v>
      </c>
      <c r="O79" s="90">
        <f t="shared" ca="1" si="13"/>
        <v>297760543892.47437</v>
      </c>
      <c r="P79" s="90">
        <f t="shared" ca="1" si="13"/>
        <v>284277299119.43958</v>
      </c>
      <c r="Q79" s="90">
        <f t="shared" ca="1" si="13"/>
        <v>270794054346.40479</v>
      </c>
      <c r="R79" s="90">
        <f t="shared" ca="1" si="13"/>
        <v>257310809573.37</v>
      </c>
      <c r="S79" s="90">
        <f t="shared" ca="1" si="13"/>
        <v>243827564800.33517</v>
      </c>
      <c r="T79" s="90">
        <f t="shared" ca="1" si="13"/>
        <v>230344320027.30032</v>
      </c>
      <c r="U79" s="90">
        <f t="shared" ca="1" si="13"/>
        <v>216861075254.26553</v>
      </c>
      <c r="V79" s="299">
        <f ca="1">IF('Chemicals 2030'!$A87="CP",INDIRECT("'Chemicals 2030'!"&amp;'Country Selector'!$B$3&amp;ROW($A87))*10^12,0)*'Process Emissions Multipliers'!$G$44</f>
        <v>203377830481.23071</v>
      </c>
      <c r="W79" s="90">
        <f t="shared" ref="W79:AL94" ca="1" si="18">$V79*($AP$1-W$1)/($AP$1-$V$1)+$AP79*(W$1-$V$1)/($AP$1-$V$1)</f>
        <v>206184462080.14117</v>
      </c>
      <c r="X79" s="90">
        <f t="shared" ca="1" si="18"/>
        <v>208991093679.05161</v>
      </c>
      <c r="Y79" s="90">
        <f t="shared" ca="1" si="18"/>
        <v>211797725277.96204</v>
      </c>
      <c r="Z79" s="90">
        <f t="shared" ca="1" si="18"/>
        <v>214604356876.8725</v>
      </c>
      <c r="AA79" s="90">
        <f t="shared" ca="1" si="18"/>
        <v>217410988475.78293</v>
      </c>
      <c r="AB79" s="90">
        <f t="shared" ca="1" si="18"/>
        <v>220217620074.69339</v>
      </c>
      <c r="AC79" s="90">
        <f t="shared" ca="1" si="18"/>
        <v>223024251673.60382</v>
      </c>
      <c r="AD79" s="90">
        <f t="shared" ca="1" si="18"/>
        <v>225830883272.51428</v>
      </c>
      <c r="AE79" s="90">
        <f t="shared" ca="1" si="18"/>
        <v>228637514871.42474</v>
      </c>
      <c r="AF79" s="90">
        <f t="shared" ca="1" si="18"/>
        <v>231444146470.33514</v>
      </c>
      <c r="AG79" s="90">
        <f t="shared" ca="1" si="18"/>
        <v>234250778069.24561</v>
      </c>
      <c r="AH79" s="90">
        <f t="shared" ca="1" si="18"/>
        <v>237057409668.15604</v>
      </c>
      <c r="AI79" s="90">
        <f t="shared" ca="1" si="18"/>
        <v>239864041267.0665</v>
      </c>
      <c r="AJ79" s="90">
        <f t="shared" ca="1" si="18"/>
        <v>242670672865.97693</v>
      </c>
      <c r="AK79" s="90">
        <f t="shared" ca="1" si="18"/>
        <v>245477304464.88739</v>
      </c>
      <c r="AL79" s="90">
        <f t="shared" ca="1" si="18"/>
        <v>248283936063.79785</v>
      </c>
      <c r="AM79" s="90">
        <f t="shared" ca="1" si="17"/>
        <v>251090567662.70828</v>
      </c>
      <c r="AN79" s="90">
        <f t="shared" ca="1" si="17"/>
        <v>253897199261.61874</v>
      </c>
      <c r="AO79" s="90">
        <f t="shared" ca="1" si="17"/>
        <v>256703830860.52914</v>
      </c>
      <c r="AP79" s="299">
        <f ca="1">V79*'Process Emissions Multipliers'!$H$44</f>
        <v>259510462459.43961</v>
      </c>
    </row>
    <row r="80" spans="1:42">
      <c r="A80" s="74">
        <v>28</v>
      </c>
      <c r="B80" s="208">
        <f ca="1">IF('Chemicals 2010'!$A88="CP",INDIRECT("'Chemicals 2010'!"&amp;'Country Selector'!$B$3&amp;ROW($A88))*10^12,0)*'Process Emissions Multipliers'!$C$44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08">
        <f ca="1">IF('Chemicals 2020'!$A88="CP",INDIRECT("'Chemicals 2020'!"&amp;'Country Selector'!$B$3&amp;ROW($A88))*10^12,0)*'Process Emissions Multipliers'!$E$44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299">
        <f ca="1">IF('Chemicals 2030'!$A88="CP",INDIRECT("'Chemicals 2030'!"&amp;'Country Selector'!$B$3&amp;ROW($A88))*10^12,0)*'Process Emissions Multipliers'!$G$44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99">
        <f ca="1">V80*'Process Emissions Multipliers'!$H$44</f>
        <v>0</v>
      </c>
    </row>
    <row r="81" spans="1:42">
      <c r="A81" s="74">
        <v>29</v>
      </c>
      <c r="B81" s="208">
        <f ca="1">IF('Chemicals 2010'!$A89="CP",INDIRECT("'Chemicals 2010'!"&amp;'Country Selector'!$B$3&amp;ROW($A89))*10^12,0)*'Process Emissions Multipliers'!$C$44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08">
        <f ca="1">IF('Chemicals 2020'!$A89="CP",INDIRECT("'Chemicals 2020'!"&amp;'Country Selector'!$B$3&amp;ROW($A89))*10^12,0)*'Process Emissions Multipliers'!$E$44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 s="299">
        <f ca="1">IF('Chemicals 2030'!$A89="CP",INDIRECT("'Chemicals 2030'!"&amp;'Country Selector'!$B$3&amp;ROW($A89))*10^12,0)*'Process Emissions Multipliers'!$G$44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99">
        <f ca="1">V81*'Process Emissions Multipliers'!$H$44</f>
        <v>0</v>
      </c>
    </row>
    <row r="82" spans="1:42">
      <c r="A82" s="74">
        <v>30</v>
      </c>
      <c r="B82" s="208">
        <f ca="1">IF('Chemicals 2010'!$A90="CP",INDIRECT("'Chemicals 2010'!"&amp;'Country Selector'!$B$3&amp;ROW($A90))*10^12,0)*'Process Emissions Multipliers'!$C$44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08">
        <f ca="1">IF('Chemicals 2020'!$A90="CP",INDIRECT("'Chemicals 2020'!"&amp;'Country Selector'!$B$3&amp;ROW($A90))*10^12,0)*'Process Emissions Multipliers'!$E$44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99">
        <f ca="1">IF('Chemicals 2030'!$A90="CP",INDIRECT("'Chemicals 2030'!"&amp;'Country Selector'!$B$3&amp;ROW($A90))*10^12,0)*'Process Emissions Multipliers'!$G$44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99">
        <f ca="1">V82*'Process Emissions Multipliers'!$H$44</f>
        <v>0</v>
      </c>
    </row>
    <row r="83" spans="1:42">
      <c r="A83" s="74">
        <v>31</v>
      </c>
      <c r="B83" s="208">
        <f ca="1">IF('Chemicals 2010'!$A91="CP",INDIRECT("'Chemicals 2010'!"&amp;'Country Selector'!$B$3&amp;ROW($A91))*10^12,0)*'Process Emissions Multipliers'!$C$44</f>
        <v>552921254.62016201</v>
      </c>
      <c r="C83" s="90">
        <f t="shared" ca="1" si="15"/>
        <v>562737090.4261694</v>
      </c>
      <c r="D83" s="90">
        <f t="shared" ca="1" si="12"/>
        <v>572552926.2321769</v>
      </c>
      <c r="E83" s="90">
        <f t="shared" ca="1" si="12"/>
        <v>582368762.0381844</v>
      </c>
      <c r="F83" s="90">
        <f t="shared" ca="1" si="12"/>
        <v>592184597.84419179</v>
      </c>
      <c r="G83" s="90">
        <f t="shared" ca="1" si="12"/>
        <v>602000433.65019929</v>
      </c>
      <c r="H83" s="90">
        <f t="shared" ca="1" si="12"/>
        <v>611816269.4562068</v>
      </c>
      <c r="I83" s="90">
        <f t="shared" ca="1" si="12"/>
        <v>621632105.26221418</v>
      </c>
      <c r="J83" s="90">
        <f t="shared" ca="1" si="12"/>
        <v>631447941.06822169</v>
      </c>
      <c r="K83" s="90">
        <f t="shared" ca="1" si="12"/>
        <v>641263776.87422919</v>
      </c>
      <c r="L83" s="208">
        <f ca="1">IF('Chemicals 2020'!$A91="CP",INDIRECT("'Chemicals 2020'!"&amp;'Country Selector'!$B$3&amp;ROW($A91))*10^12,0)*'Process Emissions Multipliers'!$E$44</f>
        <v>651079612.68023658</v>
      </c>
      <c r="M83" s="90">
        <f t="shared" ca="1" si="16"/>
        <v>622468380.09269238</v>
      </c>
      <c r="N83" s="90">
        <f t="shared" ca="1" si="13"/>
        <v>593857147.50514817</v>
      </c>
      <c r="O83" s="90">
        <f t="shared" ca="1" si="13"/>
        <v>565245914.91760397</v>
      </c>
      <c r="P83" s="90">
        <f t="shared" ca="1" si="13"/>
        <v>536634682.33005977</v>
      </c>
      <c r="Q83" s="90">
        <f t="shared" ca="1" si="13"/>
        <v>508023449.7425155</v>
      </c>
      <c r="R83" s="90">
        <f t="shared" ca="1" si="13"/>
        <v>479412217.1549713</v>
      </c>
      <c r="S83" s="90">
        <f t="shared" ca="1" si="13"/>
        <v>450800984.5674271</v>
      </c>
      <c r="T83" s="90">
        <f t="shared" ca="1" si="13"/>
        <v>422189751.97988284</v>
      </c>
      <c r="U83" s="90">
        <f t="shared" ca="1" si="13"/>
        <v>393578519.39233863</v>
      </c>
      <c r="V83" s="299">
        <f ca="1">IF('Chemicals 2030'!$A91="CP",INDIRECT("'Chemicals 2030'!"&amp;'Country Selector'!$B$3&amp;ROW($A91))*10^12,0)*'Process Emissions Multipliers'!$G$44</f>
        <v>364967286.80479443</v>
      </c>
      <c r="W83" s="90">
        <f t="shared" ca="1" si="18"/>
        <v>370003866.83562267</v>
      </c>
      <c r="X83" s="90">
        <f t="shared" ca="1" si="18"/>
        <v>375040446.86645097</v>
      </c>
      <c r="Y83" s="90">
        <f t="shared" ca="1" si="18"/>
        <v>380077026.89727926</v>
      </c>
      <c r="Z83" s="90">
        <f t="shared" ca="1" si="18"/>
        <v>385113606.92810762</v>
      </c>
      <c r="AA83" s="90">
        <f t="shared" ca="1" si="18"/>
        <v>390150186.95893592</v>
      </c>
      <c r="AB83" s="90">
        <f t="shared" ca="1" si="18"/>
        <v>395186766.98976421</v>
      </c>
      <c r="AC83" s="90">
        <f t="shared" ca="1" si="18"/>
        <v>400223347.02059245</v>
      </c>
      <c r="AD83" s="90">
        <f t="shared" ca="1" si="18"/>
        <v>405259927.05142075</v>
      </c>
      <c r="AE83" s="90">
        <f t="shared" ca="1" si="18"/>
        <v>410296507.08224905</v>
      </c>
      <c r="AF83" s="90">
        <f t="shared" ca="1" si="18"/>
        <v>415333087.11307728</v>
      </c>
      <c r="AG83" s="90">
        <f t="shared" ca="1" si="18"/>
        <v>420369667.14390558</v>
      </c>
      <c r="AH83" s="90">
        <f t="shared" ca="1" si="18"/>
        <v>425406247.17473388</v>
      </c>
      <c r="AI83" s="90">
        <f t="shared" ca="1" si="18"/>
        <v>430442827.20556217</v>
      </c>
      <c r="AJ83" s="90">
        <f t="shared" ca="1" si="18"/>
        <v>435479407.23639047</v>
      </c>
      <c r="AK83" s="90">
        <f t="shared" ca="1" si="18"/>
        <v>440515987.26721871</v>
      </c>
      <c r="AL83" s="90">
        <f t="shared" ca="1" si="18"/>
        <v>445552567.29804701</v>
      </c>
      <c r="AM83" s="90">
        <f t="shared" ca="1" si="17"/>
        <v>450589147.3288753</v>
      </c>
      <c r="AN83" s="90">
        <f t="shared" ca="1" si="17"/>
        <v>455625727.3597036</v>
      </c>
      <c r="AO83" s="90">
        <f t="shared" ca="1" si="17"/>
        <v>460662307.3905319</v>
      </c>
      <c r="AP83" s="299">
        <f ca="1">V83*'Process Emissions Multipliers'!$H$44</f>
        <v>465698887.42136019</v>
      </c>
    </row>
    <row r="84" spans="1:42">
      <c r="A84" s="74">
        <v>32</v>
      </c>
      <c r="B84" s="208">
        <f ca="1">IF('Chemicals 2010'!$A92="CP",INDIRECT("'Chemicals 2010'!"&amp;'Country Selector'!$B$3&amp;ROW($A92))*10^12,0)*'Process Emissions Multipliers'!$C$44</f>
        <v>691151568.27514565</v>
      </c>
      <c r="C84" s="90">
        <f t="shared" ca="1" si="15"/>
        <v>703421363.03267491</v>
      </c>
      <c r="D84" s="90">
        <f t="shared" ca="1" si="12"/>
        <v>715691157.79020405</v>
      </c>
      <c r="E84" s="90">
        <f t="shared" ca="1" si="12"/>
        <v>727960952.54773319</v>
      </c>
      <c r="F84" s="90">
        <f t="shared" ca="1" si="12"/>
        <v>740230747.30526245</v>
      </c>
      <c r="G84" s="90">
        <f t="shared" ca="1" si="12"/>
        <v>752500542.06279159</v>
      </c>
      <c r="H84" s="90">
        <f t="shared" ca="1" si="12"/>
        <v>764770336.82032073</v>
      </c>
      <c r="I84" s="90">
        <f t="shared" ca="1" si="12"/>
        <v>777040131.57784998</v>
      </c>
      <c r="J84" s="90">
        <f t="shared" ca="1" si="12"/>
        <v>789309926.33537912</v>
      </c>
      <c r="K84" s="90">
        <f t="shared" ca="1" si="12"/>
        <v>801579721.09290826</v>
      </c>
      <c r="L84" s="208">
        <f ca="1">IF('Chemicals 2020'!$A92="CP",INDIRECT("'Chemicals 2020'!"&amp;'Country Selector'!$B$3&amp;ROW($A92))*10^12,0)*'Process Emissions Multipliers'!$E$44</f>
        <v>813849515.85043752</v>
      </c>
      <c r="M84" s="90">
        <f t="shared" ca="1" si="16"/>
        <v>778085475.11595535</v>
      </c>
      <c r="N84" s="90">
        <f t="shared" ca="1" si="13"/>
        <v>742321434.3814733</v>
      </c>
      <c r="O84" s="90">
        <f t="shared" ca="1" si="13"/>
        <v>706557393.64699125</v>
      </c>
      <c r="P84" s="90">
        <f t="shared" ca="1" si="13"/>
        <v>670793352.91250896</v>
      </c>
      <c r="Q84" s="90">
        <f t="shared" ca="1" si="13"/>
        <v>635029312.17802691</v>
      </c>
      <c r="R84" s="90">
        <f t="shared" ca="1" si="13"/>
        <v>599265271.44354486</v>
      </c>
      <c r="S84" s="90">
        <f t="shared" ca="1" si="13"/>
        <v>563501230.7090627</v>
      </c>
      <c r="T84" s="90">
        <f t="shared" ca="1" si="13"/>
        <v>527737189.97458059</v>
      </c>
      <c r="U84" s="90">
        <f t="shared" ca="1" si="13"/>
        <v>491973149.24009848</v>
      </c>
      <c r="V84" s="299">
        <f ca="1">IF('Chemicals 2030'!$A92="CP",INDIRECT("'Chemicals 2030'!"&amp;'Country Selector'!$B$3&amp;ROW($A92))*10^12,0)*'Process Emissions Multipliers'!$G$44</f>
        <v>456209108.50561637</v>
      </c>
      <c r="W84" s="90">
        <f t="shared" ca="1" si="18"/>
        <v>462504833.54414648</v>
      </c>
      <c r="X84" s="90">
        <f t="shared" ca="1" si="18"/>
        <v>468800558.58267665</v>
      </c>
      <c r="Y84" s="90">
        <f t="shared" ca="1" si="18"/>
        <v>475096283.62120682</v>
      </c>
      <c r="Z84" s="90">
        <f t="shared" ca="1" si="18"/>
        <v>481392008.65973699</v>
      </c>
      <c r="AA84" s="90">
        <f t="shared" ca="1" si="18"/>
        <v>487687733.69826716</v>
      </c>
      <c r="AB84" s="90">
        <f t="shared" ca="1" si="18"/>
        <v>493983458.73679733</v>
      </c>
      <c r="AC84" s="90">
        <f t="shared" ca="1" si="18"/>
        <v>500279183.7753275</v>
      </c>
      <c r="AD84" s="90">
        <f t="shared" ca="1" si="18"/>
        <v>506574908.81385767</v>
      </c>
      <c r="AE84" s="90">
        <f t="shared" ca="1" si="18"/>
        <v>512870633.85238779</v>
      </c>
      <c r="AF84" s="90">
        <f t="shared" ca="1" si="18"/>
        <v>519166358.89091802</v>
      </c>
      <c r="AG84" s="90">
        <f t="shared" ca="1" si="18"/>
        <v>525462083.92944813</v>
      </c>
      <c r="AH84" s="90">
        <f t="shared" ca="1" si="18"/>
        <v>531757808.9679783</v>
      </c>
      <c r="AI84" s="90">
        <f t="shared" ca="1" si="18"/>
        <v>538053534.00650847</v>
      </c>
      <c r="AJ84" s="90">
        <f t="shared" ca="1" si="18"/>
        <v>544349259.0450387</v>
      </c>
      <c r="AK84" s="90">
        <f t="shared" ca="1" si="18"/>
        <v>550644984.08356869</v>
      </c>
      <c r="AL84" s="90">
        <f t="shared" ca="1" si="18"/>
        <v>556940709.12209892</v>
      </c>
      <c r="AM84" s="90">
        <f t="shared" ca="1" si="17"/>
        <v>563236434.16062915</v>
      </c>
      <c r="AN84" s="90">
        <f t="shared" ca="1" si="17"/>
        <v>569532159.19915926</v>
      </c>
      <c r="AO84" s="90">
        <f t="shared" ca="1" si="17"/>
        <v>575827884.2376895</v>
      </c>
      <c r="AP84" s="299">
        <f ca="1">V84*'Process Emissions Multipliers'!$H$44</f>
        <v>582123609.27621961</v>
      </c>
    </row>
    <row r="85" spans="1:42">
      <c r="A85" s="74">
        <v>33</v>
      </c>
      <c r="B85" s="208">
        <f ca="1">IF('Chemicals 2010'!$A93="CP",INDIRECT("'Chemicals 2010'!"&amp;'Country Selector'!$B$3&amp;ROW($A93))*10^12,0)*'Process Emissions Multipliers'!$C$44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08">
        <f ca="1">IF('Chemicals 2020'!$A93="CP",INDIRECT("'Chemicals 2020'!"&amp;'Country Selector'!$B$3&amp;ROW($A93))*10^12,0)*'Process Emissions Multipliers'!$E$44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299">
        <f ca="1">IF('Chemicals 2030'!$A93="CP",INDIRECT("'Chemicals 2030'!"&amp;'Country Selector'!$B$3&amp;ROW($A93))*10^12,0)*'Process Emissions Multipliers'!$G$44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99">
        <f ca="1">V85*'Process Emissions Multipliers'!$H$44</f>
        <v>0</v>
      </c>
    </row>
    <row r="86" spans="1:42">
      <c r="A86" s="74">
        <v>34</v>
      </c>
      <c r="B86" s="208">
        <f ca="1">IF('Chemicals 2010'!$A94="CP",INDIRECT("'Chemicals 2010'!"&amp;'Country Selector'!$B$3&amp;ROW($A94))*10^12,0)*'Process Emissions Multipliers'!$C$44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08">
        <f ca="1">IF('Chemicals 2020'!$A94="CP",INDIRECT("'Chemicals 2020'!"&amp;'Country Selector'!$B$3&amp;ROW($A94))*10^12,0)*'Process Emissions Multipliers'!$E$44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99">
        <f ca="1">IF('Chemicals 2030'!$A94="CP",INDIRECT("'Chemicals 2030'!"&amp;'Country Selector'!$B$3&amp;ROW($A94))*10^12,0)*'Process Emissions Multipliers'!$G$44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99">
        <f ca="1">V86*'Process Emissions Multipliers'!$H$44</f>
        <v>0</v>
      </c>
    </row>
    <row r="87" spans="1:42">
      <c r="A87" s="74">
        <v>35</v>
      </c>
      <c r="B87" s="208">
        <f ca="1">IF('Chemicals 2010'!$A95="CP",INDIRECT("'Chemicals 2010'!"&amp;'Country Selector'!$B$3&amp;ROW($A95))*10^12,0)*'Process Emissions Multipliers'!$C$44</f>
        <v>523820135.95587099</v>
      </c>
      <c r="C87" s="90">
        <f t="shared" ca="1" si="15"/>
        <v>533119348.82466757</v>
      </c>
      <c r="D87" s="90">
        <f t="shared" ca="1" si="12"/>
        <v>542418561.69346428</v>
      </c>
      <c r="E87" s="90">
        <f t="shared" ca="1" si="12"/>
        <v>551717774.56226087</v>
      </c>
      <c r="F87" s="90">
        <f t="shared" ca="1" si="12"/>
        <v>561016987.43105745</v>
      </c>
      <c r="G87" s="90">
        <f t="shared" ca="1" si="12"/>
        <v>570316200.29985416</v>
      </c>
      <c r="H87" s="90">
        <f t="shared" ca="1" si="12"/>
        <v>579615413.16865075</v>
      </c>
      <c r="I87" s="90">
        <f t="shared" ca="1" si="12"/>
        <v>588914626.03744745</v>
      </c>
      <c r="J87" s="90">
        <f t="shared" ca="1" si="12"/>
        <v>598213838.90624404</v>
      </c>
      <c r="K87" s="90">
        <f t="shared" ca="1" si="12"/>
        <v>607513051.77504075</v>
      </c>
      <c r="L87" s="208">
        <f ca="1">IF('Chemicals 2020'!$A95="CP",INDIRECT("'Chemicals 2020'!"&amp;'Country Selector'!$B$3&amp;ROW($A95))*10^12,0)*'Process Emissions Multipliers'!$E$44</f>
        <v>616812264.64383733</v>
      </c>
      <c r="M87" s="90">
        <f t="shared" ca="1" si="16"/>
        <v>589706886.40300226</v>
      </c>
      <c r="N87" s="90">
        <f t="shared" ca="1" si="13"/>
        <v>562601508.16216719</v>
      </c>
      <c r="O87" s="90">
        <f t="shared" ca="1" si="13"/>
        <v>535496129.92133212</v>
      </c>
      <c r="P87" s="90">
        <f t="shared" ca="1" si="13"/>
        <v>508390751.68049699</v>
      </c>
      <c r="Q87" s="90">
        <f t="shared" ca="1" si="13"/>
        <v>481285373.43966192</v>
      </c>
      <c r="R87" s="90">
        <f t="shared" ca="1" si="13"/>
        <v>454179995.19882685</v>
      </c>
      <c r="S87" s="90">
        <f t="shared" ca="1" si="13"/>
        <v>427074616.95799172</v>
      </c>
      <c r="T87" s="90">
        <f t="shared" ca="1" si="13"/>
        <v>399969238.71715665</v>
      </c>
      <c r="U87" s="90">
        <f t="shared" ca="1" si="13"/>
        <v>372863860.47632158</v>
      </c>
      <c r="V87" s="299">
        <f ca="1">IF('Chemicals 2030'!$A95="CP",INDIRECT("'Chemicals 2030'!"&amp;'Country Selector'!$B$3&amp;ROW($A95))*10^12,0)*'Process Emissions Multipliers'!$G$44</f>
        <v>345758482.23548651</v>
      </c>
      <c r="W87" s="90">
        <f t="shared" ca="1" si="18"/>
        <v>350529979.10678875</v>
      </c>
      <c r="X87" s="90">
        <f t="shared" ca="1" si="18"/>
        <v>355301475.978091</v>
      </c>
      <c r="Y87" s="90">
        <f t="shared" ca="1" si="18"/>
        <v>360072972.84939325</v>
      </c>
      <c r="Z87" s="90">
        <f t="shared" ca="1" si="18"/>
        <v>364844469.7206955</v>
      </c>
      <c r="AA87" s="90">
        <f t="shared" ca="1" si="18"/>
        <v>369615966.59199774</v>
      </c>
      <c r="AB87" s="90">
        <f t="shared" ca="1" si="18"/>
        <v>374387463.46330005</v>
      </c>
      <c r="AC87" s="90">
        <f t="shared" ca="1" si="18"/>
        <v>379158960.33460236</v>
      </c>
      <c r="AD87" s="90">
        <f t="shared" ca="1" si="18"/>
        <v>383930457.20590454</v>
      </c>
      <c r="AE87" s="90">
        <f t="shared" ca="1" si="18"/>
        <v>388701954.07720679</v>
      </c>
      <c r="AF87" s="90">
        <f t="shared" ca="1" si="18"/>
        <v>393473450.94850904</v>
      </c>
      <c r="AG87" s="90">
        <f t="shared" ca="1" si="18"/>
        <v>398244947.81981128</v>
      </c>
      <c r="AH87" s="90">
        <f t="shared" ca="1" si="18"/>
        <v>403016444.69111359</v>
      </c>
      <c r="AI87" s="90">
        <f t="shared" ca="1" si="18"/>
        <v>407787941.56241584</v>
      </c>
      <c r="AJ87" s="90">
        <f t="shared" ca="1" si="18"/>
        <v>412559438.43371809</v>
      </c>
      <c r="AK87" s="90">
        <f t="shared" ca="1" si="18"/>
        <v>417330935.30502033</v>
      </c>
      <c r="AL87" s="90">
        <f t="shared" ca="1" si="18"/>
        <v>422102432.17632258</v>
      </c>
      <c r="AM87" s="90">
        <f t="shared" ca="1" si="17"/>
        <v>426873929.04762483</v>
      </c>
      <c r="AN87" s="90">
        <f t="shared" ca="1" si="17"/>
        <v>431645425.91892707</v>
      </c>
      <c r="AO87" s="90">
        <f t="shared" ca="1" si="17"/>
        <v>436416922.79022932</v>
      </c>
      <c r="AP87" s="299">
        <f ca="1">V87*'Process Emissions Multipliers'!$H$44</f>
        <v>441188419.66153157</v>
      </c>
    </row>
    <row r="88" spans="1:42">
      <c r="A88" s="74">
        <v>36</v>
      </c>
      <c r="B88" s="208">
        <f ca="1">IF('Chemicals 2010'!$A96="CP",INDIRECT("'Chemicals 2010'!"&amp;'Country Selector'!$B$3&amp;ROW($A96))*10^12,0)*'Process Emissions Multipliers'!$C$44</f>
        <v>654775169.9449147</v>
      </c>
      <c r="C88" s="90">
        <f t="shared" ca="1" si="15"/>
        <v>666399186.03093123</v>
      </c>
      <c r="D88" s="90">
        <f t="shared" ca="1" si="12"/>
        <v>678023202.11694789</v>
      </c>
      <c r="E88" s="90">
        <f t="shared" ca="1" si="12"/>
        <v>689647218.20296443</v>
      </c>
      <c r="F88" s="90">
        <f t="shared" ca="1" si="12"/>
        <v>701271234.28898096</v>
      </c>
      <c r="G88" s="90">
        <f t="shared" ca="1" si="12"/>
        <v>712895250.37499762</v>
      </c>
      <c r="H88" s="90">
        <f t="shared" ca="1" si="12"/>
        <v>724519266.46101415</v>
      </c>
      <c r="I88" s="90">
        <f t="shared" ca="1" si="12"/>
        <v>736143282.54703069</v>
      </c>
      <c r="J88" s="90">
        <f t="shared" ca="1" si="12"/>
        <v>747767298.63304722</v>
      </c>
      <c r="K88" s="90">
        <f t="shared" ca="1" si="12"/>
        <v>759391314.71906388</v>
      </c>
      <c r="L88" s="208">
        <f ca="1">IF('Chemicals 2020'!$A96="CP",INDIRECT("'Chemicals 2020'!"&amp;'Country Selector'!$B$3&amp;ROW($A96))*10^12,0)*'Process Emissions Multipliers'!$E$44</f>
        <v>771015330.80508041</v>
      </c>
      <c r="M88" s="90">
        <f t="shared" ca="1" si="16"/>
        <v>737133608.00408363</v>
      </c>
      <c r="N88" s="90">
        <f t="shared" ca="1" si="13"/>
        <v>703251885.20308661</v>
      </c>
      <c r="O88" s="90">
        <f t="shared" ca="1" si="13"/>
        <v>669370162.40208983</v>
      </c>
      <c r="P88" s="90">
        <f t="shared" ca="1" si="13"/>
        <v>635488439.60109293</v>
      </c>
      <c r="Q88" s="90">
        <f t="shared" ca="1" si="13"/>
        <v>601606716.80009604</v>
      </c>
      <c r="R88" s="90">
        <f t="shared" ca="1" si="13"/>
        <v>567724993.99909914</v>
      </c>
      <c r="S88" s="90">
        <f t="shared" ca="1" si="13"/>
        <v>533843271.19810224</v>
      </c>
      <c r="T88" s="90">
        <f t="shared" ca="1" si="13"/>
        <v>499961548.39710546</v>
      </c>
      <c r="U88" s="90">
        <f t="shared" ca="1" si="13"/>
        <v>466079825.59610856</v>
      </c>
      <c r="V88" s="299">
        <f ca="1">IF('Chemicals 2030'!$A96="CP",INDIRECT("'Chemicals 2030'!"&amp;'Country Selector'!$B$3&amp;ROW($A96))*10^12,0)*'Process Emissions Multipliers'!$G$44</f>
        <v>432198102.79511166</v>
      </c>
      <c r="W88" s="90">
        <f t="shared" ca="1" si="18"/>
        <v>438162473.88424987</v>
      </c>
      <c r="X88" s="90">
        <f t="shared" ca="1" si="18"/>
        <v>444126844.97338808</v>
      </c>
      <c r="Y88" s="90">
        <f t="shared" ca="1" si="18"/>
        <v>450091216.06252629</v>
      </c>
      <c r="Z88" s="90">
        <f t="shared" ca="1" si="18"/>
        <v>456055587.15166456</v>
      </c>
      <c r="AA88" s="90">
        <f t="shared" ca="1" si="18"/>
        <v>462019958.24080276</v>
      </c>
      <c r="AB88" s="90">
        <f t="shared" ca="1" si="18"/>
        <v>467984329.32994092</v>
      </c>
      <c r="AC88" s="90">
        <f t="shared" ca="1" si="18"/>
        <v>473948700.41907918</v>
      </c>
      <c r="AD88" s="90">
        <f t="shared" ca="1" si="18"/>
        <v>479913071.50821733</v>
      </c>
      <c r="AE88" s="90">
        <f t="shared" ca="1" si="18"/>
        <v>485877442.5973556</v>
      </c>
      <c r="AF88" s="90">
        <f t="shared" ca="1" si="18"/>
        <v>491841813.68649381</v>
      </c>
      <c r="AG88" s="90">
        <f t="shared" ca="1" si="18"/>
        <v>497806184.77563202</v>
      </c>
      <c r="AH88" s="90">
        <f t="shared" ca="1" si="18"/>
        <v>503770555.86477023</v>
      </c>
      <c r="AI88" s="90">
        <f t="shared" ca="1" si="18"/>
        <v>509734926.95390844</v>
      </c>
      <c r="AJ88" s="90">
        <f t="shared" ca="1" si="18"/>
        <v>515699298.04304671</v>
      </c>
      <c r="AK88" s="90">
        <f t="shared" ca="1" si="18"/>
        <v>521663669.13218486</v>
      </c>
      <c r="AL88" s="90">
        <f t="shared" ca="1" si="18"/>
        <v>527628040.22132313</v>
      </c>
      <c r="AM88" s="90">
        <f t="shared" ca="1" si="17"/>
        <v>533592411.31046128</v>
      </c>
      <c r="AN88" s="90">
        <f t="shared" ca="1" si="17"/>
        <v>539556782.39959955</v>
      </c>
      <c r="AO88" s="90">
        <f t="shared" ca="1" si="17"/>
        <v>545521153.4887377</v>
      </c>
      <c r="AP88" s="299">
        <f ca="1">V88*'Process Emissions Multipliers'!$H$44</f>
        <v>551485524.57787597</v>
      </c>
    </row>
    <row r="89" spans="1:42">
      <c r="A89" s="74">
        <v>37</v>
      </c>
      <c r="B89" s="208">
        <f ca="1">IF('Chemicals 2010'!$A97="CP",INDIRECT("'Chemicals 2010'!"&amp;'Country Selector'!$B$3&amp;ROW($A97))*10^12,0)*'Process Emissions Multipliers'!$C$44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08">
        <f ca="1">IF('Chemicals 2020'!$A97="CP",INDIRECT("'Chemicals 2020'!"&amp;'Country Selector'!$B$3&amp;ROW($A97))*10^12,0)*'Process Emissions Multipliers'!$E$44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99">
        <f ca="1">IF('Chemicals 2030'!$A97="CP",INDIRECT("'Chemicals 2030'!"&amp;'Country Selector'!$B$3&amp;ROW($A97))*10^12,0)*'Process Emissions Multipliers'!$G$44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99">
        <f ca="1">V89*'Process Emissions Multipliers'!$H$44</f>
        <v>0</v>
      </c>
    </row>
    <row r="90" spans="1:42">
      <c r="A90" s="74">
        <v>38</v>
      </c>
      <c r="B90" s="208">
        <f ca="1">IF('Chemicals 2010'!$A98="CP",INDIRECT("'Chemicals 2010'!"&amp;'Country Selector'!$B$3&amp;ROW($A98))*10^12,0)*'Process Emissions Multipliers'!$C$44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08">
        <f ca="1">IF('Chemicals 2020'!$A98="CP",INDIRECT("'Chemicals 2020'!"&amp;'Country Selector'!$B$3&amp;ROW($A98))*10^12,0)*'Process Emissions Multipliers'!$E$44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99">
        <f ca="1">IF('Chemicals 2030'!$A98="CP",INDIRECT("'Chemicals 2030'!"&amp;'Country Selector'!$B$3&amp;ROW($A98))*10^12,0)*'Process Emissions Multipliers'!$G$44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99">
        <f ca="1">V90*'Process Emissions Multipliers'!$H$44</f>
        <v>0</v>
      </c>
    </row>
    <row r="91" spans="1:42">
      <c r="A91" s="74">
        <v>39</v>
      </c>
      <c r="B91" s="208">
        <f ca="1">IF('Chemicals 2010'!$A99="CP",INDIRECT("'Chemicals 2010'!"&amp;'Country Selector'!$B$3&amp;ROW($A99))*10^12,0)*'Process Emissions Multipliers'!$C$44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08">
        <f ca="1">IF('Chemicals 2020'!$A99="CP",INDIRECT("'Chemicals 2020'!"&amp;'Country Selector'!$B$3&amp;ROW($A99))*10^12,0)*'Process Emissions Multipliers'!$E$44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299">
        <f ca="1">IF('Chemicals 2030'!$A99="CP",INDIRECT("'Chemicals 2030'!"&amp;'Country Selector'!$B$3&amp;ROW($A99))*10^12,0)*'Process Emissions Multipliers'!$G$44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99">
        <f ca="1">V91*'Process Emissions Multipliers'!$H$44</f>
        <v>0</v>
      </c>
    </row>
    <row r="92" spans="1:42">
      <c r="A92" s="74">
        <v>40</v>
      </c>
      <c r="B92" s="208">
        <f ca="1">IF('Chemicals 2010'!$A100="CP",INDIRECT("'Chemicals 2010'!"&amp;'Country Selector'!$B$3&amp;ROW($A100))*10^12,0)*'Process Emissions Multipliers'!$C$44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08">
        <f ca="1">IF('Chemicals 2020'!$A100="CP",INDIRECT("'Chemicals 2020'!"&amp;'Country Selector'!$B$3&amp;ROW($A100))*10^12,0)*'Process Emissions Multipliers'!$E$44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99">
        <f ca="1">IF('Chemicals 2030'!$A100="CP",INDIRECT("'Chemicals 2030'!"&amp;'Country Selector'!$B$3&amp;ROW($A100))*10^12,0)*'Process Emissions Multipliers'!$G$44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99">
        <f ca="1">V92*'Process Emissions Multipliers'!$H$44</f>
        <v>0</v>
      </c>
    </row>
    <row r="93" spans="1:42">
      <c r="A93" s="74">
        <v>41</v>
      </c>
      <c r="B93" s="208">
        <f ca="1">IF('Chemicals 2010'!$A101="CP",INDIRECT("'Chemicals 2010'!"&amp;'Country Selector'!$B$3&amp;ROW($A101))*10^12,0)*'Process Emissions Multipliers'!$C$44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08">
        <f ca="1">IF('Chemicals 2020'!$A101="CP",INDIRECT("'Chemicals 2020'!"&amp;'Country Selector'!$B$3&amp;ROW($A101))*10^12,0)*'Process Emissions Multipliers'!$E$44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99">
        <f ca="1">IF('Chemicals 2030'!$A101="CP",INDIRECT("'Chemicals 2030'!"&amp;'Country Selector'!$B$3&amp;ROW($A101))*10^12,0)*'Process Emissions Multipliers'!$G$44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99">
        <f ca="1">V93*'Process Emissions Multipliers'!$H$44</f>
        <v>0</v>
      </c>
    </row>
    <row r="94" spans="1:42">
      <c r="A94" s="74">
        <v>42</v>
      </c>
      <c r="B94" s="208">
        <f ca="1">IF('Chemicals 2010'!$A102="CP",INDIRECT("'Chemicals 2010'!"&amp;'Country Selector'!$B$3&amp;ROW($A102))*10^12,0)*'Process Emissions Multipliers'!$C$44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08">
        <f ca="1">IF('Chemicals 2020'!$A102="CP",INDIRECT("'Chemicals 2020'!"&amp;'Country Selector'!$B$3&amp;ROW($A102))*10^12,0)*'Process Emissions Multipliers'!$E$44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99">
        <f ca="1">IF('Chemicals 2030'!$A102="CP",INDIRECT("'Chemicals 2030'!"&amp;'Country Selector'!$B$3&amp;ROW($A102))*10^12,0)*'Process Emissions Multipliers'!$G$44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99">
        <f ca="1">V94*'Process Emissions Multipliers'!$H$44</f>
        <v>0</v>
      </c>
    </row>
    <row r="95" spans="1:42">
      <c r="A95" s="74">
        <v>43</v>
      </c>
      <c r="B95" s="208">
        <f ca="1">IF('Chemicals 2010'!$A103="CP",INDIRECT("'Chemicals 2010'!"&amp;'Country Selector'!$B$3&amp;ROW($A103))*10^12,0)*'Process Emissions Multipliers'!$C$44</f>
        <v>0</v>
      </c>
      <c r="C95" s="90">
        <f t="shared" ca="1" si="15"/>
        <v>438548423.93090153</v>
      </c>
      <c r="D95" s="90">
        <f t="shared" ca="1" si="12"/>
        <v>877096847.86180305</v>
      </c>
      <c r="E95" s="90">
        <f t="shared" ref="D95:K126" ca="1" si="20">$B95*($L$1-E$1)/($L$1-$B$1)+$L95*(E$1-$B$1)/($L$1-$B$1)</f>
        <v>1315645271.7927046</v>
      </c>
      <c r="F95" s="90">
        <f t="shared" ca="1" si="20"/>
        <v>1754193695.7236061</v>
      </c>
      <c r="G95" s="90">
        <f t="shared" ca="1" si="20"/>
        <v>2192742119.6545076</v>
      </c>
      <c r="H95" s="90">
        <f t="shared" ca="1" si="20"/>
        <v>2631290543.5854092</v>
      </c>
      <c r="I95" s="90">
        <f t="shared" ca="1" si="20"/>
        <v>3069838967.5163107</v>
      </c>
      <c r="J95" s="90">
        <f t="shared" ca="1" si="20"/>
        <v>3508387391.4472122</v>
      </c>
      <c r="K95" s="90">
        <f t="shared" ca="1" si="20"/>
        <v>3946935815.3781137</v>
      </c>
      <c r="L95" s="208">
        <f ca="1">IF('Chemicals 2020'!$A103="CP",INDIRECT("'Chemicals 2020'!"&amp;'Country Selector'!$B$3&amp;ROW($A103))*10^12,0)*'Process Emissions Multipliers'!$E$44</f>
        <v>4385484239.3090153</v>
      </c>
      <c r="M95" s="90">
        <f t="shared" ca="1" si="16"/>
        <v>4797782894.0967216</v>
      </c>
      <c r="N95" s="90">
        <f t="shared" ca="1" si="13"/>
        <v>5210081548.884428</v>
      </c>
      <c r="O95" s="90">
        <f t="shared" ref="N95:U126" ca="1" si="21">$L95*($V$1-O$1)/($V$1-$L$1)+$V95*(O$1-$L$1)/($V$1-$L$1)</f>
        <v>5622380203.6721344</v>
      </c>
      <c r="P95" s="90">
        <f t="shared" ca="1" si="21"/>
        <v>6034678858.4598408</v>
      </c>
      <c r="Q95" s="90">
        <f t="shared" ca="1" si="21"/>
        <v>6446977513.2475471</v>
      </c>
      <c r="R95" s="90">
        <f t="shared" ca="1" si="21"/>
        <v>6859276168.0352535</v>
      </c>
      <c r="S95" s="90">
        <f t="shared" ca="1" si="21"/>
        <v>7271574822.8229589</v>
      </c>
      <c r="T95" s="90">
        <f t="shared" ca="1" si="21"/>
        <v>7683873477.6106653</v>
      </c>
      <c r="U95" s="90">
        <f t="shared" ca="1" si="21"/>
        <v>8096172132.3983717</v>
      </c>
      <c r="V95" s="299">
        <f ca="1">IF('Chemicals 2030'!$A103="CP",INDIRECT("'Chemicals 2030'!"&amp;'Country Selector'!$B$3&amp;ROW($A103))*10^12,0)*'Process Emissions Multipliers'!$G$44</f>
        <v>8508470787.1860781</v>
      </c>
      <c r="W95" s="90">
        <f t="shared" ref="W95:AL110" ca="1" si="22">$V95*($AP$1-W$1)/($AP$1-$V$1)+$AP95*(W$1-$V$1)/($AP$1-$V$1)</f>
        <v>8625888417.7764816</v>
      </c>
      <c r="X95" s="90">
        <f t="shared" ca="1" si="22"/>
        <v>8743306048.3668861</v>
      </c>
      <c r="Y95" s="90">
        <f t="shared" ca="1" si="22"/>
        <v>8860723678.9572887</v>
      </c>
      <c r="Z95" s="90">
        <f t="shared" ca="1" si="22"/>
        <v>8978141309.5476913</v>
      </c>
      <c r="AA95" s="90">
        <f t="shared" ca="1" si="22"/>
        <v>9095558940.1380959</v>
      </c>
      <c r="AB95" s="90">
        <f t="shared" ca="1" si="22"/>
        <v>9212976570.7285004</v>
      </c>
      <c r="AC95" s="90">
        <f t="shared" ca="1" si="22"/>
        <v>9330394201.318903</v>
      </c>
      <c r="AD95" s="90">
        <f t="shared" ca="1" si="22"/>
        <v>9447811831.9093075</v>
      </c>
      <c r="AE95" s="90">
        <f t="shared" ca="1" si="22"/>
        <v>9565229462.4997101</v>
      </c>
      <c r="AF95" s="90">
        <f t="shared" ca="1" si="22"/>
        <v>9682647093.0901146</v>
      </c>
      <c r="AG95" s="90">
        <f t="shared" ca="1" si="22"/>
        <v>9800064723.6805191</v>
      </c>
      <c r="AH95" s="90">
        <f t="shared" ca="1" si="22"/>
        <v>9917482354.2709217</v>
      </c>
      <c r="AI95" s="90">
        <f t="shared" ca="1" si="22"/>
        <v>10034899984.861324</v>
      </c>
      <c r="AJ95" s="90">
        <f t="shared" ca="1" si="22"/>
        <v>10152317615.451729</v>
      </c>
      <c r="AK95" s="90">
        <f t="shared" ca="1" si="22"/>
        <v>10269735246.042133</v>
      </c>
      <c r="AL95" s="90">
        <f t="shared" ca="1" si="22"/>
        <v>10387152876.632536</v>
      </c>
      <c r="AM95" s="90">
        <f t="shared" ca="1" si="19"/>
        <v>10504570507.222939</v>
      </c>
      <c r="AN95" s="90">
        <f t="shared" ca="1" si="19"/>
        <v>10621988137.813343</v>
      </c>
      <c r="AO95" s="90">
        <f t="shared" ca="1" si="19"/>
        <v>10739405768.403748</v>
      </c>
      <c r="AP95" s="299">
        <f ca="1">V95*'Process Emissions Multipliers'!$H$44</f>
        <v>10856823398.99415</v>
      </c>
    </row>
    <row r="96" spans="1:42">
      <c r="A96" s="74">
        <v>44</v>
      </c>
      <c r="B96" s="208">
        <f ca="1">IF('Chemicals 2010'!$A104="CP",INDIRECT("'Chemicals 2010'!"&amp;'Country Selector'!$B$3&amp;ROW($A104))*10^12,0)*'Process Emissions Multipliers'!$C$44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08">
        <f ca="1">IF('Chemicals 2020'!$A104="CP",INDIRECT("'Chemicals 2020'!"&amp;'Country Selector'!$B$3&amp;ROW($A104))*10^12,0)*'Process Emissions Multipliers'!$E$44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99">
        <f ca="1">IF('Chemicals 2030'!$A104="CP",INDIRECT("'Chemicals 2030'!"&amp;'Country Selector'!$B$3&amp;ROW($A104))*10^12,0)*'Process Emissions Multipliers'!$G$44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99">
        <f ca="1">V96*'Process Emissions Multipliers'!$H$44</f>
        <v>0</v>
      </c>
    </row>
    <row r="97" spans="1:42">
      <c r="A97" s="74">
        <v>45</v>
      </c>
      <c r="B97" s="208">
        <f ca="1">IF('Chemicals 2010'!$A105="CP",INDIRECT("'Chemicals 2010'!"&amp;'Country Selector'!$B$3&amp;ROW($A105))*10^12,0)*'Process Emissions Multipliers'!$C$44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08">
        <f ca="1">IF('Chemicals 2020'!$A105="CP",INDIRECT("'Chemicals 2020'!"&amp;'Country Selector'!$B$3&amp;ROW($A105))*10^12,0)*'Process Emissions Multipliers'!$E$44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99">
        <f ca="1">IF('Chemicals 2030'!$A105="CP",INDIRECT("'Chemicals 2030'!"&amp;'Country Selector'!$B$3&amp;ROW($A105))*10^12,0)*'Process Emissions Multipliers'!$G$44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99">
        <f ca="1">V97*'Process Emissions Multipliers'!$H$44</f>
        <v>0</v>
      </c>
    </row>
    <row r="98" spans="1:42">
      <c r="A98" s="74">
        <v>46</v>
      </c>
      <c r="B98" s="208">
        <f ca="1">IF('Chemicals 2010'!$A106="CP",INDIRECT("'Chemicals 2010'!"&amp;'Country Selector'!$B$3&amp;ROW($A106))*10^12,0)*'Process Emissions Multipliers'!$C$44</f>
        <v>0</v>
      </c>
      <c r="C98" s="90">
        <f t="shared" ca="1" si="15"/>
        <v>3251439006.8579121</v>
      </c>
      <c r="D98" s="90">
        <f t="shared" ca="1" si="20"/>
        <v>6502878013.7158241</v>
      </c>
      <c r="E98" s="90">
        <f t="shared" ca="1" si="20"/>
        <v>9754317020.5737362</v>
      </c>
      <c r="F98" s="90">
        <f t="shared" ca="1" si="20"/>
        <v>13005756027.431648</v>
      </c>
      <c r="G98" s="90">
        <f t="shared" ca="1" si="20"/>
        <v>16257195034.28956</v>
      </c>
      <c r="H98" s="90">
        <f t="shared" ca="1" si="20"/>
        <v>19508634041.147472</v>
      </c>
      <c r="I98" s="90">
        <f t="shared" ca="1" si="20"/>
        <v>22760073048.005383</v>
      </c>
      <c r="J98" s="90">
        <f t="shared" ca="1" si="20"/>
        <v>26011512054.863297</v>
      </c>
      <c r="K98" s="90">
        <f t="shared" ca="1" si="20"/>
        <v>29262951061.72121</v>
      </c>
      <c r="L98" s="208">
        <f ca="1">IF('Chemicals 2020'!$A106="CP",INDIRECT("'Chemicals 2020'!"&amp;'Country Selector'!$B$3&amp;ROW($A106))*10^12,0)*'Process Emissions Multipliers'!$E$44</f>
        <v>32514390068.579121</v>
      </c>
      <c r="M98" s="90">
        <f t="shared" ca="1" si="16"/>
        <v>35284279121.945244</v>
      </c>
      <c r="N98" s="90">
        <f t="shared" ca="1" si="21"/>
        <v>38054168175.311371</v>
      </c>
      <c r="O98" s="90">
        <f t="shared" ca="1" si="21"/>
        <v>40824057228.67749</v>
      </c>
      <c r="P98" s="90">
        <f t="shared" ca="1" si="21"/>
        <v>43593946282.04361</v>
      </c>
      <c r="Q98" s="90">
        <f t="shared" ca="1" si="21"/>
        <v>46363835335.409737</v>
      </c>
      <c r="R98" s="90">
        <f t="shared" ca="1" si="21"/>
        <v>49133724388.775864</v>
      </c>
      <c r="S98" s="90">
        <f t="shared" ca="1" si="21"/>
        <v>51903613442.141991</v>
      </c>
      <c r="T98" s="90">
        <f t="shared" ca="1" si="21"/>
        <v>54673502495.508102</v>
      </c>
      <c r="U98" s="90">
        <f t="shared" ca="1" si="21"/>
        <v>57443391548.874229</v>
      </c>
      <c r="V98" s="299">
        <f ca="1">IF('Chemicals 2030'!$A106="CP",INDIRECT("'Chemicals 2030'!"&amp;'Country Selector'!$B$3&amp;ROW($A106))*10^12,0)*'Process Emissions Multipliers'!$G$44</f>
        <v>60213280602.240356</v>
      </c>
      <c r="W98" s="90">
        <f t="shared" ca="1" si="22"/>
        <v>61044229067.038277</v>
      </c>
      <c r="X98" s="90">
        <f t="shared" ca="1" si="22"/>
        <v>61875177531.836182</v>
      </c>
      <c r="Y98" s="90">
        <f t="shared" ca="1" si="22"/>
        <v>62706125996.634102</v>
      </c>
      <c r="Z98" s="90">
        <f t="shared" ca="1" si="22"/>
        <v>63537074461.432007</v>
      </c>
      <c r="AA98" s="90">
        <f t="shared" ca="1" si="22"/>
        <v>64368022926.229927</v>
      </c>
      <c r="AB98" s="90">
        <f t="shared" ca="1" si="22"/>
        <v>65198971391.027847</v>
      </c>
      <c r="AC98" s="90">
        <f t="shared" ca="1" si="22"/>
        <v>66029919855.82576</v>
      </c>
      <c r="AD98" s="90">
        <f t="shared" ca="1" si="22"/>
        <v>66860868320.623672</v>
      </c>
      <c r="AE98" s="90">
        <f t="shared" ca="1" si="22"/>
        <v>67691816785.421585</v>
      </c>
      <c r="AF98" s="90">
        <f t="shared" ca="1" si="22"/>
        <v>68522765250.219498</v>
      </c>
      <c r="AG98" s="90">
        <f t="shared" ca="1" si="22"/>
        <v>69353713715.01741</v>
      </c>
      <c r="AH98" s="90">
        <f t="shared" ca="1" si="22"/>
        <v>70184662179.815323</v>
      </c>
      <c r="AI98" s="90">
        <f t="shared" ca="1" si="22"/>
        <v>71015610644.613251</v>
      </c>
      <c r="AJ98" s="90">
        <f t="shared" ca="1" si="22"/>
        <v>71846559109.411163</v>
      </c>
      <c r="AK98" s="90">
        <f t="shared" ca="1" si="22"/>
        <v>72677507574.209061</v>
      </c>
      <c r="AL98" s="90">
        <f t="shared" ca="1" si="22"/>
        <v>73508456039.006989</v>
      </c>
      <c r="AM98" s="90">
        <f t="shared" ca="1" si="19"/>
        <v>74339404503.804901</v>
      </c>
      <c r="AN98" s="90">
        <f t="shared" ca="1" si="19"/>
        <v>75170352968.602798</v>
      </c>
      <c r="AO98" s="90">
        <f t="shared" ca="1" si="19"/>
        <v>76001301433.400726</v>
      </c>
      <c r="AP98" s="299">
        <f ca="1">V98*'Process Emissions Multipliers'!$H$44</f>
        <v>76832249898.198639</v>
      </c>
    </row>
    <row r="99" spans="1:42">
      <c r="A99" s="74">
        <v>47</v>
      </c>
      <c r="B99" s="208">
        <f ca="1">IF('Chemicals 2010'!$A107="CP",INDIRECT("'Chemicals 2010'!"&amp;'Country Selector'!$B$3&amp;ROW($A107))*10^12,0)*'Process Emissions Multipliers'!$C$44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208">
        <f ca="1">IF('Chemicals 2020'!$A107="CP",INDIRECT("'Chemicals 2020'!"&amp;'Country Selector'!$B$3&amp;ROW($A107))*10^12,0)*'Process Emissions Multipliers'!$E$44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299">
        <f ca="1">IF('Chemicals 2030'!$A107="CP",INDIRECT("'Chemicals 2030'!"&amp;'Country Selector'!$B$3&amp;ROW($A107))*10^12,0)*'Process Emissions Multipliers'!$G$44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99">
        <f ca="1">V99*'Process Emissions Multipliers'!$H$44</f>
        <v>0</v>
      </c>
    </row>
    <row r="100" spans="1:42">
      <c r="A100" s="74">
        <v>48</v>
      </c>
      <c r="B100" s="208">
        <f ca="1">IF('Chemicals 2010'!$A108="CP",INDIRECT("'Chemicals 2010'!"&amp;'Country Selector'!$B$3&amp;ROW($A108))*10^12,0)*'Process Emissions Multipliers'!$C$44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08">
        <f ca="1">IF('Chemicals 2020'!$A108="CP",INDIRECT("'Chemicals 2020'!"&amp;'Country Selector'!$B$3&amp;ROW($A108))*10^12,0)*'Process Emissions Multipliers'!$E$44</f>
        <v>0</v>
      </c>
      <c r="M100" s="90">
        <f t="shared" ca="1" si="16"/>
        <v>8154605140.2099667</v>
      </c>
      <c r="N100" s="90">
        <f t="shared" ca="1" si="21"/>
        <v>16309210280.419933</v>
      </c>
      <c r="O100" s="90">
        <f t="shared" ca="1" si="21"/>
        <v>24463815420.629902</v>
      </c>
      <c r="P100" s="90">
        <f t="shared" ca="1" si="21"/>
        <v>32618420560.839867</v>
      </c>
      <c r="Q100" s="90">
        <f t="shared" ca="1" si="21"/>
        <v>40773025701.049835</v>
      </c>
      <c r="R100" s="90">
        <f t="shared" ca="1" si="21"/>
        <v>48927630841.259804</v>
      </c>
      <c r="S100" s="90">
        <f t="shared" ca="1" si="21"/>
        <v>57082235981.469772</v>
      </c>
      <c r="T100" s="90">
        <f t="shared" ca="1" si="21"/>
        <v>65236841121.679733</v>
      </c>
      <c r="U100" s="90">
        <f t="shared" ca="1" si="21"/>
        <v>73391446261.889694</v>
      </c>
      <c r="V100" s="299">
        <f ca="1">IF('Chemicals 2030'!$A108="CP",INDIRECT("'Chemicals 2030'!"&amp;'Country Selector'!$B$3&amp;ROW($A108))*10^12,0)*'Process Emissions Multipliers'!$G$44</f>
        <v>81546051402.09967</v>
      </c>
      <c r="W100" s="90">
        <f t="shared" ca="1" si="22"/>
        <v>82671393943.565277</v>
      </c>
      <c r="X100" s="90">
        <f t="shared" ca="1" si="22"/>
        <v>83796736485.030869</v>
      </c>
      <c r="Y100" s="90">
        <f t="shared" ca="1" si="22"/>
        <v>84922079026.496475</v>
      </c>
      <c r="Z100" s="90">
        <f t="shared" ca="1" si="22"/>
        <v>86047421567.962067</v>
      </c>
      <c r="AA100" s="90">
        <f t="shared" ca="1" si="22"/>
        <v>87172764109.427673</v>
      </c>
      <c r="AB100" s="90">
        <f t="shared" ca="1" si="22"/>
        <v>88298106650.89328</v>
      </c>
      <c r="AC100" s="90">
        <f t="shared" ca="1" si="22"/>
        <v>89423449192.358887</v>
      </c>
      <c r="AD100" s="90">
        <f t="shared" ca="1" si="22"/>
        <v>90548791733.824493</v>
      </c>
      <c r="AE100" s="90">
        <f t="shared" ca="1" si="22"/>
        <v>91674134275.2901</v>
      </c>
      <c r="AF100" s="90">
        <f t="shared" ca="1" si="22"/>
        <v>92799476816.755676</v>
      </c>
      <c r="AG100" s="90">
        <f t="shared" ca="1" si="22"/>
        <v>93924819358.221283</v>
      </c>
      <c r="AH100" s="90">
        <f t="shared" ca="1" si="22"/>
        <v>95050161899.68689</v>
      </c>
      <c r="AI100" s="90">
        <f t="shared" ca="1" si="22"/>
        <v>96175504441.152496</v>
      </c>
      <c r="AJ100" s="90">
        <f t="shared" ca="1" si="22"/>
        <v>97300846982.618088</v>
      </c>
      <c r="AK100" s="90">
        <f t="shared" ca="1" si="22"/>
        <v>98426189524.083694</v>
      </c>
      <c r="AL100" s="90">
        <f t="shared" ca="1" si="22"/>
        <v>99551532065.549301</v>
      </c>
      <c r="AM100" s="90">
        <f t="shared" ca="1" si="19"/>
        <v>100676874607.01489</v>
      </c>
      <c r="AN100" s="90">
        <f t="shared" ca="1" si="19"/>
        <v>101802217148.4805</v>
      </c>
      <c r="AO100" s="90">
        <f t="shared" ca="1" si="19"/>
        <v>102927559689.94609</v>
      </c>
      <c r="AP100" s="299">
        <f ca="1">V100*'Process Emissions Multipliers'!$H$44</f>
        <v>104052902231.4117</v>
      </c>
    </row>
    <row r="101" spans="1:42">
      <c r="A101" s="74">
        <v>49</v>
      </c>
      <c r="B101" s="208">
        <f ca="1">IF('Chemicals 2010'!$A109="CP",INDIRECT("'Chemicals 2010'!"&amp;'Country Selector'!$B$3&amp;ROW($A109))*10^12,0)*'Process Emissions Multipliers'!$C$44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08">
        <f ca="1">IF('Chemicals 2020'!$A109="CP",INDIRECT("'Chemicals 2020'!"&amp;'Country Selector'!$B$3&amp;ROW($A109))*10^12,0)*'Process Emissions Multipliers'!$E$44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99">
        <f ca="1">IF('Chemicals 2030'!$A109="CP",INDIRECT("'Chemicals 2030'!"&amp;'Country Selector'!$B$3&amp;ROW($A109))*10^12,0)*'Process Emissions Multipliers'!$G$44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99">
        <f ca="1">V101*'Process Emissions Multipliers'!$H$44</f>
        <v>0</v>
      </c>
    </row>
    <row r="102" spans="1:42">
      <c r="A102" s="74">
        <v>50</v>
      </c>
      <c r="B102" s="208">
        <f ca="1">IF('Chemicals 2010'!$A110="CP",INDIRECT("'Chemicals 2010'!"&amp;'Country Selector'!$B$3&amp;ROW($A110))*10^12,0)*'Process Emissions Multipliers'!$C$44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08">
        <f ca="1">IF('Chemicals 2020'!$A110="CP",INDIRECT("'Chemicals 2020'!"&amp;'Country Selector'!$B$3&amp;ROW($A110))*10^12,0)*'Process Emissions Multipliers'!$E$44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99">
        <f ca="1">IF('Chemicals 2030'!$A110="CP",INDIRECT("'Chemicals 2030'!"&amp;'Country Selector'!$B$3&amp;ROW($A110))*10^12,0)*'Process Emissions Multipliers'!$G$44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99">
        <f ca="1">V102*'Process Emissions Multipliers'!$H$44</f>
        <v>0</v>
      </c>
    </row>
    <row r="103" spans="1:42">
      <c r="A103" s="74">
        <v>51</v>
      </c>
      <c r="B103" s="208">
        <f ca="1">IF('Chemicals 2010'!$A111="CP",INDIRECT("'Chemicals 2010'!"&amp;'Country Selector'!$B$3&amp;ROW($A111))*10^12,0)*'Process Emissions Multipliers'!$C$44</f>
        <v>0</v>
      </c>
      <c r="C103" s="90">
        <f t="shared" ca="1" si="15"/>
        <v>219544697.47956973</v>
      </c>
      <c r="D103" s="90">
        <f t="shared" ca="1" si="20"/>
        <v>439089394.95913947</v>
      </c>
      <c r="E103" s="90">
        <f t="shared" ca="1" si="20"/>
        <v>658634092.43870914</v>
      </c>
      <c r="F103" s="90">
        <f t="shared" ca="1" si="20"/>
        <v>878178789.91827893</v>
      </c>
      <c r="G103" s="90">
        <f t="shared" ca="1" si="20"/>
        <v>1097723487.3978486</v>
      </c>
      <c r="H103" s="90">
        <f t="shared" ca="1" si="20"/>
        <v>1317268184.8774183</v>
      </c>
      <c r="I103" s="90">
        <f t="shared" ca="1" si="20"/>
        <v>1536812882.3569882</v>
      </c>
      <c r="J103" s="90">
        <f t="shared" ca="1" si="20"/>
        <v>1756357579.8365579</v>
      </c>
      <c r="K103" s="90">
        <f t="shared" ca="1" si="20"/>
        <v>1975902277.3161273</v>
      </c>
      <c r="L103" s="208">
        <f ca="1">IF('Chemicals 2020'!$A111="CP",INDIRECT("'Chemicals 2020'!"&amp;'Country Selector'!$B$3&amp;ROW($A111))*10^12,0)*'Process Emissions Multipliers'!$E$44</f>
        <v>2195446974.7956972</v>
      </c>
      <c r="M103" s="90">
        <f t="shared" ca="1" si="16"/>
        <v>2520295107.2018909</v>
      </c>
      <c r="N103" s="90">
        <f t="shared" ca="1" si="21"/>
        <v>2845143239.6080856</v>
      </c>
      <c r="O103" s="90">
        <f t="shared" ca="1" si="21"/>
        <v>3169991372.0142803</v>
      </c>
      <c r="P103" s="90">
        <f t="shared" ca="1" si="21"/>
        <v>3494839504.4204741</v>
      </c>
      <c r="Q103" s="90">
        <f t="shared" ca="1" si="21"/>
        <v>3819687636.8266683</v>
      </c>
      <c r="R103" s="90">
        <f t="shared" ca="1" si="21"/>
        <v>4144535769.2328625</v>
      </c>
      <c r="S103" s="90">
        <f t="shared" ca="1" si="21"/>
        <v>4469383901.6390572</v>
      </c>
      <c r="T103" s="90">
        <f t="shared" ca="1" si="21"/>
        <v>4794232034.0452509</v>
      </c>
      <c r="U103" s="90">
        <f t="shared" ca="1" si="21"/>
        <v>5119080166.4514446</v>
      </c>
      <c r="V103" s="299">
        <f ca="1">IF('Chemicals 2030'!$A111="CP",INDIRECT("'Chemicals 2030'!"&amp;'Country Selector'!$B$3&amp;ROW($A111))*10^12,0)*'Process Emissions Multipliers'!$G$44</f>
        <v>5443928298.8576393</v>
      </c>
      <c r="W103" s="90">
        <f t="shared" ca="1" si="22"/>
        <v>5519054978.8385572</v>
      </c>
      <c r="X103" s="90">
        <f t="shared" ca="1" si="22"/>
        <v>5594181658.8194733</v>
      </c>
      <c r="Y103" s="90">
        <f t="shared" ca="1" si="22"/>
        <v>5669308338.8003912</v>
      </c>
      <c r="Z103" s="90">
        <f t="shared" ca="1" si="22"/>
        <v>5744435018.7813072</v>
      </c>
      <c r="AA103" s="90">
        <f t="shared" ca="1" si="22"/>
        <v>5819561698.7622252</v>
      </c>
      <c r="AB103" s="90">
        <f t="shared" ca="1" si="22"/>
        <v>5894688378.7431431</v>
      </c>
      <c r="AC103" s="90">
        <f t="shared" ca="1" si="22"/>
        <v>5969815058.7240591</v>
      </c>
      <c r="AD103" s="90">
        <f t="shared" ca="1" si="22"/>
        <v>6044941738.704977</v>
      </c>
      <c r="AE103" s="90">
        <f t="shared" ca="1" si="22"/>
        <v>6120068418.685894</v>
      </c>
      <c r="AF103" s="90">
        <f t="shared" ca="1" si="22"/>
        <v>6195195098.666811</v>
      </c>
      <c r="AG103" s="90">
        <f t="shared" ca="1" si="22"/>
        <v>6270321778.647728</v>
      </c>
      <c r="AH103" s="90">
        <f t="shared" ca="1" si="22"/>
        <v>6345448458.6286449</v>
      </c>
      <c r="AI103" s="90">
        <f t="shared" ca="1" si="22"/>
        <v>6420575138.6095629</v>
      </c>
      <c r="AJ103" s="90">
        <f t="shared" ca="1" si="22"/>
        <v>6495701818.5904789</v>
      </c>
      <c r="AK103" s="90">
        <f t="shared" ca="1" si="22"/>
        <v>6570828498.5713968</v>
      </c>
      <c r="AL103" s="90">
        <f t="shared" ca="1" si="22"/>
        <v>6645955178.5523148</v>
      </c>
      <c r="AM103" s="90">
        <f t="shared" ca="1" si="19"/>
        <v>6721081858.5332308</v>
      </c>
      <c r="AN103" s="90">
        <f t="shared" ca="1" si="19"/>
        <v>6796208538.5141487</v>
      </c>
      <c r="AO103" s="90">
        <f t="shared" ca="1" si="19"/>
        <v>6871335218.4950647</v>
      </c>
      <c r="AP103" s="299">
        <f ca="1">V103*'Process Emissions Multipliers'!$H$44</f>
        <v>6946461898.4759827</v>
      </c>
    </row>
    <row r="104" spans="1:42">
      <c r="A104" s="74">
        <v>52</v>
      </c>
      <c r="B104" s="208">
        <f ca="1">IF('Chemicals 2010'!$A112="CP",INDIRECT("'Chemicals 2010'!"&amp;'Country Selector'!$B$3&amp;ROW($A112))*10^12,0)*'Process Emissions Multipliers'!$C$44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08">
        <f ca="1">IF('Chemicals 2020'!$A112="CP",INDIRECT("'Chemicals 2020'!"&amp;'Country Selector'!$B$3&amp;ROW($A112))*10^12,0)*'Process Emissions Multipliers'!$E$44</f>
        <v>0</v>
      </c>
      <c r="M104" s="90">
        <f t="shared" ca="1" si="16"/>
        <v>2061303.4103286334</v>
      </c>
      <c r="N104" s="90">
        <f t="shared" ca="1" si="21"/>
        <v>4122606.8206572668</v>
      </c>
      <c r="O104" s="90">
        <f t="shared" ca="1" si="21"/>
        <v>6183910.2309859004</v>
      </c>
      <c r="P104" s="90">
        <f t="shared" ca="1" si="21"/>
        <v>8245213.6413145335</v>
      </c>
      <c r="Q104" s="90">
        <f t="shared" ca="1" si="21"/>
        <v>10306517.051643167</v>
      </c>
      <c r="R104" s="90">
        <f t="shared" ca="1" si="21"/>
        <v>12367820.461971801</v>
      </c>
      <c r="S104" s="90">
        <f t="shared" ca="1" si="21"/>
        <v>14429123.872300435</v>
      </c>
      <c r="T104" s="90">
        <f t="shared" ca="1" si="21"/>
        <v>16490427.282629067</v>
      </c>
      <c r="U104" s="90">
        <f t="shared" ca="1" si="21"/>
        <v>18551730.692957699</v>
      </c>
      <c r="V104" s="299">
        <f ca="1">IF('Chemicals 2030'!$A112="CP",INDIRECT("'Chemicals 2030'!"&amp;'Country Selector'!$B$3&amp;ROW($A112))*10^12,0)*'Process Emissions Multipliers'!$G$44</f>
        <v>20613034.103286333</v>
      </c>
      <c r="W104" s="90">
        <f t="shared" ca="1" si="22"/>
        <v>20897495.75147488</v>
      </c>
      <c r="X104" s="90">
        <f t="shared" ca="1" si="22"/>
        <v>21181957.39966343</v>
      </c>
      <c r="Y104" s="90">
        <f t="shared" ca="1" si="22"/>
        <v>21466419.047851976</v>
      </c>
      <c r="Z104" s="90">
        <f t="shared" ca="1" si="22"/>
        <v>21750880.696040526</v>
      </c>
      <c r="AA104" s="90">
        <f t="shared" ca="1" si="22"/>
        <v>22035342.344229072</v>
      </c>
      <c r="AB104" s="90">
        <f t="shared" ca="1" si="22"/>
        <v>22319803.992417626</v>
      </c>
      <c r="AC104" s="90">
        <f t="shared" ca="1" si="22"/>
        <v>22604265.640606169</v>
      </c>
      <c r="AD104" s="90">
        <f t="shared" ca="1" si="22"/>
        <v>22888727.288794719</v>
      </c>
      <c r="AE104" s="90">
        <f t="shared" ca="1" si="22"/>
        <v>23173188.936983269</v>
      </c>
      <c r="AF104" s="90">
        <f t="shared" ca="1" si="22"/>
        <v>23457650.585171815</v>
      </c>
      <c r="AG104" s="90">
        <f t="shared" ca="1" si="22"/>
        <v>23742112.233360361</v>
      </c>
      <c r="AH104" s="90">
        <f t="shared" ca="1" si="22"/>
        <v>24026573.881548911</v>
      </c>
      <c r="AI104" s="90">
        <f t="shared" ca="1" si="22"/>
        <v>24311035.529737458</v>
      </c>
      <c r="AJ104" s="90">
        <f t="shared" ca="1" si="22"/>
        <v>24595497.177926004</v>
      </c>
      <c r="AK104" s="90">
        <f t="shared" ca="1" si="22"/>
        <v>24879958.826114558</v>
      </c>
      <c r="AL104" s="90">
        <f t="shared" ca="1" si="22"/>
        <v>25164420.474303104</v>
      </c>
      <c r="AM104" s="90">
        <f t="shared" ca="1" si="19"/>
        <v>25448882.122491654</v>
      </c>
      <c r="AN104" s="90">
        <f t="shared" ca="1" si="19"/>
        <v>25733343.770680204</v>
      </c>
      <c r="AO104" s="90">
        <f t="shared" ca="1" si="19"/>
        <v>26017805.418868747</v>
      </c>
      <c r="AP104" s="299">
        <f ca="1">V104*'Process Emissions Multipliers'!$H$44</f>
        <v>26302267.067057297</v>
      </c>
    </row>
    <row r="105" spans="1:42">
      <c r="A105" s="74">
        <v>53</v>
      </c>
      <c r="B105" s="208">
        <f ca="1">IF('Chemicals 2010'!$A113="CP",INDIRECT("'Chemicals 2010'!"&amp;'Country Selector'!$B$3&amp;ROW($A113))*10^12,0)*'Process Emissions Multipliers'!$C$44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08">
        <f ca="1">IF('Chemicals 2020'!$A113="CP",INDIRECT("'Chemicals 2020'!"&amp;'Country Selector'!$B$3&amp;ROW($A113))*10^12,0)*'Process Emissions Multipliers'!$E$44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99">
        <f ca="1">IF('Chemicals 2030'!$A113="CP",INDIRECT("'Chemicals 2030'!"&amp;'Country Selector'!$B$3&amp;ROW($A113))*10^12,0)*'Process Emissions Multipliers'!$G$44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99">
        <f ca="1">V105*'Process Emissions Multipliers'!$H$44</f>
        <v>0</v>
      </c>
    </row>
    <row r="106" spans="1:42">
      <c r="A106" s="74">
        <v>54</v>
      </c>
      <c r="B106" s="208">
        <f ca="1">IF('Chemicals 2010'!$A114="CP",INDIRECT("'Chemicals 2010'!"&amp;'Country Selector'!$B$3&amp;ROW($A114))*10^12,0)*'Process Emissions Multipliers'!$C$44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08">
        <f ca="1">IF('Chemicals 2020'!$A114="CP",INDIRECT("'Chemicals 2020'!"&amp;'Country Selector'!$B$3&amp;ROW($A114))*10^12,0)*'Process Emissions Multipliers'!$E$44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99">
        <f ca="1">IF('Chemicals 2030'!$A114="CP",INDIRECT("'Chemicals 2030'!"&amp;'Country Selector'!$B$3&amp;ROW($A114))*10^12,0)*'Process Emissions Multipliers'!$G$44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99">
        <f ca="1">V106*'Process Emissions Multipliers'!$H$44</f>
        <v>0</v>
      </c>
    </row>
    <row r="107" spans="1:42">
      <c r="A107" s="74">
        <v>55</v>
      </c>
      <c r="B107" s="208">
        <f ca="1">IF('Chemicals 2010'!$A115="CP",INDIRECT("'Chemicals 2010'!"&amp;'Country Selector'!$B$3&amp;ROW($A115))*10^12,0)*'Process Emissions Multipliers'!$C$44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08">
        <f ca="1">IF('Chemicals 2020'!$A115="CP",INDIRECT("'Chemicals 2020'!"&amp;'Country Selector'!$B$3&amp;ROW($A115))*10^12,0)*'Process Emissions Multipliers'!$E$44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99">
        <f ca="1">IF('Chemicals 2030'!$A115="CP",INDIRECT("'Chemicals 2030'!"&amp;'Country Selector'!$B$3&amp;ROW($A115))*10^12,0)*'Process Emissions Multipliers'!$G$44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99">
        <f ca="1">V107*'Process Emissions Multipliers'!$H$44</f>
        <v>0</v>
      </c>
    </row>
    <row r="108" spans="1:42">
      <c r="A108" s="74">
        <v>56</v>
      </c>
      <c r="B108" s="208">
        <f ca="1">IF('Chemicals 2010'!$A116="CP",INDIRECT("'Chemicals 2010'!"&amp;'Country Selector'!$B$3&amp;ROW($A116))*10^12,0)*'Process Emissions Multipliers'!$C$44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08">
        <f ca="1">IF('Chemicals 2020'!$A116="CP",INDIRECT("'Chemicals 2020'!"&amp;'Country Selector'!$B$3&amp;ROW($A116))*10^12,0)*'Process Emissions Multipliers'!$E$44</f>
        <v>0</v>
      </c>
      <c r="M108" s="90">
        <f t="shared" ca="1" si="16"/>
        <v>207663105.10217166</v>
      </c>
      <c r="N108" s="90">
        <f t="shared" ca="1" si="21"/>
        <v>415326210.20434332</v>
      </c>
      <c r="O108" s="90">
        <f t="shared" ca="1" si="21"/>
        <v>622989315.30651498</v>
      </c>
      <c r="P108" s="90">
        <f t="shared" ca="1" si="21"/>
        <v>830652420.40868664</v>
      </c>
      <c r="Q108" s="90">
        <f t="shared" ca="1" si="21"/>
        <v>1038315525.5108583</v>
      </c>
      <c r="R108" s="90">
        <f t="shared" ca="1" si="21"/>
        <v>1245978630.61303</v>
      </c>
      <c r="S108" s="90">
        <f t="shared" ca="1" si="21"/>
        <v>1453641735.7152016</v>
      </c>
      <c r="T108" s="90">
        <f t="shared" ca="1" si="21"/>
        <v>1661304840.8173733</v>
      </c>
      <c r="U108" s="90">
        <f t="shared" ca="1" si="21"/>
        <v>1868967945.9195449</v>
      </c>
      <c r="V108" s="299">
        <f ca="1">IF('Chemicals 2030'!$A116="CP",INDIRECT("'Chemicals 2030'!"&amp;'Country Selector'!$B$3&amp;ROW($A116))*10^12,0)*'Process Emissions Multipliers'!$G$44</f>
        <v>2076631051.0217166</v>
      </c>
      <c r="W108" s="90">
        <f t="shared" ca="1" si="22"/>
        <v>2105288738.6039135</v>
      </c>
      <c r="X108" s="90">
        <f t="shared" ca="1" si="22"/>
        <v>2133946426.186111</v>
      </c>
      <c r="Y108" s="90">
        <f t="shared" ca="1" si="22"/>
        <v>2162604113.7683077</v>
      </c>
      <c r="Z108" s="90">
        <f t="shared" ca="1" si="22"/>
        <v>2191261801.3505054</v>
      </c>
      <c r="AA108" s="90">
        <f t="shared" ca="1" si="22"/>
        <v>2219919488.9327021</v>
      </c>
      <c r="AB108" s="90">
        <f t="shared" ca="1" si="22"/>
        <v>2248577176.5148993</v>
      </c>
      <c r="AC108" s="90">
        <f t="shared" ca="1" si="22"/>
        <v>2277234864.0970964</v>
      </c>
      <c r="AD108" s="90">
        <f t="shared" ca="1" si="22"/>
        <v>2305892551.6792936</v>
      </c>
      <c r="AE108" s="90">
        <f t="shared" ca="1" si="22"/>
        <v>2334550239.2614908</v>
      </c>
      <c r="AF108" s="90">
        <f t="shared" ca="1" si="22"/>
        <v>2363207926.843688</v>
      </c>
      <c r="AG108" s="90">
        <f t="shared" ca="1" si="22"/>
        <v>2391865614.4258852</v>
      </c>
      <c r="AH108" s="90">
        <f t="shared" ca="1" si="22"/>
        <v>2420523302.0080824</v>
      </c>
      <c r="AI108" s="90">
        <f t="shared" ca="1" si="22"/>
        <v>2449180989.5902796</v>
      </c>
      <c r="AJ108" s="90">
        <f t="shared" ca="1" si="22"/>
        <v>2477838677.1724768</v>
      </c>
      <c r="AK108" s="90">
        <f t="shared" ca="1" si="22"/>
        <v>2506496364.754674</v>
      </c>
      <c r="AL108" s="90">
        <f t="shared" ca="1" si="22"/>
        <v>2535154052.3368711</v>
      </c>
      <c r="AM108" s="90">
        <f t="shared" ca="1" si="19"/>
        <v>2563811739.9190679</v>
      </c>
      <c r="AN108" s="90">
        <f t="shared" ca="1" si="19"/>
        <v>2592469427.5012655</v>
      </c>
      <c r="AO108" s="90">
        <f t="shared" ca="1" si="19"/>
        <v>2621127115.0834622</v>
      </c>
      <c r="AP108" s="299">
        <f ca="1">V108*'Process Emissions Multipliers'!$H$44</f>
        <v>2649784802.6656594</v>
      </c>
    </row>
    <row r="109" spans="1:42">
      <c r="A109" s="74">
        <v>57</v>
      </c>
      <c r="B109" s="208">
        <f ca="1">IF('Chemicals 2010'!$A117="CP",INDIRECT("'Chemicals 2010'!"&amp;'Country Selector'!$B$3&amp;ROW($A117))*10^12,0)*'Process Emissions Multipliers'!$C$44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08">
        <f ca="1">IF('Chemicals 2020'!$A117="CP",INDIRECT("'Chemicals 2020'!"&amp;'Country Selector'!$B$3&amp;ROW($A117))*10^12,0)*'Process Emissions Multipliers'!$E$44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99">
        <f ca="1">IF('Chemicals 2030'!$A117="CP",INDIRECT("'Chemicals 2030'!"&amp;'Country Selector'!$B$3&amp;ROW($A117))*10^12,0)*'Process Emissions Multipliers'!$G$44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99">
        <f ca="1">V109*'Process Emissions Multipliers'!$H$44</f>
        <v>0</v>
      </c>
    </row>
    <row r="110" spans="1:42">
      <c r="A110" s="74">
        <v>58</v>
      </c>
      <c r="B110" s="208">
        <f ca="1">IF('Chemicals 2010'!$A118="CP",INDIRECT("'Chemicals 2010'!"&amp;'Country Selector'!$B$3&amp;ROW($A118))*10^12,0)*'Process Emissions Multipliers'!$C$44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08">
        <f ca="1">IF('Chemicals 2020'!$A118="CP",INDIRECT("'Chemicals 2020'!"&amp;'Country Selector'!$B$3&amp;ROW($A118))*10^12,0)*'Process Emissions Multipliers'!$E$44</f>
        <v>0</v>
      </c>
      <c r="M110" s="90">
        <f t="shared" ca="1" si="16"/>
        <v>282028589.6730234</v>
      </c>
      <c r="N110" s="90">
        <f t="shared" ca="1" si="21"/>
        <v>564057179.34604681</v>
      </c>
      <c r="O110" s="90">
        <f t="shared" ca="1" si="21"/>
        <v>846085769.01907027</v>
      </c>
      <c r="P110" s="90">
        <f t="shared" ca="1" si="21"/>
        <v>1128114358.6920936</v>
      </c>
      <c r="Q110" s="90">
        <f t="shared" ca="1" si="21"/>
        <v>1410142948.3651171</v>
      </c>
      <c r="R110" s="90">
        <f t="shared" ca="1" si="21"/>
        <v>1692171538.0381405</v>
      </c>
      <c r="S110" s="90">
        <f t="shared" ca="1" si="21"/>
        <v>1974200127.711164</v>
      </c>
      <c r="T110" s="90">
        <f t="shared" ca="1" si="21"/>
        <v>2256228717.3841872</v>
      </c>
      <c r="U110" s="90">
        <f t="shared" ca="1" si="21"/>
        <v>2538257307.0572104</v>
      </c>
      <c r="V110" s="299">
        <f ca="1">IF('Chemicals 2030'!$A118="CP",INDIRECT("'Chemicals 2030'!"&amp;'Country Selector'!$B$3&amp;ROW($A118))*10^12,0)*'Process Emissions Multipliers'!$G$44</f>
        <v>2820285896.7302341</v>
      </c>
      <c r="W110" s="90">
        <f t="shared" ca="1" si="22"/>
        <v>2859206085.3122196</v>
      </c>
      <c r="X110" s="90">
        <f t="shared" ca="1" si="22"/>
        <v>2898126273.8942046</v>
      </c>
      <c r="Y110" s="90">
        <f t="shared" ca="1" si="22"/>
        <v>2937046462.4761901</v>
      </c>
      <c r="Z110" s="90">
        <f t="shared" ca="1" si="22"/>
        <v>2975966651.0581756</v>
      </c>
      <c r="AA110" s="90">
        <f t="shared" ca="1" si="22"/>
        <v>3014886839.640161</v>
      </c>
      <c r="AB110" s="90">
        <f t="shared" ca="1" si="22"/>
        <v>3053807028.2221465</v>
      </c>
      <c r="AC110" s="90">
        <f t="shared" ca="1" si="22"/>
        <v>3092727216.8041315</v>
      </c>
      <c r="AD110" s="90">
        <f t="shared" ca="1" si="22"/>
        <v>3131647405.386117</v>
      </c>
      <c r="AE110" s="90">
        <f t="shared" ca="1" si="22"/>
        <v>3170567593.9681025</v>
      </c>
      <c r="AF110" s="90">
        <f t="shared" ca="1" si="22"/>
        <v>3209487782.5500879</v>
      </c>
      <c r="AG110" s="90">
        <f t="shared" ca="1" si="22"/>
        <v>3248407971.1320734</v>
      </c>
      <c r="AH110" s="90">
        <f t="shared" ca="1" si="22"/>
        <v>3287328159.7140589</v>
      </c>
      <c r="AI110" s="90">
        <f t="shared" ca="1" si="22"/>
        <v>3326248348.2960443</v>
      </c>
      <c r="AJ110" s="90">
        <f t="shared" ca="1" si="22"/>
        <v>3365168536.8780293</v>
      </c>
      <c r="AK110" s="90">
        <f t="shared" ca="1" si="22"/>
        <v>3404088725.4600148</v>
      </c>
      <c r="AL110" s="90">
        <f t="shared" ref="AL110:AO125" ca="1" si="23">$V110*($AP$1-AL$1)/($AP$1-$V$1)+$AP110*(AL$1-$V$1)/($AP$1-$V$1)</f>
        <v>3443008914.0420003</v>
      </c>
      <c r="AM110" s="90">
        <f t="shared" ca="1" si="23"/>
        <v>3481929102.6239858</v>
      </c>
      <c r="AN110" s="90">
        <f t="shared" ca="1" si="23"/>
        <v>3520849291.2059708</v>
      </c>
      <c r="AO110" s="90">
        <f t="shared" ca="1" si="23"/>
        <v>3559769479.7879562</v>
      </c>
      <c r="AP110" s="299">
        <f ca="1">V110*'Process Emissions Multipliers'!$H$44</f>
        <v>3598689668.3699417</v>
      </c>
    </row>
    <row r="111" spans="1:42">
      <c r="A111" s="74">
        <v>59</v>
      </c>
      <c r="B111" s="208">
        <f ca="1">IF('Chemicals 2010'!$A119="CP",INDIRECT("'Chemicals 2010'!"&amp;'Country Selector'!$B$3&amp;ROW($A119))*10^12,0)*'Process Emissions Multipliers'!$C$44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08">
        <f ca="1">IF('Chemicals 2020'!$A119="CP",INDIRECT("'Chemicals 2020'!"&amp;'Country Selector'!$B$3&amp;ROW($A119))*10^12,0)*'Process Emissions Multipliers'!$E$44</f>
        <v>0</v>
      </c>
      <c r="M111" s="90">
        <f t="shared" ca="1" si="16"/>
        <v>18340314.958267495</v>
      </c>
      <c r="N111" s="90">
        <f t="shared" ca="1" si="21"/>
        <v>36680629.91653499</v>
      </c>
      <c r="O111" s="90">
        <f t="shared" ca="1" si="21"/>
        <v>55020944.874802485</v>
      </c>
      <c r="P111" s="90">
        <f t="shared" ca="1" si="21"/>
        <v>73361259.83306998</v>
      </c>
      <c r="Q111" s="90">
        <f t="shared" ca="1" si="21"/>
        <v>91701574.791337475</v>
      </c>
      <c r="R111" s="90">
        <f t="shared" ca="1" si="21"/>
        <v>110041889.74960497</v>
      </c>
      <c r="S111" s="90">
        <f t="shared" ca="1" si="21"/>
        <v>128382204.70787247</v>
      </c>
      <c r="T111" s="90">
        <f t="shared" ca="1" si="21"/>
        <v>146722519.66613996</v>
      </c>
      <c r="U111" s="90">
        <f t="shared" ca="1" si="21"/>
        <v>165062834.62440747</v>
      </c>
      <c r="V111" s="299">
        <f ca="1">IF('Chemicals 2030'!$A119="CP",INDIRECT("'Chemicals 2030'!"&amp;'Country Selector'!$B$3&amp;ROW($A119))*10^12,0)*'Process Emissions Multipliers'!$G$44</f>
        <v>183403149.58267495</v>
      </c>
      <c r="W111" s="90">
        <f t="shared" ref="W111:AL126" ca="1" si="24">$V111*($AP$1-W$1)/($AP$1-$V$1)+$AP111*(W$1-$V$1)/($AP$1-$V$1)</f>
        <v>185934128.86267045</v>
      </c>
      <c r="X111" s="90">
        <f t="shared" ca="1" si="24"/>
        <v>188465108.14266598</v>
      </c>
      <c r="Y111" s="90">
        <f t="shared" ca="1" si="24"/>
        <v>190996087.42266148</v>
      </c>
      <c r="Z111" s="90">
        <f t="shared" ca="1" si="24"/>
        <v>193527066.70265698</v>
      </c>
      <c r="AA111" s="90">
        <f t="shared" ca="1" si="24"/>
        <v>196058045.98265249</v>
      </c>
      <c r="AB111" s="90">
        <f t="shared" ca="1" si="24"/>
        <v>198589025.26264802</v>
      </c>
      <c r="AC111" s="90">
        <f t="shared" ca="1" si="24"/>
        <v>201120004.54264352</v>
      </c>
      <c r="AD111" s="90">
        <f t="shared" ca="1" si="24"/>
        <v>203650983.82263905</v>
      </c>
      <c r="AE111" s="90">
        <f t="shared" ca="1" si="24"/>
        <v>206181963.10263455</v>
      </c>
      <c r="AF111" s="90">
        <f t="shared" ca="1" si="24"/>
        <v>208712942.38263005</v>
      </c>
      <c r="AG111" s="90">
        <f t="shared" ca="1" si="24"/>
        <v>211243921.66262561</v>
      </c>
      <c r="AH111" s="90">
        <f t="shared" ca="1" si="24"/>
        <v>213774900.94262108</v>
      </c>
      <c r="AI111" s="90">
        <f t="shared" ca="1" si="24"/>
        <v>216305880.22261658</v>
      </c>
      <c r="AJ111" s="90">
        <f t="shared" ca="1" si="24"/>
        <v>218836859.50261211</v>
      </c>
      <c r="AK111" s="90">
        <f t="shared" ca="1" si="24"/>
        <v>221367838.78260761</v>
      </c>
      <c r="AL111" s="90">
        <f t="shared" ca="1" si="24"/>
        <v>223898818.06260315</v>
      </c>
      <c r="AM111" s="90">
        <f t="shared" ca="1" si="23"/>
        <v>226429797.34259865</v>
      </c>
      <c r="AN111" s="90">
        <f t="shared" ca="1" si="23"/>
        <v>228960776.62259418</v>
      </c>
      <c r="AO111" s="90">
        <f t="shared" ca="1" si="23"/>
        <v>231491755.90258965</v>
      </c>
      <c r="AP111" s="299">
        <f ca="1">V111*'Process Emissions Multipliers'!$H$44</f>
        <v>234022735.18258518</v>
      </c>
    </row>
    <row r="112" spans="1:42">
      <c r="A112" s="74">
        <v>60</v>
      </c>
      <c r="B112" s="208">
        <f ca="1">IF('Chemicals 2010'!$A120="CP",INDIRECT("'Chemicals 2010'!"&amp;'Country Selector'!$B$3&amp;ROW($A120))*10^12,0)*'Process Emissions Multipliers'!$C$44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08">
        <f ca="1">IF('Chemicals 2020'!$A120="CP",INDIRECT("'Chemicals 2020'!"&amp;'Country Selector'!$B$3&amp;ROW($A120))*10^12,0)*'Process Emissions Multipliers'!$E$44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99">
        <f ca="1">IF('Chemicals 2030'!$A120="CP",INDIRECT("'Chemicals 2030'!"&amp;'Country Selector'!$B$3&amp;ROW($A120))*10^12,0)*'Process Emissions Multipliers'!$G$44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99">
        <f ca="1">V112*'Process Emissions Multipliers'!$H$44</f>
        <v>0</v>
      </c>
    </row>
    <row r="113" spans="1:42">
      <c r="A113" s="74">
        <v>61</v>
      </c>
      <c r="B113" s="208">
        <f ca="1">IF('Chemicals 2010'!$A121="CP",INDIRECT("'Chemicals 2010'!"&amp;'Country Selector'!$B$3&amp;ROW($A121))*10^12,0)*'Process Emissions Multipliers'!$C$44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08">
        <f ca="1">IF('Chemicals 2020'!$A121="CP",INDIRECT("'Chemicals 2020'!"&amp;'Country Selector'!$B$3&amp;ROW($A121))*10^12,0)*'Process Emissions Multipliers'!$E$44</f>
        <v>0</v>
      </c>
      <c r="M113" s="90">
        <f t="shared" ca="1" si="16"/>
        <v>1513049557.078459</v>
      </c>
      <c r="N113" s="90">
        <f t="shared" ca="1" si="21"/>
        <v>3026099114.156918</v>
      </c>
      <c r="O113" s="90">
        <f t="shared" ca="1" si="21"/>
        <v>4539148671.2353764</v>
      </c>
      <c r="P113" s="90">
        <f t="shared" ca="1" si="21"/>
        <v>6052198228.3138361</v>
      </c>
      <c r="Q113" s="90">
        <f t="shared" ca="1" si="21"/>
        <v>7565247785.3922939</v>
      </c>
      <c r="R113" s="90">
        <f t="shared" ca="1" si="21"/>
        <v>9078297342.4707527</v>
      </c>
      <c r="S113" s="90">
        <f t="shared" ca="1" si="21"/>
        <v>10591346899.549213</v>
      </c>
      <c r="T113" s="90">
        <f t="shared" ca="1" si="21"/>
        <v>12104396456.627672</v>
      </c>
      <c r="U113" s="90">
        <f t="shared" ca="1" si="21"/>
        <v>13617446013.706131</v>
      </c>
      <c r="V113" s="299">
        <f ca="1">IF('Chemicals 2030'!$A121="CP",INDIRECT("'Chemicals 2030'!"&amp;'Country Selector'!$B$3&amp;ROW($A121))*10^12,0)*'Process Emissions Multipliers'!$G$44</f>
        <v>15130495570.78459</v>
      </c>
      <c r="W113" s="90">
        <f t="shared" ca="1" si="24"/>
        <v>15339297714.438383</v>
      </c>
      <c r="X113" s="90">
        <f t="shared" ca="1" si="24"/>
        <v>15548099858.092175</v>
      </c>
      <c r="Y113" s="90">
        <f t="shared" ca="1" si="24"/>
        <v>15756902001.745966</v>
      </c>
      <c r="Z113" s="90">
        <f t="shared" ca="1" si="24"/>
        <v>15965704145.399759</v>
      </c>
      <c r="AA113" s="90">
        <f t="shared" ca="1" si="24"/>
        <v>16174506289.053553</v>
      </c>
      <c r="AB113" s="90">
        <f t="shared" ca="1" si="24"/>
        <v>16383308432.707344</v>
      </c>
      <c r="AC113" s="90">
        <f t="shared" ca="1" si="24"/>
        <v>16592110576.361135</v>
      </c>
      <c r="AD113" s="90">
        <f t="shared" ca="1" si="24"/>
        <v>16800912720.014927</v>
      </c>
      <c r="AE113" s="90">
        <f t="shared" ca="1" si="24"/>
        <v>17009714863.66872</v>
      </c>
      <c r="AF113" s="90">
        <f t="shared" ca="1" si="24"/>
        <v>17218517007.32251</v>
      </c>
      <c r="AG113" s="90">
        <f t="shared" ca="1" si="24"/>
        <v>17427319150.976303</v>
      </c>
      <c r="AH113" s="90">
        <f t="shared" ca="1" si="24"/>
        <v>17636121294.630096</v>
      </c>
      <c r="AI113" s="90">
        <f t="shared" ca="1" si="24"/>
        <v>17844923438.28389</v>
      </c>
      <c r="AJ113" s="90">
        <f t="shared" ca="1" si="24"/>
        <v>18053725581.937683</v>
      </c>
      <c r="AK113" s="90">
        <f t="shared" ca="1" si="24"/>
        <v>18262527725.591476</v>
      </c>
      <c r="AL113" s="90">
        <f t="shared" ca="1" si="24"/>
        <v>18471329869.245266</v>
      </c>
      <c r="AM113" s="90">
        <f t="shared" ca="1" si="23"/>
        <v>18680132012.899055</v>
      </c>
      <c r="AN113" s="90">
        <f t="shared" ca="1" si="23"/>
        <v>18888934156.552853</v>
      </c>
      <c r="AO113" s="90">
        <f t="shared" ca="1" si="23"/>
        <v>19097736300.206642</v>
      </c>
      <c r="AP113" s="299">
        <f ca="1">V113*'Process Emissions Multipliers'!$H$44</f>
        <v>19306538443.860435</v>
      </c>
    </row>
    <row r="114" spans="1:42">
      <c r="A114" s="74">
        <v>62</v>
      </c>
      <c r="B114" s="208">
        <f ca="1">IF('Chemicals 2010'!$A122="CP",INDIRECT("'Chemicals 2010'!"&amp;'Country Selector'!$B$3&amp;ROW($A122))*10^12,0)*'Process Emissions Multipliers'!$C$44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08">
        <f ca="1">IF('Chemicals 2020'!$A122="CP",INDIRECT("'Chemicals 2020'!"&amp;'Country Selector'!$B$3&amp;ROW($A122))*10^12,0)*'Process Emissions Multipliers'!$E$44</f>
        <v>0</v>
      </c>
      <c r="M114" s="90">
        <f t="shared" ca="1" si="16"/>
        <v>2378427.0118365106</v>
      </c>
      <c r="N114" s="90">
        <f t="shared" ca="1" si="21"/>
        <v>4756854.0236730212</v>
      </c>
      <c r="O114" s="90">
        <f t="shared" ca="1" si="21"/>
        <v>7135281.0355095314</v>
      </c>
      <c r="P114" s="90">
        <f t="shared" ca="1" si="21"/>
        <v>9513708.0473460425</v>
      </c>
      <c r="Q114" s="90">
        <f t="shared" ca="1" si="21"/>
        <v>11892135.059182553</v>
      </c>
      <c r="R114" s="90">
        <f t="shared" ca="1" si="21"/>
        <v>14270562.071019063</v>
      </c>
      <c r="S114" s="90">
        <f t="shared" ca="1" si="21"/>
        <v>16648989.082855573</v>
      </c>
      <c r="T114" s="90">
        <f t="shared" ca="1" si="21"/>
        <v>19027416.094692085</v>
      </c>
      <c r="U114" s="90">
        <f t="shared" ca="1" si="21"/>
        <v>21405843.106528595</v>
      </c>
      <c r="V114" s="299">
        <f ca="1">IF('Chemicals 2030'!$A122="CP",INDIRECT("'Chemicals 2030'!"&amp;'Country Selector'!$B$3&amp;ROW($A122))*10^12,0)*'Process Emissions Multipliers'!$G$44</f>
        <v>23784270.118365105</v>
      </c>
      <c r="W114" s="90">
        <f t="shared" ca="1" si="24"/>
        <v>24112495.097033005</v>
      </c>
      <c r="X114" s="90">
        <f t="shared" ca="1" si="24"/>
        <v>24440720.075700898</v>
      </c>
      <c r="Y114" s="90">
        <f t="shared" ca="1" si="24"/>
        <v>24768945.054368794</v>
      </c>
      <c r="Z114" s="90">
        <f t="shared" ca="1" si="24"/>
        <v>25097170.03303669</v>
      </c>
      <c r="AA114" s="90">
        <f t="shared" ca="1" si="24"/>
        <v>25425395.011704586</v>
      </c>
      <c r="AB114" s="90">
        <f t="shared" ca="1" si="24"/>
        <v>25753619.990372479</v>
      </c>
      <c r="AC114" s="90">
        <f t="shared" ca="1" si="24"/>
        <v>26081844.969040379</v>
      </c>
      <c r="AD114" s="90">
        <f t="shared" ca="1" si="24"/>
        <v>26410069.947708275</v>
      </c>
      <c r="AE114" s="90">
        <f t="shared" ca="1" si="24"/>
        <v>26738294.926376171</v>
      </c>
      <c r="AF114" s="90">
        <f t="shared" ca="1" si="24"/>
        <v>27066519.905044068</v>
      </c>
      <c r="AG114" s="90">
        <f t="shared" ca="1" si="24"/>
        <v>27394744.883711964</v>
      </c>
      <c r="AH114" s="90">
        <f t="shared" ca="1" si="24"/>
        <v>27722969.862379856</v>
      </c>
      <c r="AI114" s="90">
        <f t="shared" ca="1" si="24"/>
        <v>28051194.841047756</v>
      </c>
      <c r="AJ114" s="90">
        <f t="shared" ca="1" si="24"/>
        <v>28379419.819715653</v>
      </c>
      <c r="AK114" s="90">
        <f t="shared" ca="1" si="24"/>
        <v>28707644.798383549</v>
      </c>
      <c r="AL114" s="90">
        <f t="shared" ca="1" si="24"/>
        <v>29035869.777051445</v>
      </c>
      <c r="AM114" s="90">
        <f t="shared" ca="1" si="23"/>
        <v>29364094.755719345</v>
      </c>
      <c r="AN114" s="90">
        <f t="shared" ca="1" si="23"/>
        <v>29692319.734387238</v>
      </c>
      <c r="AO114" s="90">
        <f t="shared" ca="1" si="23"/>
        <v>30020544.713055138</v>
      </c>
      <c r="AP114" s="299">
        <f ca="1">V114*'Process Emissions Multipliers'!$H$44</f>
        <v>30348769.69172303</v>
      </c>
    </row>
    <row r="115" spans="1:42">
      <c r="A115" s="74">
        <v>63</v>
      </c>
      <c r="B115" s="208">
        <f ca="1">IF('Chemicals 2010'!$A123="CP",INDIRECT("'Chemicals 2010'!"&amp;'Country Selector'!$B$3&amp;ROW($A123))*10^12,0)*'Process Emissions Multipliers'!$C$44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08">
        <f ca="1">IF('Chemicals 2020'!$A123="CP",INDIRECT("'Chemicals 2020'!"&amp;'Country Selector'!$B$3&amp;ROW($A123))*10^12,0)*'Process Emissions Multipliers'!$E$44</f>
        <v>0</v>
      </c>
      <c r="M115" s="90">
        <f t="shared" ca="1" si="16"/>
        <v>2056810825.9234805</v>
      </c>
      <c r="N115" s="90">
        <f t="shared" ca="1" si="21"/>
        <v>4113621651.846961</v>
      </c>
      <c r="O115" s="90">
        <f t="shared" ca="1" si="21"/>
        <v>6170432477.770442</v>
      </c>
      <c r="P115" s="90">
        <f t="shared" ca="1" si="21"/>
        <v>8227243303.693922</v>
      </c>
      <c r="Q115" s="90">
        <f t="shared" ca="1" si="21"/>
        <v>10284054129.617403</v>
      </c>
      <c r="R115" s="90">
        <f t="shared" ca="1" si="21"/>
        <v>12340864955.540884</v>
      </c>
      <c r="S115" s="90">
        <f t="shared" ca="1" si="21"/>
        <v>14397675781.464365</v>
      </c>
      <c r="T115" s="90">
        <f t="shared" ca="1" si="21"/>
        <v>16454486607.387844</v>
      </c>
      <c r="U115" s="90">
        <f t="shared" ca="1" si="21"/>
        <v>18511297433.311325</v>
      </c>
      <c r="V115" s="299">
        <f ca="1">IF('Chemicals 2030'!$A123="CP",INDIRECT("'Chemicals 2030'!"&amp;'Country Selector'!$B$3&amp;ROW($A123))*10^12,0)*'Process Emissions Multipliers'!$G$44</f>
        <v>20568108259.234806</v>
      </c>
      <c r="W115" s="90">
        <f t="shared" ca="1" si="24"/>
        <v>20851949926.901264</v>
      </c>
      <c r="X115" s="90">
        <f t="shared" ca="1" si="24"/>
        <v>21135791594.567726</v>
      </c>
      <c r="Y115" s="90">
        <f t="shared" ca="1" si="24"/>
        <v>21419633262.234192</v>
      </c>
      <c r="Z115" s="90">
        <f t="shared" ca="1" si="24"/>
        <v>21703474929.90065</v>
      </c>
      <c r="AA115" s="90">
        <f t="shared" ca="1" si="24"/>
        <v>21987316597.567112</v>
      </c>
      <c r="AB115" s="90">
        <f t="shared" ca="1" si="24"/>
        <v>22271158265.233574</v>
      </c>
      <c r="AC115" s="90">
        <f t="shared" ca="1" si="24"/>
        <v>22554999932.900032</v>
      </c>
      <c r="AD115" s="90">
        <f t="shared" ca="1" si="24"/>
        <v>22838841600.566494</v>
      </c>
      <c r="AE115" s="90">
        <f t="shared" ca="1" si="24"/>
        <v>23122683268.232956</v>
      </c>
      <c r="AF115" s="90">
        <f t="shared" ca="1" si="24"/>
        <v>23406524935.899414</v>
      </c>
      <c r="AG115" s="90">
        <f t="shared" ca="1" si="24"/>
        <v>23690366603.565876</v>
      </c>
      <c r="AH115" s="90">
        <f t="shared" ca="1" si="24"/>
        <v>23974208271.232338</v>
      </c>
      <c r="AI115" s="90">
        <f t="shared" ca="1" si="24"/>
        <v>24258049938.8988</v>
      </c>
      <c r="AJ115" s="90">
        <f t="shared" ca="1" si="24"/>
        <v>24541891606.565262</v>
      </c>
      <c r="AK115" s="90">
        <f t="shared" ca="1" si="24"/>
        <v>24825733274.23172</v>
      </c>
      <c r="AL115" s="90">
        <f t="shared" ca="1" si="24"/>
        <v>25109574941.898182</v>
      </c>
      <c r="AM115" s="90">
        <f t="shared" ca="1" si="23"/>
        <v>25393416609.56464</v>
      </c>
      <c r="AN115" s="90">
        <f t="shared" ca="1" si="23"/>
        <v>25677258277.231106</v>
      </c>
      <c r="AO115" s="90">
        <f t="shared" ca="1" si="23"/>
        <v>25961099944.897564</v>
      </c>
      <c r="AP115" s="299">
        <f ca="1">V115*'Process Emissions Multipliers'!$H$44</f>
        <v>26244941612.564026</v>
      </c>
    </row>
    <row r="116" spans="1:42">
      <c r="A116" s="74">
        <v>64</v>
      </c>
      <c r="B116" s="208">
        <f ca="1">IF('Chemicals 2010'!$A124="CP",INDIRECT("'Chemicals 2010'!"&amp;'Country Selector'!$B$3&amp;ROW($A124))*10^12,0)*'Process Emissions Multipliers'!$C$44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08">
        <f ca="1">IF('Chemicals 2020'!$A124="CP",INDIRECT("'Chemicals 2020'!"&amp;'Country Selector'!$B$3&amp;ROW($A124))*10^12,0)*'Process Emissions Multipliers'!$E$44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99">
        <f ca="1">IF('Chemicals 2030'!$A124="CP",INDIRECT("'Chemicals 2030'!"&amp;'Country Selector'!$B$3&amp;ROW($A124))*10^12,0)*'Process Emissions Multipliers'!$G$44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99">
        <f ca="1">V116*'Process Emissions Multipliers'!$H$44</f>
        <v>0</v>
      </c>
    </row>
    <row r="117" spans="1:42">
      <c r="A117" s="74">
        <v>65</v>
      </c>
      <c r="B117" s="208">
        <f ca="1">IF('Chemicals 2010'!$A125="CP",INDIRECT("'Chemicals 2010'!"&amp;'Country Selector'!$B$3&amp;ROW($A125))*10^12,0)*'Process Emissions Multipliers'!$C$44</f>
        <v>95311044.962907374</v>
      </c>
      <c r="C117" s="90">
        <f t="shared" ca="1" si="15"/>
        <v>153849393.86046377</v>
      </c>
      <c r="D117" s="90">
        <f t="shared" ca="1" si="20"/>
        <v>212387742.75802016</v>
      </c>
      <c r="E117" s="90">
        <f t="shared" ca="1" si="20"/>
        <v>270926091.65557659</v>
      </c>
      <c r="F117" s="90">
        <f t="shared" ca="1" si="20"/>
        <v>329464440.55313295</v>
      </c>
      <c r="G117" s="90">
        <f t="shared" ca="1" si="20"/>
        <v>388002789.45068944</v>
      </c>
      <c r="H117" s="90">
        <f t="shared" ca="1" si="20"/>
        <v>446541138.34824586</v>
      </c>
      <c r="I117" s="90">
        <f t="shared" ca="1" si="20"/>
        <v>505079487.24580222</v>
      </c>
      <c r="J117" s="90">
        <f t="shared" ca="1" si="20"/>
        <v>563617836.14335859</v>
      </c>
      <c r="K117" s="90">
        <f t="shared" ca="1" si="20"/>
        <v>622156185.04091501</v>
      </c>
      <c r="L117" s="208">
        <f ca="1">IF('Chemicals 2020'!$A125="CP",INDIRECT("'Chemicals 2020'!"&amp;'Country Selector'!$B$3&amp;ROW($A125))*10^12,0)*'Process Emissions Multipliers'!$E$44</f>
        <v>680694533.93847144</v>
      </c>
      <c r="M117" s="90">
        <f t="shared" ca="1" si="16"/>
        <v>746200041.77242303</v>
      </c>
      <c r="N117" s="90">
        <f t="shared" ca="1" si="21"/>
        <v>811705549.6063745</v>
      </c>
      <c r="O117" s="90">
        <f t="shared" ca="1" si="21"/>
        <v>877211057.44032621</v>
      </c>
      <c r="P117" s="90">
        <f t="shared" ca="1" si="21"/>
        <v>942716565.27427781</v>
      </c>
      <c r="Q117" s="90">
        <f t="shared" ca="1" si="21"/>
        <v>1008222073.1082294</v>
      </c>
      <c r="R117" s="90">
        <f t="shared" ca="1" si="21"/>
        <v>1073727580.9421809</v>
      </c>
      <c r="S117" s="90">
        <f t="shared" ca="1" si="21"/>
        <v>1139233088.7761326</v>
      </c>
      <c r="T117" s="90">
        <f t="shared" ca="1" si="21"/>
        <v>1204738596.6100841</v>
      </c>
      <c r="U117" s="90">
        <f t="shared" ca="1" si="21"/>
        <v>1270244104.4440358</v>
      </c>
      <c r="V117" s="299">
        <f ca="1">IF('Chemicals 2030'!$A125="CP",INDIRECT("'Chemicals 2030'!"&amp;'Country Selector'!$B$3&amp;ROW($A125))*10^12,0)*'Process Emissions Multipliers'!$G$44</f>
        <v>1335749612.2779872</v>
      </c>
      <c r="W117" s="90">
        <f t="shared" ca="1" si="24"/>
        <v>1354183072.1156745</v>
      </c>
      <c r="X117" s="90">
        <f t="shared" ca="1" si="24"/>
        <v>1372616531.9533622</v>
      </c>
      <c r="Y117" s="90">
        <f t="shared" ca="1" si="24"/>
        <v>1391049991.7910497</v>
      </c>
      <c r="Z117" s="90">
        <f t="shared" ca="1" si="24"/>
        <v>1409483451.628737</v>
      </c>
      <c r="AA117" s="90">
        <f t="shared" ca="1" si="24"/>
        <v>1427916911.4664245</v>
      </c>
      <c r="AB117" s="90">
        <f t="shared" ca="1" si="24"/>
        <v>1446350371.304112</v>
      </c>
      <c r="AC117" s="90">
        <f t="shared" ca="1" si="24"/>
        <v>1464783831.1417994</v>
      </c>
      <c r="AD117" s="90">
        <f t="shared" ca="1" si="24"/>
        <v>1483217290.9794869</v>
      </c>
      <c r="AE117" s="90">
        <f t="shared" ca="1" si="24"/>
        <v>1501650750.8171744</v>
      </c>
      <c r="AF117" s="90">
        <f t="shared" ca="1" si="24"/>
        <v>1520084210.6548619</v>
      </c>
      <c r="AG117" s="90">
        <f t="shared" ca="1" si="24"/>
        <v>1538517670.4925492</v>
      </c>
      <c r="AH117" s="90">
        <f t="shared" ca="1" si="24"/>
        <v>1556951130.3302369</v>
      </c>
      <c r="AI117" s="90">
        <f t="shared" ca="1" si="24"/>
        <v>1575384590.1679244</v>
      </c>
      <c r="AJ117" s="90">
        <f t="shared" ca="1" si="24"/>
        <v>1593818050.0056117</v>
      </c>
      <c r="AK117" s="90">
        <f t="shared" ca="1" si="24"/>
        <v>1612251509.8432992</v>
      </c>
      <c r="AL117" s="90">
        <f t="shared" ca="1" si="24"/>
        <v>1630684969.6809864</v>
      </c>
      <c r="AM117" s="90">
        <f t="shared" ca="1" si="23"/>
        <v>1649118429.5186741</v>
      </c>
      <c r="AN117" s="90">
        <f t="shared" ca="1" si="23"/>
        <v>1667551889.3563614</v>
      </c>
      <c r="AO117" s="90">
        <f t="shared" ca="1" si="23"/>
        <v>1685985349.1940489</v>
      </c>
      <c r="AP117" s="299">
        <f ca="1">V117*'Process Emissions Multipliers'!$H$44</f>
        <v>1704418809.0317364</v>
      </c>
    </row>
    <row r="118" spans="1:42">
      <c r="A118" s="74">
        <v>66</v>
      </c>
      <c r="B118" s="208">
        <f ca="1">IF('Chemicals 2010'!$A126="CP",INDIRECT("'Chemicals 2010'!"&amp;'Country Selector'!$B$3&amp;ROW($A126))*10^12,0)*'Process Emissions Multipliers'!$C$44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08">
        <f ca="1">IF('Chemicals 2020'!$A126="CP",INDIRECT("'Chemicals 2020'!"&amp;'Country Selector'!$B$3&amp;ROW($A126))*10^12,0)*'Process Emissions Multipliers'!$E$44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99">
        <f ca="1">IF('Chemicals 2030'!$A126="CP",INDIRECT("'Chemicals 2030'!"&amp;'Country Selector'!$B$3&amp;ROW($A126))*10^12,0)*'Process Emissions Multipliers'!$G$44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99">
        <f ca="1">V118*'Process Emissions Multipliers'!$H$44</f>
        <v>0</v>
      </c>
    </row>
    <row r="119" spans="1:42">
      <c r="A119" s="74">
        <v>67</v>
      </c>
      <c r="B119" s="208">
        <f ca="1">IF('Chemicals 2010'!$A127="CP",INDIRECT("'Chemicals 2010'!"&amp;'Country Selector'!$B$3&amp;ROW($A127))*10^12,0)*'Process Emissions Multipliers'!$C$44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08">
        <f ca="1">IF('Chemicals 2020'!$A127="CP",INDIRECT("'Chemicals 2020'!"&amp;'Country Selector'!$B$3&amp;ROW($A127))*10^12,0)*'Process Emissions Multipliers'!$E$44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99">
        <f ca="1">IF('Chemicals 2030'!$A127="CP",INDIRECT("'Chemicals 2030'!"&amp;'Country Selector'!$B$3&amp;ROW($A127))*10^12,0)*'Process Emissions Multipliers'!$G$44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99">
        <f ca="1">V119*'Process Emissions Multipliers'!$H$44</f>
        <v>0</v>
      </c>
    </row>
    <row r="120" spans="1:42">
      <c r="A120" s="74">
        <v>68</v>
      </c>
      <c r="B120" s="208">
        <f ca="1">IF('Chemicals 2010'!$A128="CP",INDIRECT("'Chemicals 2010'!"&amp;'Country Selector'!$B$3&amp;ROW($A128))*10^12,0)*'Process Emissions Multipliers'!$C$44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08">
        <f ca="1">IF('Chemicals 2020'!$A128="CP",INDIRECT("'Chemicals 2020'!"&amp;'Country Selector'!$B$3&amp;ROW($A128))*10^12,0)*'Process Emissions Multipliers'!$E$44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99">
        <f ca="1">IF('Chemicals 2030'!$A128="CP",INDIRECT("'Chemicals 2030'!"&amp;'Country Selector'!$B$3&amp;ROW($A128))*10^12,0)*'Process Emissions Multipliers'!$G$44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99">
        <f ca="1">V120*'Process Emissions Multipliers'!$H$44</f>
        <v>0</v>
      </c>
    </row>
    <row r="121" spans="1:42">
      <c r="A121" s="74">
        <v>69</v>
      </c>
      <c r="B121" s="208">
        <f ca="1">IF('Chemicals 2010'!$A129="CP",INDIRECT("'Chemicals 2010'!"&amp;'Country Selector'!$B$3&amp;ROW($A129))*10^12,0)*'Process Emissions Multipliers'!$C$44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08">
        <f ca="1">IF('Chemicals 2020'!$A129="CP",INDIRECT("'Chemicals 2020'!"&amp;'Country Selector'!$B$3&amp;ROW($A129))*10^12,0)*'Process Emissions Multipliers'!$E$44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99">
        <f ca="1">IF('Chemicals 2030'!$A129="CP",INDIRECT("'Chemicals 2030'!"&amp;'Country Selector'!$B$3&amp;ROW($A129))*10^12,0)*'Process Emissions Multipliers'!$G$44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99">
        <f ca="1">V121*'Process Emissions Multipliers'!$H$44</f>
        <v>0</v>
      </c>
    </row>
    <row r="122" spans="1:42">
      <c r="A122" s="74">
        <v>70</v>
      </c>
      <c r="B122" s="208">
        <f ca="1">IF('Chemicals 2010'!$A130="CP",INDIRECT("'Chemicals 2010'!"&amp;'Country Selector'!$B$3&amp;ROW($A130))*10^12,0)*'Process Emissions Multipliers'!$C$44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08">
        <f ca="1">IF('Chemicals 2020'!$A130="CP",INDIRECT("'Chemicals 2020'!"&amp;'Country Selector'!$B$3&amp;ROW($A130))*10^12,0)*'Process Emissions Multipliers'!$E$44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99">
        <f ca="1">IF('Chemicals 2030'!$A130="CP",INDIRECT("'Chemicals 2030'!"&amp;'Country Selector'!$B$3&amp;ROW($A130))*10^12,0)*'Process Emissions Multipliers'!$G$44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99">
        <f ca="1">V122*'Process Emissions Multipliers'!$H$44</f>
        <v>0</v>
      </c>
    </row>
    <row r="123" spans="1:42">
      <c r="A123" s="74">
        <v>71</v>
      </c>
      <c r="B123" s="208">
        <f ca="1">IF('Chemicals 2010'!$A131="CP",INDIRECT("'Chemicals 2010'!"&amp;'Country Selector'!$B$3&amp;ROW($A131))*10^12,0)*'Process Emissions Multipliers'!$C$44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08">
        <f ca="1">IF('Chemicals 2020'!$A131="CP",INDIRECT("'Chemicals 2020'!"&amp;'Country Selector'!$B$3&amp;ROW($A131))*10^12,0)*'Process Emissions Multipliers'!$E$44</f>
        <v>0</v>
      </c>
      <c r="M123" s="90">
        <f t="shared" ca="1" si="16"/>
        <v>273329.54679261183</v>
      </c>
      <c r="N123" s="90">
        <f t="shared" ca="1" si="21"/>
        <v>546659.09358522366</v>
      </c>
      <c r="O123" s="90">
        <f t="shared" ca="1" si="21"/>
        <v>819988.64037783537</v>
      </c>
      <c r="P123" s="90">
        <f t="shared" ca="1" si="21"/>
        <v>1093318.1871704473</v>
      </c>
      <c r="Q123" s="90">
        <f t="shared" ca="1" si="21"/>
        <v>1366647.733963059</v>
      </c>
      <c r="R123" s="90">
        <f t="shared" ca="1" si="21"/>
        <v>1639977.2807556707</v>
      </c>
      <c r="S123" s="90">
        <f t="shared" ca="1" si="21"/>
        <v>1913306.8275482827</v>
      </c>
      <c r="T123" s="90">
        <f t="shared" ca="1" si="21"/>
        <v>2186636.3743408946</v>
      </c>
      <c r="U123" s="90">
        <f t="shared" ca="1" si="21"/>
        <v>2459965.9211335061</v>
      </c>
      <c r="V123" s="299">
        <f ca="1">IF('Chemicals 2030'!$A131="CP",INDIRECT("'Chemicals 2030'!"&amp;'Country Selector'!$B$3&amp;ROW($A131))*10^12,0)*'Process Emissions Multipliers'!$G$44</f>
        <v>2733295.4679261181</v>
      </c>
      <c r="W123" s="90">
        <f t="shared" ca="1" si="24"/>
        <v>2771015.1810889943</v>
      </c>
      <c r="X123" s="90">
        <f t="shared" ca="1" si="24"/>
        <v>2808734.8942518709</v>
      </c>
      <c r="Y123" s="90">
        <f t="shared" ca="1" si="24"/>
        <v>2846454.6074147476</v>
      </c>
      <c r="Z123" s="90">
        <f t="shared" ca="1" si="24"/>
        <v>2884174.3205776243</v>
      </c>
      <c r="AA123" s="90">
        <f t="shared" ca="1" si="24"/>
        <v>2921894.0337405009</v>
      </c>
      <c r="AB123" s="90">
        <f t="shared" ca="1" si="24"/>
        <v>2959613.7469033776</v>
      </c>
      <c r="AC123" s="90">
        <f t="shared" ca="1" si="24"/>
        <v>2997333.4600662543</v>
      </c>
      <c r="AD123" s="90">
        <f t="shared" ca="1" si="24"/>
        <v>3035053.1732291305</v>
      </c>
      <c r="AE123" s="90">
        <f t="shared" ca="1" si="24"/>
        <v>3072772.8863920071</v>
      </c>
      <c r="AF123" s="90">
        <f t="shared" ca="1" si="24"/>
        <v>3110492.5995548833</v>
      </c>
      <c r="AG123" s="90">
        <f t="shared" ca="1" si="24"/>
        <v>3148212.31271776</v>
      </c>
      <c r="AH123" s="90">
        <f t="shared" ca="1" si="24"/>
        <v>3185932.0258806366</v>
      </c>
      <c r="AI123" s="90">
        <f t="shared" ca="1" si="24"/>
        <v>3223651.7390435133</v>
      </c>
      <c r="AJ123" s="90">
        <f t="shared" ca="1" si="24"/>
        <v>3261371.45220639</v>
      </c>
      <c r="AK123" s="90">
        <f t="shared" ca="1" si="24"/>
        <v>3299091.1653692666</v>
      </c>
      <c r="AL123" s="90">
        <f t="shared" ca="1" si="24"/>
        <v>3336810.8785321433</v>
      </c>
      <c r="AM123" s="90">
        <f t="shared" ca="1" si="23"/>
        <v>3374530.5916950195</v>
      </c>
      <c r="AN123" s="90">
        <f t="shared" ca="1" si="23"/>
        <v>3412250.3048578962</v>
      </c>
      <c r="AO123" s="90">
        <f t="shared" ca="1" si="23"/>
        <v>3449970.0180207724</v>
      </c>
      <c r="AP123" s="299">
        <f ca="1">V123*'Process Emissions Multipliers'!$H$44</f>
        <v>3487689.731183649</v>
      </c>
    </row>
    <row r="124" spans="1:42">
      <c r="A124" s="74">
        <v>72</v>
      </c>
      <c r="B124" s="208">
        <f ca="1">IF('Chemicals 2010'!$A132="CP",INDIRECT("'Chemicals 2010'!"&amp;'Country Selector'!$B$3&amp;ROW($A132))*10^12,0)*'Process Emissions Multipliers'!$C$44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08">
        <f ca="1">IF('Chemicals 2020'!$A132="CP",INDIRECT("'Chemicals 2020'!"&amp;'Country Selector'!$B$3&amp;ROW($A132))*10^12,0)*'Process Emissions Multipliers'!$E$44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99">
        <f ca="1">IF('Chemicals 2030'!$A132="CP",INDIRECT("'Chemicals 2030'!"&amp;'Country Selector'!$B$3&amp;ROW($A132))*10^12,0)*'Process Emissions Multipliers'!$G$44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99">
        <f ca="1">V124*'Process Emissions Multipliers'!$H$44</f>
        <v>0</v>
      </c>
    </row>
    <row r="125" spans="1:42">
      <c r="A125" s="74">
        <v>73</v>
      </c>
      <c r="B125" s="208">
        <f ca="1">IF('Chemicals 2010'!$A133="CP",INDIRECT("'Chemicals 2010'!"&amp;'Country Selector'!$B$3&amp;ROW($A133))*10^12,0)*'Process Emissions Multipliers'!$C$44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08">
        <f ca="1">IF('Chemicals 2020'!$A133="CP",INDIRECT("'Chemicals 2020'!"&amp;'Country Selector'!$B$3&amp;ROW($A133))*10^12,0)*'Process Emissions Multipliers'!$E$44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99">
        <f ca="1">IF('Chemicals 2030'!$A133="CP",INDIRECT("'Chemicals 2030'!"&amp;'Country Selector'!$B$3&amp;ROW($A133))*10^12,0)*'Process Emissions Multipliers'!$G$44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99">
        <f ca="1">V125*'Process Emissions Multipliers'!$H$44</f>
        <v>0</v>
      </c>
    </row>
    <row r="126" spans="1:42">
      <c r="A126" s="74">
        <v>74</v>
      </c>
      <c r="B126" s="208">
        <f ca="1">IF('Chemicals 2010'!$A134="CP",INDIRECT("'Chemicals 2010'!"&amp;'Country Selector'!$B$3&amp;ROW($A134))*10^12,0)*'Process Emissions Multipliers'!$C$44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08">
        <f ca="1">IF('Chemicals 2020'!$A134="CP",INDIRECT("'Chemicals 2020'!"&amp;'Country Selector'!$B$3&amp;ROW($A134))*10^12,0)*'Process Emissions Multipliers'!$E$44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99">
        <f ca="1">IF('Chemicals 2030'!$A134="CP",INDIRECT("'Chemicals 2030'!"&amp;'Country Selector'!$B$3&amp;ROW($A134))*10^12,0)*'Process Emissions Multipliers'!$G$44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99">
        <f ca="1">V126*'Process Emissions Multipliers'!$H$44</f>
        <v>0</v>
      </c>
    </row>
    <row r="127" spans="1:42">
      <c r="A127" s="74">
        <v>75</v>
      </c>
      <c r="B127" s="208">
        <f ca="1">IF('Chemicals 2010'!$A135="CP",INDIRECT("'Chemicals 2010'!"&amp;'Country Selector'!$B$3&amp;ROW($A135))*10^12,0)*'Process Emissions Multipliers'!$C$44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08">
        <f ca="1">IF('Chemicals 2020'!$A135="CP",INDIRECT("'Chemicals 2020'!"&amp;'Country Selector'!$B$3&amp;ROW($A135))*10^12,0)*'Process Emissions Multipliers'!$E$44</f>
        <v>0</v>
      </c>
      <c r="M127" s="90">
        <f t="shared" ca="1" si="16"/>
        <v>27536199.726706188</v>
      </c>
      <c r="N127" s="90">
        <f t="shared" ca="1" si="16"/>
        <v>55072399.453412376</v>
      </c>
      <c r="O127" s="90">
        <f t="shared" ca="1" si="16"/>
        <v>82608599.180118561</v>
      </c>
      <c r="P127" s="90">
        <f t="shared" ca="1" si="16"/>
        <v>110144798.90682475</v>
      </c>
      <c r="Q127" s="90">
        <f t="shared" ca="1" si="16"/>
        <v>137680998.63353094</v>
      </c>
      <c r="R127" s="90">
        <f t="shared" ca="1" si="16"/>
        <v>165217198.36023712</v>
      </c>
      <c r="S127" s="90">
        <f t="shared" ca="1" si="16"/>
        <v>192753398.08694333</v>
      </c>
      <c r="T127" s="90">
        <f t="shared" ca="1" si="16"/>
        <v>220289597.81364951</v>
      </c>
      <c r="U127" s="90">
        <f t="shared" ca="1" si="16"/>
        <v>247825797.54035568</v>
      </c>
      <c r="V127" s="299">
        <f ca="1">IF('Chemicals 2030'!$A135="CP",INDIRECT("'Chemicals 2030'!"&amp;'Country Selector'!$B$3&amp;ROW($A135))*10^12,0)*'Process Emissions Multipliers'!$G$44</f>
        <v>275361997.26706189</v>
      </c>
      <c r="W127" s="90">
        <f t="shared" ref="W127:AL142" ca="1" si="26">$V127*($AP$1-W$1)/($AP$1-$V$1)+$AP127*(W$1-$V$1)/($AP$1-$V$1)</f>
        <v>279162016.57516515</v>
      </c>
      <c r="X127" s="90">
        <f t="shared" ca="1" si="26"/>
        <v>282962035.88326836</v>
      </c>
      <c r="Y127" s="90">
        <f t="shared" ca="1" si="26"/>
        <v>286762055.19137168</v>
      </c>
      <c r="Z127" s="90">
        <f t="shared" ca="1" si="26"/>
        <v>290562074.49947488</v>
      </c>
      <c r="AA127" s="90">
        <f t="shared" ca="1" si="26"/>
        <v>294362093.80757821</v>
      </c>
      <c r="AB127" s="90">
        <f t="shared" ca="1" si="26"/>
        <v>298162113.11568141</v>
      </c>
      <c r="AC127" s="90">
        <f t="shared" ca="1" si="26"/>
        <v>301962132.42378467</v>
      </c>
      <c r="AD127" s="90">
        <f t="shared" ca="1" si="26"/>
        <v>305762151.73188794</v>
      </c>
      <c r="AE127" s="90">
        <f t="shared" ca="1" si="26"/>
        <v>309562171.03999114</v>
      </c>
      <c r="AF127" s="90">
        <f t="shared" ca="1" si="26"/>
        <v>313362190.34809446</v>
      </c>
      <c r="AG127" s="90">
        <f t="shared" ca="1" si="26"/>
        <v>317162209.65619767</v>
      </c>
      <c r="AH127" s="90">
        <f t="shared" ca="1" si="26"/>
        <v>320962228.96430093</v>
      </c>
      <c r="AI127" s="90">
        <f t="shared" ca="1" si="26"/>
        <v>324762248.27240419</v>
      </c>
      <c r="AJ127" s="90">
        <f t="shared" ca="1" si="26"/>
        <v>328562267.58050746</v>
      </c>
      <c r="AK127" s="90">
        <f t="shared" ca="1" si="26"/>
        <v>332362286.88861072</v>
      </c>
      <c r="AL127" s="90">
        <f t="shared" ca="1" si="26"/>
        <v>336162306.19671392</v>
      </c>
      <c r="AM127" s="90">
        <f t="shared" ca="1" si="25"/>
        <v>339962325.50481719</v>
      </c>
      <c r="AN127" s="90">
        <f t="shared" ca="1" si="25"/>
        <v>343762344.81292045</v>
      </c>
      <c r="AO127" s="90">
        <f t="shared" ca="1" si="25"/>
        <v>347562364.12102371</v>
      </c>
      <c r="AP127" s="299">
        <f ca="1">V127*'Process Emissions Multipliers'!$H$44</f>
        <v>351362383.42912698</v>
      </c>
    </row>
    <row r="128" spans="1:42">
      <c r="A128" s="74">
        <v>76</v>
      </c>
      <c r="B128" s="208">
        <f ca="1">IF('Chemicals 2010'!$A136="CP",INDIRECT("'Chemicals 2010'!"&amp;'Country Selector'!$B$3&amp;ROW($A136))*10^12,0)*'Process Emissions Multipliers'!$C$44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08">
        <f ca="1">IF('Chemicals 2020'!$A136="CP",INDIRECT("'Chemicals 2020'!"&amp;'Country Selector'!$B$3&amp;ROW($A136))*10^12,0)*'Process Emissions Multipliers'!$E$44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99">
        <f ca="1">IF('Chemicals 2030'!$A136="CP",INDIRECT("'Chemicals 2030'!"&amp;'Country Selector'!$B$3&amp;ROW($A136))*10^12,0)*'Process Emissions Multipliers'!$G$44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99">
        <f ca="1">V128*'Process Emissions Multipliers'!$H$44</f>
        <v>0</v>
      </c>
    </row>
    <row r="129" spans="1:42">
      <c r="A129" s="74">
        <v>77</v>
      </c>
      <c r="B129" s="208">
        <f ca="1">IF('Chemicals 2010'!$A137="CP",INDIRECT("'Chemicals 2010'!"&amp;'Country Selector'!$B$3&amp;ROW($A137))*10^12,0)*'Process Emissions Multipliers'!$C$44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08">
        <f ca="1">IF('Chemicals 2020'!$A137="CP",INDIRECT("'Chemicals 2020'!"&amp;'Country Selector'!$B$3&amp;ROW($A137))*10^12,0)*'Process Emissions Multipliers'!$E$44</f>
        <v>0</v>
      </c>
      <c r="M129" s="90">
        <f t="shared" ca="1" si="28"/>
        <v>37397088.760773249</v>
      </c>
      <c r="N129" s="90">
        <f t="shared" ca="1" si="28"/>
        <v>74794177.521546498</v>
      </c>
      <c r="O129" s="90">
        <f t="shared" ca="1" si="28"/>
        <v>112191266.28231974</v>
      </c>
      <c r="P129" s="90">
        <f t="shared" ca="1" si="28"/>
        <v>149588355.043093</v>
      </c>
      <c r="Q129" s="90">
        <f t="shared" ca="1" si="28"/>
        <v>186985443.80386624</v>
      </c>
      <c r="R129" s="90">
        <f t="shared" ca="1" si="28"/>
        <v>224382532.56463948</v>
      </c>
      <c r="S129" s="90">
        <f t="shared" ca="1" si="28"/>
        <v>261779621.32541275</v>
      </c>
      <c r="T129" s="90">
        <f t="shared" ca="1" si="28"/>
        <v>299176710.08618599</v>
      </c>
      <c r="U129" s="90">
        <f t="shared" ca="1" si="28"/>
        <v>336573798.84695923</v>
      </c>
      <c r="V129" s="299">
        <f ca="1">IF('Chemicals 2030'!$A137="CP",INDIRECT("'Chemicals 2030'!"&amp;'Country Selector'!$B$3&amp;ROW($A137))*10^12,0)*'Process Emissions Multipliers'!$G$44</f>
        <v>373970887.60773247</v>
      </c>
      <c r="W129" s="90">
        <f t="shared" ca="1" si="26"/>
        <v>379131718.10606599</v>
      </c>
      <c r="X129" s="90">
        <f t="shared" ca="1" si="26"/>
        <v>384292548.60439962</v>
      </c>
      <c r="Y129" s="90">
        <f t="shared" ca="1" si="26"/>
        <v>389453379.10273319</v>
      </c>
      <c r="Z129" s="90">
        <f t="shared" ca="1" si="26"/>
        <v>394614209.60106671</v>
      </c>
      <c r="AA129" s="90">
        <f t="shared" ca="1" si="26"/>
        <v>399775040.09940028</v>
      </c>
      <c r="AB129" s="90">
        <f t="shared" ca="1" si="26"/>
        <v>404935870.59773386</v>
      </c>
      <c r="AC129" s="90">
        <f t="shared" ca="1" si="26"/>
        <v>410096701.09606743</v>
      </c>
      <c r="AD129" s="90">
        <f t="shared" ca="1" si="26"/>
        <v>415257531.594401</v>
      </c>
      <c r="AE129" s="90">
        <f t="shared" ca="1" si="26"/>
        <v>420418362.09273452</v>
      </c>
      <c r="AF129" s="90">
        <f t="shared" ca="1" si="26"/>
        <v>425579192.59106803</v>
      </c>
      <c r="AG129" s="90">
        <f t="shared" ca="1" si="26"/>
        <v>430740023.0894016</v>
      </c>
      <c r="AH129" s="90">
        <f t="shared" ca="1" si="26"/>
        <v>435900853.58773518</v>
      </c>
      <c r="AI129" s="90">
        <f t="shared" ca="1" si="26"/>
        <v>441061684.08606875</v>
      </c>
      <c r="AJ129" s="90">
        <f t="shared" ca="1" si="26"/>
        <v>446222514.58440232</v>
      </c>
      <c r="AK129" s="90">
        <f t="shared" ca="1" si="26"/>
        <v>451383345.0827359</v>
      </c>
      <c r="AL129" s="90">
        <f t="shared" ca="1" si="26"/>
        <v>456544175.58106947</v>
      </c>
      <c r="AM129" s="90">
        <f t="shared" ca="1" si="25"/>
        <v>461705006.07940304</v>
      </c>
      <c r="AN129" s="90">
        <f t="shared" ca="1" si="25"/>
        <v>466865836.57773656</v>
      </c>
      <c r="AO129" s="90">
        <f t="shared" ca="1" si="25"/>
        <v>472026667.07607013</v>
      </c>
      <c r="AP129" s="299">
        <f ca="1">V129*'Process Emissions Multipliers'!$H$44</f>
        <v>477187497.5744037</v>
      </c>
    </row>
    <row r="130" spans="1:42">
      <c r="A130" s="74">
        <v>78</v>
      </c>
      <c r="B130" s="208">
        <f ca="1">IF('Chemicals 2010'!$A138="CP",INDIRECT("'Chemicals 2010'!"&amp;'Country Selector'!$B$3&amp;ROW($A138))*10^12,0)*'Process Emissions Multipliers'!$C$44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08">
        <f ca="1">IF('Chemicals 2020'!$A138="CP",INDIRECT("'Chemicals 2020'!"&amp;'Country Selector'!$B$3&amp;ROW($A138))*10^12,0)*'Process Emissions Multipliers'!$E$44</f>
        <v>0</v>
      </c>
      <c r="M130" s="90">
        <f t="shared" ca="1" si="28"/>
        <v>2431932.1214547413</v>
      </c>
      <c r="N130" s="90">
        <f t="shared" ca="1" si="28"/>
        <v>4863864.2429094827</v>
      </c>
      <c r="O130" s="90">
        <f t="shared" ca="1" si="28"/>
        <v>7295796.3643642245</v>
      </c>
      <c r="P130" s="90">
        <f t="shared" ca="1" si="28"/>
        <v>9727728.4858189654</v>
      </c>
      <c r="Q130" s="90">
        <f t="shared" ca="1" si="28"/>
        <v>12159660.607273707</v>
      </c>
      <c r="R130" s="90">
        <f t="shared" ca="1" si="28"/>
        <v>14591592.728728449</v>
      </c>
      <c r="S130" s="90">
        <f t="shared" ca="1" si="28"/>
        <v>17023524.850183189</v>
      </c>
      <c r="T130" s="90">
        <f t="shared" ca="1" si="28"/>
        <v>19455456.971637931</v>
      </c>
      <c r="U130" s="90">
        <f t="shared" ca="1" si="28"/>
        <v>21887389.093092673</v>
      </c>
      <c r="V130" s="299">
        <f ca="1">IF('Chemicals 2030'!$A138="CP",INDIRECT("'Chemicals 2030'!"&amp;'Country Selector'!$B$3&amp;ROW($A138))*10^12,0)*'Process Emissions Multipliers'!$G$44</f>
        <v>24319321.214547414</v>
      </c>
      <c r="W130" s="90">
        <f t="shared" ca="1" si="26"/>
        <v>24654929.944482714</v>
      </c>
      <c r="X130" s="90">
        <f t="shared" ca="1" si="26"/>
        <v>24990538.674418006</v>
      </c>
      <c r="Y130" s="90">
        <f t="shared" ca="1" si="26"/>
        <v>25326147.404353302</v>
      </c>
      <c r="Z130" s="90">
        <f t="shared" ca="1" si="26"/>
        <v>25661756.134288602</v>
      </c>
      <c r="AA130" s="90">
        <f t="shared" ca="1" si="26"/>
        <v>25997364.864223897</v>
      </c>
      <c r="AB130" s="90">
        <f t="shared" ca="1" si="26"/>
        <v>26332973.594159193</v>
      </c>
      <c r="AC130" s="90">
        <f t="shared" ca="1" si="26"/>
        <v>26668582.324094493</v>
      </c>
      <c r="AD130" s="90">
        <f t="shared" ca="1" si="26"/>
        <v>27004191.054029789</v>
      </c>
      <c r="AE130" s="90">
        <f t="shared" ca="1" si="26"/>
        <v>27339799.783965085</v>
      </c>
      <c r="AF130" s="90">
        <f t="shared" ca="1" si="26"/>
        <v>27675408.513900384</v>
      </c>
      <c r="AG130" s="90">
        <f t="shared" ca="1" si="26"/>
        <v>28011017.243835676</v>
      </c>
      <c r="AH130" s="90">
        <f t="shared" ca="1" si="26"/>
        <v>28346625.973770976</v>
      </c>
      <c r="AI130" s="90">
        <f t="shared" ca="1" si="26"/>
        <v>28682234.703706272</v>
      </c>
      <c r="AJ130" s="90">
        <f t="shared" ca="1" si="26"/>
        <v>29017843.433641572</v>
      </c>
      <c r="AK130" s="90">
        <f t="shared" ca="1" si="26"/>
        <v>29353452.163576867</v>
      </c>
      <c r="AL130" s="90">
        <f t="shared" ca="1" si="26"/>
        <v>29689060.893512163</v>
      </c>
      <c r="AM130" s="90">
        <f t="shared" ca="1" si="25"/>
        <v>30024669.623447459</v>
      </c>
      <c r="AN130" s="90">
        <f t="shared" ca="1" si="25"/>
        <v>30360278.353382755</v>
      </c>
      <c r="AO130" s="90">
        <f t="shared" ca="1" si="25"/>
        <v>30695887.083318055</v>
      </c>
      <c r="AP130" s="299">
        <f ca="1">V130*'Process Emissions Multipliers'!$H$44</f>
        <v>31031495.813253351</v>
      </c>
    </row>
    <row r="131" spans="1:42">
      <c r="A131" s="74">
        <v>79</v>
      </c>
      <c r="B131" s="208">
        <f ca="1">IF('Chemicals 2010'!$A139="CP",INDIRECT("'Chemicals 2010'!"&amp;'Country Selector'!$B$3&amp;ROW($A139))*10^12,0)*'Process Emissions Multipliers'!$C$44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08">
        <f ca="1">IF('Chemicals 2020'!$A139="CP",INDIRECT("'Chemicals 2020'!"&amp;'Country Selector'!$B$3&amp;ROW($A139))*10^12,0)*'Process Emissions Multipliers'!$E$44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99">
        <f ca="1">IF('Chemicals 2030'!$A139="CP",INDIRECT("'Chemicals 2030'!"&amp;'Country Selector'!$B$3&amp;ROW($A139))*10^12,0)*'Process Emissions Multipliers'!$G$44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99">
        <f ca="1">V131*'Process Emissions Multipliers'!$H$44</f>
        <v>0</v>
      </c>
    </row>
    <row r="132" spans="1:42">
      <c r="A132" s="74">
        <v>80</v>
      </c>
      <c r="B132" s="208">
        <f ca="1">IF('Chemicals 2010'!$A140="CP",INDIRECT("'Chemicals 2010'!"&amp;'Country Selector'!$B$3&amp;ROW($A140))*10^12,0)*'Process Emissions Multipliers'!$C$44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08">
        <f ca="1">IF('Chemicals 2020'!$A140="CP",INDIRECT("'Chemicals 2020'!"&amp;'Country Selector'!$B$3&amp;ROW($A140))*10^12,0)*'Process Emissions Multipliers'!$E$44</f>
        <v>0</v>
      </c>
      <c r="M132" s="90">
        <f t="shared" ca="1" si="28"/>
        <v>200630895.79381311</v>
      </c>
      <c r="N132" s="90">
        <f t="shared" ca="1" si="28"/>
        <v>401261791.58762622</v>
      </c>
      <c r="O132" s="90">
        <f t="shared" ca="1" si="28"/>
        <v>601892687.38143933</v>
      </c>
      <c r="P132" s="90">
        <f t="shared" ca="1" si="28"/>
        <v>802523583.17525244</v>
      </c>
      <c r="Q132" s="90">
        <f t="shared" ca="1" si="28"/>
        <v>1003154478.9690654</v>
      </c>
      <c r="R132" s="90">
        <f t="shared" ca="1" si="28"/>
        <v>1203785374.7628787</v>
      </c>
      <c r="S132" s="90">
        <f t="shared" ca="1" si="28"/>
        <v>1404416270.5566916</v>
      </c>
      <c r="T132" s="90">
        <f t="shared" ca="1" si="28"/>
        <v>1605047166.3505049</v>
      </c>
      <c r="U132" s="90">
        <f t="shared" ca="1" si="28"/>
        <v>1805678062.1443181</v>
      </c>
      <c r="V132" s="299">
        <f ca="1">IF('Chemicals 2030'!$A140="CP",INDIRECT("'Chemicals 2030'!"&amp;'Country Selector'!$B$3&amp;ROW($A140))*10^12,0)*'Process Emissions Multipliers'!$G$44</f>
        <v>2006308957.9381311</v>
      </c>
      <c r="W132" s="90">
        <f t="shared" ca="1" si="26"/>
        <v>2033996194.5715554</v>
      </c>
      <c r="X132" s="90">
        <f t="shared" ca="1" si="26"/>
        <v>2061683431.2049794</v>
      </c>
      <c r="Y132" s="90">
        <f t="shared" ca="1" si="26"/>
        <v>2089370667.8384032</v>
      </c>
      <c r="Z132" s="90">
        <f t="shared" ca="1" si="26"/>
        <v>2117057904.4718275</v>
      </c>
      <c r="AA132" s="90">
        <f t="shared" ca="1" si="26"/>
        <v>2144745141.1052518</v>
      </c>
      <c r="AB132" s="90">
        <f t="shared" ca="1" si="26"/>
        <v>2172432377.7386756</v>
      </c>
      <c r="AC132" s="90">
        <f t="shared" ca="1" si="26"/>
        <v>2200119614.3720999</v>
      </c>
      <c r="AD132" s="90">
        <f t="shared" ca="1" si="26"/>
        <v>2227806851.0055237</v>
      </c>
      <c r="AE132" s="90">
        <f t="shared" ca="1" si="26"/>
        <v>2255494087.638948</v>
      </c>
      <c r="AF132" s="90">
        <f t="shared" ca="1" si="26"/>
        <v>2283181324.2723722</v>
      </c>
      <c r="AG132" s="90">
        <f t="shared" ca="1" si="26"/>
        <v>2310868560.9057961</v>
      </c>
      <c r="AH132" s="90">
        <f t="shared" ca="1" si="26"/>
        <v>2338555797.5392203</v>
      </c>
      <c r="AI132" s="90">
        <f t="shared" ca="1" si="26"/>
        <v>2366243034.1726446</v>
      </c>
      <c r="AJ132" s="90">
        <f t="shared" ca="1" si="26"/>
        <v>2393930270.8060684</v>
      </c>
      <c r="AK132" s="90">
        <f t="shared" ca="1" si="26"/>
        <v>2421617507.4394927</v>
      </c>
      <c r="AL132" s="90">
        <f t="shared" ca="1" si="26"/>
        <v>2449304744.072917</v>
      </c>
      <c r="AM132" s="90">
        <f t="shared" ca="1" si="25"/>
        <v>2476991980.7063408</v>
      </c>
      <c r="AN132" s="90">
        <f t="shared" ca="1" si="25"/>
        <v>2504679217.3397651</v>
      </c>
      <c r="AO132" s="90">
        <f t="shared" ca="1" si="25"/>
        <v>2532366453.9731889</v>
      </c>
      <c r="AP132" s="299">
        <f ca="1">V132*'Process Emissions Multipliers'!$H$44</f>
        <v>2560053690.6066132</v>
      </c>
    </row>
    <row r="133" spans="1:42">
      <c r="A133" s="74">
        <v>81</v>
      </c>
      <c r="B133" s="208">
        <f ca="1">IF('Chemicals 2010'!$A141="CP",INDIRECT("'Chemicals 2010'!"&amp;'Country Selector'!$B$3&amp;ROW($A141))*10^12,0)*'Process Emissions Multipliers'!$C$44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08">
        <f ca="1">IF('Chemicals 2020'!$A141="CP",INDIRECT("'Chemicals 2020'!"&amp;'Country Selector'!$B$3&amp;ROW($A141))*10^12,0)*'Process Emissions Multipliers'!$E$44</f>
        <v>0</v>
      </c>
      <c r="M133" s="90">
        <f t="shared" ca="1" si="28"/>
        <v>315380.24631075945</v>
      </c>
      <c r="N133" s="90">
        <f t="shared" ca="1" si="28"/>
        <v>630760.4926215189</v>
      </c>
      <c r="O133" s="90">
        <f t="shared" ca="1" si="28"/>
        <v>946140.73893227836</v>
      </c>
      <c r="P133" s="90">
        <f t="shared" ca="1" si="28"/>
        <v>1261520.9852430378</v>
      </c>
      <c r="Q133" s="90">
        <f t="shared" ca="1" si="28"/>
        <v>1576901.2315537971</v>
      </c>
      <c r="R133" s="90">
        <f t="shared" ca="1" si="28"/>
        <v>1892281.4778645567</v>
      </c>
      <c r="S133" s="90">
        <f t="shared" ca="1" si="28"/>
        <v>2207661.7241753163</v>
      </c>
      <c r="T133" s="90">
        <f t="shared" ca="1" si="28"/>
        <v>2523041.9704860756</v>
      </c>
      <c r="U133" s="90">
        <f t="shared" ca="1" si="28"/>
        <v>2838422.216796835</v>
      </c>
      <c r="V133" s="299">
        <f ca="1">IF('Chemicals 2030'!$A141="CP",INDIRECT("'Chemicals 2030'!"&amp;'Country Selector'!$B$3&amp;ROW($A141))*10^12,0)*'Process Emissions Multipliers'!$G$44</f>
        <v>3153802.4631075943</v>
      </c>
      <c r="W133" s="90">
        <f t="shared" ca="1" si="26"/>
        <v>3197325.2090663593</v>
      </c>
      <c r="X133" s="90">
        <f t="shared" ca="1" si="26"/>
        <v>3240847.9550251244</v>
      </c>
      <c r="Y133" s="90">
        <f t="shared" ca="1" si="26"/>
        <v>3284370.7009838894</v>
      </c>
      <c r="Z133" s="90">
        <f t="shared" ca="1" si="26"/>
        <v>3327893.4469426544</v>
      </c>
      <c r="AA133" s="90">
        <f t="shared" ca="1" si="26"/>
        <v>3371416.1929014195</v>
      </c>
      <c r="AB133" s="90">
        <f t="shared" ca="1" si="26"/>
        <v>3414938.938860184</v>
      </c>
      <c r="AC133" s="90">
        <f t="shared" ca="1" si="26"/>
        <v>3458461.6848189486</v>
      </c>
      <c r="AD133" s="90">
        <f t="shared" ca="1" si="26"/>
        <v>3501984.4307777137</v>
      </c>
      <c r="AE133" s="90">
        <f t="shared" ca="1" si="26"/>
        <v>3545507.1767364787</v>
      </c>
      <c r="AF133" s="90">
        <f t="shared" ca="1" si="26"/>
        <v>3589029.9226952437</v>
      </c>
      <c r="AG133" s="90">
        <f t="shared" ca="1" si="26"/>
        <v>3632552.6686540088</v>
      </c>
      <c r="AH133" s="90">
        <f t="shared" ca="1" si="26"/>
        <v>3676075.4146127733</v>
      </c>
      <c r="AI133" s="90">
        <f t="shared" ca="1" si="26"/>
        <v>3719598.1605715388</v>
      </c>
      <c r="AJ133" s="90">
        <f t="shared" ca="1" si="26"/>
        <v>3763120.9065303034</v>
      </c>
      <c r="AK133" s="90">
        <f t="shared" ca="1" si="26"/>
        <v>3806643.6524890689</v>
      </c>
      <c r="AL133" s="90">
        <f t="shared" ca="1" si="26"/>
        <v>3850166.398447833</v>
      </c>
      <c r="AM133" s="90">
        <f t="shared" ca="1" si="25"/>
        <v>3893689.1444065985</v>
      </c>
      <c r="AN133" s="90">
        <f t="shared" ca="1" si="25"/>
        <v>3937211.8903653631</v>
      </c>
      <c r="AO133" s="90">
        <f t="shared" ca="1" si="25"/>
        <v>3980734.6363241281</v>
      </c>
      <c r="AP133" s="299">
        <f ca="1">V133*'Process Emissions Multipliers'!$H$44</f>
        <v>4024257.3822828932</v>
      </c>
    </row>
    <row r="134" spans="1:42">
      <c r="A134" s="74">
        <v>82</v>
      </c>
      <c r="B134" s="208">
        <f ca="1">IF('Chemicals 2010'!$A142="CP",INDIRECT("'Chemicals 2010'!"&amp;'Country Selector'!$B$3&amp;ROW($A142))*10^12,0)*'Process Emissions Multipliers'!$C$44</f>
        <v>95311044.962907374</v>
      </c>
      <c r="C134" s="90">
        <f t="shared" ca="1" si="27"/>
        <v>124737690.86555795</v>
      </c>
      <c r="D134" s="90">
        <f t="shared" ca="1" si="27"/>
        <v>154164336.76820856</v>
      </c>
      <c r="E134" s="90">
        <f t="shared" ca="1" si="27"/>
        <v>183590982.67085913</v>
      </c>
      <c r="F134" s="90">
        <f t="shared" ca="1" si="27"/>
        <v>213017628.57350972</v>
      </c>
      <c r="G134" s="90">
        <f t="shared" ca="1" si="27"/>
        <v>242444274.47616029</v>
      </c>
      <c r="H134" s="90">
        <f t="shared" ca="1" si="27"/>
        <v>271870920.37881088</v>
      </c>
      <c r="I134" s="90">
        <f t="shared" ca="1" si="27"/>
        <v>301297566.28146148</v>
      </c>
      <c r="J134" s="90">
        <f t="shared" ca="1" si="27"/>
        <v>330724212.18411207</v>
      </c>
      <c r="K134" s="90">
        <f t="shared" ca="1" si="27"/>
        <v>360150858.08676261</v>
      </c>
      <c r="L134" s="208">
        <f ca="1">IF('Chemicals 2020'!$A142="CP",INDIRECT("'Chemicals 2020'!"&amp;'Country Selector'!$B$3&amp;ROW($A142))*10^12,0)*'Process Emissions Multipliers'!$E$44</f>
        <v>389577503.9894132</v>
      </c>
      <c r="M134" s="90">
        <f t="shared" ca="1" si="28"/>
        <v>685229796.31469369</v>
      </c>
      <c r="N134" s="90">
        <f t="shared" ca="1" si="28"/>
        <v>980882088.63997412</v>
      </c>
      <c r="O134" s="90">
        <f t="shared" ca="1" si="28"/>
        <v>1276534380.9652545</v>
      </c>
      <c r="P134" s="90">
        <f t="shared" ca="1" si="28"/>
        <v>1572186673.290535</v>
      </c>
      <c r="Q134" s="90">
        <f t="shared" ca="1" si="28"/>
        <v>1867838965.6158154</v>
      </c>
      <c r="R134" s="90">
        <f t="shared" ca="1" si="28"/>
        <v>2163491257.9410958</v>
      </c>
      <c r="S134" s="90">
        <f t="shared" ca="1" si="28"/>
        <v>2459143550.2663765</v>
      </c>
      <c r="T134" s="90">
        <f t="shared" ca="1" si="28"/>
        <v>2754795842.5916567</v>
      </c>
      <c r="U134" s="90">
        <f t="shared" ca="1" si="28"/>
        <v>3050448134.9169374</v>
      </c>
      <c r="V134" s="299">
        <f ca="1">IF('Chemicals 2030'!$A142="CP",INDIRECT("'Chemicals 2030'!"&amp;'Country Selector'!$B$3&amp;ROW($A142))*10^12,0)*'Process Emissions Multipliers'!$G$44</f>
        <v>3346100427.2422175</v>
      </c>
      <c r="W134" s="90">
        <f t="shared" ca="1" si="26"/>
        <v>3392276901.688839</v>
      </c>
      <c r="X134" s="90">
        <f t="shared" ca="1" si="26"/>
        <v>3438453376.1354594</v>
      </c>
      <c r="Y134" s="90">
        <f t="shared" ca="1" si="26"/>
        <v>3484629850.5820799</v>
      </c>
      <c r="Z134" s="90">
        <f t="shared" ca="1" si="26"/>
        <v>3530806325.0287013</v>
      </c>
      <c r="AA134" s="90">
        <f t="shared" ca="1" si="26"/>
        <v>3576982799.4753218</v>
      </c>
      <c r="AB134" s="90">
        <f t="shared" ca="1" si="26"/>
        <v>3623159273.9219432</v>
      </c>
      <c r="AC134" s="90">
        <f t="shared" ca="1" si="26"/>
        <v>3669335748.3685637</v>
      </c>
      <c r="AD134" s="90">
        <f t="shared" ca="1" si="26"/>
        <v>3715512222.8151846</v>
      </c>
      <c r="AE134" s="90">
        <f t="shared" ca="1" si="26"/>
        <v>3761688697.2618055</v>
      </c>
      <c r="AF134" s="90">
        <f t="shared" ca="1" si="26"/>
        <v>3807865171.7084265</v>
      </c>
      <c r="AG134" s="90">
        <f t="shared" ca="1" si="26"/>
        <v>3854041646.1550479</v>
      </c>
      <c r="AH134" s="90">
        <f t="shared" ca="1" si="26"/>
        <v>3900218120.6016684</v>
      </c>
      <c r="AI134" s="90">
        <f t="shared" ca="1" si="26"/>
        <v>3946394595.0482893</v>
      </c>
      <c r="AJ134" s="90">
        <f t="shared" ca="1" si="26"/>
        <v>3992571069.4949102</v>
      </c>
      <c r="AK134" s="90">
        <f t="shared" ca="1" si="26"/>
        <v>4038747543.9415312</v>
      </c>
      <c r="AL134" s="90">
        <f t="shared" ca="1" si="26"/>
        <v>4084924018.3881521</v>
      </c>
      <c r="AM134" s="90">
        <f t="shared" ca="1" si="25"/>
        <v>4131100492.8347735</v>
      </c>
      <c r="AN134" s="90">
        <f t="shared" ca="1" si="25"/>
        <v>4177276967.281394</v>
      </c>
      <c r="AO134" s="90">
        <f t="shared" ca="1" si="25"/>
        <v>4223453441.7280154</v>
      </c>
      <c r="AP134" s="299">
        <f ca="1">V134*'Process Emissions Multipliers'!$H$44</f>
        <v>4269629916.1746359</v>
      </c>
    </row>
    <row r="135" spans="1:42">
      <c r="A135" s="74">
        <v>83</v>
      </c>
      <c r="B135" s="208">
        <f ca="1">IF('Chemicals 2010'!$A143="CP",INDIRECT("'Chemicals 2010'!"&amp;'Country Selector'!$B$3&amp;ROW($A143))*10^12,0)*'Process Emissions Multipliers'!$C$44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08">
        <f ca="1">IF('Chemicals 2020'!$A143="CP",INDIRECT("'Chemicals 2020'!"&amp;'Country Selector'!$B$3&amp;ROW($A143))*10^12,0)*'Process Emissions Multipliers'!$E$44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99">
        <f ca="1">IF('Chemicals 2030'!$A143="CP",INDIRECT("'Chemicals 2030'!"&amp;'Country Selector'!$B$3&amp;ROW($A143))*10^12,0)*'Process Emissions Multipliers'!$G$44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99">
        <f ca="1">V135*'Process Emissions Multipliers'!$H$44</f>
        <v>0</v>
      </c>
    </row>
    <row r="136" spans="1:42">
      <c r="A136" s="74">
        <v>84</v>
      </c>
      <c r="B136" s="208">
        <f ca="1">IF('Chemicals 2010'!$A144="CP",INDIRECT("'Chemicals 2010'!"&amp;'Country Selector'!$B$3&amp;ROW($A144))*10^12,0)*'Process Emissions Multipliers'!$C$44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08">
        <f ca="1">IF('Chemicals 2020'!$A144="CP",INDIRECT("'Chemicals 2020'!"&amp;'Country Selector'!$B$3&amp;ROW($A144))*10^12,0)*'Process Emissions Multipliers'!$E$44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99">
        <f ca="1">IF('Chemicals 2030'!$A144="CP",INDIRECT("'Chemicals 2030'!"&amp;'Country Selector'!$B$3&amp;ROW($A144))*10^12,0)*'Process Emissions Multipliers'!$G$44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99">
        <f ca="1">V136*'Process Emissions Multipliers'!$H$44</f>
        <v>0</v>
      </c>
    </row>
    <row r="137" spans="1:42">
      <c r="A137" s="74">
        <v>85</v>
      </c>
      <c r="B137" s="208">
        <f ca="1">IF('Chemicals 2010'!$A145="CP",INDIRECT("'Chemicals 2010'!"&amp;'Country Selector'!$B$3&amp;ROW($A145))*10^12,0)*'Process Emissions Multipliers'!$C$44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08">
        <f ca="1">IF('Chemicals 2020'!$A145="CP",INDIRECT("'Chemicals 2020'!"&amp;'Country Selector'!$B$3&amp;ROW($A145))*10^12,0)*'Process Emissions Multipliers'!$E$44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99">
        <f ca="1">IF('Chemicals 2030'!$A145="CP",INDIRECT("'Chemicals 2030'!"&amp;'Country Selector'!$B$3&amp;ROW($A145))*10^12,0)*'Process Emissions Multipliers'!$G$44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99">
        <f ca="1">V137*'Process Emissions Multipliers'!$H$44</f>
        <v>0</v>
      </c>
    </row>
    <row r="138" spans="1:42">
      <c r="A138" s="74">
        <v>86</v>
      </c>
      <c r="B138" s="208">
        <f ca="1">IF('Chemicals 2010'!$A146="CP",INDIRECT("'Chemicals 2010'!"&amp;'Country Selector'!$B$3&amp;ROW($A146))*10^12,0)*'Process Emissions Multipliers'!$C$44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08">
        <f ca="1">IF('Chemicals 2020'!$A146="CP",INDIRECT("'Chemicals 2020'!"&amp;'Country Selector'!$B$3&amp;ROW($A146))*10^12,0)*'Process Emissions Multipliers'!$E$44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99">
        <f ca="1">IF('Chemicals 2030'!$A146="CP",INDIRECT("'Chemicals 2030'!"&amp;'Country Selector'!$B$3&amp;ROW($A146))*10^12,0)*'Process Emissions Multipliers'!$G$44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99">
        <f ca="1">V138*'Process Emissions Multipliers'!$H$44</f>
        <v>0</v>
      </c>
    </row>
    <row r="139" spans="1:42">
      <c r="A139" s="74">
        <v>87</v>
      </c>
      <c r="B139" s="208">
        <f ca="1">IF('Chemicals 2010'!$A147="CP",INDIRECT("'Chemicals 2010'!"&amp;'Country Selector'!$B$3&amp;ROW($A147))*10^12,0)*'Process Emissions Multipliers'!$C$44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08">
        <f ca="1">IF('Chemicals 2020'!$A147="CP",INDIRECT("'Chemicals 2020'!"&amp;'Country Selector'!$B$3&amp;ROW($A147))*10^12,0)*'Process Emissions Multipliers'!$E$44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99">
        <f ca="1">IF('Chemicals 2030'!$A147="CP",INDIRECT("'Chemicals 2030'!"&amp;'Country Selector'!$B$3&amp;ROW($A147))*10^12,0)*'Process Emissions Multipliers'!$G$44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99">
        <f ca="1">V139*'Process Emissions Multipliers'!$H$44</f>
        <v>0</v>
      </c>
    </row>
    <row r="140" spans="1:42">
      <c r="A140" s="74">
        <v>88</v>
      </c>
      <c r="B140" s="208">
        <f ca="1">IF('Chemicals 2010'!$A148="CP",INDIRECT("'Chemicals 2010'!"&amp;'Country Selector'!$B$3&amp;ROW($A148))*10^12,0)*'Process Emissions Multipliers'!$C$44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08">
        <f ca="1">IF('Chemicals 2020'!$A148="CP",INDIRECT("'Chemicals 2020'!"&amp;'Country Selector'!$B$3&amp;ROW($A148))*10^12,0)*'Process Emissions Multipliers'!$E$44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99">
        <f ca="1">IF('Chemicals 2030'!$A148="CP",INDIRECT("'Chemicals 2030'!"&amp;'Country Selector'!$B$3&amp;ROW($A148))*10^12,0)*'Process Emissions Multipliers'!$G$44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99">
        <f ca="1">V140*'Process Emissions Multipliers'!$H$44</f>
        <v>0</v>
      </c>
    </row>
    <row r="141" spans="1:42">
      <c r="A141" s="74">
        <v>89</v>
      </c>
      <c r="B141" s="208">
        <f ca="1">IF('Chemicals 2010'!$A149="CP",INDIRECT("'Chemicals 2010'!"&amp;'Country Selector'!$B$3&amp;ROW($A149))*10^12,0)*'Process Emissions Multipliers'!$C$44</f>
        <v>0</v>
      </c>
      <c r="C141" s="90">
        <f t="shared" ca="1" si="27"/>
        <v>27260553744.5592</v>
      </c>
      <c r="D141" s="90">
        <f t="shared" ca="1" si="27"/>
        <v>54521107489.118401</v>
      </c>
      <c r="E141" s="90">
        <f t="shared" ca="1" si="27"/>
        <v>81781661233.677597</v>
      </c>
      <c r="F141" s="90">
        <f t="shared" ca="1" si="27"/>
        <v>109042214978.2368</v>
      </c>
      <c r="G141" s="90">
        <f t="shared" ca="1" si="27"/>
        <v>136302768722.79599</v>
      </c>
      <c r="H141" s="90">
        <f t="shared" ca="1" si="27"/>
        <v>163563322467.35519</v>
      </c>
      <c r="I141" s="90">
        <f t="shared" ca="1" si="27"/>
        <v>190823876211.9144</v>
      </c>
      <c r="J141" s="90">
        <f t="shared" ca="1" si="27"/>
        <v>218084429956.4736</v>
      </c>
      <c r="K141" s="90">
        <f t="shared" ca="1" si="27"/>
        <v>245344983701.03281</v>
      </c>
      <c r="L141" s="208">
        <f ca="1">IF('Chemicals 2020'!$A149="CP",INDIRECT("'Chemicals 2020'!"&amp;'Country Selector'!$B$3&amp;ROW($A149))*10^12,0)*'Process Emissions Multipliers'!$E$44</f>
        <v>272605537445.59201</v>
      </c>
      <c r="M141" s="90">
        <f t="shared" ca="1" si="28"/>
        <v>269228681796.12738</v>
      </c>
      <c r="N141" s="90">
        <f t="shared" ca="1" si="28"/>
        <v>265851826146.66275</v>
      </c>
      <c r="O141" s="90">
        <f t="shared" ca="1" si="28"/>
        <v>262474970497.19812</v>
      </c>
      <c r="P141" s="90">
        <f t="shared" ca="1" si="28"/>
        <v>259098114847.73346</v>
      </c>
      <c r="Q141" s="90">
        <f t="shared" ca="1" si="28"/>
        <v>255721259198.26886</v>
      </c>
      <c r="R141" s="90">
        <f t="shared" ca="1" si="28"/>
        <v>252344403548.80426</v>
      </c>
      <c r="S141" s="90">
        <f t="shared" ca="1" si="28"/>
        <v>248967547899.3396</v>
      </c>
      <c r="T141" s="90">
        <f t="shared" ca="1" si="28"/>
        <v>245590692249.87497</v>
      </c>
      <c r="U141" s="90">
        <f t="shared" ca="1" si="28"/>
        <v>242213836600.41034</v>
      </c>
      <c r="V141" s="299">
        <f ca="1">IF('Chemicals 2030'!$A149="CP",INDIRECT("'Chemicals 2030'!"&amp;'Country Selector'!$B$3&amp;ROW($A149))*10^12,0)*'Process Emissions Multipliers'!$G$44</f>
        <v>238836980950.94571</v>
      </c>
      <c r="W141" s="90">
        <f t="shared" ca="1" si="26"/>
        <v>242132951884.15497</v>
      </c>
      <c r="X141" s="90">
        <f t="shared" ca="1" si="26"/>
        <v>245428922817.36423</v>
      </c>
      <c r="Y141" s="90">
        <f t="shared" ca="1" si="26"/>
        <v>248724893750.57349</v>
      </c>
      <c r="Z141" s="90">
        <f t="shared" ca="1" si="26"/>
        <v>252020864683.78271</v>
      </c>
      <c r="AA141" s="90">
        <f t="shared" ca="1" si="26"/>
        <v>255316835616.992</v>
      </c>
      <c r="AB141" s="90">
        <f t="shared" ca="1" si="26"/>
        <v>258612806550.20123</v>
      </c>
      <c r="AC141" s="90">
        <f t="shared" ca="1" si="26"/>
        <v>261908777483.41052</v>
      </c>
      <c r="AD141" s="90">
        <f t="shared" ca="1" si="26"/>
        <v>265204748416.61978</v>
      </c>
      <c r="AE141" s="90">
        <f t="shared" ca="1" si="26"/>
        <v>268500719349.82904</v>
      </c>
      <c r="AF141" s="90">
        <f t="shared" ca="1" si="26"/>
        <v>271796690283.03827</v>
      </c>
      <c r="AG141" s="90">
        <f t="shared" ca="1" si="26"/>
        <v>275092661216.24756</v>
      </c>
      <c r="AH141" s="90">
        <f t="shared" ca="1" si="26"/>
        <v>278388632149.45679</v>
      </c>
      <c r="AI141" s="90">
        <f t="shared" ca="1" si="26"/>
        <v>281684603082.66602</v>
      </c>
      <c r="AJ141" s="90">
        <f t="shared" ca="1" si="26"/>
        <v>284980574015.87537</v>
      </c>
      <c r="AK141" s="90">
        <f t="shared" ca="1" si="26"/>
        <v>288276544949.08459</v>
      </c>
      <c r="AL141" s="90">
        <f t="shared" ca="1" si="26"/>
        <v>291572515882.29382</v>
      </c>
      <c r="AM141" s="90">
        <f t="shared" ca="1" si="25"/>
        <v>294868486815.50311</v>
      </c>
      <c r="AN141" s="90">
        <f t="shared" ca="1" si="25"/>
        <v>298164457748.71234</v>
      </c>
      <c r="AO141" s="90">
        <f t="shared" ca="1" si="25"/>
        <v>301460428681.92163</v>
      </c>
      <c r="AP141" s="299">
        <f ca="1">V141*'Process Emissions Multipliers'!$H$44</f>
        <v>304756399615.13086</v>
      </c>
    </row>
    <row r="142" spans="1:42">
      <c r="A142" s="74">
        <v>90</v>
      </c>
      <c r="B142" s="208">
        <f ca="1">IF('Chemicals 2010'!$A150="CP",INDIRECT("'Chemicals 2010'!"&amp;'Country Selector'!$B$3&amp;ROW($A150))*10^12,0)*'Process Emissions Multipliers'!$C$44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08">
        <f ca="1">IF('Chemicals 2020'!$A150="CP",INDIRECT("'Chemicals 2020'!"&amp;'Country Selector'!$B$3&amp;ROW($A150))*10^12,0)*'Process Emissions Multipliers'!$E$44</f>
        <v>0</v>
      </c>
      <c r="M142" s="90">
        <f t="shared" ca="1" si="28"/>
        <v>33711041639.779991</v>
      </c>
      <c r="N142" s="90">
        <f t="shared" ca="1" si="28"/>
        <v>67422083279.559982</v>
      </c>
      <c r="O142" s="90">
        <f t="shared" ca="1" si="28"/>
        <v>101133124919.33998</v>
      </c>
      <c r="P142" s="90">
        <f t="shared" ca="1" si="28"/>
        <v>134844166559.11996</v>
      </c>
      <c r="Q142" s="90">
        <f t="shared" ca="1" si="28"/>
        <v>168555208198.89996</v>
      </c>
      <c r="R142" s="90">
        <f t="shared" ca="1" si="28"/>
        <v>202266249838.67996</v>
      </c>
      <c r="S142" s="90">
        <f t="shared" ca="1" si="28"/>
        <v>235977291478.45996</v>
      </c>
      <c r="T142" s="90">
        <f t="shared" ca="1" si="28"/>
        <v>269688333118.23993</v>
      </c>
      <c r="U142" s="90">
        <f t="shared" ca="1" si="28"/>
        <v>303399374758.0199</v>
      </c>
      <c r="V142" s="299">
        <f ca="1">IF('Chemicals 2030'!$A150="CP",INDIRECT("'Chemicals 2030'!"&amp;'Country Selector'!$B$3&amp;ROW($A150))*10^12,0)*'Process Emissions Multipliers'!$G$44</f>
        <v>337110416397.79993</v>
      </c>
      <c r="W142" s="90">
        <f t="shared" ca="1" si="26"/>
        <v>341762569214.77686</v>
      </c>
      <c r="X142" s="90">
        <f t="shared" ca="1" si="26"/>
        <v>346414722031.75385</v>
      </c>
      <c r="Y142" s="90">
        <f t="shared" ca="1" si="26"/>
        <v>351066874848.73083</v>
      </c>
      <c r="Z142" s="90">
        <f t="shared" ca="1" si="26"/>
        <v>355719027665.70782</v>
      </c>
      <c r="AA142" s="90">
        <f t="shared" ca="1" si="26"/>
        <v>360371180482.68481</v>
      </c>
      <c r="AB142" s="90">
        <f t="shared" ca="1" si="26"/>
        <v>365023333299.6618</v>
      </c>
      <c r="AC142" s="90">
        <f t="shared" ca="1" si="26"/>
        <v>369675486116.63873</v>
      </c>
      <c r="AD142" s="90">
        <f t="shared" ca="1" si="26"/>
        <v>374327638933.61572</v>
      </c>
      <c r="AE142" s="90">
        <f t="shared" ca="1" si="26"/>
        <v>378979791750.59271</v>
      </c>
      <c r="AF142" s="90">
        <f t="shared" ca="1" si="26"/>
        <v>383631944567.5697</v>
      </c>
      <c r="AG142" s="90">
        <f t="shared" ca="1" si="26"/>
        <v>388284097384.54663</v>
      </c>
      <c r="AH142" s="90">
        <f t="shared" ca="1" si="26"/>
        <v>392936250201.52362</v>
      </c>
      <c r="AI142" s="90">
        <f t="shared" ca="1" si="26"/>
        <v>397588403018.50061</v>
      </c>
      <c r="AJ142" s="90">
        <f t="shared" ca="1" si="26"/>
        <v>402240555835.47754</v>
      </c>
      <c r="AK142" s="90">
        <f t="shared" ca="1" si="26"/>
        <v>406892708652.45447</v>
      </c>
      <c r="AL142" s="90">
        <f t="shared" ref="AL142:AO157" ca="1" si="29">$V142*($AP$1-AL$1)/($AP$1-$V$1)+$AP142*(AL$1-$V$1)/($AP$1-$V$1)</f>
        <v>411544861469.43152</v>
      </c>
      <c r="AM142" s="90">
        <f t="shared" ca="1" si="29"/>
        <v>416197014286.40851</v>
      </c>
      <c r="AN142" s="90">
        <f t="shared" ca="1" si="29"/>
        <v>420849167103.38544</v>
      </c>
      <c r="AO142" s="90">
        <f t="shared" ca="1" si="29"/>
        <v>425501319920.36249</v>
      </c>
      <c r="AP142" s="299">
        <f ca="1">V142*'Process Emissions Multipliers'!$H$44</f>
        <v>430153472737.33942</v>
      </c>
    </row>
    <row r="143" spans="1:42">
      <c r="A143" s="74">
        <v>91</v>
      </c>
      <c r="B143" s="208">
        <f ca="1">IF('Chemicals 2010'!$A151="CP",INDIRECT("'Chemicals 2010'!"&amp;'Country Selector'!$B$3&amp;ROW($A151))*10^12,0)*'Process Emissions Multipliers'!$C$44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08">
        <f ca="1">IF('Chemicals 2020'!$A151="CP",INDIRECT("'Chemicals 2020'!"&amp;'Country Selector'!$B$3&amp;ROW($A151))*10^12,0)*'Process Emissions Multipliers'!$E$44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99">
        <f ca="1">IF('Chemicals 2030'!$A151="CP",INDIRECT("'Chemicals 2030'!"&amp;'Country Selector'!$B$3&amp;ROW($A151))*10^12,0)*'Process Emissions Multipliers'!$G$44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99">
        <f ca="1">V143*'Process Emissions Multipliers'!$H$44</f>
        <v>0</v>
      </c>
    </row>
    <row r="144" spans="1:42">
      <c r="A144" s="74">
        <v>92</v>
      </c>
      <c r="B144" s="208">
        <f ca="1">IF('Chemicals 2010'!$A152="CP",INDIRECT("'Chemicals 2010'!"&amp;'Country Selector'!$B$3&amp;ROW($A152))*10^12,0)*'Process Emissions Multipliers'!$C$44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08">
        <f ca="1">IF('Chemicals 2020'!$A152="CP",INDIRECT("'Chemicals 2020'!"&amp;'Country Selector'!$B$3&amp;ROW($A152))*10^12,0)*'Process Emissions Multipliers'!$E$44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99">
        <f ca="1">IF('Chemicals 2030'!$A152="CP",INDIRECT("'Chemicals 2030'!"&amp;'Country Selector'!$B$3&amp;ROW($A152))*10^12,0)*'Process Emissions Multipliers'!$G$44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99">
        <f ca="1">V144*'Process Emissions Multipliers'!$H$44</f>
        <v>0</v>
      </c>
    </row>
    <row r="145" spans="1:42">
      <c r="A145" s="74">
        <v>93</v>
      </c>
      <c r="B145" s="208">
        <f ca="1">IF('Chemicals 2010'!$A153="CP",INDIRECT("'Chemicals 2010'!"&amp;'Country Selector'!$B$3&amp;ROW($A153))*10^12,0)*'Process Emissions Multipliers'!$C$44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08">
        <f ca="1">IF('Chemicals 2020'!$A153="CP",INDIRECT("'Chemicals 2020'!"&amp;'Country Selector'!$B$3&amp;ROW($A153))*10^12,0)*'Process Emissions Multipliers'!$E$44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99">
        <f ca="1">IF('Chemicals 2030'!$A153="CP",INDIRECT("'Chemicals 2030'!"&amp;'Country Selector'!$B$3&amp;ROW($A153))*10^12,0)*'Process Emissions Multipliers'!$G$44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99">
        <f ca="1">V145*'Process Emissions Multipliers'!$H$44</f>
        <v>0</v>
      </c>
    </row>
    <row r="146" spans="1:42">
      <c r="A146" s="74">
        <v>94</v>
      </c>
      <c r="B146" s="208">
        <f ca="1">IF('Chemicals 2010'!$A154="CP",INDIRECT("'Chemicals 2010'!"&amp;'Country Selector'!$B$3&amp;ROW($A154))*10^12,0)*'Process Emissions Multipliers'!$C$44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08">
        <f ca="1">IF('Chemicals 2020'!$A154="CP",INDIRECT("'Chemicals 2020'!"&amp;'Country Selector'!$B$3&amp;ROW($A154))*10^12,0)*'Process Emissions Multipliers'!$E$44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99">
        <f ca="1">IF('Chemicals 2030'!$A154="CP",INDIRECT("'Chemicals 2030'!"&amp;'Country Selector'!$B$3&amp;ROW($A154))*10^12,0)*'Process Emissions Multipliers'!$G$44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99">
        <f ca="1">V146*'Process Emissions Multipliers'!$H$44</f>
        <v>0</v>
      </c>
    </row>
    <row r="147" spans="1:42">
      <c r="A147" s="74">
        <v>95</v>
      </c>
      <c r="B147" s="208">
        <f ca="1">IF('Chemicals 2010'!$A155="CP",INDIRECT("'Chemicals 2010'!"&amp;'Country Selector'!$B$3&amp;ROW($A155))*10^12,0)*'Process Emissions Multipliers'!$C$44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08">
        <f ca="1">IF('Chemicals 2020'!$A155="CP",INDIRECT("'Chemicals 2020'!"&amp;'Country Selector'!$B$3&amp;ROW($A155))*10^12,0)*'Process Emissions Multipliers'!$E$44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99">
        <f ca="1">IF('Chemicals 2030'!$A155="CP",INDIRECT("'Chemicals 2030'!"&amp;'Country Selector'!$B$3&amp;ROW($A155))*10^12,0)*'Process Emissions Multipliers'!$G$44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99">
        <f ca="1">V147*'Process Emissions Multipliers'!$H$44</f>
        <v>0</v>
      </c>
    </row>
    <row r="148" spans="1:42">
      <c r="A148" s="74">
        <v>96</v>
      </c>
      <c r="B148" s="208">
        <f ca="1">IF('Chemicals 2010'!$A156="CP",INDIRECT("'Chemicals 2010'!"&amp;'Country Selector'!$B$3&amp;ROW($A156))*10^12,0)*'Process Emissions Multipliers'!$C$44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08">
        <f ca="1">IF('Chemicals 2020'!$A156="CP",INDIRECT("'Chemicals 2020'!"&amp;'Country Selector'!$B$3&amp;ROW($A156))*10^12,0)*'Process Emissions Multipliers'!$E$44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299">
        <f ca="1">IF('Chemicals 2030'!$A156="CP",INDIRECT("'Chemicals 2030'!"&amp;'Country Selector'!$B$3&amp;ROW($A156))*10^12,0)*'Process Emissions Multipliers'!$G$44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99">
        <f ca="1">V148*'Process Emissions Multipliers'!$H$44</f>
        <v>0</v>
      </c>
    </row>
    <row r="149" spans="1:42">
      <c r="A149" s="74">
        <v>97</v>
      </c>
      <c r="B149" s="208">
        <f ca="1">IF('Chemicals 2010'!$A157="CP",INDIRECT("'Chemicals 2010'!"&amp;'Country Selector'!$B$3&amp;ROW($A157))*10^12,0)*'Process Emissions Multipliers'!$C$44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08">
        <f ca="1">IF('Chemicals 2020'!$A157="CP",INDIRECT("'Chemicals 2020'!"&amp;'Country Selector'!$B$3&amp;ROW($A157))*10^12,0)*'Process Emissions Multipliers'!$E$44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99">
        <f ca="1">IF('Chemicals 2030'!$A157="CP",INDIRECT("'Chemicals 2030'!"&amp;'Country Selector'!$B$3&amp;ROW($A157))*10^12,0)*'Process Emissions Multipliers'!$G$44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99">
        <f ca="1">V149*'Process Emissions Multipliers'!$H$44</f>
        <v>0</v>
      </c>
    </row>
    <row r="150" spans="1:42">
      <c r="A150" s="74">
        <v>98</v>
      </c>
      <c r="B150" s="208">
        <f ca="1">IF('Chemicals 2010'!$A158="CP",INDIRECT("'Chemicals 2010'!"&amp;'Country Selector'!$B$3&amp;ROW($A158))*10^12,0)*'Process Emissions Multipliers'!$C$44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08">
        <f ca="1">IF('Chemicals 2020'!$A158="CP",INDIRECT("'Chemicals 2020'!"&amp;'Country Selector'!$B$3&amp;ROW($A158))*10^12,0)*'Process Emissions Multipliers'!$E$44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99">
        <f ca="1">IF('Chemicals 2030'!$A158="CP",INDIRECT("'Chemicals 2030'!"&amp;'Country Selector'!$B$3&amp;ROW($A158))*10^12,0)*'Process Emissions Multipliers'!$G$44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99">
        <f ca="1">V150*'Process Emissions Multipliers'!$H$44</f>
        <v>0</v>
      </c>
    </row>
    <row r="151" spans="1:42">
      <c r="A151" s="74">
        <v>99</v>
      </c>
      <c r="B151" s="208">
        <f ca="1">IF('Chemicals 2010'!$A159="CP",INDIRECT("'Chemicals 2010'!"&amp;'Country Selector'!$B$3&amp;ROW($A159))*10^12,0)*'Process Emissions Multipliers'!$C$44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08">
        <f ca="1">IF('Chemicals 2020'!$A159="CP",INDIRECT("'Chemicals 2020'!"&amp;'Country Selector'!$B$3&amp;ROW($A159))*10^12,0)*'Process Emissions Multipliers'!$E$44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99">
        <f ca="1">IF('Chemicals 2030'!$A159="CP",INDIRECT("'Chemicals 2030'!"&amp;'Country Selector'!$B$3&amp;ROW($A159))*10^12,0)*'Process Emissions Multipliers'!$G$44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99">
        <f ca="1">V151*'Process Emissions Multipliers'!$H$44</f>
        <v>0</v>
      </c>
    </row>
    <row r="152" spans="1:42">
      <c r="A152" s="74">
        <v>100</v>
      </c>
      <c r="B152" s="208">
        <f ca="1">IF('Chemicals 2010'!$A160="CP",INDIRECT("'Chemicals 2010'!"&amp;'Country Selector'!$B$3&amp;ROW($A160))*10^12,0)*'Process Emissions Multipliers'!$C$44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08">
        <f ca="1">IF('Chemicals 2020'!$A160="CP",INDIRECT("'Chemicals 2020'!"&amp;'Country Selector'!$B$3&amp;ROW($A160))*10^12,0)*'Process Emissions Multipliers'!$E$44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99">
        <f ca="1">IF('Chemicals 2030'!$A160="CP",INDIRECT("'Chemicals 2030'!"&amp;'Country Selector'!$B$3&amp;ROW($A160))*10^12,0)*'Process Emissions Multipliers'!$G$44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99">
        <f ca="1">V152*'Process Emissions Multipliers'!$H$44</f>
        <v>0</v>
      </c>
    </row>
    <row r="153" spans="1:42">
      <c r="A153" s="74">
        <v>150</v>
      </c>
      <c r="B153" s="208">
        <f ca="1">IF('Chemicals 2010'!$A161="CP",INDIRECT("'Chemicals 2010'!"&amp;'Country Selector'!$B$3&amp;ROW($A161))*10^12,0)*'Process Emissions Multipliers'!$C$44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08">
        <f ca="1">IF('Chemicals 2020'!$A161="CP",INDIRECT("'Chemicals 2020'!"&amp;'Country Selector'!$B$3&amp;ROW($A161))*10^12,0)*'Process Emissions Multipliers'!$E$44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299">
        <f ca="1">IF('Chemicals 2030'!$A161="CP",INDIRECT("'Chemicals 2030'!"&amp;'Country Selector'!$B$3&amp;ROW($A161))*10^12,0)*'Process Emissions Multipliers'!$G$44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99">
        <f ca="1">V153*'Process Emissions Multipliers'!$H$44</f>
        <v>0</v>
      </c>
    </row>
    <row r="154" spans="1:42">
      <c r="A154" s="74">
        <v>200</v>
      </c>
      <c r="B154" s="208">
        <f ca="1">IF('Chemicals 2010'!$A162="CP",INDIRECT("'Chemicals 2010'!"&amp;'Country Selector'!$B$3&amp;ROW($A162))*10^12,0)*'Process Emissions Multipliers'!$C$44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08">
        <f ca="1">IF('Chemicals 2020'!$A162="CP",INDIRECT("'Chemicals 2020'!"&amp;'Country Selector'!$B$3&amp;ROW($A162))*10^12,0)*'Process Emissions Multipliers'!$E$44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299">
        <f ca="1">IF('Chemicals 2030'!$A162="CP",INDIRECT("'Chemicals 2030'!"&amp;'Country Selector'!$B$3&amp;ROW($A162))*10^12,0)*'Process Emissions Multipliers'!$G$44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99">
        <f ca="1">V154*'Process Emissions Multipliers'!$H$44</f>
        <v>0</v>
      </c>
    </row>
    <row r="155" spans="1:42">
      <c r="A155" s="74">
        <v>250</v>
      </c>
      <c r="B155" s="208">
        <f ca="1">IF('Chemicals 2010'!$A163="CP",INDIRECT("'Chemicals 2010'!"&amp;'Country Selector'!$B$3&amp;ROW($A163))*10^12,0)*'Process Emissions Multipliers'!$C$44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08">
        <f ca="1">IF('Chemicals 2020'!$A163="CP",INDIRECT("'Chemicals 2020'!"&amp;'Country Selector'!$B$3&amp;ROW($A163))*10^12,0)*'Process Emissions Multipliers'!$E$44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299">
        <f ca="1">IF('Chemicals 2030'!$A163="CP",INDIRECT("'Chemicals 2030'!"&amp;'Country Selector'!$B$3&amp;ROW($A163))*10^12,0)*'Process Emissions Multipliers'!$G$44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99">
        <f ca="1">V155*'Process Emissions Multipliers'!$H$44</f>
        <v>0</v>
      </c>
    </row>
    <row r="156" spans="1:42">
      <c r="A156" s="74">
        <v>300</v>
      </c>
      <c r="B156" s="208">
        <f ca="1">IF('Chemicals 2010'!$A164="CP",INDIRECT("'Chemicals 2010'!"&amp;'Country Selector'!$B$3&amp;ROW($A164))*10^12,0)*'Process Emissions Multipliers'!$C$44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08">
        <f ca="1">IF('Chemicals 2020'!$A164="CP",INDIRECT("'Chemicals 2020'!"&amp;'Country Selector'!$B$3&amp;ROW($A164))*10^12,0)*'Process Emissions Multipliers'!$E$44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299">
        <f ca="1">IF('Chemicals 2030'!$A164="CP",INDIRECT("'Chemicals 2030'!"&amp;'Country Selector'!$B$3&amp;ROW($A164))*10^12,0)*'Process Emissions Multipliers'!$G$44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99">
        <f ca="1">V156*'Process Emissions Multipliers'!$H$44</f>
        <v>0</v>
      </c>
    </row>
    <row r="157" spans="1:42">
      <c r="A157" s="74">
        <v>350</v>
      </c>
      <c r="B157" s="208">
        <f ca="1">IF('Chemicals 2010'!$A165="CP",INDIRECT("'Chemicals 2010'!"&amp;'Country Selector'!$B$3&amp;ROW($A165))*10^12,0)*'Process Emissions Multipliers'!$C$44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08">
        <f ca="1">IF('Chemicals 2020'!$A165="CP",INDIRECT("'Chemicals 2020'!"&amp;'Country Selector'!$B$3&amp;ROW($A165))*10^12,0)*'Process Emissions Multipliers'!$E$44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99">
        <f ca="1">IF('Chemicals 2030'!$A165="CP",INDIRECT("'Chemicals 2030'!"&amp;'Country Selector'!$B$3&amp;ROW($A165))*10^12,0)*'Process Emissions Multipliers'!$G$44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99">
        <f ca="1">V157*'Process Emissions Multipliers'!$H$44</f>
        <v>0</v>
      </c>
    </row>
    <row r="158" spans="1:42">
      <c r="A158" s="74">
        <v>400</v>
      </c>
      <c r="B158" s="208">
        <f ca="1">IF('Chemicals 2010'!$A166="CP",INDIRECT("'Chemicals 2010'!"&amp;'Country Selector'!$B$3&amp;ROW($A166))*10^12,0)*'Process Emissions Multipliers'!$C$44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08">
        <f ca="1">IF('Chemicals 2020'!$A166="CP",INDIRECT("'Chemicals 2020'!"&amp;'Country Selector'!$B$3&amp;ROW($A166))*10^12,0)*'Process Emissions Multipliers'!$E$44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299">
        <f ca="1">IF('Chemicals 2030'!$A166="CP",INDIRECT("'Chemicals 2030'!"&amp;'Country Selector'!$B$3&amp;ROW($A166))*10^12,0)*'Process Emissions Multipliers'!$G$44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99">
        <f ca="1">V158*'Process Emissions Multipliers'!$H$44</f>
        <v>0</v>
      </c>
    </row>
    <row r="159" spans="1:42">
      <c r="A159" s="74">
        <v>450</v>
      </c>
      <c r="B159" s="208">
        <f ca="1">IF('Chemicals 2010'!$A167="CP",INDIRECT("'Chemicals 2010'!"&amp;'Country Selector'!$B$3&amp;ROW($A167))*10^12,0)*'Process Emissions Multipliers'!$C$44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08">
        <f ca="1">IF('Chemicals 2020'!$A167="CP",INDIRECT("'Chemicals 2020'!"&amp;'Country Selector'!$B$3&amp;ROW($A167))*10^12,0)*'Process Emissions Multipliers'!$E$44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299">
        <f ca="1">IF('Chemicals 2030'!$A167="CP",INDIRECT("'Chemicals 2030'!"&amp;'Country Selector'!$B$3&amp;ROW($A167))*10^12,0)*'Process Emissions Multipliers'!$G$44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99">
        <f ca="1">V159*'Process Emissions Multipliers'!$H$44</f>
        <v>0</v>
      </c>
    </row>
    <row r="160" spans="1:42">
      <c r="A160" s="74">
        <v>500</v>
      </c>
      <c r="B160" s="208">
        <f ca="1">IF('Chemicals 2010'!$A168="CP",INDIRECT("'Chemicals 2010'!"&amp;'Country Selector'!$B$3&amp;ROW($A168))*10^12,0)*'Process Emissions Multipliers'!$C$44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08">
        <f ca="1">IF('Chemicals 2020'!$A168="CP",INDIRECT("'Chemicals 2020'!"&amp;'Country Selector'!$B$3&amp;ROW($A168))*10^12,0)*'Process Emissions Multipliers'!$E$44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299">
        <f ca="1">IF('Chemicals 2030'!$A168="CP",INDIRECT("'Chemicals 2030'!"&amp;'Country Selector'!$B$3&amp;ROW($A168))*10^12,0)*'Process Emissions Multipliers'!$G$44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99">
        <f ca="1">V160*'Process Emissions Multipliers'!$H$44</f>
        <v>0</v>
      </c>
    </row>
    <row r="161" spans="1:42">
      <c r="A161" s="74">
        <v>550</v>
      </c>
      <c r="B161" s="208">
        <f ca="1">IF('Chemicals 2010'!$A169="CP",INDIRECT("'Chemicals 2010'!"&amp;'Country Selector'!$B$3&amp;ROW($A169))*10^12,0)*'Process Emissions Multipliers'!$C$44</f>
        <v>0</v>
      </c>
      <c r="C161" s="90">
        <f t="shared" ca="1" si="33"/>
        <v>11814741905.598553</v>
      </c>
      <c r="D161" s="90">
        <f t="shared" ca="1" si="31"/>
        <v>23629483811.197105</v>
      </c>
      <c r="E161" s="90">
        <f t="shared" ca="1" si="31"/>
        <v>35444225716.795662</v>
      </c>
      <c r="F161" s="90">
        <f t="shared" ca="1" si="31"/>
        <v>47258967622.394211</v>
      </c>
      <c r="G161" s="90">
        <f t="shared" ca="1" si="31"/>
        <v>59073709527.992775</v>
      </c>
      <c r="H161" s="90">
        <f t="shared" ca="1" si="31"/>
        <v>70888451433.591324</v>
      </c>
      <c r="I161" s="90">
        <f t="shared" ca="1" si="31"/>
        <v>82703193339.189865</v>
      </c>
      <c r="J161" s="90">
        <f t="shared" ca="1" si="31"/>
        <v>94517935244.788422</v>
      </c>
      <c r="K161" s="90">
        <f t="shared" ca="1" si="31"/>
        <v>106332677150.38699</v>
      </c>
      <c r="L161" s="208">
        <f ca="1">IF('Chemicals 2020'!$A169="CP",INDIRECT("'Chemicals 2020'!"&amp;'Country Selector'!$B$3&amp;ROW($A169))*10^12,0)*'Process Emissions Multipliers'!$E$44</f>
        <v>118147419055.98553</v>
      </c>
      <c r="M161" s="90">
        <f t="shared" ca="1" si="34"/>
        <v>116747986045.5376</v>
      </c>
      <c r="N161" s="90">
        <f t="shared" ca="1" si="32"/>
        <v>115348553035.08963</v>
      </c>
      <c r="O161" s="90">
        <f t="shared" ca="1" si="32"/>
        <v>113949120024.64169</v>
      </c>
      <c r="P161" s="90">
        <f t="shared" ca="1" si="32"/>
        <v>112549687014.19376</v>
      </c>
      <c r="Q161" s="90">
        <f t="shared" ca="1" si="32"/>
        <v>111150254003.7458</v>
      </c>
      <c r="R161" s="90">
        <f t="shared" ca="1" si="32"/>
        <v>109750820993.29785</v>
      </c>
      <c r="S161" s="90">
        <f t="shared" ca="1" si="32"/>
        <v>108351387982.84988</v>
      </c>
      <c r="T161" s="90">
        <f t="shared" ca="1" si="32"/>
        <v>106951954972.40195</v>
      </c>
      <c r="U161" s="90">
        <f t="shared" ca="1" si="32"/>
        <v>105552521961.95401</v>
      </c>
      <c r="V161" s="299">
        <f ca="1">IF('Chemicals 2030'!$A169="CP",INDIRECT("'Chemicals 2030'!"&amp;'Country Selector'!$B$3&amp;ROW($A169))*10^12,0)*'Process Emissions Multipliers'!$G$44</f>
        <v>104153088951.50606</v>
      </c>
      <c r="W161" s="90">
        <f t="shared" ca="1" si="36"/>
        <v>105590410560.66937</v>
      </c>
      <c r="X161" s="90">
        <f t="shared" ca="1" si="36"/>
        <v>107027732169.8327</v>
      </c>
      <c r="Y161" s="90">
        <f t="shared" ca="1" si="36"/>
        <v>108465053778.99602</v>
      </c>
      <c r="Z161" s="90">
        <f t="shared" ca="1" si="36"/>
        <v>109902375388.15933</v>
      </c>
      <c r="AA161" s="90">
        <f t="shared" ca="1" si="36"/>
        <v>111339696997.32266</v>
      </c>
      <c r="AB161" s="90">
        <f t="shared" ca="1" si="36"/>
        <v>112777018606.48596</v>
      </c>
      <c r="AC161" s="90">
        <f t="shared" ca="1" si="36"/>
        <v>114214340215.64929</v>
      </c>
      <c r="AD161" s="90">
        <f t="shared" ca="1" si="36"/>
        <v>115651661824.81262</v>
      </c>
      <c r="AE161" s="90">
        <f t="shared" ca="1" si="36"/>
        <v>117088983433.97592</v>
      </c>
      <c r="AF161" s="90">
        <f t="shared" ca="1" si="36"/>
        <v>118526305043.13925</v>
      </c>
      <c r="AG161" s="90">
        <f t="shared" ca="1" si="36"/>
        <v>119963626652.30258</v>
      </c>
      <c r="AH161" s="90">
        <f t="shared" ca="1" si="36"/>
        <v>121400948261.46588</v>
      </c>
      <c r="AI161" s="90">
        <f t="shared" ca="1" si="36"/>
        <v>122838269870.6292</v>
      </c>
      <c r="AJ161" s="90">
        <f t="shared" ca="1" si="36"/>
        <v>124275591479.79254</v>
      </c>
      <c r="AK161" s="90">
        <f t="shared" ca="1" si="36"/>
        <v>125712913088.95584</v>
      </c>
      <c r="AL161" s="90">
        <f t="shared" ca="1" si="36"/>
        <v>127150234698.11917</v>
      </c>
      <c r="AM161" s="90">
        <f t="shared" ca="1" si="35"/>
        <v>128587556307.28247</v>
      </c>
      <c r="AN161" s="90">
        <f t="shared" ca="1" si="35"/>
        <v>130024877916.4458</v>
      </c>
      <c r="AO161" s="90">
        <f t="shared" ca="1" si="35"/>
        <v>131462199525.60912</v>
      </c>
      <c r="AP161" s="299">
        <f ca="1">V161*'Process Emissions Multipliers'!$H$44</f>
        <v>132899521134.77245</v>
      </c>
    </row>
    <row r="162" spans="1:42">
      <c r="A162" s="74">
        <v>600</v>
      </c>
      <c r="B162" s="208">
        <f ca="1">IF('Chemicals 2010'!$A170="CP",INDIRECT("'Chemicals 2010'!"&amp;'Country Selector'!$B$3&amp;ROW($A170))*10^12,0)*'Process Emissions Multipliers'!$C$44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08">
        <f ca="1">IF('Chemicals 2020'!$A170="CP",INDIRECT("'Chemicals 2020'!"&amp;'Country Selector'!$B$3&amp;ROW($A170))*10^12,0)*'Process Emissions Multipliers'!$E$44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299">
        <f ca="1">IF('Chemicals 2030'!$A170="CP",INDIRECT("'Chemicals 2030'!"&amp;'Country Selector'!$B$3&amp;ROW($A170))*10^12,0)*'Process Emissions Multipliers'!$G$44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99">
        <f ca="1">V162*'Process Emissions Multipliers'!$H$44</f>
        <v>0</v>
      </c>
    </row>
    <row r="163" spans="1:42">
      <c r="A163" s="74">
        <v>650</v>
      </c>
      <c r="B163" s="208">
        <f ca="1">IF('Chemicals 2010'!$A171="CP",INDIRECT("'Chemicals 2010'!"&amp;'Country Selector'!$B$3&amp;ROW($A171))*10^12,0)*'Process Emissions Multipliers'!$C$44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08">
        <f ca="1">IF('Chemicals 2020'!$A171="CP",INDIRECT("'Chemicals 2020'!"&amp;'Country Selector'!$B$3&amp;ROW($A171))*10^12,0)*'Process Emissions Multipliers'!$E$44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299">
        <f ca="1">IF('Chemicals 2030'!$A171="CP",INDIRECT("'Chemicals 2030'!"&amp;'Country Selector'!$B$3&amp;ROW($A171))*10^12,0)*'Process Emissions Multipliers'!$G$44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99">
        <f ca="1">V163*'Process Emissions Multipliers'!$H$44</f>
        <v>0</v>
      </c>
    </row>
    <row r="164" spans="1:42">
      <c r="A164" s="74">
        <v>700</v>
      </c>
      <c r="B164" s="208">
        <f ca="1">IF('Chemicals 2010'!$A172="CP",INDIRECT("'Chemicals 2010'!"&amp;'Country Selector'!$B$3&amp;ROW($A172))*10^12,0)*'Process Emissions Multipliers'!$C$44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08">
        <f ca="1">IF('Chemicals 2020'!$A172="CP",INDIRECT("'Chemicals 2020'!"&amp;'Country Selector'!$B$3&amp;ROW($A172))*10^12,0)*'Process Emissions Multipliers'!$E$44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299">
        <f ca="1">IF('Chemicals 2030'!$A172="CP",INDIRECT("'Chemicals 2030'!"&amp;'Country Selector'!$B$3&amp;ROW($A172))*10^12,0)*'Process Emissions Multipliers'!$G$44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99">
        <f ca="1">V164*'Process Emissions Multipliers'!$H$44</f>
        <v>0</v>
      </c>
    </row>
    <row r="165" spans="1:42">
      <c r="A165" s="74">
        <v>750</v>
      </c>
      <c r="B165" s="208">
        <f ca="1">IF('Chemicals 2010'!$A173="CP",INDIRECT("'Chemicals 2010'!"&amp;'Country Selector'!$B$3&amp;ROW($A173))*10^12,0)*'Process Emissions Multipliers'!$C$44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08">
        <f ca="1">IF('Chemicals 2020'!$A173="CP",INDIRECT("'Chemicals 2020'!"&amp;'Country Selector'!$B$3&amp;ROW($A173))*10^12,0)*'Process Emissions Multipliers'!$E$44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99">
        <f ca="1">IF('Chemicals 2030'!$A173="CP",INDIRECT("'Chemicals 2030'!"&amp;'Country Selector'!$B$3&amp;ROW($A173))*10^12,0)*'Process Emissions Multipliers'!$G$44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99">
        <f ca="1">V165*'Process Emissions Multipliers'!$H$44</f>
        <v>0</v>
      </c>
    </row>
    <row r="166" spans="1:42">
      <c r="A166" s="74">
        <v>800</v>
      </c>
      <c r="B166" s="208">
        <f ca="1">IF('Chemicals 2010'!$A174="CP",INDIRECT("'Chemicals 2010'!"&amp;'Country Selector'!$B$3&amp;ROW($A174))*10^12,0)*'Process Emissions Multipliers'!$C$44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08">
        <f ca="1">IF('Chemicals 2020'!$A174="CP",INDIRECT("'Chemicals 2020'!"&amp;'Country Selector'!$B$3&amp;ROW($A174))*10^12,0)*'Process Emissions Multipliers'!$E$44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299">
        <f ca="1">IF('Chemicals 2030'!$A174="CP",INDIRECT("'Chemicals 2030'!"&amp;'Country Selector'!$B$3&amp;ROW($A174))*10^12,0)*'Process Emissions Multipliers'!$G$44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99">
        <f ca="1">V166*'Process Emissions Multipliers'!$H$44</f>
        <v>0</v>
      </c>
    </row>
    <row r="167" spans="1:42">
      <c r="A167" s="74">
        <v>850</v>
      </c>
      <c r="B167" s="208">
        <f ca="1">IF('Chemicals 2010'!$A175="CP",INDIRECT("'Chemicals 2010'!"&amp;'Country Selector'!$B$3&amp;ROW($A175))*10^12,0)*'Process Emissions Multipliers'!$C$44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08">
        <f ca="1">IF('Chemicals 2020'!$A175="CP",INDIRECT("'Chemicals 2020'!"&amp;'Country Selector'!$B$3&amp;ROW($A175))*10^12,0)*'Process Emissions Multipliers'!$E$44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299">
        <f ca="1">IF('Chemicals 2030'!$A175="CP",INDIRECT("'Chemicals 2030'!"&amp;'Country Selector'!$B$3&amp;ROW($A175))*10^12,0)*'Process Emissions Multipliers'!$G$44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99">
        <f ca="1">V167*'Process Emissions Multipliers'!$H$44</f>
        <v>0</v>
      </c>
    </row>
    <row r="168" spans="1:42">
      <c r="A168" s="74">
        <v>900</v>
      </c>
      <c r="B168" s="208">
        <f ca="1">IF('Chemicals 2010'!$A176="CP",INDIRECT("'Chemicals 2010'!"&amp;'Country Selector'!$B$3&amp;ROW($A176))*10^12,0)*'Process Emissions Multipliers'!$C$44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08">
        <f ca="1">IF('Chemicals 2020'!$A176="CP",INDIRECT("'Chemicals 2020'!"&amp;'Country Selector'!$B$3&amp;ROW($A176))*10^12,0)*'Process Emissions Multipliers'!$E$44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99">
        <f ca="1">IF('Chemicals 2030'!$A176="CP",INDIRECT("'Chemicals 2030'!"&amp;'Country Selector'!$B$3&amp;ROW($A176))*10^12,0)*'Process Emissions Multipliers'!$G$44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99">
        <f ca="1">V168*'Process Emissions Multipliers'!$H$44</f>
        <v>0</v>
      </c>
    </row>
    <row r="169" spans="1:42">
      <c r="A169" s="74">
        <v>950</v>
      </c>
      <c r="B169" s="208">
        <f ca="1">IF('Chemicals 2010'!$A177="CP",INDIRECT("'Chemicals 2010'!"&amp;'Country Selector'!$B$3&amp;ROW($A177))*10^12,0)*'Process Emissions Multipliers'!$C$44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08">
        <f ca="1">IF('Chemicals 2020'!$A177="CP",INDIRECT("'Chemicals 2020'!"&amp;'Country Selector'!$B$3&amp;ROW($A177))*10^12,0)*'Process Emissions Multipliers'!$E$44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99">
        <f ca="1">IF('Chemicals 2030'!$A177="CP",INDIRECT("'Chemicals 2030'!"&amp;'Country Selector'!$B$3&amp;ROW($A177))*10^12,0)*'Process Emissions Multipliers'!$G$44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99">
        <f ca="1">V169*'Process Emissions Multipliers'!$H$44</f>
        <v>0</v>
      </c>
    </row>
    <row r="170" spans="1:42">
      <c r="A170" s="74">
        <v>1000</v>
      </c>
      <c r="B170" s="208">
        <f ca="1">IF('Chemicals 2010'!$A178="CP",INDIRECT("'Chemicals 2010'!"&amp;'Country Selector'!$B$3&amp;ROW($A178))*10^12,0)*'Process Emissions Multipliers'!$C$44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08">
        <f ca="1">IF('Chemicals 2020'!$A178="CP",INDIRECT("'Chemicals 2020'!"&amp;'Country Selector'!$B$3&amp;ROW($A178))*10^12,0)*'Process Emissions Multipliers'!$E$44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99">
        <f ca="1">IF('Chemicals 2030'!$A178="CP",INDIRECT("'Chemicals 2030'!"&amp;'Country Selector'!$B$3&amp;ROW($A178))*10^12,0)*'Process Emissions Multipliers'!$G$44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99">
        <f ca="1">V170*'Process Emissions Multipliers'!$H$44</f>
        <v>0</v>
      </c>
    </row>
    <row r="171" spans="1:42">
      <c r="A171" s="74">
        <v>1500</v>
      </c>
      <c r="B171" s="208">
        <f ca="1">IF('Chemicals 2010'!$A179="CP",INDIRECT("'Chemicals 2010'!"&amp;'Country Selector'!$B$3&amp;ROW($A179))*10^12,0)*'Process Emissions Multipliers'!$C$44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08">
        <f ca="1">IF('Chemicals 2020'!$A179="CP",INDIRECT("'Chemicals 2020'!"&amp;'Country Selector'!$B$3&amp;ROW($A179))*10^12,0)*'Process Emissions Multipliers'!$E$44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299">
        <f ca="1">IF('Chemicals 2030'!$A179="CP",INDIRECT("'Chemicals 2030'!"&amp;'Country Selector'!$B$3&amp;ROW($A179))*10^12,0)*'Process Emissions Multipliers'!$G$44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99">
        <f ca="1">V171*'Process Emissions Multipliers'!$H$44</f>
        <v>0</v>
      </c>
    </row>
    <row r="172" spans="1:42">
      <c r="A172" s="74">
        <v>2000</v>
      </c>
      <c r="B172" s="208">
        <f ca="1">IF('Chemicals 2010'!$A180="CP",INDIRECT("'Chemicals 2010'!"&amp;'Country Selector'!$B$3&amp;ROW($A180))*10^12,0)*'Process Emissions Multipliers'!$C$44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08">
        <f ca="1">IF('Chemicals 2020'!$A180="CP",INDIRECT("'Chemicals 2020'!"&amp;'Country Selector'!$B$3&amp;ROW($A180))*10^12,0)*'Process Emissions Multipliers'!$E$44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99">
        <f ca="1">IF('Chemicals 2030'!$A180="CP",INDIRECT("'Chemicals 2030'!"&amp;'Country Selector'!$B$3&amp;ROW($A180))*10^12,0)*'Process Emissions Multipliers'!$G$44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99">
        <f ca="1">V172*'Process Emissions Multipliers'!$H$44</f>
        <v>0</v>
      </c>
    </row>
    <row r="173" spans="1:42">
      <c r="A173" s="74">
        <v>3000</v>
      </c>
      <c r="B173" s="208">
        <f ca="1">IF('Chemicals 2010'!$A181="CP",INDIRECT("'Chemicals 2010'!"&amp;'Country Selector'!$B$3&amp;ROW($A181))*10^12,0)*'Process Emissions Multipliers'!$C$44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08">
        <f ca="1">IF('Chemicals 2020'!$A181="CP",INDIRECT("'Chemicals 2020'!"&amp;'Country Selector'!$B$3&amp;ROW($A181))*10^12,0)*'Process Emissions Multipliers'!$E$44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299">
        <f ca="1">IF('Chemicals 2030'!$A181="CP",INDIRECT("'Chemicals 2030'!"&amp;'Country Selector'!$B$3&amp;ROW($A181))*10^12,0)*'Process Emissions Multipliers'!$G$44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99">
        <f ca="1">V173*'Process Emissions Multipliers'!$H$44</f>
        <v>0</v>
      </c>
    </row>
    <row r="174" spans="1:42">
      <c r="A174" s="74">
        <v>5000</v>
      </c>
      <c r="B174" s="208">
        <f ca="1">IF('Chemicals 2010'!$A182="CP",INDIRECT("'Chemicals 2010'!"&amp;'Country Selector'!$B$3&amp;ROW($A182))*10^12,0)*'Process Emissions Multipliers'!$C$44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08">
        <f ca="1">IF('Chemicals 2020'!$A182="CP",INDIRECT("'Chemicals 2020'!"&amp;'Country Selector'!$B$3&amp;ROW($A182))*10^12,0)*'Process Emissions Multipliers'!$E$44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299">
        <f ca="1">IF('Chemicals 2030'!$A182="CP",INDIRECT("'Chemicals 2030'!"&amp;'Country Selector'!$B$3&amp;ROW($A182))*10^12,0)*'Process Emissions Multipliers'!$G$44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99">
        <f ca="1">V174*'Process Emissions Multipliers'!$H$44</f>
        <v>0</v>
      </c>
    </row>
    <row r="175" spans="1:42">
      <c r="A175" s="74">
        <v>10000</v>
      </c>
      <c r="B175" s="208">
        <f ca="1">IF('Chemicals 2010'!$A183="CP",INDIRECT("'Chemicals 2010'!"&amp;'Country Selector'!$B$3&amp;ROW($A183))*10^12,0)*'Process Emissions Multipliers'!$C$44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08">
        <f ca="1">IF('Chemicals 2020'!$A183="CP",INDIRECT("'Chemicals 2020'!"&amp;'Country Selector'!$B$3&amp;ROW($A183))*10^12,0)*'Process Emissions Multipliers'!$E$44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99">
        <f ca="1">IF('Chemicals 2030'!$A183="CP",INDIRECT("'Chemicals 2030'!"&amp;'Country Selector'!$B$3&amp;ROW($A183))*10^12,0)*'Process Emissions Multipliers'!$G$44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99">
        <f ca="1">V175*'Process Emissions Multipliers'!$H$44</f>
        <v>0</v>
      </c>
    </row>
    <row r="176" spans="1:42">
      <c r="A176" s="74">
        <v>100000</v>
      </c>
      <c r="B176" s="208">
        <f ca="1">IF('Chemicals 2010'!$A184="CP",INDIRECT("'Chemicals 2010'!"&amp;'Country Selector'!$B$3&amp;ROW($A184))*10^12,0)*'Process Emissions Multipliers'!$C$44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08">
        <f ca="1">IF('Chemicals 2020'!$A184="CP",INDIRECT("'Chemicals 2020'!"&amp;'Country Selector'!$B$3&amp;ROW($A184))*10^12,0)*'Process Emissions Multipliers'!$E$44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299">
        <f ca="1">IF('Chemicals 2030'!$A184="CP",INDIRECT("'Chemicals 2030'!"&amp;'Country Selector'!$B$3&amp;ROW($A184))*10^12,0)*'Process Emissions Multipliers'!$G$44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99">
        <f ca="1">V176*'Process Emissions Multipliers'!$H$44</f>
        <v>0</v>
      </c>
    </row>
    <row r="177" spans="1:42">
      <c r="A177" s="74">
        <v>1000000</v>
      </c>
      <c r="B177" s="208">
        <f ca="1">IF('Chemicals 2010'!$A185="CP",INDIRECT("'Chemicals 2010'!"&amp;'Country Selector'!$B$3&amp;ROW($A185))*10^12,0)*'Process Emissions Multipliers'!$C$44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08">
        <f ca="1">IF('Chemicals 2020'!$A185="CP",INDIRECT("'Chemicals 2020'!"&amp;'Country Selector'!$B$3&amp;ROW($A185))*10^12,0)*'Process Emissions Multipliers'!$E$44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99">
        <f ca="1">IF('Chemicals 2030'!$A185="CP",INDIRECT("'Chemicals 2030'!"&amp;'Country Selector'!$B$3&amp;ROW($A185))*10^12,0)*'Process Emissions Multipliers'!$G$44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99">
        <f ca="1">V177*'Process Emissions Multipliers'!$H$44</f>
        <v>0</v>
      </c>
    </row>
    <row r="179" spans="1:42">
      <c r="D179" s="299"/>
      <c r="E179" s="299"/>
      <c r="F179" s="299"/>
      <c r="G179" s="299"/>
      <c r="H179" s="299"/>
      <c r="I179" s="299"/>
      <c r="J179" s="299"/>
      <c r="K179" s="299"/>
      <c r="L179" s="299"/>
      <c r="M179" s="299"/>
      <c r="N179" s="299"/>
      <c r="O179" s="299"/>
      <c r="P179" s="299"/>
      <c r="Q179" s="299"/>
      <c r="R179" s="299"/>
      <c r="S179" s="299"/>
      <c r="T179" s="299"/>
      <c r="U179" s="299"/>
      <c r="V179" s="299"/>
      <c r="W179" s="299"/>
      <c r="X179" s="299"/>
      <c r="Y179" s="299"/>
      <c r="Z179" s="299"/>
      <c r="AA179" s="299"/>
      <c r="AB179" s="299"/>
      <c r="AC179" s="299"/>
      <c r="AD179" s="299"/>
      <c r="AE179" s="299"/>
      <c r="AF179" s="299"/>
      <c r="AG179" s="299"/>
      <c r="AH179" s="299"/>
      <c r="AI179" s="299"/>
      <c r="AJ179" s="299"/>
      <c r="AK179" s="299"/>
      <c r="AL179" s="299"/>
      <c r="AM179" s="299"/>
      <c r="AN179" s="299"/>
      <c r="AO179" s="29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V2" sqref="V2"/>
    </sheetView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Selector'!$B$3&amp;ROW($A10))*10^12,0)*'Process Emissions Multipliers'!$C$56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Selector'!$B$3&amp;ROW($A10))*10^12,0)*'Process Emissions Multipliers'!$E$56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Selector'!$B$3&amp;ROW($A10))*10^12,0)*'Process Emissions Multipliers'!$G$56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Multipliers'!$H$56</f>
        <v>0</v>
      </c>
    </row>
    <row r="3" spans="1:42">
      <c r="A3" s="74">
        <v>-49</v>
      </c>
      <c r="B3" s="208">
        <f ca="1">IF('NGPS 2010'!$A11="WT",INDIRECT("'NGPS 2010'!"&amp;'Country Selector'!$B$3&amp;ROW($A11))*10^12,0)*'Process Emissions Multipliers'!$C$56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Selector'!$B$3&amp;ROW($A11))*10^12,0)*'Process Emissions Multipliers'!$E$56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Selector'!$B$3&amp;ROW($A11))*10^12,0)*'Process Emissions Multipliers'!$G$56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Multipliers'!$H$56</f>
        <v>0</v>
      </c>
    </row>
    <row r="4" spans="1:42">
      <c r="A4" s="74">
        <v>-48</v>
      </c>
      <c r="B4" s="208">
        <f ca="1">IF('NGPS 2010'!$A12="WT",INDIRECT("'NGPS 2010'!"&amp;'Country Selector'!$B$3&amp;ROW($A12))*10^12,0)*'Process Emissions Multipliers'!$C$56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Selector'!$B$3&amp;ROW($A12))*10^12,0)*'Process Emissions Multipliers'!$E$56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Selector'!$B$3&amp;ROW($A12))*10^12,0)*'Process Emissions Multipliers'!$G$56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Multipliers'!$H$56</f>
        <v>0</v>
      </c>
    </row>
    <row r="5" spans="1:42">
      <c r="A5" s="74">
        <v>-47</v>
      </c>
      <c r="B5" s="208">
        <f ca="1">IF('NGPS 2010'!$A13="WT",INDIRECT("'NGPS 2010'!"&amp;'Country Selector'!$B$3&amp;ROW($A13))*10^12,0)*'Process Emissions Multipliers'!$C$56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Selector'!$B$3&amp;ROW($A13))*10^12,0)*'Process Emissions Multipliers'!$E$56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Selector'!$B$3&amp;ROW($A13))*10^12,0)*'Process Emissions Multipliers'!$G$56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Multipliers'!$H$56</f>
        <v>0</v>
      </c>
    </row>
    <row r="6" spans="1:42">
      <c r="A6" s="74">
        <v>-46</v>
      </c>
      <c r="B6" s="208">
        <f ca="1">IF('NGPS 2010'!$A14="WT",INDIRECT("'NGPS 2010'!"&amp;'Country Selector'!$B$3&amp;ROW($A14))*10^12,0)*'Process Emissions Multipliers'!$C$56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Selector'!$B$3&amp;ROW($A14))*10^12,0)*'Process Emissions Multipliers'!$E$56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Selector'!$B$3&amp;ROW($A14))*10^12,0)*'Process Emissions Multipliers'!$G$56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Multipliers'!$H$56</f>
        <v>0</v>
      </c>
    </row>
    <row r="7" spans="1:42">
      <c r="A7" s="74">
        <v>-45</v>
      </c>
      <c r="B7" s="208">
        <f ca="1">IF('NGPS 2010'!$A15="WT",INDIRECT("'NGPS 2010'!"&amp;'Country Selector'!$B$3&amp;ROW($A15))*10^12,0)*'Process Emissions Multipliers'!$C$56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Selector'!$B$3&amp;ROW($A15))*10^12,0)*'Process Emissions Multipliers'!$E$56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Selector'!$B$3&amp;ROW($A15))*10^12,0)*'Process Emissions Multipliers'!$G$56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Multipliers'!$H$56</f>
        <v>0</v>
      </c>
    </row>
    <row r="8" spans="1:42">
      <c r="A8" s="74">
        <v>-44</v>
      </c>
      <c r="B8" s="208">
        <f ca="1">IF('NGPS 2010'!$A16="WT",INDIRECT("'NGPS 2010'!"&amp;'Country Selector'!$B$3&amp;ROW($A16))*10^12,0)*'Process Emissions Multipliers'!$C$56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Selector'!$B$3&amp;ROW($A16))*10^12,0)*'Process Emissions Multipliers'!$E$56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Selector'!$B$3&amp;ROW($A16))*10^12,0)*'Process Emissions Multipliers'!$G$56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Multipliers'!$H$56</f>
        <v>0</v>
      </c>
    </row>
    <row r="9" spans="1:42">
      <c r="A9" s="74">
        <v>-43</v>
      </c>
      <c r="B9" s="208">
        <f ca="1">IF('NGPS 2010'!$A17="WT",INDIRECT("'NGPS 2010'!"&amp;'Country Selector'!$B$3&amp;ROW($A17))*10^12,0)*'Process Emissions Multipliers'!$C$56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Selector'!$B$3&amp;ROW($A17))*10^12,0)*'Process Emissions Multipliers'!$E$56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Selector'!$B$3&amp;ROW($A17))*10^12,0)*'Process Emissions Multipliers'!$G$56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Multipliers'!$H$56</f>
        <v>0</v>
      </c>
    </row>
    <row r="10" spans="1:42">
      <c r="A10" s="74">
        <v>-42</v>
      </c>
      <c r="B10" s="208">
        <f ca="1">IF('NGPS 2010'!$A18="WT",INDIRECT("'NGPS 2010'!"&amp;'Country Selector'!$B$3&amp;ROW($A18))*10^12,0)*'Process Emissions Multipliers'!$C$56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Selector'!$B$3&amp;ROW($A18))*10^12,0)*'Process Emissions Multipliers'!$E$56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Selector'!$B$3&amp;ROW($A18))*10^12,0)*'Process Emissions Multipliers'!$G$56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Multipliers'!$H$56</f>
        <v>0</v>
      </c>
    </row>
    <row r="11" spans="1:42">
      <c r="A11" s="74">
        <v>-41</v>
      </c>
      <c r="B11" s="208">
        <f ca="1">IF('NGPS 2010'!$A19="WT",INDIRECT("'NGPS 2010'!"&amp;'Country Selector'!$B$3&amp;ROW($A19))*10^12,0)*'Process Emissions Multipliers'!$C$56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Selector'!$B$3&amp;ROW($A19))*10^12,0)*'Process Emissions Multipliers'!$E$56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Selector'!$B$3&amp;ROW($A19))*10^12,0)*'Process Emissions Multipliers'!$G$56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Multipliers'!$H$56</f>
        <v>0</v>
      </c>
    </row>
    <row r="12" spans="1:42">
      <c r="A12" s="74">
        <v>-40</v>
      </c>
      <c r="B12" s="208">
        <f ca="1">IF('NGPS 2010'!$A20="WT",INDIRECT("'NGPS 2010'!"&amp;'Country Selector'!$B$3&amp;ROW($A20))*10^12,0)*'Process Emissions Multipliers'!$C$56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Selector'!$B$3&amp;ROW($A20))*10^12,0)*'Process Emissions Multipliers'!$E$56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Selector'!$B$3&amp;ROW($A20))*10^12,0)*'Process Emissions Multipliers'!$G$56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Multipliers'!$H$56</f>
        <v>0</v>
      </c>
    </row>
    <row r="13" spans="1:42">
      <c r="A13" s="74">
        <v>-39</v>
      </c>
      <c r="B13" s="208">
        <f ca="1">IF('NGPS 2010'!$A21="WT",INDIRECT("'NGPS 2010'!"&amp;'Country Selector'!$B$3&amp;ROW($A21))*10^12,0)*'Process Emissions Multipliers'!$C$56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Selector'!$B$3&amp;ROW($A21))*10^12,0)*'Process Emissions Multipliers'!$E$56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Selector'!$B$3&amp;ROW($A21))*10^12,0)*'Process Emissions Multipliers'!$G$56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Multipliers'!$H$56</f>
        <v>0</v>
      </c>
    </row>
    <row r="14" spans="1:42">
      <c r="A14" s="74">
        <v>-38</v>
      </c>
      <c r="B14" s="208">
        <f ca="1">IF('NGPS 2010'!$A22="WT",INDIRECT("'NGPS 2010'!"&amp;'Country Selector'!$B$3&amp;ROW($A22))*10^12,0)*'Process Emissions Multipliers'!$C$56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Selector'!$B$3&amp;ROW($A22))*10^12,0)*'Process Emissions Multipliers'!$E$56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Selector'!$B$3&amp;ROW($A22))*10^12,0)*'Process Emissions Multipliers'!$G$56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Multipliers'!$H$56</f>
        <v>0</v>
      </c>
    </row>
    <row r="15" spans="1:42">
      <c r="A15" s="74">
        <v>-37</v>
      </c>
      <c r="B15" s="208">
        <f ca="1">IF('NGPS 2010'!$A23="WT",INDIRECT("'NGPS 2010'!"&amp;'Country Selector'!$B$3&amp;ROW($A23))*10^12,0)*'Process Emissions Multipliers'!$C$56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Selector'!$B$3&amp;ROW($A23))*10^12,0)*'Process Emissions Multipliers'!$E$56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Selector'!$B$3&amp;ROW($A23))*10^12,0)*'Process Emissions Multipliers'!$G$56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Multipliers'!$H$56</f>
        <v>0</v>
      </c>
    </row>
    <row r="16" spans="1:42">
      <c r="A16" s="74">
        <v>-36</v>
      </c>
      <c r="B16" s="208">
        <f ca="1">IF('NGPS 2010'!$A24="WT",INDIRECT("'NGPS 2010'!"&amp;'Country Selector'!$B$3&amp;ROW($A24))*10^12,0)*'Process Emissions Multipliers'!$C$56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Selector'!$B$3&amp;ROW($A24))*10^12,0)*'Process Emissions Multipliers'!$E$56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Selector'!$B$3&amp;ROW($A24))*10^12,0)*'Process Emissions Multipliers'!$G$56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Multipliers'!$H$56</f>
        <v>0</v>
      </c>
    </row>
    <row r="17" spans="1:42">
      <c r="A17" s="74">
        <v>-35</v>
      </c>
      <c r="B17" s="208">
        <f ca="1">IF('NGPS 2010'!$A25="WT",INDIRECT("'NGPS 2010'!"&amp;'Country Selector'!$B$3&amp;ROW($A25))*10^12,0)*'Process Emissions Multipliers'!$C$56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Selector'!$B$3&amp;ROW($A25))*10^12,0)*'Process Emissions Multipliers'!$E$56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Selector'!$B$3&amp;ROW($A25))*10^12,0)*'Process Emissions Multipliers'!$G$56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Multipliers'!$H$56</f>
        <v>0</v>
      </c>
    </row>
    <row r="18" spans="1:42">
      <c r="A18" s="74">
        <v>-34</v>
      </c>
      <c r="B18" s="208">
        <f ca="1">IF('NGPS 2010'!$A26="WT",INDIRECT("'NGPS 2010'!"&amp;'Country Selector'!$B$3&amp;ROW($A26))*10^12,0)*'Process Emissions Multipliers'!$C$56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Selector'!$B$3&amp;ROW($A26))*10^12,0)*'Process Emissions Multipliers'!$E$56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Selector'!$B$3&amp;ROW($A26))*10^12,0)*'Process Emissions Multipliers'!$G$56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Multipliers'!$H$56</f>
        <v>0</v>
      </c>
    </row>
    <row r="19" spans="1:42">
      <c r="A19" s="74">
        <v>-33</v>
      </c>
      <c r="B19" s="208">
        <f ca="1">IF('NGPS 2010'!$A27="WT",INDIRECT("'NGPS 2010'!"&amp;'Country Selector'!$B$3&amp;ROW($A27))*10^12,0)*'Process Emissions Multipliers'!$C$56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Selector'!$B$3&amp;ROW($A27))*10^12,0)*'Process Emissions Multipliers'!$E$56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Selector'!$B$3&amp;ROW($A27))*10^12,0)*'Process Emissions Multipliers'!$G$56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Multipliers'!$H$56</f>
        <v>0</v>
      </c>
    </row>
    <row r="20" spans="1:42">
      <c r="A20" s="74">
        <v>-32</v>
      </c>
      <c r="B20" s="208">
        <f ca="1">IF('NGPS 2010'!$A28="WT",INDIRECT("'NGPS 2010'!"&amp;'Country Selector'!$B$3&amp;ROW($A28))*10^12,0)*'Process Emissions Multipliers'!$C$56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Selector'!$B$3&amp;ROW($A28))*10^12,0)*'Process Emissions Multipliers'!$E$56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Selector'!$B$3&amp;ROW($A28))*10^12,0)*'Process Emissions Multipliers'!$G$56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Multipliers'!$H$56</f>
        <v>0</v>
      </c>
    </row>
    <row r="21" spans="1:42">
      <c r="A21" s="74">
        <v>-31</v>
      </c>
      <c r="B21" s="208">
        <f ca="1">IF('NGPS 2010'!$A29="WT",INDIRECT("'NGPS 2010'!"&amp;'Country Selector'!$B$3&amp;ROW($A29))*10^12,0)*'Process Emissions Multipliers'!$C$56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Selector'!$B$3&amp;ROW($A29))*10^12,0)*'Process Emissions Multipliers'!$E$56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Selector'!$B$3&amp;ROW($A29))*10^12,0)*'Process Emissions Multipliers'!$G$56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Multipliers'!$H$56</f>
        <v>0</v>
      </c>
    </row>
    <row r="22" spans="1:42">
      <c r="A22" s="74">
        <v>-30</v>
      </c>
      <c r="B22" s="208">
        <f ca="1">IF('NGPS 2010'!$A30="WT",INDIRECT("'NGPS 2010'!"&amp;'Country Selector'!$B$3&amp;ROW($A30))*10^12,0)*'Process Emissions Multipliers'!$C$56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Selector'!$B$3&amp;ROW($A30))*10^12,0)*'Process Emissions Multipliers'!$E$56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Selector'!$B$3&amp;ROW($A30))*10^12,0)*'Process Emissions Multipliers'!$G$56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Multipliers'!$H$56</f>
        <v>0</v>
      </c>
    </row>
    <row r="23" spans="1:42">
      <c r="A23" s="74">
        <v>-29</v>
      </c>
      <c r="B23" s="208">
        <f ca="1">IF('NGPS 2010'!$A31="WT",INDIRECT("'NGPS 2010'!"&amp;'Country Selector'!$B$3&amp;ROW($A31))*10^12,0)*'Process Emissions Multipliers'!$C$56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Selector'!$B$3&amp;ROW($A31))*10^12,0)*'Process Emissions Multipliers'!$E$56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Selector'!$B$3&amp;ROW($A31))*10^12,0)*'Process Emissions Multipliers'!$G$56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Multipliers'!$H$56</f>
        <v>0</v>
      </c>
    </row>
    <row r="24" spans="1:42">
      <c r="A24" s="74">
        <v>-28</v>
      </c>
      <c r="B24" s="208">
        <f ca="1">IF('NGPS 2010'!$A32="WT",INDIRECT("'NGPS 2010'!"&amp;'Country Selector'!$B$3&amp;ROW($A32))*10^12,0)*'Process Emissions Multipliers'!$C$56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Selector'!$B$3&amp;ROW($A32))*10^12,0)*'Process Emissions Multipliers'!$E$56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Selector'!$B$3&amp;ROW($A32))*10^12,0)*'Process Emissions Multipliers'!$G$56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Multipliers'!$H$56</f>
        <v>0</v>
      </c>
    </row>
    <row r="25" spans="1:42">
      <c r="A25" s="74">
        <v>-27</v>
      </c>
      <c r="B25" s="208">
        <f ca="1">IF('NGPS 2010'!$A33="WT",INDIRECT("'NGPS 2010'!"&amp;'Country Selector'!$B$3&amp;ROW($A33))*10^12,0)*'Process Emissions Multipliers'!$C$56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Selector'!$B$3&amp;ROW($A33))*10^12,0)*'Process Emissions Multipliers'!$E$56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Selector'!$B$3&amp;ROW($A33))*10^12,0)*'Process Emissions Multipliers'!$G$56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Multipliers'!$H$56</f>
        <v>0</v>
      </c>
    </row>
    <row r="26" spans="1:42">
      <c r="A26" s="74">
        <v>-26</v>
      </c>
      <c r="B26" s="208">
        <f ca="1">IF('NGPS 2010'!$A34="WT",INDIRECT("'NGPS 2010'!"&amp;'Country Selector'!$B$3&amp;ROW($A34))*10^12,0)*'Process Emissions Multipliers'!$C$56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Selector'!$B$3&amp;ROW($A34))*10^12,0)*'Process Emissions Multipliers'!$E$56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Selector'!$B$3&amp;ROW($A34))*10^12,0)*'Process Emissions Multipliers'!$G$56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Multipliers'!$H$56</f>
        <v>0</v>
      </c>
    </row>
    <row r="27" spans="1:42">
      <c r="A27" s="74">
        <v>-25</v>
      </c>
      <c r="B27" s="208">
        <f ca="1">IF('NGPS 2010'!$A35="WT",INDIRECT("'NGPS 2010'!"&amp;'Country Selector'!$B$3&amp;ROW($A35))*10^12,0)*'Process Emissions Multipliers'!$C$56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Selector'!$B$3&amp;ROW($A35))*10^12,0)*'Process Emissions Multipliers'!$E$56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Selector'!$B$3&amp;ROW($A35))*10^12,0)*'Process Emissions Multipliers'!$G$56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Multipliers'!$H$56</f>
        <v>0</v>
      </c>
    </row>
    <row r="28" spans="1:42">
      <c r="A28" s="74">
        <v>-24</v>
      </c>
      <c r="B28" s="208">
        <f ca="1">IF('NGPS 2010'!$A36="WT",INDIRECT("'NGPS 2010'!"&amp;'Country Selector'!$B$3&amp;ROW($A36))*10^12,0)*'Process Emissions Multipliers'!$C$56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Selector'!$B$3&amp;ROW($A36))*10^12,0)*'Process Emissions Multipliers'!$E$56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Selector'!$B$3&amp;ROW($A36))*10^12,0)*'Process Emissions Multipliers'!$G$56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Multipliers'!$H$56</f>
        <v>0</v>
      </c>
    </row>
    <row r="29" spans="1:42">
      <c r="A29" s="74">
        <v>-23</v>
      </c>
      <c r="B29" s="208">
        <f ca="1">IF('NGPS 2010'!$A37="WT",INDIRECT("'NGPS 2010'!"&amp;'Country Selector'!$B$3&amp;ROW($A37))*10^12,0)*'Process Emissions Multipliers'!$C$56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Selector'!$B$3&amp;ROW($A37))*10^12,0)*'Process Emissions Multipliers'!$E$56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Selector'!$B$3&amp;ROW($A37))*10^12,0)*'Process Emissions Multipliers'!$G$56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Multipliers'!$H$56</f>
        <v>0</v>
      </c>
    </row>
    <row r="30" spans="1:42">
      <c r="A30" s="74">
        <v>-22</v>
      </c>
      <c r="B30" s="208">
        <f ca="1">IF('NGPS 2010'!$A38="WT",INDIRECT("'NGPS 2010'!"&amp;'Country Selector'!$B$3&amp;ROW($A38))*10^12,0)*'Process Emissions Multipliers'!$C$56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Selector'!$B$3&amp;ROW($A38))*10^12,0)*'Process Emissions Multipliers'!$E$56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Selector'!$B$3&amp;ROW($A38))*10^12,0)*'Process Emissions Multipliers'!$G$56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Multipliers'!$H$56</f>
        <v>0</v>
      </c>
    </row>
    <row r="31" spans="1:42">
      <c r="A31" s="74">
        <v>-21</v>
      </c>
      <c r="B31" s="208">
        <f ca="1">IF('NGPS 2010'!$A39="WT",INDIRECT("'NGPS 2010'!"&amp;'Country Selector'!$B$3&amp;ROW($A39))*10^12,0)*'Process Emissions Multipliers'!$C$56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Selector'!$B$3&amp;ROW($A39))*10^12,0)*'Process Emissions Multipliers'!$E$56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Selector'!$B$3&amp;ROW($A39))*10^12,0)*'Process Emissions Multipliers'!$G$56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Multipliers'!$H$56</f>
        <v>0</v>
      </c>
    </row>
    <row r="32" spans="1:42">
      <c r="A32" s="74">
        <v>-20</v>
      </c>
      <c r="B32" s="208">
        <f ca="1">IF('NGPS 2010'!$A40="WT",INDIRECT("'NGPS 2010'!"&amp;'Country Selector'!$B$3&amp;ROW($A40))*10^12,0)*'Process Emissions Multipliers'!$C$56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Selector'!$B$3&amp;ROW($A40))*10^12,0)*'Process Emissions Multipliers'!$E$56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Selector'!$B$3&amp;ROW($A40))*10^12,0)*'Process Emissions Multipliers'!$G$56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Multipliers'!$H$56</f>
        <v>0</v>
      </c>
    </row>
    <row r="33" spans="1:42">
      <c r="A33" s="74">
        <v>-19</v>
      </c>
      <c r="B33" s="208">
        <f ca="1">IF('NGPS 2010'!$A41="WT",INDIRECT("'NGPS 2010'!"&amp;'Country Selector'!$B$3&amp;ROW($A41))*10^12,0)*'Process Emissions Multipliers'!$C$56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Selector'!$B$3&amp;ROW($A41))*10^12,0)*'Process Emissions Multipliers'!$E$56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Selector'!$B$3&amp;ROW($A41))*10^12,0)*'Process Emissions Multipliers'!$G$56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Multipliers'!$H$56</f>
        <v>0</v>
      </c>
    </row>
    <row r="34" spans="1:42">
      <c r="A34" s="74">
        <v>-18</v>
      </c>
      <c r="B34" s="208">
        <f ca="1">IF('NGPS 2010'!$A42="WT",INDIRECT("'NGPS 2010'!"&amp;'Country Selector'!$B$3&amp;ROW($A42))*10^12,0)*'Process Emissions Multipliers'!$C$56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Selector'!$B$3&amp;ROW($A42))*10^12,0)*'Process Emissions Multipliers'!$E$56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Selector'!$B$3&amp;ROW($A42))*10^12,0)*'Process Emissions Multipliers'!$G$56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Multipliers'!$H$56</f>
        <v>0</v>
      </c>
    </row>
    <row r="35" spans="1:42">
      <c r="A35" s="74">
        <v>-17</v>
      </c>
      <c r="B35" s="208">
        <f ca="1">IF('NGPS 2010'!$A43="WT",INDIRECT("'NGPS 2010'!"&amp;'Country Selector'!$B$3&amp;ROW($A43))*10^12,0)*'Process Emissions Multipliers'!$C$56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Selector'!$B$3&amp;ROW($A43))*10^12,0)*'Process Emissions Multipliers'!$E$56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Selector'!$B$3&amp;ROW($A43))*10^12,0)*'Process Emissions Multipliers'!$G$56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Multipliers'!$H$56</f>
        <v>0</v>
      </c>
    </row>
    <row r="36" spans="1:42">
      <c r="A36" s="74">
        <v>-16</v>
      </c>
      <c r="B36" s="208">
        <f ca="1">IF('NGPS 2010'!$A44="WT",INDIRECT("'NGPS 2010'!"&amp;'Country Selector'!$B$3&amp;ROW($A44))*10^12,0)*'Process Emissions Multipliers'!$C$56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Selector'!$B$3&amp;ROW($A44))*10^12,0)*'Process Emissions Multipliers'!$E$56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Selector'!$B$3&amp;ROW($A44))*10^12,0)*'Process Emissions Multipliers'!$G$56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Multipliers'!$H$56</f>
        <v>0</v>
      </c>
    </row>
    <row r="37" spans="1:42">
      <c r="A37" s="74">
        <v>-15</v>
      </c>
      <c r="B37" s="208">
        <f ca="1">IF('NGPS 2010'!$A45="WT",INDIRECT("'NGPS 2010'!"&amp;'Country Selector'!$B$3&amp;ROW($A45))*10^12,0)*'Process Emissions Multipliers'!$C$56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Selector'!$B$3&amp;ROW($A45))*10^12,0)*'Process Emissions Multipliers'!$E$56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Selector'!$B$3&amp;ROW($A45))*10^12,0)*'Process Emissions Multipliers'!$G$56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Multipliers'!$H$56</f>
        <v>0</v>
      </c>
    </row>
    <row r="38" spans="1:42">
      <c r="A38" s="74">
        <v>-14</v>
      </c>
      <c r="B38" s="208">
        <f ca="1">IF('NGPS 2010'!$A46="WT",INDIRECT("'NGPS 2010'!"&amp;'Country Selector'!$B$3&amp;ROW($A46))*10^12,0)*'Process Emissions Multipliers'!$C$56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Selector'!$B$3&amp;ROW($A46))*10^12,0)*'Process Emissions Multipliers'!$E$56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Selector'!$B$3&amp;ROW($A46))*10^12,0)*'Process Emissions Multipliers'!$G$56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Multipliers'!$H$56</f>
        <v>0</v>
      </c>
    </row>
    <row r="39" spans="1:42">
      <c r="A39" s="74">
        <v>-13</v>
      </c>
      <c r="B39" s="208">
        <f ca="1">IF('NGPS 2010'!$A47="WT",INDIRECT("'NGPS 2010'!"&amp;'Country Selector'!$B$3&amp;ROW($A47))*10^12,0)*'Process Emissions Multipliers'!$C$56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Selector'!$B$3&amp;ROW($A47))*10^12,0)*'Process Emissions Multipliers'!$E$56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Selector'!$B$3&amp;ROW($A47))*10^12,0)*'Process Emissions Multipliers'!$G$56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Multipliers'!$H$56</f>
        <v>0</v>
      </c>
    </row>
    <row r="40" spans="1:42">
      <c r="A40" s="74">
        <v>-12</v>
      </c>
      <c r="B40" s="208">
        <f ca="1">IF('NGPS 2010'!$A48="WT",INDIRECT("'NGPS 2010'!"&amp;'Country Selector'!$B$3&amp;ROW($A48))*10^12,0)*'Process Emissions Multipliers'!$C$56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Selector'!$B$3&amp;ROW($A48))*10^12,0)*'Process Emissions Multipliers'!$E$56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Selector'!$B$3&amp;ROW($A48))*10^12,0)*'Process Emissions Multipliers'!$G$56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Multipliers'!$H$56</f>
        <v>0</v>
      </c>
    </row>
    <row r="41" spans="1:42">
      <c r="A41" s="74">
        <v>-11</v>
      </c>
      <c r="B41" s="208">
        <f ca="1">IF('NGPS 2010'!$A49="WT",INDIRECT("'NGPS 2010'!"&amp;'Country Selector'!$B$3&amp;ROW($A49))*10^12,0)*'Process Emissions Multipliers'!$C$56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Selector'!$B$3&amp;ROW($A49))*10^12,0)*'Process Emissions Multipliers'!$E$56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Selector'!$B$3&amp;ROW($A49))*10^12,0)*'Process Emissions Multipliers'!$G$56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Multipliers'!$H$56</f>
        <v>0</v>
      </c>
    </row>
    <row r="42" spans="1:42">
      <c r="A42" s="74">
        <v>-10</v>
      </c>
      <c r="B42" s="208">
        <f ca="1">IF('NGPS 2010'!$A50="WT",INDIRECT("'NGPS 2010'!"&amp;'Country Selector'!$B$3&amp;ROW($A50))*10^12,0)*'Process Emissions Multipliers'!$C$56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Selector'!$B$3&amp;ROW($A50))*10^12,0)*'Process Emissions Multipliers'!$E$56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Selector'!$B$3&amp;ROW($A50))*10^12,0)*'Process Emissions Multipliers'!$G$56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Multipliers'!$H$56</f>
        <v>0</v>
      </c>
    </row>
    <row r="43" spans="1:42">
      <c r="A43" s="74">
        <v>-9</v>
      </c>
      <c r="B43" s="208">
        <f ca="1">IF('NGPS 2010'!$A51="WT",INDIRECT("'NGPS 2010'!"&amp;'Country Selector'!$B$3&amp;ROW($A51))*10^12,0)*'Process Emissions Multipliers'!$C$56</f>
        <v>663561193431.03992</v>
      </c>
      <c r="C43" s="90">
        <f t="shared" ca="1" si="9"/>
        <v>605390469732.78308</v>
      </c>
      <c r="D43" s="90">
        <f t="shared" ca="1" si="9"/>
        <v>547219746034.52612</v>
      </c>
      <c r="E43" s="90">
        <f t="shared" ca="1" si="9"/>
        <v>489049022336.26923</v>
      </c>
      <c r="F43" s="90">
        <f t="shared" ca="1" si="9"/>
        <v>430878298638.01233</v>
      </c>
      <c r="G43" s="90">
        <f t="shared" ca="1" si="9"/>
        <v>372707574939.75549</v>
      </c>
      <c r="H43" s="90">
        <f t="shared" ca="1" si="9"/>
        <v>314536851241.4986</v>
      </c>
      <c r="I43" s="90">
        <f t="shared" ca="1" si="9"/>
        <v>256366127543.2417</v>
      </c>
      <c r="J43" s="90">
        <f t="shared" ca="1" si="9"/>
        <v>198195403844.98486</v>
      </c>
      <c r="K43" s="90">
        <f t="shared" ca="1" si="9"/>
        <v>140024680146.72797</v>
      </c>
      <c r="L43">
        <f ca="1">IF('NGPS 2020'!$A51="WT",INDIRECT("'NGPS 2020'!"&amp;'Country Selector'!$B$3&amp;ROW($A51))*10^12,0)*'Process Emissions Multipliers'!$E$56</f>
        <v>81853956448.471085</v>
      </c>
      <c r="M43" s="90">
        <f t="shared" ca="1" si="10"/>
        <v>89951197572.084885</v>
      </c>
      <c r="N43" s="90">
        <f t="shared" ca="1" si="10"/>
        <v>98048438695.698685</v>
      </c>
      <c r="O43" s="90">
        <f t="shared" ca="1" si="10"/>
        <v>106145679819.31248</v>
      </c>
      <c r="P43" s="90">
        <f t="shared" ca="1" si="10"/>
        <v>114242920942.92628</v>
      </c>
      <c r="Q43" s="90">
        <f t="shared" ca="1" si="10"/>
        <v>122340162066.54007</v>
      </c>
      <c r="R43" s="90">
        <f t="shared" ca="1" si="10"/>
        <v>130437403190.15387</v>
      </c>
      <c r="S43" s="90">
        <f t="shared" ca="1" si="10"/>
        <v>138534644313.76767</v>
      </c>
      <c r="T43" s="90">
        <f t="shared" ca="1" si="10"/>
        <v>146631885437.38147</v>
      </c>
      <c r="U43" s="90">
        <f t="shared" ca="1" si="10"/>
        <v>154729126560.99527</v>
      </c>
      <c r="V43">
        <f ca="1">IF('NGPS 2030'!$A51="WT",INDIRECT("'NGPS 2030'!"&amp;'Country Selector'!$B$3&amp;ROW($A51))*10^12,0)*'Process Emissions Multipliers'!$G$56</f>
        <v>162826367684.60907</v>
      </c>
      <c r="W43" s="90">
        <f t="shared" ca="1" si="8"/>
        <v>163056905046.52673</v>
      </c>
      <c r="X43" s="90">
        <f t="shared" ca="1" si="7"/>
        <v>163287442408.4444</v>
      </c>
      <c r="Y43" s="90">
        <f t="shared" ca="1" si="7"/>
        <v>163517979770.36206</v>
      </c>
      <c r="Z43" s="90">
        <f t="shared" ca="1" si="7"/>
        <v>163748517132.27975</v>
      </c>
      <c r="AA43" s="90">
        <f t="shared" ca="1" si="7"/>
        <v>163979054494.19742</v>
      </c>
      <c r="AB43" s="90">
        <f t="shared" ca="1" si="7"/>
        <v>164209591856.11508</v>
      </c>
      <c r="AC43" s="90">
        <f t="shared" ca="1" si="7"/>
        <v>164440129218.03275</v>
      </c>
      <c r="AD43" s="90">
        <f t="shared" ca="1" si="7"/>
        <v>164670666579.95041</v>
      </c>
      <c r="AE43" s="90">
        <f t="shared" ca="1" si="7"/>
        <v>164901203941.8681</v>
      </c>
      <c r="AF43" s="90">
        <f t="shared" ca="1" si="7"/>
        <v>165131741303.78577</v>
      </c>
      <c r="AG43" s="90">
        <f t="shared" ca="1" si="7"/>
        <v>165362278665.70343</v>
      </c>
      <c r="AH43" s="90">
        <f t="shared" ca="1" si="7"/>
        <v>165592816027.62109</v>
      </c>
      <c r="AI43" s="90">
        <f t="shared" ca="1" si="7"/>
        <v>165823353389.53876</v>
      </c>
      <c r="AJ43" s="90">
        <f t="shared" ca="1" si="7"/>
        <v>166053890751.45642</v>
      </c>
      <c r="AK43" s="90">
        <f t="shared" ca="1" si="7"/>
        <v>166284428113.37408</v>
      </c>
      <c r="AL43" s="90">
        <f t="shared" ca="1" si="7"/>
        <v>166514965475.29175</v>
      </c>
      <c r="AM43" s="90">
        <f t="shared" ca="1" si="7"/>
        <v>166745502837.20941</v>
      </c>
      <c r="AN43" s="90">
        <f t="shared" ca="1" si="6"/>
        <v>166976040199.12711</v>
      </c>
      <c r="AO43" s="90">
        <f t="shared" ca="1" si="6"/>
        <v>167206577561.04474</v>
      </c>
      <c r="AP43">
        <f ca="1">V43*'Process Emissions Multipliers'!$H$56</f>
        <v>167437114922.96243</v>
      </c>
    </row>
    <row r="44" spans="1:42">
      <c r="A44" s="74">
        <v>-8</v>
      </c>
      <c r="B44" s="208">
        <f ca="1">IF('NGPS 2010'!$A52="WT",INDIRECT("'NGPS 2010'!"&amp;'Country Selector'!$B$3&amp;ROW($A52))*10^12,0)*'Process Emissions Multipliers'!$C$56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Selector'!$B$3&amp;ROW($A52))*10^12,0)*'Process Emissions Multipliers'!$E$56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Selector'!$B$3&amp;ROW($A52))*10^12,0)*'Process Emissions Multipliers'!$G$56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Multipliers'!$H$56</f>
        <v>0</v>
      </c>
    </row>
    <row r="45" spans="1:42">
      <c r="A45" s="74">
        <v>-7</v>
      </c>
      <c r="B45" s="208">
        <f ca="1">IF('NGPS 2010'!$A53="WT",INDIRECT("'NGPS 2010'!"&amp;'Country Selector'!$B$3&amp;ROW($A53))*10^12,0)*'Process Emissions Multipliers'!$C$56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Selector'!$B$3&amp;ROW($A53))*10^12,0)*'Process Emissions Multipliers'!$E$56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Selector'!$B$3&amp;ROW($A53))*10^12,0)*'Process Emissions Multipliers'!$G$56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Multipliers'!$H$56</f>
        <v>0</v>
      </c>
    </row>
    <row r="46" spans="1:42">
      <c r="A46" s="74">
        <v>-6</v>
      </c>
      <c r="B46" s="208">
        <f ca="1">IF('NGPS 2010'!$A54="WT",INDIRECT("'NGPS 2010'!"&amp;'Country Selector'!$B$3&amp;ROW($A54))*10^12,0)*'Process Emissions Multipliers'!$C$56</f>
        <v>63676703385.788834</v>
      </c>
      <c r="C46" s="90">
        <f t="shared" ca="1" si="9"/>
        <v>74036379695.654633</v>
      </c>
      <c r="D46" s="90">
        <f t="shared" ca="1" si="9"/>
        <v>84396056005.520432</v>
      </c>
      <c r="E46" s="90">
        <f t="shared" ca="1" si="9"/>
        <v>94755732315.38623</v>
      </c>
      <c r="F46" s="90">
        <f t="shared" ca="1" si="9"/>
        <v>105115408625.25204</v>
      </c>
      <c r="G46" s="90">
        <f t="shared" ca="1" si="9"/>
        <v>115475084935.11783</v>
      </c>
      <c r="H46" s="90">
        <f t="shared" ca="1" si="9"/>
        <v>125834761244.98364</v>
      </c>
      <c r="I46" s="90">
        <f t="shared" ca="1" si="9"/>
        <v>136194437554.84944</v>
      </c>
      <c r="J46" s="90">
        <f t="shared" ca="1" si="9"/>
        <v>146554113864.71524</v>
      </c>
      <c r="K46" s="90">
        <f t="shared" ca="1" si="9"/>
        <v>156913790174.58102</v>
      </c>
      <c r="L46">
        <f ca="1">IF('NGPS 2020'!$A54="WT",INDIRECT("'NGPS 2020'!"&amp;'Country Selector'!$B$3&amp;ROW($A54))*10^12,0)*'Process Emissions Multipliers'!$E$56</f>
        <v>167273466484.44684</v>
      </c>
      <c r="M46" s="90">
        <f t="shared" ca="1" si="10"/>
        <v>153726882248.16998</v>
      </c>
      <c r="N46" s="90">
        <f t="shared" ca="1" si="10"/>
        <v>140180298011.89319</v>
      </c>
      <c r="O46" s="90">
        <f t="shared" ca="1" si="10"/>
        <v>126633713775.61636</v>
      </c>
      <c r="P46" s="90">
        <f t="shared" ca="1" si="10"/>
        <v>113087129539.33952</v>
      </c>
      <c r="Q46" s="90">
        <f t="shared" ca="1" si="10"/>
        <v>99540545303.062683</v>
      </c>
      <c r="R46" s="90">
        <f t="shared" ca="1" si="10"/>
        <v>85993961066.785858</v>
      </c>
      <c r="S46" s="90">
        <f t="shared" ca="1" si="10"/>
        <v>72447376830.509033</v>
      </c>
      <c r="T46" s="90">
        <f t="shared" ca="1" si="10"/>
        <v>58900792594.232201</v>
      </c>
      <c r="U46" s="90">
        <f t="shared" ca="1" si="10"/>
        <v>45354208357.955368</v>
      </c>
      <c r="V46">
        <f ca="1">IF('NGPS 2030'!$A54="WT",INDIRECT("'NGPS 2030'!"&amp;'Country Selector'!$B$3&amp;ROW($A54))*10^12,0)*'Process Emissions Multipliers'!$G$56</f>
        <v>31807624121.678543</v>
      </c>
      <c r="W46" s="90">
        <f t="shared" ca="1" si="8"/>
        <v>31852658877.769669</v>
      </c>
      <c r="X46" s="90">
        <f t="shared" ca="1" si="7"/>
        <v>31897693633.860798</v>
      </c>
      <c r="Y46" s="90">
        <f t="shared" ca="1" si="7"/>
        <v>31942728389.951927</v>
      </c>
      <c r="Z46" s="90">
        <f t="shared" ca="1" si="7"/>
        <v>31987763146.043053</v>
      </c>
      <c r="AA46" s="90">
        <f t="shared" ca="1" si="7"/>
        <v>32032797902.134178</v>
      </c>
      <c r="AB46" s="90">
        <f t="shared" ca="1" si="7"/>
        <v>32077832658.225307</v>
      </c>
      <c r="AC46" s="90">
        <f t="shared" ca="1" si="7"/>
        <v>32122867414.316433</v>
      </c>
      <c r="AD46" s="90">
        <f t="shared" ca="1" si="7"/>
        <v>32167902170.407562</v>
      </c>
      <c r="AE46" s="90">
        <f t="shared" ca="1" si="7"/>
        <v>32212936926.498688</v>
      </c>
      <c r="AF46" s="90">
        <f t="shared" ca="1" si="7"/>
        <v>32257971682.589813</v>
      </c>
      <c r="AG46" s="90">
        <f t="shared" ca="1" si="7"/>
        <v>32303006438.680943</v>
      </c>
      <c r="AH46" s="90">
        <f t="shared" ca="1" si="7"/>
        <v>32348041194.772072</v>
      </c>
      <c r="AI46" s="90">
        <f t="shared" ca="1" si="7"/>
        <v>32393075950.863197</v>
      </c>
      <c r="AJ46" s="90">
        <f t="shared" ca="1" si="7"/>
        <v>32438110706.954323</v>
      </c>
      <c r="AK46" s="90">
        <f t="shared" ca="1" si="7"/>
        <v>32483145463.045452</v>
      </c>
      <c r="AL46" s="90">
        <f t="shared" ca="1" si="7"/>
        <v>32528180219.136578</v>
      </c>
      <c r="AM46" s="90">
        <f t="shared" ca="1" si="7"/>
        <v>32573214975.227703</v>
      </c>
      <c r="AN46" s="90">
        <f t="shared" ca="1" si="6"/>
        <v>32618249731.318832</v>
      </c>
      <c r="AO46" s="90">
        <f t="shared" ca="1" si="6"/>
        <v>32663284487.409958</v>
      </c>
      <c r="AP46">
        <f ca="1">V46*'Process Emissions Multipliers'!$H$56</f>
        <v>32708319243.501087</v>
      </c>
    </row>
    <row r="47" spans="1:42">
      <c r="A47" s="74">
        <v>-5</v>
      </c>
      <c r="B47" s="208">
        <f ca="1">IF('NGPS 2010'!$A55="WT",INDIRECT("'NGPS 2010'!"&amp;'Country Selector'!$B$3&amp;ROW($A55))*10^12,0)*'Process Emissions Multipliers'!$C$56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Selector'!$B$3&amp;ROW($A55))*10^12,0)*'Process Emissions Multipliers'!$E$56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Selector'!$B$3&amp;ROW($A55))*10^12,0)*'Process Emissions Multipliers'!$G$56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Multipliers'!$H$56</f>
        <v>0</v>
      </c>
    </row>
    <row r="48" spans="1:42">
      <c r="A48" s="74">
        <v>-4</v>
      </c>
      <c r="B48" s="208">
        <f ca="1">IF('NGPS 2010'!$A56="WT",INDIRECT("'NGPS 2010'!"&amp;'Country Selector'!$B$3&amp;ROW($A56))*10^12,0)*'Process Emissions Multipliers'!$C$56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Selector'!$B$3&amp;ROW($A56))*10^12,0)*'Process Emissions Multipliers'!$E$56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Selector'!$B$3&amp;ROW($A56))*10^12,0)*'Process Emissions Multipliers'!$G$56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Multipliers'!$H$56</f>
        <v>0</v>
      </c>
    </row>
    <row r="49" spans="1:42">
      <c r="A49" s="74">
        <v>-3</v>
      </c>
      <c r="B49" s="208">
        <f ca="1">IF('NGPS 2010'!$A57="WT",INDIRECT("'NGPS 2010'!"&amp;'Country Selector'!$B$3&amp;ROW($A57))*10^12,0)*'Process Emissions Multipliers'!$C$56</f>
        <v>68691827747.573532</v>
      </c>
      <c r="C49" s="90">
        <f t="shared" ca="1" si="9"/>
        <v>67103004263.116432</v>
      </c>
      <c r="D49" s="90">
        <f t="shared" ca="1" si="9"/>
        <v>65514180778.65934</v>
      </c>
      <c r="E49" s="90">
        <f t="shared" ca="1" si="9"/>
        <v>63925357294.20224</v>
      </c>
      <c r="F49" s="90">
        <f t="shared" ca="1" si="9"/>
        <v>62336533809.745148</v>
      </c>
      <c r="G49" s="90">
        <f t="shared" ca="1" si="9"/>
        <v>60747710325.288055</v>
      </c>
      <c r="H49" s="90">
        <f t="shared" ca="1" si="9"/>
        <v>59158886840.830963</v>
      </c>
      <c r="I49" s="90">
        <f t="shared" ca="1" si="9"/>
        <v>57570063356.373863</v>
      </c>
      <c r="J49" s="90">
        <f t="shared" ca="1" si="9"/>
        <v>55981239871.916763</v>
      </c>
      <c r="K49" s="90">
        <f t="shared" ca="1" si="9"/>
        <v>54392416387.459671</v>
      </c>
      <c r="L49">
        <f ca="1">IF('NGPS 2020'!$A57="WT",INDIRECT("'NGPS 2020'!"&amp;'Country Selector'!$B$3&amp;ROW($A57))*10^12,0)*'Process Emissions Multipliers'!$E$56</f>
        <v>52803592903.002579</v>
      </c>
      <c r="M49" s="90">
        <f t="shared" ca="1" si="10"/>
        <v>50476803833.979134</v>
      </c>
      <c r="N49" s="90">
        <f t="shared" ca="1" si="10"/>
        <v>48150014764.955696</v>
      </c>
      <c r="O49" s="90">
        <f t="shared" ca="1" si="10"/>
        <v>45823225695.932259</v>
      </c>
      <c r="P49" s="90">
        <f t="shared" ca="1" si="10"/>
        <v>43496436626.908813</v>
      </c>
      <c r="Q49" s="90">
        <f t="shared" ca="1" si="10"/>
        <v>41169647557.885376</v>
      </c>
      <c r="R49" s="90">
        <f t="shared" ca="1" si="10"/>
        <v>38842858488.861931</v>
      </c>
      <c r="S49" s="90">
        <f t="shared" ca="1" si="10"/>
        <v>36516069419.838493</v>
      </c>
      <c r="T49" s="90">
        <f t="shared" ca="1" si="10"/>
        <v>34189280350.815048</v>
      </c>
      <c r="U49" s="90">
        <f t="shared" ca="1" si="10"/>
        <v>31862491281.791607</v>
      </c>
      <c r="V49">
        <f ca="1">IF('NGPS 2030'!$A57="WT",INDIRECT("'NGPS 2030'!"&amp;'Country Selector'!$B$3&amp;ROW($A57))*10^12,0)*'Process Emissions Multipliers'!$G$56</f>
        <v>29535702212.768166</v>
      </c>
      <c r="W49" s="90">
        <f t="shared" ca="1" si="8"/>
        <v>29577520273.118843</v>
      </c>
      <c r="X49" s="90">
        <f t="shared" ca="1" si="8"/>
        <v>29619338333.469528</v>
      </c>
      <c r="Y49" s="90">
        <f t="shared" ca="1" si="8"/>
        <v>29661156393.820213</v>
      </c>
      <c r="Z49" s="90">
        <f t="shared" ca="1" si="8"/>
        <v>29702974454.170895</v>
      </c>
      <c r="AA49" s="90">
        <f t="shared" ca="1" si="8"/>
        <v>29744792514.521576</v>
      </c>
      <c r="AB49" s="90">
        <f t="shared" ca="1" si="8"/>
        <v>29786610574.872261</v>
      </c>
      <c r="AC49" s="90">
        <f t="shared" ca="1" si="8"/>
        <v>29828428635.222946</v>
      </c>
      <c r="AD49" s="90">
        <f t="shared" ca="1" si="8"/>
        <v>29870246695.573624</v>
      </c>
      <c r="AE49" s="90">
        <f t="shared" ca="1" si="8"/>
        <v>29912064755.924309</v>
      </c>
      <c r="AF49" s="90">
        <f t="shared" ca="1" si="8"/>
        <v>29953882816.274986</v>
      </c>
      <c r="AG49" s="90">
        <f t="shared" ca="1" si="8"/>
        <v>29995700876.625671</v>
      </c>
      <c r="AH49" s="90">
        <f t="shared" ca="1" si="8"/>
        <v>30037518936.976353</v>
      </c>
      <c r="AI49" s="90">
        <f t="shared" ca="1" si="8"/>
        <v>30079336997.327034</v>
      </c>
      <c r="AJ49" s="90">
        <f t="shared" ca="1" si="8"/>
        <v>30121155057.677719</v>
      </c>
      <c r="AK49" s="90">
        <f t="shared" ca="1" si="8"/>
        <v>30162973118.028404</v>
      </c>
      <c r="AL49" s="90">
        <f t="shared" ca="1" si="8"/>
        <v>30204791178.379082</v>
      </c>
      <c r="AM49" s="90">
        <f t="shared" ca="1" si="11"/>
        <v>30246609238.729767</v>
      </c>
      <c r="AN49" s="90">
        <f t="shared" ca="1" si="11"/>
        <v>30288427299.080448</v>
      </c>
      <c r="AO49" s="90">
        <f t="shared" ca="1" si="11"/>
        <v>30330245359.431133</v>
      </c>
      <c r="AP49">
        <f ca="1">V49*'Process Emissions Multipliers'!$H$56</f>
        <v>30372063419.781815</v>
      </c>
    </row>
    <row r="50" spans="1:42">
      <c r="A50" s="74">
        <v>-2</v>
      </c>
      <c r="B50" s="208">
        <f ca="1">IF('NGPS 2010'!$A58="WT",INDIRECT("'NGPS 2010'!"&amp;'Country Selector'!$B$3&amp;ROW($A58))*10^12,0)*'Process Emissions Multipliers'!$C$56</f>
        <v>332249250623.12195</v>
      </c>
      <c r="C50" s="90">
        <f t="shared" ca="1" si="9"/>
        <v>303220223115.16595</v>
      </c>
      <c r="D50" s="90">
        <f t="shared" ca="1" si="9"/>
        <v>274191195607.20993</v>
      </c>
      <c r="E50" s="90">
        <f t="shared" ca="1" si="9"/>
        <v>245162168099.25394</v>
      </c>
      <c r="F50" s="90">
        <f t="shared" ca="1" si="9"/>
        <v>216133140591.29791</v>
      </c>
      <c r="G50" s="90">
        <f t="shared" ca="1" si="9"/>
        <v>187104113083.34192</v>
      </c>
      <c r="H50" s="90">
        <f t="shared" ca="1" si="9"/>
        <v>158075085575.38589</v>
      </c>
      <c r="I50" s="90">
        <f t="shared" ca="1" si="9"/>
        <v>129046058067.42989</v>
      </c>
      <c r="J50" s="90">
        <f t="shared" ca="1" si="9"/>
        <v>100017030559.47388</v>
      </c>
      <c r="K50" s="90">
        <f t="shared" ca="1" si="9"/>
        <v>70988003051.517883</v>
      </c>
      <c r="L50">
        <f ca="1">IF('NGPS 2020'!$A58="WT",INDIRECT("'NGPS 2020'!"&amp;'Country Selector'!$B$3&amp;ROW($A58))*10^12,0)*'Process Emissions Multipliers'!$E$56</f>
        <v>41958975543.561867</v>
      </c>
      <c r="M50" s="90">
        <f t="shared" ca="1" si="10"/>
        <v>41844233514.363312</v>
      </c>
      <c r="N50" s="90">
        <f t="shared" ca="1" si="10"/>
        <v>41729491485.164764</v>
      </c>
      <c r="O50" s="90">
        <f t="shared" ca="1" si="10"/>
        <v>41614749455.966209</v>
      </c>
      <c r="P50" s="90">
        <f t="shared" ca="1" si="10"/>
        <v>41500007426.767662</v>
      </c>
      <c r="Q50" s="90">
        <f t="shared" ca="1" si="10"/>
        <v>41385265397.569107</v>
      </c>
      <c r="R50" s="90">
        <f t="shared" ca="1" si="10"/>
        <v>41270523368.37056</v>
      </c>
      <c r="S50" s="90">
        <f t="shared" ca="1" si="10"/>
        <v>41155781339.172005</v>
      </c>
      <c r="T50" s="90">
        <f t="shared" ca="1" si="10"/>
        <v>41041039309.97345</v>
      </c>
      <c r="U50" s="90">
        <f t="shared" ca="1" si="10"/>
        <v>40926297280.774902</v>
      </c>
      <c r="V50">
        <f ca="1">IF('NGPS 2030'!$A58="WT",INDIRECT("'NGPS 2030'!"&amp;'Country Selector'!$B$3&amp;ROW($A58))*10^12,0)*'Process Emissions Multipliers'!$G$56</f>
        <v>40811555251.576347</v>
      </c>
      <c r="W50" s="90">
        <f t="shared" ca="1" si="8"/>
        <v>40869338204.161026</v>
      </c>
      <c r="X50" s="90">
        <f t="shared" ca="1" si="8"/>
        <v>40927121156.745712</v>
      </c>
      <c r="Y50" s="90">
        <f t="shared" ca="1" si="8"/>
        <v>40984904109.330383</v>
      </c>
      <c r="Z50" s="90">
        <f t="shared" ca="1" si="8"/>
        <v>41042687061.91507</v>
      </c>
      <c r="AA50" s="90">
        <f t="shared" ca="1" si="8"/>
        <v>41100470014.499756</v>
      </c>
      <c r="AB50" s="90">
        <f t="shared" ca="1" si="8"/>
        <v>41158252967.084427</v>
      </c>
      <c r="AC50" s="90">
        <f t="shared" ca="1" si="8"/>
        <v>41216035919.669113</v>
      </c>
      <c r="AD50" s="90">
        <f t="shared" ca="1" si="8"/>
        <v>41273818872.253792</v>
      </c>
      <c r="AE50" s="90">
        <f t="shared" ca="1" si="8"/>
        <v>41331601824.83847</v>
      </c>
      <c r="AF50" s="90">
        <f t="shared" ca="1" si="8"/>
        <v>41389384777.423157</v>
      </c>
      <c r="AG50" s="90">
        <f t="shared" ca="1" si="8"/>
        <v>41447167730.007835</v>
      </c>
      <c r="AH50" s="90">
        <f t="shared" ca="1" si="8"/>
        <v>41504950682.592514</v>
      </c>
      <c r="AI50" s="90">
        <f t="shared" ca="1" si="8"/>
        <v>41562733635.177193</v>
      </c>
      <c r="AJ50" s="90">
        <f t="shared" ca="1" si="8"/>
        <v>41620516587.761871</v>
      </c>
      <c r="AK50" s="90">
        <f t="shared" ca="1" si="8"/>
        <v>41678299540.34655</v>
      </c>
      <c r="AL50" s="90">
        <f t="shared" ca="1" si="8"/>
        <v>41736082492.931236</v>
      </c>
      <c r="AM50" s="90">
        <f t="shared" ca="1" si="11"/>
        <v>41793865445.515915</v>
      </c>
      <c r="AN50" s="90">
        <f t="shared" ca="1" si="11"/>
        <v>41851648398.100601</v>
      </c>
      <c r="AO50" s="90">
        <f t="shared" ca="1" si="11"/>
        <v>41909431350.68528</v>
      </c>
      <c r="AP50">
        <f ca="1">V50*'Process Emissions Multipliers'!$H$56</f>
        <v>41967214303.269958</v>
      </c>
    </row>
    <row r="51" spans="1:42">
      <c r="A51" s="74">
        <v>-1</v>
      </c>
      <c r="B51" s="208">
        <f ca="1">IF('NGPS 2010'!$A59="WT",INDIRECT("'NGPS 2010'!"&amp;'Country Selector'!$B$3&amp;ROW($A59))*10^12,0)*'Process Emissions Multipliers'!$C$56</f>
        <v>102193894031.00974</v>
      </c>
      <c r="C51" s="90">
        <f t="shared" ca="1" si="9"/>
        <v>98524561218.158142</v>
      </c>
      <c r="D51" s="90">
        <f t="shared" ca="1" si="9"/>
        <v>94855228405.306549</v>
      </c>
      <c r="E51" s="90">
        <f t="shared" ca="1" si="9"/>
        <v>91185895592.454956</v>
      </c>
      <c r="F51" s="90">
        <f t="shared" ca="1" si="9"/>
        <v>87516562779.603363</v>
      </c>
      <c r="G51" s="90">
        <f t="shared" ca="1" si="9"/>
        <v>83847229966.75177</v>
      </c>
      <c r="H51" s="90">
        <f t="shared" ca="1" si="9"/>
        <v>80177897153.900177</v>
      </c>
      <c r="I51" s="90">
        <f t="shared" ca="1" si="9"/>
        <v>76508564341.048584</v>
      </c>
      <c r="J51" s="90">
        <f t="shared" ca="1" si="9"/>
        <v>72839231528.196991</v>
      </c>
      <c r="K51" s="90">
        <f t="shared" ca="1" si="9"/>
        <v>69169898715.345398</v>
      </c>
      <c r="L51">
        <f ca="1">IF('NGPS 2020'!$A59="WT",INDIRECT("'NGPS 2020'!"&amp;'Country Selector'!$B$3&amp;ROW($A59))*10^12,0)*'Process Emissions Multipliers'!$E$56</f>
        <v>65500565902.493797</v>
      </c>
      <c r="M51" s="90">
        <f t="shared" ca="1" si="10"/>
        <v>59264361467.476318</v>
      </c>
      <c r="N51" s="90">
        <f t="shared" ca="1" si="10"/>
        <v>53028157032.458839</v>
      </c>
      <c r="O51" s="90">
        <f t="shared" ca="1" si="10"/>
        <v>46791952597.441353</v>
      </c>
      <c r="P51" s="90">
        <f t="shared" ca="1" si="10"/>
        <v>40555748162.423866</v>
      </c>
      <c r="Q51" s="90">
        <f t="shared" ca="1" si="10"/>
        <v>34319543727.406387</v>
      </c>
      <c r="R51" s="90">
        <f t="shared" ca="1" si="10"/>
        <v>28083339292.388908</v>
      </c>
      <c r="S51" s="90">
        <f t="shared" ca="1" si="10"/>
        <v>21847134857.371422</v>
      </c>
      <c r="T51" s="90">
        <f t="shared" ca="1" si="10"/>
        <v>15610930422.353943</v>
      </c>
      <c r="U51" s="90">
        <f t="shared" ca="1" si="10"/>
        <v>9374725987.3364601</v>
      </c>
      <c r="V51">
        <f ca="1">IF('NGPS 2030'!$A59="WT",INDIRECT("'NGPS 2030'!"&amp;'Country Selector'!$B$3&amp;ROW($A59))*10^12,0)*'Process Emissions Multipliers'!$G$56</f>
        <v>3138521552.3189774</v>
      </c>
      <c r="W51" s="90">
        <f t="shared" ca="1" si="8"/>
        <v>3142965221.2976704</v>
      </c>
      <c r="X51" s="90">
        <f t="shared" ca="1" si="8"/>
        <v>3147408890.2763634</v>
      </c>
      <c r="Y51" s="90">
        <f t="shared" ca="1" si="8"/>
        <v>3151852559.2550564</v>
      </c>
      <c r="Z51" s="90">
        <f t="shared" ca="1" si="8"/>
        <v>3156296228.2337494</v>
      </c>
      <c r="AA51" s="90">
        <f t="shared" ca="1" si="8"/>
        <v>3160739897.2124424</v>
      </c>
      <c r="AB51" s="90">
        <f t="shared" ca="1" si="8"/>
        <v>3165183566.1911359</v>
      </c>
      <c r="AC51" s="90">
        <f t="shared" ca="1" si="8"/>
        <v>3169627235.1698284</v>
      </c>
      <c r="AD51" s="90">
        <f t="shared" ca="1" si="8"/>
        <v>3174070904.1485214</v>
      </c>
      <c r="AE51" s="90">
        <f t="shared" ca="1" si="8"/>
        <v>3178514573.1272144</v>
      </c>
      <c r="AF51" s="90">
        <f t="shared" ca="1" si="8"/>
        <v>3182958242.1059074</v>
      </c>
      <c r="AG51" s="90">
        <f t="shared" ca="1" si="8"/>
        <v>3187401911.0846004</v>
      </c>
      <c r="AH51" s="90">
        <f t="shared" ca="1" si="8"/>
        <v>3191845580.0632935</v>
      </c>
      <c r="AI51" s="90">
        <f t="shared" ca="1" si="8"/>
        <v>3196289249.0419869</v>
      </c>
      <c r="AJ51" s="90">
        <f t="shared" ca="1" si="8"/>
        <v>3200732918.0206795</v>
      </c>
      <c r="AK51" s="90">
        <f t="shared" ca="1" si="8"/>
        <v>3205176586.999373</v>
      </c>
      <c r="AL51" s="90">
        <f t="shared" ca="1" si="8"/>
        <v>3209620255.9780655</v>
      </c>
      <c r="AM51" s="90">
        <f t="shared" ca="1" si="11"/>
        <v>3214063924.956759</v>
      </c>
      <c r="AN51" s="90">
        <f t="shared" ca="1" si="11"/>
        <v>3218507593.935452</v>
      </c>
      <c r="AO51" s="90">
        <f t="shared" ca="1" si="11"/>
        <v>3222951262.9141445</v>
      </c>
      <c r="AP51">
        <f ca="1">V51*'Process Emissions Multipliers'!$H$56</f>
        <v>3227394931.892838</v>
      </c>
    </row>
    <row r="52" spans="1:42">
      <c r="A52" s="74">
        <v>0</v>
      </c>
      <c r="B52" s="208">
        <f ca="1">IF('NGPS 2010'!$A60="WT",INDIRECT("'NGPS 2010'!"&amp;'Country Selector'!$B$3&amp;ROW($A60))*10^12,0)*'Process Emissions Multipliers'!$C$56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Selector'!$B$3&amp;ROW($A60))*10^12,0)*'Process Emissions Multipliers'!$E$56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Selector'!$B$3&amp;ROW($A60))*10^12,0)*'Process Emissions Multipliers'!$G$56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Multipliers'!$H$56</f>
        <v>0</v>
      </c>
    </row>
    <row r="53" spans="1:42">
      <c r="A53" s="74">
        <v>1</v>
      </c>
      <c r="B53" s="208">
        <f ca="1">IF('NGPS 2010'!$A61="WT",INDIRECT("'NGPS 2010'!"&amp;'Country Selector'!$B$3&amp;ROW($A61))*10^12,0)*'Process Emissions Multipliers'!$C$56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Selector'!$B$3&amp;ROW($A61))*10^12,0)*'Process Emissions Multipliers'!$E$56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Selector'!$B$3&amp;ROW($A61))*10^12,0)*'Process Emissions Multipliers'!$G$56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Multipliers'!$H$56</f>
        <v>0</v>
      </c>
    </row>
    <row r="54" spans="1:42">
      <c r="A54" s="74">
        <v>2</v>
      </c>
      <c r="B54" s="208">
        <f ca="1">IF('NGPS 2010'!$A62="WT",INDIRECT("'NGPS 2010'!"&amp;'Country Selector'!$B$3&amp;ROW($A62))*10^12,0)*'Process Emissions Multipliers'!$C$56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Selector'!$B$3&amp;ROW($A62))*10^12,0)*'Process Emissions Multipliers'!$E$56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Selector'!$B$3&amp;ROW($A62))*10^12,0)*'Process Emissions Multipliers'!$G$56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Multipliers'!$H$56</f>
        <v>0</v>
      </c>
    </row>
    <row r="55" spans="1:42">
      <c r="A55" s="74">
        <v>3</v>
      </c>
      <c r="B55" s="208">
        <f ca="1">IF('NGPS 2010'!$A63="WT",INDIRECT("'NGPS 2010'!"&amp;'Country Selector'!$B$3&amp;ROW($A63))*10^12,0)*'Process Emissions Multipliers'!$C$56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Selector'!$B$3&amp;ROW($A63))*10^12,0)*'Process Emissions Multipliers'!$E$56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Selector'!$B$3&amp;ROW($A63))*10^12,0)*'Process Emissions Multipliers'!$G$56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Multipliers'!$H$56</f>
        <v>0</v>
      </c>
    </row>
    <row r="56" spans="1:42">
      <c r="A56" s="74">
        <v>4</v>
      </c>
      <c r="B56" s="208">
        <f ca="1">IF('NGPS 2010'!$A64="WT",INDIRECT("'NGPS 2010'!"&amp;'Country Selector'!$B$3&amp;ROW($A64))*10^12,0)*'Process Emissions Multipliers'!$C$56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Selector'!$B$3&amp;ROW($A64))*10^12,0)*'Process Emissions Multipliers'!$E$56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Selector'!$B$3&amp;ROW($A64))*10^12,0)*'Process Emissions Multipliers'!$G$56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Multipliers'!$H$56</f>
        <v>0</v>
      </c>
    </row>
    <row r="57" spans="1:42">
      <c r="A57" s="74">
        <v>5</v>
      </c>
      <c r="B57" s="208">
        <f ca="1">IF('NGPS 2010'!$A65="WT",INDIRECT("'NGPS 2010'!"&amp;'Country Selector'!$B$3&amp;ROW($A65))*10^12,0)*'Process Emissions Multipliers'!$C$56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Selector'!$B$3&amp;ROW($A65))*10^12,0)*'Process Emissions Multipliers'!$E$56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Selector'!$B$3&amp;ROW($A65))*10^12,0)*'Process Emissions Multipliers'!$G$56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Multipliers'!$H$56</f>
        <v>0</v>
      </c>
    </row>
    <row r="58" spans="1:42">
      <c r="A58" s="74">
        <v>6</v>
      </c>
      <c r="B58" s="208">
        <f ca="1">IF('NGPS 2010'!$A66="WT",INDIRECT("'NGPS 2010'!"&amp;'Country Selector'!$B$3&amp;ROW($A66))*10^12,0)*'Process Emissions Multipliers'!$C$56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Selector'!$B$3&amp;ROW($A66))*10^12,0)*'Process Emissions Multipliers'!$E$56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Selector'!$B$3&amp;ROW($A66))*10^12,0)*'Process Emissions Multipliers'!$G$56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Multipliers'!$H$56</f>
        <v>0</v>
      </c>
    </row>
    <row r="59" spans="1:42">
      <c r="A59" s="74">
        <v>7</v>
      </c>
      <c r="B59" s="208">
        <f ca="1">IF('NGPS 2010'!$A67="WT",INDIRECT("'NGPS 2010'!"&amp;'Country Selector'!$B$3&amp;ROW($A67))*10^12,0)*'Process Emissions Multipliers'!$C$56</f>
        <v>2034021242.4799368</v>
      </c>
      <c r="C59" s="90">
        <f t="shared" ca="1" si="9"/>
        <v>2063424645.3824229</v>
      </c>
      <c r="D59" s="90">
        <f t="shared" ca="1" si="9"/>
        <v>2092828048.284909</v>
      </c>
      <c r="E59" s="90">
        <f t="shared" ca="1" si="9"/>
        <v>2122231451.1873951</v>
      </c>
      <c r="F59" s="90">
        <f t="shared" ca="1" si="9"/>
        <v>2151634854.0898814</v>
      </c>
      <c r="G59" s="90">
        <f t="shared" ca="1" si="9"/>
        <v>2181038256.9923677</v>
      </c>
      <c r="H59" s="90">
        <f t="shared" ca="1" si="9"/>
        <v>2210441659.8948536</v>
      </c>
      <c r="I59" s="90">
        <f t="shared" ca="1" si="9"/>
        <v>2239845062.7973394</v>
      </c>
      <c r="J59" s="90">
        <f t="shared" ca="1" si="9"/>
        <v>2269248465.6998258</v>
      </c>
      <c r="K59" s="90">
        <f t="shared" ca="1" si="9"/>
        <v>2298651868.6023116</v>
      </c>
      <c r="L59">
        <f ca="1">IF('NGPS 2020'!$A67="WT",INDIRECT("'NGPS 2020'!"&amp;'Country Selector'!$B$3&amp;ROW($A67))*10^12,0)*'Process Emissions Multipliers'!$E$56</f>
        <v>2328055271.5047979</v>
      </c>
      <c r="M59" s="90">
        <f t="shared" ca="1" si="10"/>
        <v>4068128461.2004499</v>
      </c>
      <c r="N59" s="90">
        <f t="shared" ca="1" si="10"/>
        <v>5808201650.896101</v>
      </c>
      <c r="O59" s="90">
        <f t="shared" ca="1" si="10"/>
        <v>7548274840.591753</v>
      </c>
      <c r="P59" s="90">
        <f t="shared" ca="1" si="10"/>
        <v>9288348030.287405</v>
      </c>
      <c r="Q59" s="90">
        <f t="shared" ca="1" si="10"/>
        <v>11028421219.983057</v>
      </c>
      <c r="R59" s="90">
        <f t="shared" ca="1" si="10"/>
        <v>12768494409.678707</v>
      </c>
      <c r="S59" s="90">
        <f t="shared" ca="1" si="10"/>
        <v>14508567599.374361</v>
      </c>
      <c r="T59" s="90">
        <f t="shared" ca="1" si="10"/>
        <v>16248640789.070011</v>
      </c>
      <c r="U59" s="90">
        <f t="shared" ca="1" si="10"/>
        <v>17988713978.765659</v>
      </c>
      <c r="V59">
        <f ca="1">IF('NGPS 2030'!$A67="WT",INDIRECT("'NGPS 2030'!"&amp;'Country Selector'!$B$3&amp;ROW($A67))*10^12,0)*'Process Emissions Multipliers'!$G$56</f>
        <v>19728787168.461315</v>
      </c>
      <c r="W59" s="90">
        <f t="shared" ca="1" si="8"/>
        <v>19756720129.273056</v>
      </c>
      <c r="X59" s="90">
        <f t="shared" ca="1" si="8"/>
        <v>19784653090.084793</v>
      </c>
      <c r="Y59" s="90">
        <f t="shared" ca="1" si="8"/>
        <v>19812586050.896538</v>
      </c>
      <c r="Z59" s="90">
        <f t="shared" ca="1" si="8"/>
        <v>19840519011.708275</v>
      </c>
      <c r="AA59" s="90">
        <f t="shared" ca="1" si="8"/>
        <v>19868451972.52002</v>
      </c>
      <c r="AB59" s="90">
        <f t="shared" ca="1" si="8"/>
        <v>19896384933.331757</v>
      </c>
      <c r="AC59" s="90">
        <f t="shared" ca="1" si="8"/>
        <v>19924317894.143497</v>
      </c>
      <c r="AD59" s="90">
        <f t="shared" ca="1" si="8"/>
        <v>19952250854.955238</v>
      </c>
      <c r="AE59" s="90">
        <f t="shared" ca="1" si="8"/>
        <v>19980183815.766975</v>
      </c>
      <c r="AF59" s="90">
        <f t="shared" ca="1" si="8"/>
        <v>20008116776.57872</v>
      </c>
      <c r="AG59" s="90">
        <f t="shared" ca="1" si="8"/>
        <v>20036049737.390457</v>
      </c>
      <c r="AH59" s="90">
        <f t="shared" ca="1" si="8"/>
        <v>20063982698.202198</v>
      </c>
      <c r="AI59" s="90">
        <f t="shared" ca="1" si="8"/>
        <v>20091915659.013939</v>
      </c>
      <c r="AJ59" s="90">
        <f t="shared" ca="1" si="8"/>
        <v>20119848619.82568</v>
      </c>
      <c r="AK59" s="90">
        <f t="shared" ca="1" si="8"/>
        <v>20147781580.637421</v>
      </c>
      <c r="AL59" s="90">
        <f t="shared" ca="1" si="8"/>
        <v>20175714541.449162</v>
      </c>
      <c r="AM59" s="90">
        <f t="shared" ca="1" si="11"/>
        <v>20203647502.260899</v>
      </c>
      <c r="AN59" s="90">
        <f t="shared" ca="1" si="11"/>
        <v>20231580463.072639</v>
      </c>
      <c r="AO59" s="90">
        <f t="shared" ca="1" si="11"/>
        <v>20259513423.88438</v>
      </c>
      <c r="AP59">
        <f ca="1">V59*'Process Emissions Multipliers'!$H$56</f>
        <v>20287446384.696121</v>
      </c>
    </row>
    <row r="60" spans="1:42">
      <c r="A60" s="74">
        <v>8</v>
      </c>
      <c r="B60" s="208">
        <f ca="1">IF('NGPS 2010'!$A68="WT",INDIRECT("'NGPS 2010'!"&amp;'Country Selector'!$B$3&amp;ROW($A68))*10^12,0)*'Process Emissions Multipliers'!$C$56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Selector'!$B$3&amp;ROW($A68))*10^12,0)*'Process Emissions Multipliers'!$E$56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Selector'!$B$3&amp;ROW($A68))*10^12,0)*'Process Emissions Multipliers'!$G$56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Multipliers'!$H$56</f>
        <v>0</v>
      </c>
    </row>
    <row r="61" spans="1:42">
      <c r="A61" s="74">
        <v>9</v>
      </c>
      <c r="B61" s="208">
        <f ca="1">IF('NGPS 2010'!$A69="WT",INDIRECT("'NGPS 2010'!"&amp;'Country Selector'!$B$3&amp;ROW($A69))*10^12,0)*'Process Emissions Multipliers'!$C$56</f>
        <v>59707469104.258644</v>
      </c>
      <c r="C61" s="90">
        <f t="shared" ca="1" si="9"/>
        <v>65037918229.750664</v>
      </c>
      <c r="D61" s="90">
        <f t="shared" ca="1" si="9"/>
        <v>70368367355.242676</v>
      </c>
      <c r="E61" s="90">
        <f t="shared" ca="1" si="9"/>
        <v>75698816480.734695</v>
      </c>
      <c r="F61" s="90">
        <f t="shared" ca="1" si="9"/>
        <v>81029265606.226715</v>
      </c>
      <c r="G61" s="90">
        <f t="shared" ca="1" si="9"/>
        <v>86359714731.718735</v>
      </c>
      <c r="H61" s="90">
        <f t="shared" ca="1" si="9"/>
        <v>91690163857.210754</v>
      </c>
      <c r="I61" s="90">
        <f t="shared" ca="1" si="9"/>
        <v>97020612982.702789</v>
      </c>
      <c r="J61" s="90">
        <f t="shared" ca="1" si="9"/>
        <v>102351062108.19479</v>
      </c>
      <c r="K61" s="90">
        <f t="shared" ca="1" si="9"/>
        <v>107681511233.68681</v>
      </c>
      <c r="L61">
        <f ca="1">IF('NGPS 2020'!$A69="WT",INDIRECT("'NGPS 2020'!"&amp;'Country Selector'!$B$3&amp;ROW($A69))*10^12,0)*'Process Emissions Multipliers'!$E$56</f>
        <v>113011960359.17883</v>
      </c>
      <c r="M61" s="90">
        <f t="shared" ca="1" si="10"/>
        <v>114428058761.52802</v>
      </c>
      <c r="N61" s="90">
        <f t="shared" ca="1" si="10"/>
        <v>115844157163.8772</v>
      </c>
      <c r="O61" s="90">
        <f t="shared" ca="1" si="10"/>
        <v>117260255566.22638</v>
      </c>
      <c r="P61" s="90">
        <f t="shared" ca="1" si="10"/>
        <v>118676353968.57556</v>
      </c>
      <c r="Q61" s="90">
        <f t="shared" ca="1" si="10"/>
        <v>120092452370.92474</v>
      </c>
      <c r="R61" s="90">
        <f t="shared" ca="1" si="10"/>
        <v>121508550773.27393</v>
      </c>
      <c r="S61" s="90">
        <f t="shared" ca="1" si="10"/>
        <v>122924649175.62311</v>
      </c>
      <c r="T61" s="90">
        <f t="shared" ca="1" si="10"/>
        <v>124340747577.97229</v>
      </c>
      <c r="U61" s="90">
        <f t="shared" ca="1" si="10"/>
        <v>125756845980.32147</v>
      </c>
      <c r="V61">
        <f ca="1">IF('NGPS 2030'!$A69="WT",INDIRECT("'NGPS 2030'!"&amp;'Country Selector'!$B$3&amp;ROW($A69))*10^12,0)*'Process Emissions Multipliers'!$G$56</f>
        <v>127172944382.67065</v>
      </c>
      <c r="W61" s="90">
        <f t="shared" ca="1" si="8"/>
        <v>127353001922.01262</v>
      </c>
      <c r="X61" s="90">
        <f t="shared" ca="1" si="8"/>
        <v>127533059461.35461</v>
      </c>
      <c r="Y61" s="90">
        <f t="shared" ca="1" si="8"/>
        <v>127713117000.69659</v>
      </c>
      <c r="Z61" s="90">
        <f t="shared" ca="1" si="8"/>
        <v>127893174540.03857</v>
      </c>
      <c r="AA61" s="90">
        <f t="shared" ca="1" si="8"/>
        <v>128073232079.38055</v>
      </c>
      <c r="AB61" s="90">
        <f t="shared" ca="1" si="8"/>
        <v>128253289618.72253</v>
      </c>
      <c r="AC61" s="90">
        <f t="shared" ca="1" si="8"/>
        <v>128433347158.06451</v>
      </c>
      <c r="AD61" s="90">
        <f t="shared" ca="1" si="8"/>
        <v>128613404697.40649</v>
      </c>
      <c r="AE61" s="90">
        <f t="shared" ca="1" si="8"/>
        <v>128793462236.74847</v>
      </c>
      <c r="AF61" s="90">
        <f t="shared" ca="1" si="8"/>
        <v>128973519776.09045</v>
      </c>
      <c r="AG61" s="90">
        <f t="shared" ca="1" si="8"/>
        <v>129153577315.43243</v>
      </c>
      <c r="AH61" s="90">
        <f t="shared" ca="1" si="8"/>
        <v>129333634854.77441</v>
      </c>
      <c r="AI61" s="90">
        <f t="shared" ca="1" si="8"/>
        <v>129513692394.11639</v>
      </c>
      <c r="AJ61" s="90">
        <f t="shared" ca="1" si="8"/>
        <v>129693749933.45837</v>
      </c>
      <c r="AK61" s="90">
        <f t="shared" ca="1" si="8"/>
        <v>129873807472.80035</v>
      </c>
      <c r="AL61" s="90">
        <f t="shared" ca="1" si="8"/>
        <v>130053865012.14233</v>
      </c>
      <c r="AM61" s="90">
        <f t="shared" ca="1" si="11"/>
        <v>130233922551.48431</v>
      </c>
      <c r="AN61" s="90">
        <f t="shared" ca="1" si="11"/>
        <v>130413980090.82629</v>
      </c>
      <c r="AO61" s="90">
        <f t="shared" ca="1" si="11"/>
        <v>130594037630.16827</v>
      </c>
      <c r="AP61">
        <f ca="1">V61*'Process Emissions Multipliers'!$H$56</f>
        <v>130774095169.51025</v>
      </c>
    </row>
    <row r="62" spans="1:42">
      <c r="A62" s="74">
        <v>10</v>
      </c>
      <c r="B62" s="208">
        <f ca="1">IF('NGPS 2010'!$A70="WT",INDIRECT("'NGPS 2010'!"&amp;'Country Selector'!$B$3&amp;ROW($A70))*10^12,0)*'Process Emissions Multipliers'!$C$56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Selector'!$B$3&amp;ROW($A70))*10^12,0)*'Process Emissions Multipliers'!$E$56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Selector'!$B$3&amp;ROW($A70))*10^12,0)*'Process Emissions Multipliers'!$G$56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Multipliers'!$H$56</f>
        <v>0</v>
      </c>
    </row>
    <row r="63" spans="1:42">
      <c r="A63" s="74">
        <v>11</v>
      </c>
      <c r="B63" s="208">
        <f ca="1">IF('NGPS 2010'!$A71="WT",INDIRECT("'NGPS 2010'!"&amp;'Country Selector'!$B$3&amp;ROW($A71))*10^12,0)*'Process Emissions Multipliers'!$C$56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Selector'!$B$3&amp;ROW($A71))*10^12,0)*'Process Emissions Multipliers'!$E$56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Selector'!$B$3&amp;ROW($A71))*10^12,0)*'Process Emissions Multipliers'!$G$56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Multipliers'!$H$56</f>
        <v>0</v>
      </c>
    </row>
    <row r="64" spans="1:42">
      <c r="A64" s="74">
        <v>12</v>
      </c>
      <c r="B64" s="208">
        <f ca="1">IF('NGPS 2010'!$A72="WT",INDIRECT("'NGPS 2010'!"&amp;'Country Selector'!$B$3&amp;ROW($A72))*10^12,0)*'Process Emissions Multipliers'!$C$56</f>
        <v>3761166241.7050376</v>
      </c>
      <c r="C64" s="90">
        <f t="shared" ref="C64:K127" ca="1" si="15">$B64*($L$1-C$1)/($L$1-$B$1)+$L64*(C$1-$B$1)/($L$1-$B$1)</f>
        <v>4692109855.6101189</v>
      </c>
      <c r="D64" s="90">
        <f t="shared" ca="1" si="12"/>
        <v>5623053469.5151997</v>
      </c>
      <c r="E64" s="90">
        <f t="shared" ca="1" si="12"/>
        <v>6553997083.4202805</v>
      </c>
      <c r="F64" s="90">
        <f t="shared" ca="1" si="12"/>
        <v>7484940697.3253622</v>
      </c>
      <c r="G64" s="90">
        <f t="shared" ca="1" si="12"/>
        <v>8415884311.230444</v>
      </c>
      <c r="H64" s="90">
        <f t="shared" ca="1" si="12"/>
        <v>9346827925.1355247</v>
      </c>
      <c r="I64" s="90">
        <f t="shared" ca="1" si="12"/>
        <v>10277771539.040606</v>
      </c>
      <c r="J64" s="90">
        <f t="shared" ca="1" si="12"/>
        <v>11208715152.945686</v>
      </c>
      <c r="K64" s="90">
        <f t="shared" ca="1" si="12"/>
        <v>12139658766.850767</v>
      </c>
      <c r="L64">
        <f ca="1">IF('NGPS 2020'!$A72="WT",INDIRECT("'NGPS 2020'!"&amp;'Country Selector'!$B$3&amp;ROW($A72))*10^12,0)*'Process Emissions Multipliers'!$E$56</f>
        <v>13070602380.75585</v>
      </c>
      <c r="M64" s="90">
        <f t="shared" ref="M64:U127" ca="1" si="16">$L64*($V$1-M$1)/($V$1-$L$1)+$V64*(M$1-$L$1)/($V$1-$L$1)</f>
        <v>12307880552.523165</v>
      </c>
      <c r="N64" s="90">
        <f t="shared" ca="1" si="13"/>
        <v>11545158724.290482</v>
      </c>
      <c r="O64" s="90">
        <f t="shared" ca="1" si="13"/>
        <v>10782436896.057796</v>
      </c>
      <c r="P64" s="90">
        <f t="shared" ca="1" si="13"/>
        <v>10019715067.825113</v>
      </c>
      <c r="Q64" s="90">
        <f t="shared" ca="1" si="13"/>
        <v>9256993239.5924301</v>
      </c>
      <c r="R64" s="90">
        <f t="shared" ca="1" si="13"/>
        <v>8494271411.359745</v>
      </c>
      <c r="S64" s="90">
        <f t="shared" ca="1" si="13"/>
        <v>7731549583.1270599</v>
      </c>
      <c r="T64" s="90">
        <f t="shared" ca="1" si="13"/>
        <v>6968827754.8943768</v>
      </c>
      <c r="U64" s="90">
        <f t="shared" ca="1" si="13"/>
        <v>6206105926.6616917</v>
      </c>
      <c r="V64">
        <f ca="1">IF('NGPS 2030'!$A72="WT",INDIRECT("'NGPS 2030'!"&amp;'Country Selector'!$B$3&amp;ROW($A72))*10^12,0)*'Process Emissions Multipliers'!$G$56</f>
        <v>5443384098.4290085</v>
      </c>
      <c r="W64" s="90">
        <f t="shared" ca="1" si="14"/>
        <v>5451091102.0783625</v>
      </c>
      <c r="X64" s="90">
        <f t="shared" ca="1" si="14"/>
        <v>5458798105.7277164</v>
      </c>
      <c r="Y64" s="90">
        <f t="shared" ca="1" si="14"/>
        <v>5466505109.3770723</v>
      </c>
      <c r="Z64" s="90">
        <f t="shared" ca="1" si="14"/>
        <v>5474212113.0264263</v>
      </c>
      <c r="AA64" s="90">
        <f t="shared" ca="1" si="14"/>
        <v>5481919116.6757803</v>
      </c>
      <c r="AB64" s="90">
        <f t="shared" ca="1" si="14"/>
        <v>5489626120.3251343</v>
      </c>
      <c r="AC64" s="90">
        <f t="shared" ca="1" si="14"/>
        <v>5497333123.9744892</v>
      </c>
      <c r="AD64" s="90">
        <f t="shared" ca="1" si="14"/>
        <v>5505040127.6238441</v>
      </c>
      <c r="AE64" s="90">
        <f t="shared" ca="1" si="14"/>
        <v>5512747131.2731991</v>
      </c>
      <c r="AF64" s="90">
        <f t="shared" ca="1" si="14"/>
        <v>5520454134.9225521</v>
      </c>
      <c r="AG64" s="90">
        <f t="shared" ca="1" si="14"/>
        <v>5528161138.571907</v>
      </c>
      <c r="AH64" s="90">
        <f t="shared" ca="1" si="14"/>
        <v>5535868142.221262</v>
      </c>
      <c r="AI64" s="90">
        <f t="shared" ca="1" si="14"/>
        <v>5543575145.870615</v>
      </c>
      <c r="AJ64" s="90">
        <f t="shared" ca="1" si="14"/>
        <v>5551282149.5199699</v>
      </c>
      <c r="AK64" s="90">
        <f t="shared" ca="1" si="14"/>
        <v>5558989153.1693249</v>
      </c>
      <c r="AL64" s="90">
        <f t="shared" ca="1" si="14"/>
        <v>5566696156.8186789</v>
      </c>
      <c r="AM64" s="90">
        <f t="shared" ca="1" si="11"/>
        <v>5574403160.4680328</v>
      </c>
      <c r="AN64" s="90">
        <f t="shared" ca="1" si="11"/>
        <v>5582110164.1173887</v>
      </c>
      <c r="AO64" s="90">
        <f t="shared" ca="1" si="11"/>
        <v>5589817167.7667427</v>
      </c>
      <c r="AP64">
        <f ca="1">V64*'Process Emissions Multipliers'!$H$56</f>
        <v>5597524171.4160967</v>
      </c>
    </row>
    <row r="65" spans="1:42">
      <c r="A65" s="74">
        <v>13</v>
      </c>
      <c r="B65" s="208">
        <f ca="1">IF('NGPS 2010'!$A73="WT",INDIRECT("'NGPS 2010'!"&amp;'Country Selector'!$B$3&amp;ROW($A73))*10^12,0)*'Process Emissions Multipliers'!$C$56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Selector'!$B$3&amp;ROW($A73))*10^12,0)*'Process Emissions Multipliers'!$E$56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Selector'!$B$3&amp;ROW($A73))*10^12,0)*'Process Emissions Multipliers'!$G$56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Multipliers'!$H$56</f>
        <v>0</v>
      </c>
    </row>
    <row r="66" spans="1:42">
      <c r="A66" s="74">
        <v>14</v>
      </c>
      <c r="B66" s="208">
        <f ca="1">IF('NGPS 2010'!$A74="WT",INDIRECT("'NGPS 2010'!"&amp;'Country Selector'!$B$3&amp;ROW($A74))*10^12,0)*'Process Emissions Multipliers'!$C$56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Selector'!$B$3&amp;ROW($A74))*10^12,0)*'Process Emissions Multipliers'!$E$56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Selector'!$B$3&amp;ROW($A74))*10^12,0)*'Process Emissions Multipliers'!$G$56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Multipliers'!$H$56</f>
        <v>0</v>
      </c>
    </row>
    <row r="67" spans="1:42">
      <c r="A67" s="74">
        <v>15</v>
      </c>
      <c r="B67" s="208">
        <f ca="1">IF('NGPS 2010'!$A75="WT",INDIRECT("'NGPS 2010'!"&amp;'Country Selector'!$B$3&amp;ROW($A75))*10^12,0)*'Process Emissions Multipliers'!$C$56</f>
        <v>7323207445.608264</v>
      </c>
      <c r="C67" s="90">
        <f t="shared" ca="1" si="15"/>
        <v>6703340649.949543</v>
      </c>
      <c r="D67" s="90">
        <f t="shared" ca="1" si="12"/>
        <v>6083473854.2908211</v>
      </c>
      <c r="E67" s="90">
        <f t="shared" ca="1" si="12"/>
        <v>5463607058.6321001</v>
      </c>
      <c r="F67" s="90">
        <f t="shared" ca="1" si="12"/>
        <v>4843740262.9733782</v>
      </c>
      <c r="G67" s="90">
        <f t="shared" ca="1" si="12"/>
        <v>4223873467.3146572</v>
      </c>
      <c r="H67" s="90">
        <f t="shared" ca="1" si="12"/>
        <v>3604006671.6559362</v>
      </c>
      <c r="I67" s="90">
        <f t="shared" ca="1" si="12"/>
        <v>2984139875.9972143</v>
      </c>
      <c r="J67" s="90">
        <f t="shared" ca="1" si="12"/>
        <v>2364273080.3384933</v>
      </c>
      <c r="K67" s="90">
        <f t="shared" ca="1" si="12"/>
        <v>1744406284.6797721</v>
      </c>
      <c r="L67">
        <f ca="1">IF('NGPS 2020'!$A75="WT",INDIRECT("'NGPS 2020'!"&amp;'Country Selector'!$B$3&amp;ROW($A75))*10^12,0)*'Process Emissions Multipliers'!$E$56</f>
        <v>1124539489.0210507</v>
      </c>
      <c r="M67" s="90">
        <f t="shared" ca="1" si="16"/>
        <v>1326584042.4270895</v>
      </c>
      <c r="N67" s="90">
        <f t="shared" ca="1" si="13"/>
        <v>1528628595.833128</v>
      </c>
      <c r="O67" s="90">
        <f t="shared" ca="1" si="13"/>
        <v>1730673149.2391667</v>
      </c>
      <c r="P67" s="90">
        <f t="shared" ca="1" si="13"/>
        <v>1932717702.645205</v>
      </c>
      <c r="Q67" s="90">
        <f t="shared" ca="1" si="13"/>
        <v>2134762256.0512438</v>
      </c>
      <c r="R67" s="90">
        <f t="shared" ca="1" si="13"/>
        <v>2336806809.4572825</v>
      </c>
      <c r="S67" s="90">
        <f t="shared" ca="1" si="13"/>
        <v>2538851362.8633208</v>
      </c>
      <c r="T67" s="90">
        <f t="shared" ca="1" si="13"/>
        <v>2740895916.2693596</v>
      </c>
      <c r="U67" s="90">
        <f t="shared" ca="1" si="13"/>
        <v>2942940469.6753979</v>
      </c>
      <c r="V67">
        <f ca="1">IF('NGPS 2030'!$A75="WT",INDIRECT("'NGPS 2030'!"&amp;'Country Selector'!$B$3&amp;ROW($A75))*10^12,0)*'Process Emissions Multipliers'!$G$56</f>
        <v>3144985023.0814366</v>
      </c>
      <c r="W67" s="90">
        <f t="shared" ca="1" si="14"/>
        <v>3149437843.351285</v>
      </c>
      <c r="X67" s="90">
        <f t="shared" ca="1" si="14"/>
        <v>3153890663.6211329</v>
      </c>
      <c r="Y67" s="90">
        <f t="shared" ca="1" si="14"/>
        <v>3158343483.8909812</v>
      </c>
      <c r="Z67" s="90">
        <f t="shared" ca="1" si="14"/>
        <v>3162796304.1608295</v>
      </c>
      <c r="AA67" s="90">
        <f t="shared" ca="1" si="14"/>
        <v>3167249124.4306774</v>
      </c>
      <c r="AB67" s="90">
        <f t="shared" ca="1" si="14"/>
        <v>3171701944.7005253</v>
      </c>
      <c r="AC67" s="90">
        <f t="shared" ca="1" si="14"/>
        <v>3176154764.9703736</v>
      </c>
      <c r="AD67" s="90">
        <f t="shared" ca="1" si="14"/>
        <v>3180607585.240222</v>
      </c>
      <c r="AE67" s="90">
        <f t="shared" ca="1" si="14"/>
        <v>3185060405.5100698</v>
      </c>
      <c r="AF67" s="90">
        <f t="shared" ca="1" si="14"/>
        <v>3189513225.7799177</v>
      </c>
      <c r="AG67" s="90">
        <f t="shared" ca="1" si="14"/>
        <v>3193966046.0497661</v>
      </c>
      <c r="AH67" s="90">
        <f t="shared" ca="1" si="14"/>
        <v>3198418866.3196144</v>
      </c>
      <c r="AI67" s="90">
        <f t="shared" ca="1" si="14"/>
        <v>3202871686.5894623</v>
      </c>
      <c r="AJ67" s="90">
        <f t="shared" ca="1" si="14"/>
        <v>3207324506.8593102</v>
      </c>
      <c r="AK67" s="90">
        <f t="shared" ca="1" si="14"/>
        <v>3211777327.1291585</v>
      </c>
      <c r="AL67" s="90">
        <f t="shared" ca="1" si="14"/>
        <v>3216230147.3990068</v>
      </c>
      <c r="AM67" s="90">
        <f t="shared" ca="1" si="11"/>
        <v>3220682967.6688547</v>
      </c>
      <c r="AN67" s="90">
        <f t="shared" ca="1" si="11"/>
        <v>3225135787.9387031</v>
      </c>
      <c r="AO67" s="90">
        <f t="shared" ca="1" si="11"/>
        <v>3229588608.2085509</v>
      </c>
      <c r="AP67">
        <f ca="1">V67*'Process Emissions Multipliers'!$H$56</f>
        <v>3234041428.4783993</v>
      </c>
    </row>
    <row r="68" spans="1:42">
      <c r="A68" s="74">
        <v>16</v>
      </c>
      <c r="B68" s="208">
        <f ca="1">IF('NGPS 2010'!$A76="WT",INDIRECT("'NGPS 2010'!"&amp;'Country Selector'!$B$3&amp;ROW($A76))*10^12,0)*'Process Emissions Multipliers'!$C$56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Selector'!$B$3&amp;ROW($A76))*10^12,0)*'Process Emissions Multipliers'!$E$56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Selector'!$B$3&amp;ROW($A76))*10^12,0)*'Process Emissions Multipliers'!$G$56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Multipliers'!$H$56</f>
        <v>0</v>
      </c>
    </row>
    <row r="69" spans="1:42">
      <c r="A69" s="74">
        <v>17</v>
      </c>
      <c r="B69" s="208">
        <f ca="1">IF('NGPS 2010'!$A77="WT",INDIRECT("'NGPS 2010'!"&amp;'Country Selector'!$B$3&amp;ROW($A77))*10^12,0)*'Process Emissions Multipliers'!$C$56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Selector'!$B$3&amp;ROW($A77))*10^12,0)*'Process Emissions Multipliers'!$E$56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Selector'!$B$3&amp;ROW($A77))*10^12,0)*'Process Emissions Multipliers'!$G$56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Multipliers'!$H$56</f>
        <v>0</v>
      </c>
    </row>
    <row r="70" spans="1:42">
      <c r="A70" s="74">
        <v>18</v>
      </c>
      <c r="B70" s="208">
        <f ca="1">IF('NGPS 2010'!$A78="WT",INDIRECT("'NGPS 2010'!"&amp;'Country Selector'!$B$3&amp;ROW($A78))*10^12,0)*'Process Emissions Multipliers'!$C$56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Selector'!$B$3&amp;ROW($A78))*10^12,0)*'Process Emissions Multipliers'!$E$56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Selector'!$B$3&amp;ROW($A78))*10^12,0)*'Process Emissions Multipliers'!$G$56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Multipliers'!$H$56</f>
        <v>0</v>
      </c>
    </row>
    <row r="71" spans="1:42">
      <c r="A71" s="74">
        <v>19</v>
      </c>
      <c r="B71" s="208">
        <f ca="1">IF('NGPS 2010'!$A79="WT",INDIRECT("'NGPS 2010'!"&amp;'Country Selector'!$B$3&amp;ROW($A79))*10^12,0)*'Process Emissions Multipliers'!$C$56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Selector'!$B$3&amp;ROW($A79))*10^12,0)*'Process Emissions Multipliers'!$E$56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Selector'!$B$3&amp;ROW($A79))*10^12,0)*'Process Emissions Multipliers'!$G$56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Multipliers'!$H$56</f>
        <v>0</v>
      </c>
    </row>
    <row r="72" spans="1:42">
      <c r="A72" s="74">
        <v>20</v>
      </c>
      <c r="B72" s="208">
        <f ca="1">IF('NGPS 2010'!$A80="WT",INDIRECT("'NGPS 2010'!"&amp;'Country Selector'!$B$3&amp;ROW($A80))*10^12,0)*'Process Emissions Multipliers'!$C$56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Selector'!$B$3&amp;ROW($A80))*10^12,0)*'Process Emissions Multipliers'!$E$56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Selector'!$B$3&amp;ROW($A80))*10^12,0)*'Process Emissions Multipliers'!$G$56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Multipliers'!$H$56</f>
        <v>0</v>
      </c>
    </row>
    <row r="73" spans="1:42">
      <c r="A73" s="74">
        <v>21</v>
      </c>
      <c r="B73" s="208">
        <f ca="1">IF('NGPS 2010'!$A81="WT",INDIRECT("'NGPS 2010'!"&amp;'Country Selector'!$B$3&amp;ROW($A81))*10^12,0)*'Process Emissions Multipliers'!$C$56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Selector'!$B$3&amp;ROW($A81))*10^12,0)*'Process Emissions Multipliers'!$E$56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Selector'!$B$3&amp;ROW($A81))*10^12,0)*'Process Emissions Multipliers'!$G$56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Multipliers'!$H$56</f>
        <v>0</v>
      </c>
    </row>
    <row r="74" spans="1:42">
      <c r="A74" s="74">
        <v>22</v>
      </c>
      <c r="B74" s="208">
        <f ca="1">IF('NGPS 2010'!$A82="WT",INDIRECT("'NGPS 2010'!"&amp;'Country Selector'!$B$3&amp;ROW($A82))*10^12,0)*'Process Emissions Multipliers'!$C$56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Selector'!$B$3&amp;ROW($A82))*10^12,0)*'Process Emissions Multipliers'!$E$56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Selector'!$B$3&amp;ROW($A82))*10^12,0)*'Process Emissions Multipliers'!$G$56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Multipliers'!$H$56</f>
        <v>0</v>
      </c>
    </row>
    <row r="75" spans="1:42">
      <c r="A75" s="74">
        <v>23</v>
      </c>
      <c r="B75" s="208">
        <f ca="1">IF('NGPS 2010'!$A83="WT",INDIRECT("'NGPS 2010'!"&amp;'Country Selector'!$B$3&amp;ROW($A83))*10^12,0)*'Process Emissions Multipliers'!$C$56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Selector'!$B$3&amp;ROW($A83))*10^12,0)*'Process Emissions Multipliers'!$E$56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Selector'!$B$3&amp;ROW($A83))*10^12,0)*'Process Emissions Multipliers'!$G$56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Multipliers'!$H$56</f>
        <v>0</v>
      </c>
    </row>
    <row r="76" spans="1:42">
      <c r="A76" s="74">
        <v>24</v>
      </c>
      <c r="B76" s="208">
        <f ca="1">IF('NGPS 2010'!$A84="WT",INDIRECT("'NGPS 2010'!"&amp;'Country Selector'!$B$3&amp;ROW($A84))*10^12,0)*'Process Emissions Multipliers'!$C$56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Selector'!$B$3&amp;ROW($A84))*10^12,0)*'Process Emissions Multipliers'!$E$56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Selector'!$B$3&amp;ROW($A84))*10^12,0)*'Process Emissions Multipliers'!$G$56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Multipliers'!$H$56</f>
        <v>0</v>
      </c>
    </row>
    <row r="77" spans="1:42">
      <c r="A77" s="74">
        <v>25</v>
      </c>
      <c r="B77" s="208">
        <f ca="1">IF('NGPS 2010'!$A85="WT",INDIRECT("'NGPS 2010'!"&amp;'Country Selector'!$B$3&amp;ROW($A85))*10^12,0)*'Process Emissions Multipliers'!$C$56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Selector'!$B$3&amp;ROW($A85))*10^12,0)*'Process Emissions Multipliers'!$E$56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Selector'!$B$3&amp;ROW($A85))*10^12,0)*'Process Emissions Multipliers'!$G$56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Multipliers'!$H$56</f>
        <v>0</v>
      </c>
    </row>
    <row r="78" spans="1:42">
      <c r="A78" s="74">
        <v>26</v>
      </c>
      <c r="B78" s="208">
        <f ca="1">IF('NGPS 2010'!$A86="WT",INDIRECT("'NGPS 2010'!"&amp;'Country Selector'!$B$3&amp;ROW($A86))*10^12,0)*'Process Emissions Multipliers'!$C$56</f>
        <v>921784556.37057948</v>
      </c>
      <c r="C78" s="90">
        <f t="shared" ca="1" si="15"/>
        <v>5949953639.583497</v>
      </c>
      <c r="D78" s="90">
        <f t="shared" ca="1" si="12"/>
        <v>10978122722.796415</v>
      </c>
      <c r="E78" s="90">
        <f t="shared" ca="1" si="12"/>
        <v>16006291806.009333</v>
      </c>
      <c r="F78" s="90">
        <f t="shared" ca="1" si="12"/>
        <v>21034460889.222252</v>
      </c>
      <c r="G78" s="90">
        <f t="shared" ca="1" si="12"/>
        <v>26062629972.435169</v>
      </c>
      <c r="H78" s="90">
        <f t="shared" ca="1" si="12"/>
        <v>31090799055.648087</v>
      </c>
      <c r="I78" s="90">
        <f t="shared" ca="1" si="12"/>
        <v>36118968138.861</v>
      </c>
      <c r="J78" s="90">
        <f t="shared" ca="1" si="12"/>
        <v>41147137222.073921</v>
      </c>
      <c r="K78" s="90">
        <f t="shared" ca="1" si="12"/>
        <v>46175306305.286835</v>
      </c>
      <c r="L78">
        <f ca="1">IF('NGPS 2020'!$A86="WT",INDIRECT("'NGPS 2020'!"&amp;'Country Selector'!$B$3&amp;ROW($A86))*10^12,0)*'Process Emissions Multipliers'!$E$56</f>
        <v>51203475388.499756</v>
      </c>
      <c r="M78" s="90">
        <f t="shared" ca="1" si="16"/>
        <v>46083127849.64978</v>
      </c>
      <c r="N78" s="90">
        <f t="shared" ca="1" si="13"/>
        <v>40962780310.799805</v>
      </c>
      <c r="O78" s="90">
        <f t="shared" ca="1" si="13"/>
        <v>35842432771.949829</v>
      </c>
      <c r="P78" s="90">
        <f t="shared" ca="1" si="13"/>
        <v>30722085233.099854</v>
      </c>
      <c r="Q78" s="90">
        <f t="shared" ca="1" si="13"/>
        <v>25601737694.249878</v>
      </c>
      <c r="R78" s="90">
        <f t="shared" ca="1" si="13"/>
        <v>20481390155.399902</v>
      </c>
      <c r="S78" s="90">
        <f t="shared" ca="1" si="13"/>
        <v>15361042616.549927</v>
      </c>
      <c r="T78" s="90">
        <f t="shared" ca="1" si="13"/>
        <v>10240695077.699951</v>
      </c>
      <c r="U78" s="90">
        <f t="shared" ca="1" si="13"/>
        <v>5120347538.8499756</v>
      </c>
      <c r="V78">
        <f ca="1">IF('NGPS 2030'!$A86="WT",INDIRECT("'NGPS 2030'!"&amp;'Country Selector'!$B$3&amp;ROW($A86))*10^12,0)*'Process Emissions Multipliers'!$G$56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Multipliers'!$H$56</f>
        <v>0</v>
      </c>
    </row>
    <row r="79" spans="1:42">
      <c r="A79" s="74">
        <v>27</v>
      </c>
      <c r="B79" s="208">
        <f ca="1">IF('NGPS 2010'!$A87="WT",INDIRECT("'NGPS 2010'!"&amp;'Country Selector'!$B$3&amp;ROW($A87))*10^12,0)*'Process Emissions Multipliers'!$C$56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Selector'!$B$3&amp;ROW($A87))*10^12,0)*'Process Emissions Multipliers'!$E$56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Selector'!$B$3&amp;ROW($A87))*10^12,0)*'Process Emissions Multipliers'!$G$56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Multipliers'!$H$56</f>
        <v>0</v>
      </c>
    </row>
    <row r="80" spans="1:42">
      <c r="A80" s="74">
        <v>28</v>
      </c>
      <c r="B80" s="208">
        <f ca="1">IF('NGPS 2010'!$A88="WT",INDIRECT("'NGPS 2010'!"&amp;'Country Selector'!$B$3&amp;ROW($A88))*10^12,0)*'Process Emissions Multipliers'!$C$56</f>
        <v>56238883.883884422</v>
      </c>
      <c r="C80" s="90">
        <f t="shared" ca="1" si="15"/>
        <v>1613670081.2317472</v>
      </c>
      <c r="D80" s="90">
        <f t="shared" ca="1" si="12"/>
        <v>3171101278.5796099</v>
      </c>
      <c r="E80" s="90">
        <f t="shared" ca="1" si="12"/>
        <v>4728532475.9274731</v>
      </c>
      <c r="F80" s="90">
        <f t="shared" ca="1" si="12"/>
        <v>6285963673.2753353</v>
      </c>
      <c r="G80" s="90">
        <f t="shared" ca="1" si="12"/>
        <v>7843394870.6231985</v>
      </c>
      <c r="H80" s="90">
        <f t="shared" ca="1" si="12"/>
        <v>9400826067.9710617</v>
      </c>
      <c r="I80" s="90">
        <f t="shared" ca="1" si="12"/>
        <v>10958257265.318922</v>
      </c>
      <c r="J80" s="90">
        <f t="shared" ca="1" si="12"/>
        <v>12515688462.666786</v>
      </c>
      <c r="K80" s="90">
        <f t="shared" ca="1" si="12"/>
        <v>14073119660.014648</v>
      </c>
      <c r="L80">
        <f ca="1">IF('NGPS 2020'!$A88="WT",INDIRECT("'NGPS 2020'!"&amp;'Country Selector'!$B$3&amp;ROW($A88))*10^12,0)*'Process Emissions Multipliers'!$E$56</f>
        <v>15630550857.362511</v>
      </c>
      <c r="M80" s="90">
        <f t="shared" ca="1" si="16"/>
        <v>14939918198.818333</v>
      </c>
      <c r="N80" s="90">
        <f t="shared" ca="1" si="13"/>
        <v>14249285540.274153</v>
      </c>
      <c r="O80" s="90">
        <f t="shared" ca="1" si="13"/>
        <v>13558652881.729973</v>
      </c>
      <c r="P80" s="90">
        <f t="shared" ca="1" si="13"/>
        <v>12868020223.185793</v>
      </c>
      <c r="Q80" s="90">
        <f t="shared" ca="1" si="13"/>
        <v>12177387564.641613</v>
      </c>
      <c r="R80" s="90">
        <f t="shared" ca="1" si="13"/>
        <v>11486754906.097435</v>
      </c>
      <c r="S80" s="90">
        <f t="shared" ca="1" si="13"/>
        <v>10796122247.553253</v>
      </c>
      <c r="T80" s="90">
        <f t="shared" ca="1" si="13"/>
        <v>10105489589.009075</v>
      </c>
      <c r="U80" s="90">
        <f t="shared" ca="1" si="13"/>
        <v>9414856930.4648952</v>
      </c>
      <c r="V80">
        <f ca="1">IF('NGPS 2030'!$A88="WT",INDIRECT("'NGPS 2030'!"&amp;'Country Selector'!$B$3&amp;ROW($A88))*10^12,0)*'Process Emissions Multipliers'!$G$56</f>
        <v>8724224271.9207153</v>
      </c>
      <c r="W80" s="90">
        <f t="shared" ca="1" si="18"/>
        <v>8736576446.0619602</v>
      </c>
      <c r="X80" s="90">
        <f t="shared" ca="1" si="18"/>
        <v>8748928620.2032051</v>
      </c>
      <c r="Y80" s="90">
        <f t="shared" ca="1" si="18"/>
        <v>8761280794.3444519</v>
      </c>
      <c r="Z80" s="90">
        <f t="shared" ca="1" si="18"/>
        <v>8773632968.4856949</v>
      </c>
      <c r="AA80" s="90">
        <f t="shared" ca="1" si="18"/>
        <v>8785985142.6269417</v>
      </c>
      <c r="AB80" s="90">
        <f t="shared" ca="1" si="18"/>
        <v>8798337316.7681847</v>
      </c>
      <c r="AC80" s="90">
        <f t="shared" ca="1" si="18"/>
        <v>8810689490.9094315</v>
      </c>
      <c r="AD80" s="90">
        <f t="shared" ca="1" si="18"/>
        <v>8823041665.0506763</v>
      </c>
      <c r="AE80" s="90">
        <f t="shared" ca="1" si="18"/>
        <v>8835393839.1919212</v>
      </c>
      <c r="AF80" s="90">
        <f t="shared" ca="1" si="18"/>
        <v>8847746013.3331661</v>
      </c>
      <c r="AG80" s="90">
        <f t="shared" ca="1" si="18"/>
        <v>8860098187.474411</v>
      </c>
      <c r="AH80" s="90">
        <f t="shared" ca="1" si="18"/>
        <v>8872450361.6156559</v>
      </c>
      <c r="AI80" s="90">
        <f t="shared" ca="1" si="18"/>
        <v>8884802535.7569008</v>
      </c>
      <c r="AJ80" s="90">
        <f t="shared" ca="1" si="18"/>
        <v>8897154709.8981476</v>
      </c>
      <c r="AK80" s="90">
        <f t="shared" ca="1" si="18"/>
        <v>8909506884.0393906</v>
      </c>
      <c r="AL80" s="90">
        <f t="shared" ca="1" si="18"/>
        <v>8921859058.1806374</v>
      </c>
      <c r="AM80" s="90">
        <f t="shared" ca="1" si="17"/>
        <v>8934211232.3218803</v>
      </c>
      <c r="AN80" s="90">
        <f t="shared" ca="1" si="17"/>
        <v>8946563406.4631271</v>
      </c>
      <c r="AO80" s="90">
        <f t="shared" ca="1" si="17"/>
        <v>8958915580.604372</v>
      </c>
      <c r="AP80">
        <f ca="1">V80*'Process Emissions Multipliers'!$H$56</f>
        <v>8971267754.7456169</v>
      </c>
    </row>
    <row r="81" spans="1:42">
      <c r="A81" s="74">
        <v>29</v>
      </c>
      <c r="B81" s="208">
        <f ca="1">IF('NGPS 2010'!$A89="WT",INDIRECT("'NGPS 2010'!"&amp;'Country Selector'!$B$3&amp;ROW($A89))*10^12,0)*'Process Emissions Multipliers'!$C$56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Selector'!$B$3&amp;ROW($A89))*10^12,0)*'Process Emissions Multipliers'!$E$56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Selector'!$B$3&amp;ROW($A89))*10^12,0)*'Process Emissions Multipliers'!$G$56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Multipliers'!$H$56</f>
        <v>0</v>
      </c>
    </row>
    <row r="82" spans="1:42">
      <c r="A82" s="74">
        <v>30</v>
      </c>
      <c r="B82" s="208">
        <f ca="1">IF('NGPS 2010'!$A90="WT",INDIRECT("'NGPS 2010'!"&amp;'Country Selector'!$B$3&amp;ROW($A90))*10^12,0)*'Process Emissions Multipliers'!$C$56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Selector'!$B$3&amp;ROW($A90))*10^12,0)*'Process Emissions Multipliers'!$E$56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Selector'!$B$3&amp;ROW($A90))*10^12,0)*'Process Emissions Multipliers'!$G$56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Multipliers'!$H$56</f>
        <v>0</v>
      </c>
    </row>
    <row r="83" spans="1:42">
      <c r="A83" s="74">
        <v>31</v>
      </c>
      <c r="B83" s="208">
        <f ca="1">IF('NGPS 2010'!$A91="WT",INDIRECT("'NGPS 2010'!"&amp;'Country Selector'!$B$3&amp;ROW($A91))*10^12,0)*'Process Emissions Multipliers'!$C$56</f>
        <v>24773543083.229214</v>
      </c>
      <c r="C83" s="90">
        <f t="shared" ca="1" si="15"/>
        <v>23185705143.136776</v>
      </c>
      <c r="D83" s="90">
        <f t="shared" ca="1" si="12"/>
        <v>21597867203.044338</v>
      </c>
      <c r="E83" s="90">
        <f t="shared" ca="1" si="12"/>
        <v>20010029262.9519</v>
      </c>
      <c r="F83" s="90">
        <f t="shared" ca="1" si="12"/>
        <v>18422191322.859467</v>
      </c>
      <c r="G83" s="90">
        <f t="shared" ca="1" si="12"/>
        <v>16834353382.767029</v>
      </c>
      <c r="H83" s="90">
        <f t="shared" ca="1" si="12"/>
        <v>15246515442.674591</v>
      </c>
      <c r="I83" s="90">
        <f t="shared" ca="1" si="12"/>
        <v>13658677502.582155</v>
      </c>
      <c r="J83" s="90">
        <f t="shared" ca="1" si="12"/>
        <v>12070839562.489719</v>
      </c>
      <c r="K83" s="90">
        <f t="shared" ca="1" si="12"/>
        <v>10483001622.397282</v>
      </c>
      <c r="L83">
        <f ca="1">IF('NGPS 2020'!$A91="WT",INDIRECT("'NGPS 2020'!"&amp;'Country Selector'!$B$3&amp;ROW($A91))*10^12,0)*'Process Emissions Multipliers'!$E$56</f>
        <v>8895163682.3048458</v>
      </c>
      <c r="M83" s="90">
        <f t="shared" ca="1" si="16"/>
        <v>8025146670.3785372</v>
      </c>
      <c r="N83" s="90">
        <f t="shared" ca="1" si="13"/>
        <v>7155129658.4522285</v>
      </c>
      <c r="O83" s="90">
        <f t="shared" ca="1" si="13"/>
        <v>6285112646.5259199</v>
      </c>
      <c r="P83" s="90">
        <f t="shared" ca="1" si="13"/>
        <v>5415095634.5996113</v>
      </c>
      <c r="Q83" s="90">
        <f t="shared" ca="1" si="13"/>
        <v>4545078622.6733027</v>
      </c>
      <c r="R83" s="90">
        <f t="shared" ca="1" si="13"/>
        <v>3675061610.746994</v>
      </c>
      <c r="S83" s="90">
        <f t="shared" ca="1" si="13"/>
        <v>2805044598.8206854</v>
      </c>
      <c r="T83" s="90">
        <f t="shared" ca="1" si="13"/>
        <v>1935027586.894377</v>
      </c>
      <c r="U83" s="90">
        <f t="shared" ca="1" si="13"/>
        <v>1065010574.9680684</v>
      </c>
      <c r="V83">
        <f ca="1">IF('NGPS 2030'!$A91="WT",INDIRECT("'NGPS 2030'!"&amp;'Country Selector'!$B$3&amp;ROW($A91))*10^12,0)*'Process Emissions Multipliers'!$G$56</f>
        <v>194993563.04175973</v>
      </c>
      <c r="W83" s="90">
        <f t="shared" ca="1" si="18"/>
        <v>195269644.25792766</v>
      </c>
      <c r="X83" s="90">
        <f t="shared" ca="1" si="18"/>
        <v>195545725.47409558</v>
      </c>
      <c r="Y83" s="90">
        <f t="shared" ca="1" si="18"/>
        <v>195821806.69026354</v>
      </c>
      <c r="Z83" s="90">
        <f t="shared" ca="1" si="18"/>
        <v>196097887.90643147</v>
      </c>
      <c r="AA83" s="90">
        <f t="shared" ca="1" si="18"/>
        <v>196373969.12259939</v>
      </c>
      <c r="AB83" s="90">
        <f t="shared" ca="1" si="18"/>
        <v>196650050.33876732</v>
      </c>
      <c r="AC83" s="90">
        <f t="shared" ca="1" si="18"/>
        <v>196926131.55493522</v>
      </c>
      <c r="AD83" s="90">
        <f t="shared" ca="1" si="18"/>
        <v>197202212.7711032</v>
      </c>
      <c r="AE83" s="90">
        <f t="shared" ca="1" si="18"/>
        <v>197478293.98727113</v>
      </c>
      <c r="AF83" s="90">
        <f t="shared" ca="1" si="18"/>
        <v>197754375.20343906</v>
      </c>
      <c r="AG83" s="90">
        <f t="shared" ca="1" si="18"/>
        <v>198030456.41960698</v>
      </c>
      <c r="AH83" s="90">
        <f t="shared" ca="1" si="18"/>
        <v>198306537.63577491</v>
      </c>
      <c r="AI83" s="90">
        <f t="shared" ca="1" si="18"/>
        <v>198582618.85194287</v>
      </c>
      <c r="AJ83" s="90">
        <f t="shared" ca="1" si="18"/>
        <v>198858700.06811076</v>
      </c>
      <c r="AK83" s="90">
        <f t="shared" ca="1" si="18"/>
        <v>199134781.28427872</v>
      </c>
      <c r="AL83" s="90">
        <f t="shared" ca="1" si="18"/>
        <v>199410862.50044665</v>
      </c>
      <c r="AM83" s="90">
        <f t="shared" ca="1" si="17"/>
        <v>199686943.7166146</v>
      </c>
      <c r="AN83" s="90">
        <f t="shared" ca="1" si="17"/>
        <v>199963024.93278253</v>
      </c>
      <c r="AO83" s="90">
        <f t="shared" ca="1" si="17"/>
        <v>200239106.14895046</v>
      </c>
      <c r="AP83">
        <f ca="1">V83*'Process Emissions Multipliers'!$H$56</f>
        <v>200515187.36511838</v>
      </c>
    </row>
    <row r="84" spans="1:42">
      <c r="A84" s="74">
        <v>32</v>
      </c>
      <c r="B84" s="208">
        <f ca="1">IF('NGPS 2010'!$A92="WT",INDIRECT("'NGPS 2010'!"&amp;'Country Selector'!$B$3&amp;ROW($A92))*10^12,0)*'Process Emissions Multipliers'!$C$56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Selector'!$B$3&amp;ROW($A92))*10^12,0)*'Process Emissions Multipliers'!$E$56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Selector'!$B$3&amp;ROW($A92))*10^12,0)*'Process Emissions Multipliers'!$G$56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Multipliers'!$H$56</f>
        <v>0</v>
      </c>
    </row>
    <row r="85" spans="1:42">
      <c r="A85" s="74">
        <v>33</v>
      </c>
      <c r="B85" s="208">
        <f ca="1">IF('NGPS 2010'!$A93="WT",INDIRECT("'NGPS 2010'!"&amp;'Country Selector'!$B$3&amp;ROW($A93))*10^12,0)*'Process Emissions Multipliers'!$C$56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Selector'!$B$3&amp;ROW($A93))*10^12,0)*'Process Emissions Multipliers'!$E$56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Selector'!$B$3&amp;ROW($A93))*10^12,0)*'Process Emissions Multipliers'!$G$56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Multipliers'!$H$56</f>
        <v>0</v>
      </c>
    </row>
    <row r="86" spans="1:42">
      <c r="A86" s="74">
        <v>34</v>
      </c>
      <c r="B86" s="208">
        <f ca="1">IF('NGPS 2010'!$A94="WT",INDIRECT("'NGPS 2010'!"&amp;'Country Selector'!$B$3&amp;ROW($A94))*10^12,0)*'Process Emissions Multipliers'!$C$56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Selector'!$B$3&amp;ROW($A94))*10^12,0)*'Process Emissions Multipliers'!$E$56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Selector'!$B$3&amp;ROW($A94))*10^12,0)*'Process Emissions Multipliers'!$G$56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Multipliers'!$H$56</f>
        <v>0</v>
      </c>
    </row>
    <row r="87" spans="1:42">
      <c r="A87" s="74">
        <v>35</v>
      </c>
      <c r="B87" s="208">
        <f ca="1">IF('NGPS 2010'!$A95="WT",INDIRECT("'NGPS 2010'!"&amp;'Country Selector'!$B$3&amp;ROW($A95))*10^12,0)*'Process Emissions Multipliers'!$C$56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Selector'!$B$3&amp;ROW($A95))*10^12,0)*'Process Emissions Multipliers'!$E$56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Selector'!$B$3&amp;ROW($A95))*10^12,0)*'Process Emissions Multipliers'!$G$56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Multipliers'!$H$56</f>
        <v>0</v>
      </c>
    </row>
    <row r="88" spans="1:42">
      <c r="A88" s="74">
        <v>36</v>
      </c>
      <c r="B88" s="208">
        <f ca="1">IF('NGPS 2010'!$A96="WT",INDIRECT("'NGPS 2010'!"&amp;'Country Selector'!$B$3&amp;ROW($A96))*10^12,0)*'Process Emissions Multipliers'!$C$56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Selector'!$B$3&amp;ROW($A96))*10^12,0)*'Process Emissions Multipliers'!$E$56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Selector'!$B$3&amp;ROW($A96))*10^12,0)*'Process Emissions Multipliers'!$G$56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Multipliers'!$H$56</f>
        <v>0</v>
      </c>
    </row>
    <row r="89" spans="1:42">
      <c r="A89" s="74">
        <v>37</v>
      </c>
      <c r="B89" s="208">
        <f ca="1">IF('NGPS 2010'!$A97="WT",INDIRECT("'NGPS 2010'!"&amp;'Country Selector'!$B$3&amp;ROW($A97))*10^12,0)*'Process Emissions Multipliers'!$C$56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Selector'!$B$3&amp;ROW($A97))*10^12,0)*'Process Emissions Multipliers'!$E$56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Selector'!$B$3&amp;ROW($A97))*10^12,0)*'Process Emissions Multipliers'!$G$56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Multipliers'!$H$56</f>
        <v>0</v>
      </c>
    </row>
    <row r="90" spans="1:42">
      <c r="A90" s="74">
        <v>38</v>
      </c>
      <c r="B90" s="208">
        <f ca="1">IF('NGPS 2010'!$A98="WT",INDIRECT("'NGPS 2010'!"&amp;'Country Selector'!$B$3&amp;ROW($A98))*10^12,0)*'Process Emissions Multipliers'!$C$56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Selector'!$B$3&amp;ROW($A98))*10^12,0)*'Process Emissions Multipliers'!$E$56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Selector'!$B$3&amp;ROW($A98))*10^12,0)*'Process Emissions Multipliers'!$G$56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Multipliers'!$H$56</f>
        <v>0</v>
      </c>
    </row>
    <row r="91" spans="1:42">
      <c r="A91" s="74">
        <v>39</v>
      </c>
      <c r="B91" s="208">
        <f ca="1">IF('NGPS 2010'!$A99="WT",INDIRECT("'NGPS 2010'!"&amp;'Country Selector'!$B$3&amp;ROW($A99))*10^12,0)*'Process Emissions Multipliers'!$C$56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Selector'!$B$3&amp;ROW($A99))*10^12,0)*'Process Emissions Multipliers'!$E$56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Selector'!$B$3&amp;ROW($A99))*10^12,0)*'Process Emissions Multipliers'!$G$56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Multipliers'!$H$56</f>
        <v>0</v>
      </c>
    </row>
    <row r="92" spans="1:42">
      <c r="A92" s="74">
        <v>40</v>
      </c>
      <c r="B92" s="208">
        <f ca="1">IF('NGPS 2010'!$A100="WT",INDIRECT("'NGPS 2010'!"&amp;'Country Selector'!$B$3&amp;ROW($A100))*10^12,0)*'Process Emissions Multipliers'!$C$56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Selector'!$B$3&amp;ROW($A100))*10^12,0)*'Process Emissions Multipliers'!$E$56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Selector'!$B$3&amp;ROW($A100))*10^12,0)*'Process Emissions Multipliers'!$G$56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Multipliers'!$H$56</f>
        <v>0</v>
      </c>
    </row>
    <row r="93" spans="1:42">
      <c r="A93" s="74">
        <v>41</v>
      </c>
      <c r="B93" s="208">
        <f ca="1">IF('NGPS 2010'!$A101="WT",INDIRECT("'NGPS 2010'!"&amp;'Country Selector'!$B$3&amp;ROW($A101))*10^12,0)*'Process Emissions Multipliers'!$C$56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Selector'!$B$3&amp;ROW($A101))*10^12,0)*'Process Emissions Multipliers'!$E$56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Selector'!$B$3&amp;ROW($A101))*10^12,0)*'Process Emissions Multipliers'!$G$56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Multipliers'!$H$56</f>
        <v>0</v>
      </c>
    </row>
    <row r="94" spans="1:42">
      <c r="A94" s="74">
        <v>42</v>
      </c>
      <c r="B94" s="208">
        <f ca="1">IF('NGPS 2010'!$A102="WT",INDIRECT("'NGPS 2010'!"&amp;'Country Selector'!$B$3&amp;ROW($A102))*10^12,0)*'Process Emissions Multipliers'!$C$56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Selector'!$B$3&amp;ROW($A102))*10^12,0)*'Process Emissions Multipliers'!$E$56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Selector'!$B$3&amp;ROW($A102))*10^12,0)*'Process Emissions Multipliers'!$G$56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Multipliers'!$H$56</f>
        <v>0</v>
      </c>
    </row>
    <row r="95" spans="1:42">
      <c r="A95" s="74">
        <v>43</v>
      </c>
      <c r="B95" s="208">
        <f ca="1">IF('NGPS 2010'!$A103="WT",INDIRECT("'NGPS 2010'!"&amp;'Country Selector'!$B$3&amp;ROW($A103))*10^12,0)*'Process Emissions Multipliers'!$C$56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Selector'!$B$3&amp;ROW($A103))*10^12,0)*'Process Emissions Multipliers'!$E$56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Selector'!$B$3&amp;ROW($A103))*10^12,0)*'Process Emissions Multipliers'!$G$56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Multipliers'!$H$56</f>
        <v>0</v>
      </c>
    </row>
    <row r="96" spans="1:42">
      <c r="A96" s="74">
        <v>44</v>
      </c>
      <c r="B96" s="208">
        <f ca="1">IF('NGPS 2010'!$A104="WT",INDIRECT("'NGPS 2010'!"&amp;'Country Selector'!$B$3&amp;ROW($A104))*10^12,0)*'Process Emissions Multipliers'!$C$56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Selector'!$B$3&amp;ROW($A104))*10^12,0)*'Process Emissions Multipliers'!$E$56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Selector'!$B$3&amp;ROW($A104))*10^12,0)*'Process Emissions Multipliers'!$G$56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Multipliers'!$H$56</f>
        <v>0</v>
      </c>
    </row>
    <row r="97" spans="1:42">
      <c r="A97" s="74">
        <v>45</v>
      </c>
      <c r="B97" s="208">
        <f ca="1">IF('NGPS 2010'!$A105="WT",INDIRECT("'NGPS 2010'!"&amp;'Country Selector'!$B$3&amp;ROW($A105))*10^12,0)*'Process Emissions Multipliers'!$C$56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Selector'!$B$3&amp;ROW($A105))*10^12,0)*'Process Emissions Multipliers'!$E$56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Selector'!$B$3&amp;ROW($A105))*10^12,0)*'Process Emissions Multipliers'!$G$56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Multipliers'!$H$56</f>
        <v>0</v>
      </c>
    </row>
    <row r="98" spans="1:42">
      <c r="A98" s="74">
        <v>46</v>
      </c>
      <c r="B98" s="208">
        <f ca="1">IF('NGPS 2010'!$A106="WT",INDIRECT("'NGPS 2010'!"&amp;'Country Selector'!$B$3&amp;ROW($A106))*10^12,0)*'Process Emissions Multipliers'!$C$56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Selector'!$B$3&amp;ROW($A106))*10^12,0)*'Process Emissions Multipliers'!$E$56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Selector'!$B$3&amp;ROW($A106))*10^12,0)*'Process Emissions Multipliers'!$G$56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Multipliers'!$H$56</f>
        <v>0</v>
      </c>
    </row>
    <row r="99" spans="1:42">
      <c r="A99" s="74">
        <v>47</v>
      </c>
      <c r="B99" s="208">
        <f ca="1">IF('NGPS 2010'!$A107="WT",INDIRECT("'NGPS 2010'!"&amp;'Country Selector'!$B$3&amp;ROW($A107))*10^12,0)*'Process Emissions Multipliers'!$C$56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Selector'!$B$3&amp;ROW($A107))*10^12,0)*'Process Emissions Multipliers'!$E$56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Selector'!$B$3&amp;ROW($A107))*10^12,0)*'Process Emissions Multipliers'!$G$56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Multipliers'!$H$56</f>
        <v>0</v>
      </c>
    </row>
    <row r="100" spans="1:42">
      <c r="A100" s="74">
        <v>48</v>
      </c>
      <c r="B100" s="208">
        <f ca="1">IF('NGPS 2010'!$A108="WT",INDIRECT("'NGPS 2010'!"&amp;'Country Selector'!$B$3&amp;ROW($A108))*10^12,0)*'Process Emissions Multipliers'!$C$56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Selector'!$B$3&amp;ROW($A108))*10^12,0)*'Process Emissions Multipliers'!$E$56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Selector'!$B$3&amp;ROW($A108))*10^12,0)*'Process Emissions Multipliers'!$G$56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Multipliers'!$H$56</f>
        <v>0</v>
      </c>
    </row>
    <row r="101" spans="1:42">
      <c r="A101" s="74">
        <v>49</v>
      </c>
      <c r="B101" s="208">
        <f ca="1">IF('NGPS 2010'!$A109="WT",INDIRECT("'NGPS 2010'!"&amp;'Country Selector'!$B$3&amp;ROW($A109))*10^12,0)*'Process Emissions Multipliers'!$C$56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Selector'!$B$3&amp;ROW($A109))*10^12,0)*'Process Emissions Multipliers'!$E$56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Selector'!$B$3&amp;ROW($A109))*10^12,0)*'Process Emissions Multipliers'!$G$56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Multipliers'!$H$56</f>
        <v>0</v>
      </c>
    </row>
    <row r="102" spans="1:42">
      <c r="A102" s="74">
        <v>50</v>
      </c>
      <c r="B102" s="208">
        <f ca="1">IF('NGPS 2010'!$A110="WT",INDIRECT("'NGPS 2010'!"&amp;'Country Selector'!$B$3&amp;ROW($A110))*10^12,0)*'Process Emissions Multipliers'!$C$56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Selector'!$B$3&amp;ROW($A110))*10^12,0)*'Process Emissions Multipliers'!$E$56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Selector'!$B$3&amp;ROW($A110))*10^12,0)*'Process Emissions Multipliers'!$G$56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Multipliers'!$H$56</f>
        <v>0</v>
      </c>
    </row>
    <row r="103" spans="1:42">
      <c r="A103" s="74">
        <v>51</v>
      </c>
      <c r="B103" s="208">
        <f ca="1">IF('NGPS 2010'!$A111="WT",INDIRECT("'NGPS 2010'!"&amp;'Country Selector'!$B$3&amp;ROW($A111))*10^12,0)*'Process Emissions Multipliers'!$C$56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Selector'!$B$3&amp;ROW($A111))*10^12,0)*'Process Emissions Multipliers'!$E$56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Selector'!$B$3&amp;ROW($A111))*10^12,0)*'Process Emissions Multipliers'!$G$56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Multipliers'!$H$56</f>
        <v>0</v>
      </c>
    </row>
    <row r="104" spans="1:42">
      <c r="A104" s="74">
        <v>52</v>
      </c>
      <c r="B104" s="208">
        <f ca="1">IF('NGPS 2010'!$A112="WT",INDIRECT("'NGPS 2010'!"&amp;'Country Selector'!$B$3&amp;ROW($A112))*10^12,0)*'Process Emissions Multipliers'!$C$56</f>
        <v>11434440.678274525</v>
      </c>
      <c r="C104" s="90">
        <f t="shared" ca="1" si="15"/>
        <v>12141344.273877306</v>
      </c>
      <c r="D104" s="90">
        <f t="shared" ca="1" si="20"/>
        <v>12848247.869480086</v>
      </c>
      <c r="E104" s="90">
        <f t="shared" ca="1" si="20"/>
        <v>13555151.465082867</v>
      </c>
      <c r="F104" s="90">
        <f t="shared" ca="1" si="20"/>
        <v>14262055.060685648</v>
      </c>
      <c r="G104" s="90">
        <f t="shared" ca="1" si="20"/>
        <v>14968958.65628843</v>
      </c>
      <c r="H104" s="90">
        <f t="shared" ca="1" si="20"/>
        <v>15675862.251891209</v>
      </c>
      <c r="I104" s="90">
        <f t="shared" ca="1" si="20"/>
        <v>16382765.847493991</v>
      </c>
      <c r="J104" s="90">
        <f t="shared" ca="1" si="20"/>
        <v>17089669.443096772</v>
      </c>
      <c r="K104" s="90">
        <f t="shared" ca="1" si="20"/>
        <v>17796573.038699552</v>
      </c>
      <c r="L104">
        <f ca="1">IF('NGPS 2020'!$A112="WT",INDIRECT("'NGPS 2020'!"&amp;'Country Selector'!$B$3&amp;ROW($A112))*10^12,0)*'Process Emissions Multipliers'!$E$56</f>
        <v>18503476.634302333</v>
      </c>
      <c r="M104" s="90">
        <f t="shared" ca="1" si="16"/>
        <v>64170485.809449412</v>
      </c>
      <c r="N104" s="90">
        <f t="shared" ca="1" si="21"/>
        <v>109837494.98459649</v>
      </c>
      <c r="O104" s="90">
        <f t="shared" ca="1" si="21"/>
        <v>155504504.15974358</v>
      </c>
      <c r="P104" s="90">
        <f t="shared" ca="1" si="21"/>
        <v>201171513.33489066</v>
      </c>
      <c r="Q104" s="90">
        <f t="shared" ca="1" si="21"/>
        <v>246838522.51003769</v>
      </c>
      <c r="R104" s="90">
        <f t="shared" ca="1" si="21"/>
        <v>292505531.68518478</v>
      </c>
      <c r="S104" s="90">
        <f t="shared" ca="1" si="21"/>
        <v>338172540.86033189</v>
      </c>
      <c r="T104" s="90">
        <f t="shared" ca="1" si="21"/>
        <v>383839550.03547901</v>
      </c>
      <c r="U104" s="90">
        <f t="shared" ca="1" si="21"/>
        <v>429506559.21062601</v>
      </c>
      <c r="V104">
        <f ca="1">IF('NGPS 2030'!$A112="WT",INDIRECT("'NGPS 2030'!"&amp;'Country Selector'!$B$3&amp;ROW($A112))*10^12,0)*'Process Emissions Multipliers'!$G$56</f>
        <v>475173568.38577312</v>
      </c>
      <c r="W104" s="90">
        <f t="shared" ca="1" si="22"/>
        <v>475846341.85892975</v>
      </c>
      <c r="X104" s="90">
        <f t="shared" ca="1" si="22"/>
        <v>476519115.33208644</v>
      </c>
      <c r="Y104" s="90">
        <f t="shared" ca="1" si="22"/>
        <v>477191888.80524313</v>
      </c>
      <c r="Z104" s="90">
        <f t="shared" ca="1" si="22"/>
        <v>477864662.27839983</v>
      </c>
      <c r="AA104" s="90">
        <f t="shared" ca="1" si="22"/>
        <v>478537435.75155658</v>
      </c>
      <c r="AB104" s="90">
        <f t="shared" ca="1" si="22"/>
        <v>479210209.22471321</v>
      </c>
      <c r="AC104" s="90">
        <f t="shared" ca="1" si="22"/>
        <v>479882982.6978699</v>
      </c>
      <c r="AD104" s="90">
        <f t="shared" ca="1" si="22"/>
        <v>480555756.17102653</v>
      </c>
      <c r="AE104" s="90">
        <f t="shared" ca="1" si="22"/>
        <v>481228529.64418328</v>
      </c>
      <c r="AF104" s="90">
        <f t="shared" ca="1" si="22"/>
        <v>481901303.11733985</v>
      </c>
      <c r="AG104" s="90">
        <f t="shared" ca="1" si="22"/>
        <v>482574076.5904966</v>
      </c>
      <c r="AH104" s="90">
        <f t="shared" ca="1" si="22"/>
        <v>483246850.06365329</v>
      </c>
      <c r="AI104" s="90">
        <f t="shared" ca="1" si="22"/>
        <v>483919623.53680992</v>
      </c>
      <c r="AJ104" s="90">
        <f t="shared" ca="1" si="22"/>
        <v>484592397.00996661</v>
      </c>
      <c r="AK104" s="90">
        <f t="shared" ca="1" si="22"/>
        <v>485265170.4831233</v>
      </c>
      <c r="AL104" s="90">
        <f t="shared" ca="1" si="22"/>
        <v>485937943.95627999</v>
      </c>
      <c r="AM104" s="90">
        <f t="shared" ca="1" si="19"/>
        <v>486610717.42943662</v>
      </c>
      <c r="AN104" s="90">
        <f t="shared" ca="1" si="19"/>
        <v>487283490.90259337</v>
      </c>
      <c r="AO104" s="90">
        <f t="shared" ca="1" si="19"/>
        <v>487956264.37574995</v>
      </c>
      <c r="AP104">
        <f ca="1">V104*'Process Emissions Multipliers'!$H$56</f>
        <v>488629037.8489067</v>
      </c>
    </row>
    <row r="105" spans="1:42">
      <c r="A105" s="74">
        <v>53</v>
      </c>
      <c r="B105" s="208">
        <f ca="1">IF('NGPS 2010'!$A113="WT",INDIRECT("'NGPS 2010'!"&amp;'Country Selector'!$B$3&amp;ROW($A113))*10^12,0)*'Process Emissions Multipliers'!$C$56</f>
        <v>750554783.56084597</v>
      </c>
      <c r="C105" s="90">
        <f t="shared" ca="1" si="15"/>
        <v>675499305.20476139</v>
      </c>
      <c r="D105" s="90">
        <f t="shared" ca="1" si="20"/>
        <v>600443826.8486768</v>
      </c>
      <c r="E105" s="90">
        <f t="shared" ca="1" si="20"/>
        <v>525388348.49259216</v>
      </c>
      <c r="F105" s="90">
        <f t="shared" ca="1" si="20"/>
        <v>450332870.13650763</v>
      </c>
      <c r="G105" s="90">
        <f t="shared" ca="1" si="20"/>
        <v>375277391.78042299</v>
      </c>
      <c r="H105" s="90">
        <f t="shared" ca="1" si="20"/>
        <v>300221913.4243384</v>
      </c>
      <c r="I105" s="90">
        <f t="shared" ca="1" si="20"/>
        <v>225166435.06825382</v>
      </c>
      <c r="J105" s="90">
        <f t="shared" ca="1" si="20"/>
        <v>150110956.7121692</v>
      </c>
      <c r="K105" s="90">
        <f t="shared" ca="1" si="20"/>
        <v>75055478.3560846</v>
      </c>
      <c r="L105">
        <f ca="1">IF('NGPS 2020'!$A113="WT",INDIRECT("'NGPS 2020'!"&amp;'Country Selector'!$B$3&amp;ROW($A113))*10^12,0)*'Process Emissions Multipliers'!$E$56</f>
        <v>0</v>
      </c>
      <c r="M105" s="90">
        <f t="shared" ca="1" si="16"/>
        <v>59640267.714187339</v>
      </c>
      <c r="N105" s="90">
        <f t="shared" ca="1" si="21"/>
        <v>119280535.42837468</v>
      </c>
      <c r="O105" s="90">
        <f t="shared" ca="1" si="21"/>
        <v>178920803.142562</v>
      </c>
      <c r="P105" s="90">
        <f t="shared" ca="1" si="21"/>
        <v>238561070.85674936</v>
      </c>
      <c r="Q105" s="90">
        <f t="shared" ca="1" si="21"/>
        <v>298201338.57093668</v>
      </c>
      <c r="R105" s="90">
        <f t="shared" ca="1" si="21"/>
        <v>357841606.285124</v>
      </c>
      <c r="S105" s="90">
        <f t="shared" ca="1" si="21"/>
        <v>417481873.99931133</v>
      </c>
      <c r="T105" s="90">
        <f t="shared" ca="1" si="21"/>
        <v>477122141.71349871</v>
      </c>
      <c r="U105" s="90">
        <f t="shared" ca="1" si="21"/>
        <v>536762409.42768604</v>
      </c>
      <c r="V105">
        <f ca="1">IF('NGPS 2030'!$A113="WT",INDIRECT("'NGPS 2030'!"&amp;'Country Selector'!$B$3&amp;ROW($A113))*10^12,0)*'Process Emissions Multipliers'!$G$56</f>
        <v>596402677.14187336</v>
      </c>
      <c r="W105" s="90">
        <f t="shared" ca="1" si="22"/>
        <v>597247092.58750474</v>
      </c>
      <c r="X105" s="90">
        <f t="shared" ca="1" si="22"/>
        <v>598091508.03313589</v>
      </c>
      <c r="Y105" s="90">
        <f t="shared" ca="1" si="22"/>
        <v>598935923.47876716</v>
      </c>
      <c r="Z105" s="90">
        <f t="shared" ca="1" si="22"/>
        <v>599780338.92439854</v>
      </c>
      <c r="AA105" s="90">
        <f t="shared" ca="1" si="22"/>
        <v>600624754.37002981</v>
      </c>
      <c r="AB105" s="90">
        <f t="shared" ca="1" si="22"/>
        <v>601469169.81566095</v>
      </c>
      <c r="AC105" s="90">
        <f t="shared" ca="1" si="22"/>
        <v>602313585.26129234</v>
      </c>
      <c r="AD105" s="90">
        <f t="shared" ca="1" si="22"/>
        <v>603158000.7069236</v>
      </c>
      <c r="AE105" s="90">
        <f t="shared" ca="1" si="22"/>
        <v>604002416.15255499</v>
      </c>
      <c r="AF105" s="90">
        <f t="shared" ca="1" si="22"/>
        <v>604846831.59818625</v>
      </c>
      <c r="AG105" s="90">
        <f t="shared" ca="1" si="22"/>
        <v>605691247.04381752</v>
      </c>
      <c r="AH105" s="90">
        <f t="shared" ca="1" si="22"/>
        <v>606535662.48944879</v>
      </c>
      <c r="AI105" s="90">
        <f t="shared" ca="1" si="22"/>
        <v>607380077.93508005</v>
      </c>
      <c r="AJ105" s="90">
        <f t="shared" ca="1" si="22"/>
        <v>608224493.38071132</v>
      </c>
      <c r="AK105" s="90">
        <f t="shared" ca="1" si="22"/>
        <v>609068908.82634258</v>
      </c>
      <c r="AL105" s="90">
        <f t="shared" ca="1" si="22"/>
        <v>609913324.27197385</v>
      </c>
      <c r="AM105" s="90">
        <f t="shared" ca="1" si="19"/>
        <v>610757739.71760511</v>
      </c>
      <c r="AN105" s="90">
        <f t="shared" ca="1" si="19"/>
        <v>611602155.1632365</v>
      </c>
      <c r="AO105" s="90">
        <f t="shared" ca="1" si="19"/>
        <v>612446570.60886776</v>
      </c>
      <c r="AP105">
        <f ca="1">V105*'Process Emissions Multipliers'!$H$56</f>
        <v>613290986.05449903</v>
      </c>
    </row>
    <row r="106" spans="1:42">
      <c r="A106" s="74">
        <v>54</v>
      </c>
      <c r="B106" s="208">
        <f ca="1">IF('NGPS 2010'!$A114="WT",INDIRECT("'NGPS 2010'!"&amp;'Country Selector'!$B$3&amp;ROW($A114))*10^12,0)*'Process Emissions Multipliers'!$C$56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Selector'!$B$3&amp;ROW($A114))*10^12,0)*'Process Emissions Multipliers'!$E$56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Selector'!$B$3&amp;ROW($A114))*10^12,0)*'Process Emissions Multipliers'!$G$56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Multipliers'!$H$56</f>
        <v>0</v>
      </c>
    </row>
    <row r="107" spans="1:42">
      <c r="A107" s="74">
        <v>55</v>
      </c>
      <c r="B107" s="208">
        <f ca="1">IF('NGPS 2010'!$A115="WT",INDIRECT("'NGPS 2010'!"&amp;'Country Selector'!$B$3&amp;ROW($A115))*10^12,0)*'Process Emissions Multipliers'!$C$56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Selector'!$B$3&amp;ROW($A115))*10^12,0)*'Process Emissions Multipliers'!$E$56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Selector'!$B$3&amp;ROW($A115))*10^12,0)*'Process Emissions Multipliers'!$G$56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Multipliers'!$H$56</f>
        <v>0</v>
      </c>
    </row>
    <row r="108" spans="1:42">
      <c r="A108" s="74">
        <v>56</v>
      </c>
      <c r="B108" s="208">
        <f ca="1">IF('NGPS 2010'!$A116="WT",INDIRECT("'NGPS 2010'!"&amp;'Country Selector'!$B$3&amp;ROW($A116))*10^12,0)*'Process Emissions Multipliers'!$C$56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Selector'!$B$3&amp;ROW($A116))*10^12,0)*'Process Emissions Multipliers'!$E$56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Selector'!$B$3&amp;ROW($A116))*10^12,0)*'Process Emissions Multipliers'!$G$56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Multipliers'!$H$56</f>
        <v>0</v>
      </c>
    </row>
    <row r="109" spans="1:42">
      <c r="A109" s="74">
        <v>57</v>
      </c>
      <c r="B109" s="208">
        <f ca="1">IF('NGPS 2010'!$A117="WT",INDIRECT("'NGPS 2010'!"&amp;'Country Selector'!$B$3&amp;ROW($A117))*10^12,0)*'Process Emissions Multipliers'!$C$56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Selector'!$B$3&amp;ROW($A117))*10^12,0)*'Process Emissions Multipliers'!$E$56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Selector'!$B$3&amp;ROW($A117))*10^12,0)*'Process Emissions Multipliers'!$G$56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Multipliers'!$H$56</f>
        <v>0</v>
      </c>
    </row>
    <row r="110" spans="1:42">
      <c r="A110" s="74">
        <v>58</v>
      </c>
      <c r="B110" s="208">
        <f ca="1">IF('NGPS 2010'!$A118="WT",INDIRECT("'NGPS 2010'!"&amp;'Country Selector'!$B$3&amp;ROW($A118))*10^12,0)*'Process Emissions Multipliers'!$C$56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Selector'!$B$3&amp;ROW($A118))*10^12,0)*'Process Emissions Multipliers'!$E$56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Selector'!$B$3&amp;ROW($A118))*10^12,0)*'Process Emissions Multipliers'!$G$56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Multipliers'!$H$56</f>
        <v>0</v>
      </c>
    </row>
    <row r="111" spans="1:42">
      <c r="A111" s="74">
        <v>59</v>
      </c>
      <c r="B111" s="208">
        <f ca="1">IF('NGPS 2010'!$A119="WT",INDIRECT("'NGPS 2010'!"&amp;'Country Selector'!$B$3&amp;ROW($A119))*10^12,0)*'Process Emissions Multipliers'!$C$56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Selector'!$B$3&amp;ROW($A119))*10^12,0)*'Process Emissions Multipliers'!$E$56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Selector'!$B$3&amp;ROW($A119))*10^12,0)*'Process Emissions Multipliers'!$G$56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Multipliers'!$H$56</f>
        <v>0</v>
      </c>
    </row>
    <row r="112" spans="1:42">
      <c r="A112" s="74">
        <v>60</v>
      </c>
      <c r="B112" s="208">
        <f ca="1">IF('NGPS 2010'!$A120="WT",INDIRECT("'NGPS 2010'!"&amp;'Country Selector'!$B$3&amp;ROW($A120))*10^12,0)*'Process Emissions Multipliers'!$C$56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Selector'!$B$3&amp;ROW($A120))*10^12,0)*'Process Emissions Multipliers'!$E$56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Selector'!$B$3&amp;ROW($A120))*10^12,0)*'Process Emissions Multipliers'!$G$56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Multipliers'!$H$56</f>
        <v>0</v>
      </c>
    </row>
    <row r="113" spans="1:42">
      <c r="A113" s="74">
        <v>61</v>
      </c>
      <c r="B113" s="208">
        <f ca="1">IF('NGPS 2010'!$A121="WT",INDIRECT("'NGPS 2010'!"&amp;'Country Selector'!$B$3&amp;ROW($A121))*10^12,0)*'Process Emissions Multipliers'!$C$56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Selector'!$B$3&amp;ROW($A121))*10^12,0)*'Process Emissions Multipliers'!$E$56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Selector'!$B$3&amp;ROW($A121))*10^12,0)*'Process Emissions Multipliers'!$G$56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Multipliers'!$H$56</f>
        <v>0</v>
      </c>
    </row>
    <row r="114" spans="1:42">
      <c r="A114" s="74">
        <v>62</v>
      </c>
      <c r="B114" s="208">
        <f ca="1">IF('NGPS 2010'!$A122="WT",INDIRECT("'NGPS 2010'!"&amp;'Country Selector'!$B$3&amp;ROW($A122))*10^12,0)*'Process Emissions Multipliers'!$C$56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Selector'!$B$3&amp;ROW($A122))*10^12,0)*'Process Emissions Multipliers'!$E$56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Selector'!$B$3&amp;ROW($A122))*10^12,0)*'Process Emissions Multipliers'!$G$56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Multipliers'!$H$56</f>
        <v>0</v>
      </c>
    </row>
    <row r="115" spans="1:42">
      <c r="A115" s="74">
        <v>63</v>
      </c>
      <c r="B115" s="208">
        <f ca="1">IF('NGPS 2010'!$A123="WT",INDIRECT("'NGPS 2010'!"&amp;'Country Selector'!$B$3&amp;ROW($A123))*10^12,0)*'Process Emissions Multipliers'!$C$56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Selector'!$B$3&amp;ROW($A123))*10^12,0)*'Process Emissions Multipliers'!$E$56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Selector'!$B$3&amp;ROW($A123))*10^12,0)*'Process Emissions Multipliers'!$G$56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Multipliers'!$H$56</f>
        <v>0</v>
      </c>
    </row>
    <row r="116" spans="1:42">
      <c r="A116" s="74">
        <v>64</v>
      </c>
      <c r="B116" s="208">
        <f ca="1">IF('NGPS 2010'!$A124="WT",INDIRECT("'NGPS 2010'!"&amp;'Country Selector'!$B$3&amp;ROW($A124))*10^12,0)*'Process Emissions Multipliers'!$C$56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Selector'!$B$3&amp;ROW($A124))*10^12,0)*'Process Emissions Multipliers'!$E$56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Selector'!$B$3&amp;ROW($A124))*10^12,0)*'Process Emissions Multipliers'!$G$56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Multipliers'!$H$56</f>
        <v>0</v>
      </c>
    </row>
    <row r="117" spans="1:42">
      <c r="A117" s="74">
        <v>65</v>
      </c>
      <c r="B117" s="208">
        <f ca="1">IF('NGPS 2010'!$A125="WT",INDIRECT("'NGPS 2010'!"&amp;'Country Selector'!$B$3&amp;ROW($A125))*10^12,0)*'Process Emissions Multipliers'!$C$56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Selector'!$B$3&amp;ROW($A125))*10^12,0)*'Process Emissions Multipliers'!$E$56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Selector'!$B$3&amp;ROW($A125))*10^12,0)*'Process Emissions Multipliers'!$G$56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Multipliers'!$H$56</f>
        <v>0</v>
      </c>
    </row>
    <row r="118" spans="1:42">
      <c r="A118" s="74">
        <v>66</v>
      </c>
      <c r="B118" s="208">
        <f ca="1">IF('NGPS 2010'!$A126="WT",INDIRECT("'NGPS 2010'!"&amp;'Country Selector'!$B$3&amp;ROW($A126))*10^12,0)*'Process Emissions Multipliers'!$C$56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Selector'!$B$3&amp;ROW($A126))*10^12,0)*'Process Emissions Multipliers'!$E$56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Selector'!$B$3&amp;ROW($A126))*10^12,0)*'Process Emissions Multipliers'!$G$56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Multipliers'!$H$56</f>
        <v>0</v>
      </c>
    </row>
    <row r="119" spans="1:42">
      <c r="A119" s="74">
        <v>67</v>
      </c>
      <c r="B119" s="208">
        <f ca="1">IF('NGPS 2010'!$A127="WT",INDIRECT("'NGPS 2010'!"&amp;'Country Selector'!$B$3&amp;ROW($A127))*10^12,0)*'Process Emissions Multipliers'!$C$56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Selector'!$B$3&amp;ROW($A127))*10^12,0)*'Process Emissions Multipliers'!$E$56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Selector'!$B$3&amp;ROW($A127))*10^12,0)*'Process Emissions Multipliers'!$G$56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Multipliers'!$H$56</f>
        <v>0</v>
      </c>
    </row>
    <row r="120" spans="1:42">
      <c r="A120" s="74">
        <v>68</v>
      </c>
      <c r="B120" s="208">
        <f ca="1">IF('NGPS 2010'!$A128="WT",INDIRECT("'NGPS 2010'!"&amp;'Country Selector'!$B$3&amp;ROW($A128))*10^12,0)*'Process Emissions Multipliers'!$C$56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Selector'!$B$3&amp;ROW($A128))*10^12,0)*'Process Emissions Multipliers'!$E$56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Selector'!$B$3&amp;ROW($A128))*10^12,0)*'Process Emissions Multipliers'!$G$56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Multipliers'!$H$56</f>
        <v>0</v>
      </c>
    </row>
    <row r="121" spans="1:42">
      <c r="A121" s="74">
        <v>69</v>
      </c>
      <c r="B121" s="208">
        <f ca="1">IF('NGPS 2010'!$A129="WT",INDIRECT("'NGPS 2010'!"&amp;'Country Selector'!$B$3&amp;ROW($A129))*10^12,0)*'Process Emissions Multipliers'!$C$56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Selector'!$B$3&amp;ROW($A129))*10^12,0)*'Process Emissions Multipliers'!$E$56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Selector'!$B$3&amp;ROW($A129))*10^12,0)*'Process Emissions Multipliers'!$G$56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Multipliers'!$H$56</f>
        <v>0</v>
      </c>
    </row>
    <row r="122" spans="1:42">
      <c r="A122" s="74">
        <v>70</v>
      </c>
      <c r="B122" s="208">
        <f ca="1">IF('NGPS 2010'!$A130="WT",INDIRECT("'NGPS 2010'!"&amp;'Country Selector'!$B$3&amp;ROW($A130))*10^12,0)*'Process Emissions Multipliers'!$C$56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Selector'!$B$3&amp;ROW($A130))*10^12,0)*'Process Emissions Multipliers'!$E$56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Selector'!$B$3&amp;ROW($A130))*10^12,0)*'Process Emissions Multipliers'!$G$56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Multipliers'!$H$56</f>
        <v>0</v>
      </c>
    </row>
    <row r="123" spans="1:42">
      <c r="A123" s="74">
        <v>71</v>
      </c>
      <c r="B123" s="208">
        <f ca="1">IF('NGPS 2010'!$A131="WT",INDIRECT("'NGPS 2010'!"&amp;'Country Selector'!$B$3&amp;ROW($A131))*10^12,0)*'Process Emissions Multipliers'!$C$56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Selector'!$B$3&amp;ROW($A131))*10^12,0)*'Process Emissions Multipliers'!$E$56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Selector'!$B$3&amp;ROW($A131))*10^12,0)*'Process Emissions Multipliers'!$G$56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Multipliers'!$H$56</f>
        <v>0</v>
      </c>
    </row>
    <row r="124" spans="1:42">
      <c r="A124" s="74">
        <v>72</v>
      </c>
      <c r="B124" s="208">
        <f ca="1">IF('NGPS 2010'!$A132="WT",INDIRECT("'NGPS 2010'!"&amp;'Country Selector'!$B$3&amp;ROW($A132))*10^12,0)*'Process Emissions Multipliers'!$C$56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Selector'!$B$3&amp;ROW($A132))*10^12,0)*'Process Emissions Multipliers'!$E$56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Selector'!$B$3&amp;ROW($A132))*10^12,0)*'Process Emissions Multipliers'!$G$56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Multipliers'!$H$56</f>
        <v>0</v>
      </c>
    </row>
    <row r="125" spans="1:42">
      <c r="A125" s="74">
        <v>73</v>
      </c>
      <c r="B125" s="208">
        <f ca="1">IF('NGPS 2010'!$A133="WT",INDIRECT("'NGPS 2010'!"&amp;'Country Selector'!$B$3&amp;ROW($A133))*10^12,0)*'Process Emissions Multipliers'!$C$56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Selector'!$B$3&amp;ROW($A133))*10^12,0)*'Process Emissions Multipliers'!$E$56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Selector'!$B$3&amp;ROW($A133))*10^12,0)*'Process Emissions Multipliers'!$G$56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Multipliers'!$H$56</f>
        <v>0</v>
      </c>
    </row>
    <row r="126" spans="1:42">
      <c r="A126" s="74">
        <v>74</v>
      </c>
      <c r="B126" s="208">
        <f ca="1">IF('NGPS 2010'!$A134="WT",INDIRECT("'NGPS 2010'!"&amp;'Country Selector'!$B$3&amp;ROW($A134))*10^12,0)*'Process Emissions Multipliers'!$C$56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Selector'!$B$3&amp;ROW($A134))*10^12,0)*'Process Emissions Multipliers'!$E$56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Selector'!$B$3&amp;ROW($A134))*10^12,0)*'Process Emissions Multipliers'!$G$56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Multipliers'!$H$56</f>
        <v>0</v>
      </c>
    </row>
    <row r="127" spans="1:42">
      <c r="A127" s="74">
        <v>75</v>
      </c>
      <c r="B127" s="208">
        <f ca="1">IF('NGPS 2010'!$A135="WT",INDIRECT("'NGPS 2010'!"&amp;'Country Selector'!$B$3&amp;ROW($A135))*10^12,0)*'Process Emissions Multipliers'!$C$56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Selector'!$B$3&amp;ROW($A135))*10^12,0)*'Process Emissions Multipliers'!$E$56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Selector'!$B$3&amp;ROW($A135))*10^12,0)*'Process Emissions Multipliers'!$G$56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Multipliers'!$H$56</f>
        <v>0</v>
      </c>
    </row>
    <row r="128" spans="1:42">
      <c r="A128" s="74">
        <v>76</v>
      </c>
      <c r="B128" s="208">
        <f ca="1">IF('NGPS 2010'!$A136="WT",INDIRECT("'NGPS 2010'!"&amp;'Country Selector'!$B$3&amp;ROW($A136))*10^12,0)*'Process Emissions Multipliers'!$C$56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Selector'!$B$3&amp;ROW($A136))*10^12,0)*'Process Emissions Multipliers'!$E$56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Selector'!$B$3&amp;ROW($A136))*10^12,0)*'Process Emissions Multipliers'!$G$56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Multipliers'!$H$56</f>
        <v>0</v>
      </c>
    </row>
    <row r="129" spans="1:42">
      <c r="A129" s="74">
        <v>77</v>
      </c>
      <c r="B129" s="208">
        <f ca="1">IF('NGPS 2010'!$A137="WT",INDIRECT("'NGPS 2010'!"&amp;'Country Selector'!$B$3&amp;ROW($A137))*10^12,0)*'Process Emissions Multipliers'!$C$56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Selector'!$B$3&amp;ROW($A137))*10^12,0)*'Process Emissions Multipliers'!$E$56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Selector'!$B$3&amp;ROW($A137))*10^12,0)*'Process Emissions Multipliers'!$G$56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Multipliers'!$H$56</f>
        <v>0</v>
      </c>
    </row>
    <row r="130" spans="1:42">
      <c r="A130" s="74">
        <v>78</v>
      </c>
      <c r="B130" s="208">
        <f ca="1">IF('NGPS 2010'!$A138="WT",INDIRECT("'NGPS 2010'!"&amp;'Country Selector'!$B$3&amp;ROW($A138))*10^12,0)*'Process Emissions Multipliers'!$C$56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Selector'!$B$3&amp;ROW($A138))*10^12,0)*'Process Emissions Multipliers'!$E$56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Selector'!$B$3&amp;ROW($A138))*10^12,0)*'Process Emissions Multipliers'!$G$56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Multipliers'!$H$56</f>
        <v>0</v>
      </c>
    </row>
    <row r="131" spans="1:42">
      <c r="A131" s="74">
        <v>79</v>
      </c>
      <c r="B131" s="208">
        <f ca="1">IF('NGPS 2010'!$A139="WT",INDIRECT("'NGPS 2010'!"&amp;'Country Selector'!$B$3&amp;ROW($A139))*10^12,0)*'Process Emissions Multipliers'!$C$56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Selector'!$B$3&amp;ROW($A139))*10^12,0)*'Process Emissions Multipliers'!$E$56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Selector'!$B$3&amp;ROW($A139))*10^12,0)*'Process Emissions Multipliers'!$G$56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Multipliers'!$H$56</f>
        <v>0</v>
      </c>
    </row>
    <row r="132" spans="1:42">
      <c r="A132" s="74">
        <v>80</v>
      </c>
      <c r="B132" s="208">
        <f ca="1">IF('NGPS 2010'!$A140="WT",INDIRECT("'NGPS 2010'!"&amp;'Country Selector'!$B$3&amp;ROW($A140))*10^12,0)*'Process Emissions Multipliers'!$C$56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Selector'!$B$3&amp;ROW($A140))*10^12,0)*'Process Emissions Multipliers'!$E$56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Selector'!$B$3&amp;ROW($A140))*10^12,0)*'Process Emissions Multipliers'!$G$56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Multipliers'!$H$56</f>
        <v>0</v>
      </c>
    </row>
    <row r="133" spans="1:42">
      <c r="A133" s="74">
        <v>81</v>
      </c>
      <c r="B133" s="208">
        <f ca="1">IF('NGPS 2010'!$A141="WT",INDIRECT("'NGPS 2010'!"&amp;'Country Selector'!$B$3&amp;ROW($A141))*10^12,0)*'Process Emissions Multipliers'!$C$56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Selector'!$B$3&amp;ROW($A141))*10^12,0)*'Process Emissions Multipliers'!$E$56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Selector'!$B$3&amp;ROW($A141))*10^12,0)*'Process Emissions Multipliers'!$G$56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Multipliers'!$H$56</f>
        <v>0</v>
      </c>
    </row>
    <row r="134" spans="1:42">
      <c r="A134" s="74">
        <v>82</v>
      </c>
      <c r="B134" s="208">
        <f ca="1">IF('NGPS 2010'!$A142="WT",INDIRECT("'NGPS 2010'!"&amp;'Country Selector'!$B$3&amp;ROW($A142))*10^12,0)*'Process Emissions Multipliers'!$C$56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Selector'!$B$3&amp;ROW($A142))*10^12,0)*'Process Emissions Multipliers'!$E$56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Selector'!$B$3&amp;ROW($A142))*10^12,0)*'Process Emissions Multipliers'!$G$56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Multipliers'!$H$56</f>
        <v>0</v>
      </c>
    </row>
    <row r="135" spans="1:42">
      <c r="A135" s="74">
        <v>83</v>
      </c>
      <c r="B135" s="208">
        <f ca="1">IF('NGPS 2010'!$A143="WT",INDIRECT("'NGPS 2010'!"&amp;'Country Selector'!$B$3&amp;ROW($A143))*10^12,0)*'Process Emissions Multipliers'!$C$56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Selector'!$B$3&amp;ROW($A143))*10^12,0)*'Process Emissions Multipliers'!$E$56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Selector'!$B$3&amp;ROW($A143))*10^12,0)*'Process Emissions Multipliers'!$G$56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Multipliers'!$H$56</f>
        <v>0</v>
      </c>
    </row>
    <row r="136" spans="1:42">
      <c r="A136" s="74">
        <v>84</v>
      </c>
      <c r="B136" s="208">
        <f ca="1">IF('NGPS 2010'!$A144="WT",INDIRECT("'NGPS 2010'!"&amp;'Country Selector'!$B$3&amp;ROW($A144))*10^12,0)*'Process Emissions Multipliers'!$C$56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Selector'!$B$3&amp;ROW($A144))*10^12,0)*'Process Emissions Multipliers'!$E$56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Selector'!$B$3&amp;ROW($A144))*10^12,0)*'Process Emissions Multipliers'!$G$56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Multipliers'!$H$56</f>
        <v>0</v>
      </c>
    </row>
    <row r="137" spans="1:42">
      <c r="A137" s="74">
        <v>85</v>
      </c>
      <c r="B137" s="208">
        <f ca="1">IF('NGPS 2010'!$A145="WT",INDIRECT("'NGPS 2010'!"&amp;'Country Selector'!$B$3&amp;ROW($A145))*10^12,0)*'Process Emissions Multipliers'!$C$56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Selector'!$B$3&amp;ROW($A145))*10^12,0)*'Process Emissions Multipliers'!$E$56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Selector'!$B$3&amp;ROW($A145))*10^12,0)*'Process Emissions Multipliers'!$G$56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Multipliers'!$H$56</f>
        <v>0</v>
      </c>
    </row>
    <row r="138" spans="1:42">
      <c r="A138" s="74">
        <v>86</v>
      </c>
      <c r="B138" s="208">
        <f ca="1">IF('NGPS 2010'!$A146="WT",INDIRECT("'NGPS 2010'!"&amp;'Country Selector'!$B$3&amp;ROW($A146))*10^12,0)*'Process Emissions Multipliers'!$C$56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Selector'!$B$3&amp;ROW($A146))*10^12,0)*'Process Emissions Multipliers'!$E$56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Selector'!$B$3&amp;ROW($A146))*10^12,0)*'Process Emissions Multipliers'!$G$56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Multipliers'!$H$56</f>
        <v>0</v>
      </c>
    </row>
    <row r="139" spans="1:42">
      <c r="A139" s="74">
        <v>87</v>
      </c>
      <c r="B139" s="208">
        <f ca="1">IF('NGPS 2010'!$A147="WT",INDIRECT("'NGPS 2010'!"&amp;'Country Selector'!$B$3&amp;ROW($A147))*10^12,0)*'Process Emissions Multipliers'!$C$56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Selector'!$B$3&amp;ROW($A147))*10^12,0)*'Process Emissions Multipliers'!$E$56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Selector'!$B$3&amp;ROW($A147))*10^12,0)*'Process Emissions Multipliers'!$G$56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Multipliers'!$H$56</f>
        <v>0</v>
      </c>
    </row>
    <row r="140" spans="1:42">
      <c r="A140" s="74">
        <v>88</v>
      </c>
      <c r="B140" s="208">
        <f ca="1">IF('NGPS 2010'!$A148="WT",INDIRECT("'NGPS 2010'!"&amp;'Country Selector'!$B$3&amp;ROW($A148))*10^12,0)*'Process Emissions Multipliers'!$C$56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Selector'!$B$3&amp;ROW($A148))*10^12,0)*'Process Emissions Multipliers'!$E$56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Selector'!$B$3&amp;ROW($A148))*10^12,0)*'Process Emissions Multipliers'!$G$56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Multipliers'!$H$56</f>
        <v>0</v>
      </c>
    </row>
    <row r="141" spans="1:42">
      <c r="A141" s="74">
        <v>89</v>
      </c>
      <c r="B141" s="208">
        <f ca="1">IF('NGPS 2010'!$A149="WT",INDIRECT("'NGPS 2010'!"&amp;'Country Selector'!$B$3&amp;ROW($A149))*10^12,0)*'Process Emissions Multipliers'!$C$56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Selector'!$B$3&amp;ROW($A149))*10^12,0)*'Process Emissions Multipliers'!$E$56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Selector'!$B$3&amp;ROW($A149))*10^12,0)*'Process Emissions Multipliers'!$G$56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Multipliers'!$H$56</f>
        <v>0</v>
      </c>
    </row>
    <row r="142" spans="1:42">
      <c r="A142" s="74">
        <v>90</v>
      </c>
      <c r="B142" s="208">
        <f ca="1">IF('NGPS 2010'!$A150="WT",INDIRECT("'NGPS 2010'!"&amp;'Country Selector'!$B$3&amp;ROW($A150))*10^12,0)*'Process Emissions Multipliers'!$C$56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Selector'!$B$3&amp;ROW($A150))*10^12,0)*'Process Emissions Multipliers'!$E$56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Selector'!$B$3&amp;ROW($A150))*10^12,0)*'Process Emissions Multipliers'!$G$56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Multipliers'!$H$56</f>
        <v>0</v>
      </c>
    </row>
    <row r="143" spans="1:42">
      <c r="A143" s="74">
        <v>91</v>
      </c>
      <c r="B143" s="208">
        <f ca="1">IF('NGPS 2010'!$A151="WT",INDIRECT("'NGPS 2010'!"&amp;'Country Selector'!$B$3&amp;ROW($A151))*10^12,0)*'Process Emissions Multipliers'!$C$56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Selector'!$B$3&amp;ROW($A151))*10^12,0)*'Process Emissions Multipliers'!$E$56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Selector'!$B$3&amp;ROW($A151))*10^12,0)*'Process Emissions Multipliers'!$G$56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Multipliers'!$H$56</f>
        <v>0</v>
      </c>
    </row>
    <row r="144" spans="1:42">
      <c r="A144" s="74">
        <v>92</v>
      </c>
      <c r="B144" s="208">
        <f ca="1">IF('NGPS 2010'!$A152="WT",INDIRECT("'NGPS 2010'!"&amp;'Country Selector'!$B$3&amp;ROW($A152))*10^12,0)*'Process Emissions Multipliers'!$C$56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Selector'!$B$3&amp;ROW($A152))*10^12,0)*'Process Emissions Multipliers'!$E$56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Selector'!$B$3&amp;ROW($A152))*10^12,0)*'Process Emissions Multipliers'!$G$56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Multipliers'!$H$56</f>
        <v>0</v>
      </c>
    </row>
    <row r="145" spans="1:42">
      <c r="A145" s="74">
        <v>93</v>
      </c>
      <c r="B145" s="208">
        <f ca="1">IF('NGPS 2010'!$A153="WT",INDIRECT("'NGPS 2010'!"&amp;'Country Selector'!$B$3&amp;ROW($A153))*10^12,0)*'Process Emissions Multipliers'!$C$56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Selector'!$B$3&amp;ROW($A153))*10^12,0)*'Process Emissions Multipliers'!$E$56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Selector'!$B$3&amp;ROW($A153))*10^12,0)*'Process Emissions Multipliers'!$G$56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Multipliers'!$H$56</f>
        <v>0</v>
      </c>
    </row>
    <row r="146" spans="1:42">
      <c r="A146" s="74">
        <v>94</v>
      </c>
      <c r="B146" s="208">
        <f ca="1">IF('NGPS 2010'!$A154="WT",INDIRECT("'NGPS 2010'!"&amp;'Country Selector'!$B$3&amp;ROW($A154))*10^12,0)*'Process Emissions Multipliers'!$C$56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Selector'!$B$3&amp;ROW($A154))*10^12,0)*'Process Emissions Multipliers'!$E$56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Selector'!$B$3&amp;ROW($A154))*10^12,0)*'Process Emissions Multipliers'!$G$56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Multipliers'!$H$56</f>
        <v>0</v>
      </c>
    </row>
    <row r="147" spans="1:42">
      <c r="A147" s="74">
        <v>95</v>
      </c>
      <c r="B147" s="208">
        <f ca="1">IF('NGPS 2010'!$A155="WT",INDIRECT("'NGPS 2010'!"&amp;'Country Selector'!$B$3&amp;ROW($A155))*10^12,0)*'Process Emissions Multipliers'!$C$56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Selector'!$B$3&amp;ROW($A155))*10^12,0)*'Process Emissions Multipliers'!$E$56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Selector'!$B$3&amp;ROW($A155))*10^12,0)*'Process Emissions Multipliers'!$G$56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Multipliers'!$H$56</f>
        <v>0</v>
      </c>
    </row>
    <row r="148" spans="1:42">
      <c r="A148" s="74">
        <v>96</v>
      </c>
      <c r="B148" s="208">
        <f ca="1">IF('NGPS 2010'!$A156="WT",INDIRECT("'NGPS 2010'!"&amp;'Country Selector'!$B$3&amp;ROW($A156))*10^12,0)*'Process Emissions Multipliers'!$C$56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Selector'!$B$3&amp;ROW($A156))*10^12,0)*'Process Emissions Multipliers'!$E$56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Selector'!$B$3&amp;ROW($A156))*10^12,0)*'Process Emissions Multipliers'!$G$56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Multipliers'!$H$56</f>
        <v>0</v>
      </c>
    </row>
    <row r="149" spans="1:42">
      <c r="A149" s="74">
        <v>97</v>
      </c>
      <c r="B149" s="208">
        <f ca="1">IF('NGPS 2010'!$A157="WT",INDIRECT("'NGPS 2010'!"&amp;'Country Selector'!$B$3&amp;ROW($A157))*10^12,0)*'Process Emissions Multipliers'!$C$56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Selector'!$B$3&amp;ROW($A157))*10^12,0)*'Process Emissions Multipliers'!$E$56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Selector'!$B$3&amp;ROW($A157))*10^12,0)*'Process Emissions Multipliers'!$G$56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Multipliers'!$H$56</f>
        <v>0</v>
      </c>
    </row>
    <row r="150" spans="1:42">
      <c r="A150" s="74">
        <v>98</v>
      </c>
      <c r="B150" s="208">
        <f ca="1">IF('NGPS 2010'!$A158="WT",INDIRECT("'NGPS 2010'!"&amp;'Country Selector'!$B$3&amp;ROW($A158))*10^12,0)*'Process Emissions Multipliers'!$C$56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Selector'!$B$3&amp;ROW($A158))*10^12,0)*'Process Emissions Multipliers'!$E$56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Selector'!$B$3&amp;ROW($A158))*10^12,0)*'Process Emissions Multipliers'!$G$56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Multipliers'!$H$56</f>
        <v>0</v>
      </c>
    </row>
    <row r="151" spans="1:42">
      <c r="A151" s="74">
        <v>99</v>
      </c>
      <c r="B151" s="208">
        <f ca="1">IF('NGPS 2010'!$A159="WT",INDIRECT("'NGPS 2010'!"&amp;'Country Selector'!$B$3&amp;ROW($A159))*10^12,0)*'Process Emissions Multipliers'!$C$56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Selector'!$B$3&amp;ROW($A159))*10^12,0)*'Process Emissions Multipliers'!$E$56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Selector'!$B$3&amp;ROW($A159))*10^12,0)*'Process Emissions Multipliers'!$G$56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Multipliers'!$H$56</f>
        <v>0</v>
      </c>
    </row>
    <row r="152" spans="1:42">
      <c r="A152" s="74">
        <v>100</v>
      </c>
      <c r="B152" s="208">
        <f ca="1">IF('NGPS 2010'!$A160="WT",INDIRECT("'NGPS 2010'!"&amp;'Country Selector'!$B$3&amp;ROW($A160))*10^12,0)*'Process Emissions Multipliers'!$C$56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Selector'!$B$3&amp;ROW($A160))*10^12,0)*'Process Emissions Multipliers'!$E$56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Selector'!$B$3&amp;ROW($A160))*10^12,0)*'Process Emissions Multipliers'!$G$56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Multipliers'!$H$56</f>
        <v>0</v>
      </c>
    </row>
    <row r="153" spans="1:42">
      <c r="A153" s="74">
        <v>150</v>
      </c>
      <c r="B153" s="208">
        <f ca="1">IF('NGPS 2010'!$A161="WT",INDIRECT("'NGPS 2010'!"&amp;'Country Selector'!$B$3&amp;ROW($A161))*10^12,0)*'Process Emissions Multipliers'!$C$56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Selector'!$B$3&amp;ROW($A161))*10^12,0)*'Process Emissions Multipliers'!$E$56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Selector'!$B$3&amp;ROW($A161))*10^12,0)*'Process Emissions Multipliers'!$G$56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Multipliers'!$H$56</f>
        <v>0</v>
      </c>
    </row>
    <row r="154" spans="1:42">
      <c r="A154" s="74">
        <v>200</v>
      </c>
      <c r="B154" s="208">
        <f ca="1">IF('NGPS 2010'!$A162="WT",INDIRECT("'NGPS 2010'!"&amp;'Country Selector'!$B$3&amp;ROW($A162))*10^12,0)*'Process Emissions Multipliers'!$C$56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Selector'!$B$3&amp;ROW($A162))*10^12,0)*'Process Emissions Multipliers'!$E$56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Selector'!$B$3&amp;ROW($A162))*10^12,0)*'Process Emissions Multipliers'!$G$56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Multipliers'!$H$56</f>
        <v>0</v>
      </c>
    </row>
    <row r="155" spans="1:42">
      <c r="A155" s="74">
        <v>250</v>
      </c>
      <c r="B155" s="208">
        <f ca="1">IF('NGPS 2010'!$A163="WT",INDIRECT("'NGPS 2010'!"&amp;'Country Selector'!$B$3&amp;ROW($A163))*10^12,0)*'Process Emissions Multipliers'!$C$56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Selector'!$B$3&amp;ROW($A163))*10^12,0)*'Process Emissions Multipliers'!$E$56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Selector'!$B$3&amp;ROW($A163))*10^12,0)*'Process Emissions Multipliers'!$G$56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Multipliers'!$H$56</f>
        <v>0</v>
      </c>
    </row>
    <row r="156" spans="1:42">
      <c r="A156" s="74">
        <v>300</v>
      </c>
      <c r="B156" s="208">
        <f ca="1">IF('NGPS 2010'!$A164="WT",INDIRECT("'NGPS 2010'!"&amp;'Country Selector'!$B$3&amp;ROW($A164))*10^12,0)*'Process Emissions Multipliers'!$C$56</f>
        <v>75094159929.42157</v>
      </c>
      <c r="C156" s="90">
        <f t="shared" ca="1" si="27"/>
        <v>87974934690.181</v>
      </c>
      <c r="D156" s="90">
        <f t="shared" ca="1" si="27"/>
        <v>100855709450.94041</v>
      </c>
      <c r="E156" s="90">
        <f t="shared" ca="1" si="27"/>
        <v>113736484211.69983</v>
      </c>
      <c r="F156" s="90">
        <f t="shared" ref="D156:K177" ca="1" si="31">$B156*($L$1-F$1)/($L$1-$B$1)+$L156*(F$1-$B$1)/($L$1-$B$1)</f>
        <v>126617258972.45926</v>
      </c>
      <c r="G156" s="90">
        <f t="shared" ca="1" si="31"/>
        <v>139498033733.21869</v>
      </c>
      <c r="H156" s="90">
        <f t="shared" ca="1" si="31"/>
        <v>152378808493.97809</v>
      </c>
      <c r="I156" s="90">
        <f t="shared" ca="1" si="31"/>
        <v>165259583254.73755</v>
      </c>
      <c r="J156" s="90">
        <f t="shared" ca="1" si="31"/>
        <v>178140358015.49695</v>
      </c>
      <c r="K156" s="90">
        <f t="shared" ca="1" si="31"/>
        <v>191021132776.25641</v>
      </c>
      <c r="L156">
        <f ca="1">IF('NGPS 2020'!$A164="WT",INDIRECT("'NGPS 2020'!"&amp;'Country Selector'!$B$3&amp;ROW($A164))*10^12,0)*'Process Emissions Multipliers'!$E$56</f>
        <v>203901907537.01581</v>
      </c>
      <c r="M156" s="90">
        <f t="shared" ca="1" si="28"/>
        <v>204901657840.67029</v>
      </c>
      <c r="N156" s="90">
        <f t="shared" ca="1" si="28"/>
        <v>205901408144.32474</v>
      </c>
      <c r="O156" s="90">
        <f t="shared" ca="1" si="28"/>
        <v>206901158447.97922</v>
      </c>
      <c r="P156" s="90">
        <f t="shared" ref="N156:U177" ca="1" si="32">$L156*($V$1-P$1)/($V$1-$L$1)+$V156*(P$1-$L$1)/($V$1-$L$1)</f>
        <v>207900908751.63367</v>
      </c>
      <c r="Q156" s="90">
        <f t="shared" ca="1" si="32"/>
        <v>208900659055.28815</v>
      </c>
      <c r="R156" s="90">
        <f t="shared" ca="1" si="32"/>
        <v>209900409358.94263</v>
      </c>
      <c r="S156" s="90">
        <f t="shared" ca="1" si="32"/>
        <v>210900159662.59711</v>
      </c>
      <c r="T156" s="90">
        <f t="shared" ca="1" si="32"/>
        <v>211899909966.25159</v>
      </c>
      <c r="U156" s="90">
        <f t="shared" ca="1" si="32"/>
        <v>212899660269.90604</v>
      </c>
      <c r="V156">
        <f ca="1">IF('NGPS 2030'!$A164="WT",INDIRECT("'NGPS 2030'!"&amp;'Country Selector'!$B$3&amp;ROW($A164))*10^12,0)*'Process Emissions Multipliers'!$G$56</f>
        <v>213899410573.56052</v>
      </c>
      <c r="W156" s="90">
        <f t="shared" ca="1" si="30"/>
        <v>214202259593.22845</v>
      </c>
      <c r="X156" s="90">
        <f t="shared" ca="1" si="30"/>
        <v>214505108612.89636</v>
      </c>
      <c r="Y156" s="90">
        <f t="shared" ca="1" si="30"/>
        <v>214807957632.56427</v>
      </c>
      <c r="Z156" s="90">
        <f t="shared" ca="1" si="30"/>
        <v>215110806652.23224</v>
      </c>
      <c r="AA156" s="90">
        <f t="shared" ca="1" si="30"/>
        <v>215413655671.90015</v>
      </c>
      <c r="AB156" s="90">
        <f t="shared" ca="1" si="30"/>
        <v>215716504691.56808</v>
      </c>
      <c r="AC156" s="90">
        <f t="shared" ca="1" si="30"/>
        <v>216019353711.23599</v>
      </c>
      <c r="AD156" s="90">
        <f t="shared" ca="1" si="30"/>
        <v>216322202730.90393</v>
      </c>
      <c r="AE156" s="90">
        <f t="shared" ca="1" si="30"/>
        <v>216625051750.57184</v>
      </c>
      <c r="AF156" s="90">
        <f t="shared" ca="1" si="30"/>
        <v>216927900770.23975</v>
      </c>
      <c r="AG156" s="90">
        <f t="shared" ca="1" si="30"/>
        <v>217230749789.90768</v>
      </c>
      <c r="AH156" s="90">
        <f t="shared" ca="1" si="30"/>
        <v>217533598809.57562</v>
      </c>
      <c r="AI156" s="90">
        <f t="shared" ca="1" si="30"/>
        <v>217836447829.24356</v>
      </c>
      <c r="AJ156" s="90">
        <f t="shared" ca="1" si="30"/>
        <v>218139296848.91147</v>
      </c>
      <c r="AK156" s="90">
        <f t="shared" ca="1" si="30"/>
        <v>218442145868.57941</v>
      </c>
      <c r="AL156" s="90">
        <f t="shared" ca="1" si="30"/>
        <v>218744994888.24731</v>
      </c>
      <c r="AM156" s="90">
        <f t="shared" ca="1" si="29"/>
        <v>219047843907.91525</v>
      </c>
      <c r="AN156" s="90">
        <f t="shared" ca="1" si="29"/>
        <v>219350692927.58316</v>
      </c>
      <c r="AO156" s="90">
        <f t="shared" ca="1" si="29"/>
        <v>219653541947.2511</v>
      </c>
      <c r="AP156">
        <f ca="1">V156*'Process Emissions Multipliers'!$H$56</f>
        <v>219956390966.91901</v>
      </c>
    </row>
    <row r="157" spans="1:42">
      <c r="A157" s="74">
        <v>350</v>
      </c>
      <c r="B157" s="208">
        <f ca="1">IF('NGPS 2010'!$A165="WT",INDIRECT("'NGPS 2010'!"&amp;'Country Selector'!$B$3&amp;ROW($A165))*10^12,0)*'Process Emissions Multipliers'!$C$56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Selector'!$B$3&amp;ROW($A165))*10^12,0)*'Process Emissions Multipliers'!$E$56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Selector'!$B$3&amp;ROW($A165))*10^12,0)*'Process Emissions Multipliers'!$G$56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Multipliers'!$H$56</f>
        <v>0</v>
      </c>
    </row>
    <row r="158" spans="1:42">
      <c r="A158" s="74">
        <v>400</v>
      </c>
      <c r="B158" s="208">
        <f ca="1">IF('NGPS 2010'!$A166="WT",INDIRECT("'NGPS 2010'!"&amp;'Country Selector'!$B$3&amp;ROW($A166))*10^12,0)*'Process Emissions Multipliers'!$C$56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Selector'!$B$3&amp;ROW($A166))*10^12,0)*'Process Emissions Multipliers'!$E$56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Selector'!$B$3&amp;ROW($A166))*10^12,0)*'Process Emissions Multipliers'!$G$56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Multipliers'!$H$56</f>
        <v>0</v>
      </c>
    </row>
    <row r="159" spans="1:42">
      <c r="A159" s="74">
        <v>450</v>
      </c>
      <c r="B159" s="208">
        <f ca="1">IF('NGPS 2010'!$A167="WT",INDIRECT("'NGPS 2010'!"&amp;'Country Selector'!$B$3&amp;ROW($A167))*10^12,0)*'Process Emissions Multipliers'!$C$56</f>
        <v>3739009924.9067264</v>
      </c>
      <c r="C159" s="90">
        <f t="shared" ca="1" si="33"/>
        <v>3949208027.079483</v>
      </c>
      <c r="D159" s="90">
        <f t="shared" ca="1" si="31"/>
        <v>4159406129.2522392</v>
      </c>
      <c r="E159" s="90">
        <f t="shared" ca="1" si="31"/>
        <v>4369604231.4249954</v>
      </c>
      <c r="F159" s="90">
        <f t="shared" ca="1" si="31"/>
        <v>4579802333.5977516</v>
      </c>
      <c r="G159" s="90">
        <f t="shared" ca="1" si="31"/>
        <v>4790000435.7705078</v>
      </c>
      <c r="H159" s="90">
        <f t="shared" ca="1" si="31"/>
        <v>5000198537.943265</v>
      </c>
      <c r="I159" s="90">
        <f t="shared" ca="1" si="31"/>
        <v>5210396640.1160212</v>
      </c>
      <c r="J159" s="90">
        <f t="shared" ca="1" si="31"/>
        <v>5420594742.2887774</v>
      </c>
      <c r="K159" s="90">
        <f t="shared" ca="1" si="31"/>
        <v>5630792844.4615345</v>
      </c>
      <c r="L159">
        <f ca="1">IF('NGPS 2020'!$A167="WT",INDIRECT("'NGPS 2020'!"&amp;'Country Selector'!$B$3&amp;ROW($A167))*10^12,0)*'Process Emissions Multipliers'!$E$56</f>
        <v>5840990946.6342907</v>
      </c>
      <c r="M159" s="90">
        <f t="shared" ca="1" si="34"/>
        <v>5855011609.5354567</v>
      </c>
      <c r="N159" s="90">
        <f t="shared" ca="1" si="32"/>
        <v>5869032272.4366236</v>
      </c>
      <c r="O159" s="90">
        <f t="shared" ca="1" si="32"/>
        <v>5883052935.3377895</v>
      </c>
      <c r="P159" s="90">
        <f t="shared" ca="1" si="32"/>
        <v>5897073598.2389565</v>
      </c>
      <c r="Q159" s="90">
        <f t="shared" ca="1" si="32"/>
        <v>5911094261.1401234</v>
      </c>
      <c r="R159" s="90">
        <f t="shared" ca="1" si="32"/>
        <v>5925114924.0412893</v>
      </c>
      <c r="S159" s="90">
        <f t="shared" ca="1" si="32"/>
        <v>5939135586.9424562</v>
      </c>
      <c r="T159" s="90">
        <f t="shared" ca="1" si="32"/>
        <v>5953156249.8436222</v>
      </c>
      <c r="U159" s="90">
        <f t="shared" ca="1" si="32"/>
        <v>5967176912.7447901</v>
      </c>
      <c r="V159">
        <f ca="1">IF('NGPS 2030'!$A167="WT",INDIRECT("'NGPS 2030'!"&amp;'Country Selector'!$B$3&amp;ROW($A167))*10^12,0)*'Process Emissions Multipliers'!$G$56</f>
        <v>5981197575.645956</v>
      </c>
      <c r="W159" s="90">
        <f t="shared" ref="W159:AL174" ca="1" si="36">$V159*($AP$1-W$1)/($AP$1-$V$1)+$AP159*(W$1-$V$1)/($AP$1-$V$1)</f>
        <v>5989666041.348444</v>
      </c>
      <c r="X159" s="90">
        <f t="shared" ca="1" si="36"/>
        <v>5998134507.0509319</v>
      </c>
      <c r="Y159" s="90">
        <f t="shared" ca="1" si="36"/>
        <v>6006602972.7534199</v>
      </c>
      <c r="Z159" s="90">
        <f t="shared" ca="1" si="36"/>
        <v>6015071438.4559069</v>
      </c>
      <c r="AA159" s="90">
        <f t="shared" ca="1" si="36"/>
        <v>6023539904.1583958</v>
      </c>
      <c r="AB159" s="90">
        <f t="shared" ca="1" si="36"/>
        <v>6032008369.8608828</v>
      </c>
      <c r="AC159" s="90">
        <f t="shared" ca="1" si="36"/>
        <v>6040476835.5633698</v>
      </c>
      <c r="AD159" s="90">
        <f t="shared" ca="1" si="36"/>
        <v>6048945301.2658577</v>
      </c>
      <c r="AE159" s="90">
        <f t="shared" ca="1" si="36"/>
        <v>6057413766.9683456</v>
      </c>
      <c r="AF159" s="90">
        <f t="shared" ca="1" si="36"/>
        <v>6065882232.6708336</v>
      </c>
      <c r="AG159" s="90">
        <f t="shared" ca="1" si="36"/>
        <v>6074350698.3733215</v>
      </c>
      <c r="AH159" s="90">
        <f t="shared" ca="1" si="36"/>
        <v>6082819164.0758095</v>
      </c>
      <c r="AI159" s="90">
        <f t="shared" ca="1" si="36"/>
        <v>6091287629.7782974</v>
      </c>
      <c r="AJ159" s="90">
        <f t="shared" ca="1" si="36"/>
        <v>6099756095.4807844</v>
      </c>
      <c r="AK159" s="90">
        <f t="shared" ca="1" si="36"/>
        <v>6108224561.1832733</v>
      </c>
      <c r="AL159" s="90">
        <f t="shared" ca="1" si="36"/>
        <v>6116693026.8857603</v>
      </c>
      <c r="AM159" s="90">
        <f t="shared" ca="1" si="35"/>
        <v>6125161492.5882473</v>
      </c>
      <c r="AN159" s="90">
        <f t="shared" ca="1" si="35"/>
        <v>6133629958.2907352</v>
      </c>
      <c r="AO159" s="90">
        <f t="shared" ca="1" si="35"/>
        <v>6142098423.9932232</v>
      </c>
      <c r="AP159">
        <f ca="1">V159*'Process Emissions Multipliers'!$H$56</f>
        <v>6150566889.6957111</v>
      </c>
    </row>
    <row r="160" spans="1:42">
      <c r="A160" s="74">
        <v>500</v>
      </c>
      <c r="B160" s="208">
        <f ca="1">IF('NGPS 2010'!$A168="WT",INDIRECT("'NGPS 2010'!"&amp;'Country Selector'!$B$3&amp;ROW($A168))*10^12,0)*'Process Emissions Multipliers'!$C$56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Selector'!$B$3&amp;ROW($A168))*10^12,0)*'Process Emissions Multipliers'!$E$56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Selector'!$B$3&amp;ROW($A168))*10^12,0)*'Process Emissions Multipliers'!$G$56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Multipliers'!$H$56</f>
        <v>0</v>
      </c>
    </row>
    <row r="161" spans="1:42">
      <c r="A161" s="74">
        <v>550</v>
      </c>
      <c r="B161" s="208">
        <f ca="1">IF('NGPS 2010'!$A169="WT",INDIRECT("'NGPS 2010'!"&amp;'Country Selector'!$B$3&amp;ROW($A169))*10^12,0)*'Process Emissions Multipliers'!$C$56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Selector'!$B$3&amp;ROW($A169))*10^12,0)*'Process Emissions Multipliers'!$E$56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Selector'!$B$3&amp;ROW($A169))*10^12,0)*'Process Emissions Multipliers'!$G$56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Multipliers'!$H$56</f>
        <v>0</v>
      </c>
    </row>
    <row r="162" spans="1:42">
      <c r="A162" s="74">
        <v>600</v>
      </c>
      <c r="B162" s="208">
        <f ca="1">IF('NGPS 2010'!$A170="WT",INDIRECT("'NGPS 2010'!"&amp;'Country Selector'!$B$3&amp;ROW($A170))*10^12,0)*'Process Emissions Multipliers'!$C$56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Selector'!$B$3&amp;ROW($A170))*10^12,0)*'Process Emissions Multipliers'!$E$56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Selector'!$B$3&amp;ROW($A170))*10^12,0)*'Process Emissions Multipliers'!$G$56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Multipliers'!$H$56</f>
        <v>0</v>
      </c>
    </row>
    <row r="163" spans="1:42">
      <c r="A163" s="74">
        <v>650</v>
      </c>
      <c r="B163" s="208">
        <f ca="1">IF('NGPS 2010'!$A171="WT",INDIRECT("'NGPS 2010'!"&amp;'Country Selector'!$B$3&amp;ROW($A171))*10^12,0)*'Process Emissions Multipliers'!$C$56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Selector'!$B$3&amp;ROW($A171))*10^12,0)*'Process Emissions Multipliers'!$E$56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Selector'!$B$3&amp;ROW($A171))*10^12,0)*'Process Emissions Multipliers'!$G$56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Multipliers'!$H$56</f>
        <v>0</v>
      </c>
    </row>
    <row r="164" spans="1:42">
      <c r="A164" s="74">
        <v>700</v>
      </c>
      <c r="B164" s="208">
        <f ca="1">IF('NGPS 2010'!$A172="WT",INDIRECT("'NGPS 2010'!"&amp;'Country Selector'!$B$3&amp;ROW($A172))*10^12,0)*'Process Emissions Multipliers'!$C$56</f>
        <v>28016329472.741264</v>
      </c>
      <c r="C164" s="90">
        <f t="shared" ca="1" si="33"/>
        <v>30134246576.543358</v>
      </c>
      <c r="D164" s="90">
        <f t="shared" ca="1" si="31"/>
        <v>32252163680.345444</v>
      </c>
      <c r="E164" s="90">
        <f t="shared" ca="1" si="31"/>
        <v>34370080784.147537</v>
      </c>
      <c r="F164" s="90">
        <f t="shared" ca="1" si="31"/>
        <v>36487997887.949623</v>
      </c>
      <c r="G164" s="90">
        <f t="shared" ca="1" si="31"/>
        <v>38605914991.751717</v>
      </c>
      <c r="H164" s="90">
        <f t="shared" ca="1" si="31"/>
        <v>40723832095.553802</v>
      </c>
      <c r="I164" s="90">
        <f t="shared" ca="1" si="31"/>
        <v>42841749199.355904</v>
      </c>
      <c r="J164" s="90">
        <f t="shared" ca="1" si="31"/>
        <v>44959666303.15799</v>
      </c>
      <c r="K164" s="90">
        <f t="shared" ca="1" si="31"/>
        <v>47077583406.960075</v>
      </c>
      <c r="L164">
        <f ca="1">IF('NGPS 2020'!$A172="WT",INDIRECT("'NGPS 2020'!"&amp;'Country Selector'!$B$3&amp;ROW($A172))*10^12,0)*'Process Emissions Multipliers'!$E$56</f>
        <v>49195500510.762169</v>
      </c>
      <c r="M164" s="90">
        <f t="shared" ca="1" si="34"/>
        <v>49130774184.205505</v>
      </c>
      <c r="N164" s="90">
        <f t="shared" ca="1" si="32"/>
        <v>49066047857.648834</v>
      </c>
      <c r="O164" s="90">
        <f t="shared" ca="1" si="32"/>
        <v>49001321531.092178</v>
      </c>
      <c r="P164" s="90">
        <f t="shared" ca="1" si="32"/>
        <v>48936595204.535507</v>
      </c>
      <c r="Q164" s="90">
        <f t="shared" ca="1" si="32"/>
        <v>48871868877.978851</v>
      </c>
      <c r="R164" s="90">
        <f t="shared" ca="1" si="32"/>
        <v>48807142551.42218</v>
      </c>
      <c r="S164" s="90">
        <f t="shared" ca="1" si="32"/>
        <v>48742416224.865509</v>
      </c>
      <c r="T164" s="90">
        <f t="shared" ca="1" si="32"/>
        <v>48677689898.308853</v>
      </c>
      <c r="U164" s="90">
        <f t="shared" ca="1" si="32"/>
        <v>48612963571.752197</v>
      </c>
      <c r="V164">
        <f ca="1">IF('NGPS 2030'!$A172="WT",INDIRECT("'NGPS 2030'!"&amp;'Country Selector'!$B$3&amp;ROW($A172))*10^12,0)*'Process Emissions Multipliers'!$G$56</f>
        <v>48548237245.195526</v>
      </c>
      <c r="W164" s="90">
        <f t="shared" ca="1" si="36"/>
        <v>48616974162.314125</v>
      </c>
      <c r="X164" s="90">
        <f t="shared" ca="1" si="36"/>
        <v>48685711079.432739</v>
      </c>
      <c r="Y164" s="90">
        <f t="shared" ca="1" si="36"/>
        <v>48754447996.551338</v>
      </c>
      <c r="Z164" s="90">
        <f t="shared" ca="1" si="36"/>
        <v>48823184913.669937</v>
      </c>
      <c r="AA164" s="90">
        <f t="shared" ca="1" si="36"/>
        <v>48891921830.788551</v>
      </c>
      <c r="AB164" s="90">
        <f t="shared" ca="1" si="36"/>
        <v>48960658747.90715</v>
      </c>
      <c r="AC164" s="90">
        <f t="shared" ca="1" si="36"/>
        <v>49029395665.025757</v>
      </c>
      <c r="AD164" s="90">
        <f t="shared" ca="1" si="36"/>
        <v>49098132582.144363</v>
      </c>
      <c r="AE164" s="90">
        <f t="shared" ca="1" si="36"/>
        <v>49166869499.26297</v>
      </c>
      <c r="AF164" s="90">
        <f t="shared" ca="1" si="36"/>
        <v>49235606416.381577</v>
      </c>
      <c r="AG164" s="90">
        <f t="shared" ca="1" si="36"/>
        <v>49304343333.500183</v>
      </c>
      <c r="AH164" s="90">
        <f t="shared" ca="1" si="36"/>
        <v>49373080250.618774</v>
      </c>
      <c r="AI164" s="90">
        <f t="shared" ca="1" si="36"/>
        <v>49441817167.737381</v>
      </c>
      <c r="AJ164" s="90">
        <f t="shared" ca="1" si="36"/>
        <v>49510554084.855988</v>
      </c>
      <c r="AK164" s="90">
        <f t="shared" ca="1" si="36"/>
        <v>49579291001.974594</v>
      </c>
      <c r="AL164" s="90">
        <f t="shared" ca="1" si="36"/>
        <v>49648027919.093201</v>
      </c>
      <c r="AM164" s="90">
        <f t="shared" ca="1" si="35"/>
        <v>49716764836.211807</v>
      </c>
      <c r="AN164" s="90">
        <f t="shared" ca="1" si="35"/>
        <v>49785501753.330414</v>
      </c>
      <c r="AO164" s="90">
        <f t="shared" ca="1" si="35"/>
        <v>49854238670.449013</v>
      </c>
      <c r="AP164">
        <f ca="1">V164*'Process Emissions Multipliers'!$H$56</f>
        <v>49922975587.567619</v>
      </c>
    </row>
    <row r="165" spans="1:42">
      <c r="A165" s="74">
        <v>750</v>
      </c>
      <c r="B165" s="208">
        <f ca="1">IF('NGPS 2010'!$A173="WT",INDIRECT("'NGPS 2010'!"&amp;'Country Selector'!$B$3&amp;ROW($A173))*10^12,0)*'Process Emissions Multipliers'!$C$56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Selector'!$B$3&amp;ROW($A173))*10^12,0)*'Process Emissions Multipliers'!$E$56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Selector'!$B$3&amp;ROW($A173))*10^12,0)*'Process Emissions Multipliers'!$G$56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Multipliers'!$H$56</f>
        <v>0</v>
      </c>
    </row>
    <row r="166" spans="1:42">
      <c r="A166" s="74">
        <v>800</v>
      </c>
      <c r="B166" s="208">
        <f ca="1">IF('NGPS 2010'!$A174="WT",INDIRECT("'NGPS 2010'!"&amp;'Country Selector'!$B$3&amp;ROW($A174))*10^12,0)*'Process Emissions Multipliers'!$C$56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Selector'!$B$3&amp;ROW($A174))*10^12,0)*'Process Emissions Multipliers'!$E$56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Selector'!$B$3&amp;ROW($A174))*10^12,0)*'Process Emissions Multipliers'!$G$56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Multipliers'!$H$56</f>
        <v>0</v>
      </c>
    </row>
    <row r="167" spans="1:42">
      <c r="A167" s="74">
        <v>850</v>
      </c>
      <c r="B167" s="208">
        <f ca="1">IF('NGPS 2010'!$A175="WT",INDIRECT("'NGPS 2010'!"&amp;'Country Selector'!$B$3&amp;ROW($A175))*10^12,0)*'Process Emissions Multipliers'!$C$56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Selector'!$B$3&amp;ROW($A175))*10^12,0)*'Process Emissions Multipliers'!$E$56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Selector'!$B$3&amp;ROW($A175))*10^12,0)*'Process Emissions Multipliers'!$G$56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Multipliers'!$H$56</f>
        <v>0</v>
      </c>
    </row>
    <row r="168" spans="1:42">
      <c r="A168" s="74">
        <v>900</v>
      </c>
      <c r="B168" s="208">
        <f ca="1">IF('NGPS 2010'!$A176="WT",INDIRECT("'NGPS 2010'!"&amp;'Country Selector'!$B$3&amp;ROW($A176))*10^12,0)*'Process Emissions Multipliers'!$C$56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Selector'!$B$3&amp;ROW($A176))*10^12,0)*'Process Emissions Multipliers'!$E$56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Selector'!$B$3&amp;ROW($A176))*10^12,0)*'Process Emissions Multipliers'!$G$56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Multipliers'!$H$56</f>
        <v>0</v>
      </c>
    </row>
    <row r="169" spans="1:42">
      <c r="A169" s="74">
        <v>950</v>
      </c>
      <c r="B169" s="208">
        <f ca="1">IF('NGPS 2010'!$A177="WT",INDIRECT("'NGPS 2010'!"&amp;'Country Selector'!$B$3&amp;ROW($A177))*10^12,0)*'Process Emissions Multipliers'!$C$56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Selector'!$B$3&amp;ROW($A177))*10^12,0)*'Process Emissions Multipliers'!$E$56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Selector'!$B$3&amp;ROW($A177))*10^12,0)*'Process Emissions Multipliers'!$G$56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Multipliers'!$H$56</f>
        <v>0</v>
      </c>
    </row>
    <row r="170" spans="1:42">
      <c r="A170" s="74">
        <v>1000</v>
      </c>
      <c r="B170" s="208">
        <f ca="1">IF('NGPS 2010'!$A178="WT",INDIRECT("'NGPS 2010'!"&amp;'Country Selector'!$B$3&amp;ROW($A178))*10^12,0)*'Process Emissions Multipliers'!$C$56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Selector'!$B$3&amp;ROW($A178))*10^12,0)*'Process Emissions Multipliers'!$E$56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Selector'!$B$3&amp;ROW($A178))*10^12,0)*'Process Emissions Multipliers'!$G$56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Multipliers'!$H$56</f>
        <v>0</v>
      </c>
    </row>
    <row r="171" spans="1:42">
      <c r="A171" s="74">
        <v>1500</v>
      </c>
      <c r="B171" s="208">
        <f ca="1">IF('NGPS 2010'!$A179="WT",INDIRECT("'NGPS 2010'!"&amp;'Country Selector'!$B$3&amp;ROW($A179))*10^12,0)*'Process Emissions Multipliers'!$C$56</f>
        <v>40037243519.617531</v>
      </c>
      <c r="C171" s="90">
        <f t="shared" ca="1" si="33"/>
        <v>42316104706.9776</v>
      </c>
      <c r="D171" s="90">
        <f t="shared" ca="1" si="31"/>
        <v>44594965894.337669</v>
      </c>
      <c r="E171" s="90">
        <f t="shared" ca="1" si="31"/>
        <v>46873827081.697739</v>
      </c>
      <c r="F171" s="90">
        <f t="shared" ca="1" si="31"/>
        <v>49152688269.057816</v>
      </c>
      <c r="G171" s="90">
        <f t="shared" ca="1" si="31"/>
        <v>51431549456.417885</v>
      </c>
      <c r="H171" s="90">
        <f t="shared" ca="1" si="31"/>
        <v>53710410643.777954</v>
      </c>
      <c r="I171" s="90">
        <f t="shared" ca="1" si="31"/>
        <v>55989271831.138023</v>
      </c>
      <c r="J171" s="90">
        <f t="shared" ca="1" si="31"/>
        <v>58268133018.4981</v>
      </c>
      <c r="K171" s="90">
        <f t="shared" ca="1" si="31"/>
        <v>60546994205.858162</v>
      </c>
      <c r="L171">
        <f ca="1">IF('NGPS 2020'!$A179="WT",INDIRECT("'NGPS 2020'!"&amp;'Country Selector'!$B$3&amp;ROW($A179))*10^12,0)*'Process Emissions Multipliers'!$E$56</f>
        <v>62825855393.218239</v>
      </c>
      <c r="M171" s="90">
        <f t="shared" ca="1" si="34"/>
        <v>63078057786.463989</v>
      </c>
      <c r="N171" s="90">
        <f t="shared" ca="1" si="32"/>
        <v>63330260179.709747</v>
      </c>
      <c r="O171" s="90">
        <f t="shared" ca="1" si="32"/>
        <v>63582462572.95549</v>
      </c>
      <c r="P171" s="90">
        <f t="shared" ca="1" si="32"/>
        <v>63834664966.201256</v>
      </c>
      <c r="Q171" s="90">
        <f t="shared" ca="1" si="32"/>
        <v>64086867359.447006</v>
      </c>
      <c r="R171" s="90">
        <f t="shared" ca="1" si="32"/>
        <v>64339069752.692764</v>
      </c>
      <c r="S171" s="90">
        <f t="shared" ca="1" si="32"/>
        <v>64591272145.938507</v>
      </c>
      <c r="T171" s="90">
        <f t="shared" ca="1" si="32"/>
        <v>64843474539.184265</v>
      </c>
      <c r="U171" s="90">
        <f t="shared" ca="1" si="32"/>
        <v>65095676932.430016</v>
      </c>
      <c r="V171">
        <f ca="1">IF('NGPS 2030'!$A179="WT",INDIRECT("'NGPS 2030'!"&amp;'Country Selector'!$B$3&amp;ROW($A179))*10^12,0)*'Process Emissions Multipliers'!$G$56</f>
        <v>65347879325.675774</v>
      </c>
      <c r="W171" s="90">
        <f t="shared" ca="1" si="36"/>
        <v>65440401979.843407</v>
      </c>
      <c r="X171" s="90">
        <f t="shared" ca="1" si="36"/>
        <v>65532924634.01104</v>
      </c>
      <c r="Y171" s="90">
        <f t="shared" ca="1" si="36"/>
        <v>65625447288.178673</v>
      </c>
      <c r="Z171" s="90">
        <f t="shared" ca="1" si="36"/>
        <v>65717969942.346313</v>
      </c>
      <c r="AA171" s="90">
        <f t="shared" ca="1" si="36"/>
        <v>65810492596.513947</v>
      </c>
      <c r="AB171" s="90">
        <f t="shared" ca="1" si="36"/>
        <v>65903015250.68158</v>
      </c>
      <c r="AC171" s="90">
        <f t="shared" ca="1" si="36"/>
        <v>65995537904.849228</v>
      </c>
      <c r="AD171" s="90">
        <f t="shared" ca="1" si="36"/>
        <v>66088060559.016861</v>
      </c>
      <c r="AE171" s="90">
        <f t="shared" ca="1" si="36"/>
        <v>66180583213.184494</v>
      </c>
      <c r="AF171" s="90">
        <f t="shared" ca="1" si="36"/>
        <v>66273105867.352127</v>
      </c>
      <c r="AG171" s="90">
        <f t="shared" ca="1" si="36"/>
        <v>66365628521.51976</v>
      </c>
      <c r="AH171" s="90">
        <f t="shared" ca="1" si="36"/>
        <v>66458151175.687401</v>
      </c>
      <c r="AI171" s="90">
        <f t="shared" ca="1" si="36"/>
        <v>66550673829.855034</v>
      </c>
      <c r="AJ171" s="90">
        <f t="shared" ca="1" si="36"/>
        <v>66643196484.022675</v>
      </c>
      <c r="AK171" s="90">
        <f t="shared" ca="1" si="36"/>
        <v>66735719138.190308</v>
      </c>
      <c r="AL171" s="90">
        <f t="shared" ca="1" si="36"/>
        <v>66828241792.357948</v>
      </c>
      <c r="AM171" s="90">
        <f t="shared" ca="1" si="35"/>
        <v>66920764446.525581</v>
      </c>
      <c r="AN171" s="90">
        <f t="shared" ca="1" si="35"/>
        <v>67013287100.693207</v>
      </c>
      <c r="AO171" s="90">
        <f t="shared" ca="1" si="35"/>
        <v>67105809754.860855</v>
      </c>
      <c r="AP171">
        <f ca="1">V171*'Process Emissions Multipliers'!$H$56</f>
        <v>67198332409.028488</v>
      </c>
    </row>
    <row r="172" spans="1:42">
      <c r="A172" s="74">
        <v>2000</v>
      </c>
      <c r="B172" s="208">
        <f ca="1">IF('NGPS 2010'!$A180="WT",INDIRECT("'NGPS 2010'!"&amp;'Country Selector'!$B$3&amp;ROW($A180))*10^12,0)*'Process Emissions Multipliers'!$C$56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Selector'!$B$3&amp;ROW($A180))*10^12,0)*'Process Emissions Multipliers'!$E$56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Selector'!$B$3&amp;ROW($A180))*10^12,0)*'Process Emissions Multipliers'!$G$56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Multipliers'!$H$56</f>
        <v>0</v>
      </c>
    </row>
    <row r="173" spans="1:42">
      <c r="A173" s="74">
        <v>3000</v>
      </c>
      <c r="B173" s="208">
        <f ca="1">IF('NGPS 2010'!$A181="WT",INDIRECT("'NGPS 2010'!"&amp;'Country Selector'!$B$3&amp;ROW($A181))*10^12,0)*'Process Emissions Multipliers'!$C$56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Selector'!$B$3&amp;ROW($A181))*10^12,0)*'Process Emissions Multipliers'!$E$56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Selector'!$B$3&amp;ROW($A181))*10^12,0)*'Process Emissions Multipliers'!$G$56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Multipliers'!$H$56</f>
        <v>0</v>
      </c>
    </row>
    <row r="174" spans="1:42">
      <c r="A174" s="74">
        <v>5000</v>
      </c>
      <c r="B174" s="208">
        <f ca="1">IF('NGPS 2010'!$A182="WT",INDIRECT("'NGPS 2010'!"&amp;'Country Selector'!$B$3&amp;ROW($A182))*10^12,0)*'Process Emissions Multipliers'!$C$56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Selector'!$B$3&amp;ROW($A182))*10^12,0)*'Process Emissions Multipliers'!$E$56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Selector'!$B$3&amp;ROW($A182))*10^12,0)*'Process Emissions Multipliers'!$G$56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Multipliers'!$H$56</f>
        <v>0</v>
      </c>
    </row>
    <row r="175" spans="1:42">
      <c r="A175" s="74">
        <v>10000</v>
      </c>
      <c r="B175" s="208">
        <f ca="1">IF('NGPS 2010'!$A183="WT",INDIRECT("'NGPS 2010'!"&amp;'Country Selector'!$B$3&amp;ROW($A183))*10^12,0)*'Process Emissions Multipliers'!$C$56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Selector'!$B$3&amp;ROW($A183))*10^12,0)*'Process Emissions Multipliers'!$E$56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Selector'!$B$3&amp;ROW($A183))*10^12,0)*'Process Emissions Multipliers'!$G$56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Multipliers'!$H$56</f>
        <v>0</v>
      </c>
    </row>
    <row r="176" spans="1:42">
      <c r="A176" s="74">
        <v>100000</v>
      </c>
      <c r="B176" s="208">
        <f ca="1">IF('NGPS 2010'!$A184="WT",INDIRECT("'NGPS 2010'!"&amp;'Country Selector'!$B$3&amp;ROW($A184))*10^12,0)*'Process Emissions Multipliers'!$C$56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Selector'!$B$3&amp;ROW($A184))*10^12,0)*'Process Emissions Multipliers'!$E$56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Selector'!$B$3&amp;ROW($A184))*10^12,0)*'Process Emissions Multipliers'!$G$56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Multipliers'!$H$56</f>
        <v>0</v>
      </c>
    </row>
    <row r="177" spans="1:42">
      <c r="A177" s="74">
        <v>1000000</v>
      </c>
      <c r="B177" s="208">
        <f ca="1">IF('NGPS 2010'!$A185="WT",INDIRECT("'NGPS 2010'!"&amp;'Country Selector'!$B$3&amp;ROW($A185))*10^12,0)*'Process Emissions Multipliers'!$C$56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Selector'!$B$3&amp;ROW($A185))*10^12,0)*'Process Emissions Multipliers'!$E$56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Selector'!$B$3&amp;ROW($A185))*10^12,0)*'Process Emissions Multipliers'!$G$56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Multipliers'!$H$56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5"/>
  <cols>
    <col min="1" max="1" width="28.85546875" customWidth="1"/>
    <col min="2" max="2" width="12" bestFit="1" customWidth="1"/>
    <col min="12" max="12" width="12" bestFit="1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Selector'!$B$3&amp;ROW($A10))*10^12,0)*'Process Emissions Multipliers'!$C$56</f>
        <v>24570433656.94957</v>
      </c>
      <c r="C2" s="90">
        <f ca="1">$B2*($L$1-C$1)/($L$1-$B$1)+$L2*(C$1-$B$1)/($L$1-$B$1)</f>
        <v>26808118096.4533</v>
      </c>
      <c r="D2" s="90">
        <f t="shared" ref="D2:K17" ca="1" si="0">$B2*($L$1-D$1)/($L$1-$B$1)+$L2*(D$1-$B$1)/($L$1-$B$1)</f>
        <v>29045802535.957027</v>
      </c>
      <c r="E2" s="90">
        <f t="shared" ca="1" si="0"/>
        <v>31283486975.460754</v>
      </c>
      <c r="F2" s="90">
        <f t="shared" ca="1" si="0"/>
        <v>33521171414.964489</v>
      </c>
      <c r="G2" s="90">
        <f t="shared" ca="1" si="0"/>
        <v>35758855854.468216</v>
      </c>
      <c r="H2" s="90">
        <f t="shared" ca="1" si="0"/>
        <v>37996540293.971939</v>
      </c>
      <c r="I2" s="90">
        <f t="shared" ca="1" si="0"/>
        <v>40234224733.47567</v>
      </c>
      <c r="J2" s="90">
        <f t="shared" ca="1" si="0"/>
        <v>42471909172.979408</v>
      </c>
      <c r="K2" s="90">
        <f t="shared" ca="1" si="0"/>
        <v>44709593612.483131</v>
      </c>
      <c r="L2">
        <f ca="1">IF('NGPS 2020'!$A10="MR",INDIRECT("'NGPS 2020'!"&amp;'Country Selector'!$B$3&amp;ROW($A10))*10^12,0)*'Process Emissions Multipliers'!$E$56</f>
        <v>46947278051.986862</v>
      </c>
      <c r="M2" s="90">
        <f ca="1">$L2*($V$1-M$1)/($V$1-$L$1)+$V2*(M$1-$L$1)/($V$1-$L$1)</f>
        <v>47173417413.823883</v>
      </c>
      <c r="N2" s="90">
        <f t="shared" ref="N2:U17" ca="1" si="1">$L2*($V$1-N$1)/($V$1-$L$1)+$V2*(N$1-$L$1)/($V$1-$L$1)</f>
        <v>47399556775.660904</v>
      </c>
      <c r="O2" s="90">
        <f t="shared" ca="1" si="1"/>
        <v>47625696137.497917</v>
      </c>
      <c r="P2" s="90">
        <f t="shared" ca="1" si="1"/>
        <v>47851835499.334938</v>
      </c>
      <c r="Q2" s="90">
        <f t="shared" ca="1" si="1"/>
        <v>48077974861.171959</v>
      </c>
      <c r="R2" s="90">
        <f t="shared" ca="1" si="1"/>
        <v>48304114223.00898</v>
      </c>
      <c r="S2" s="90">
        <f t="shared" ca="1" si="1"/>
        <v>48530253584.845993</v>
      </c>
      <c r="T2" s="90">
        <f t="shared" ca="1" si="1"/>
        <v>48756392946.683014</v>
      </c>
      <c r="U2" s="90">
        <f t="shared" ca="1" si="1"/>
        <v>48982532308.520035</v>
      </c>
      <c r="V2">
        <f ca="1">IF('NGPS 2030'!$A10="MR",INDIRECT("'NGPS 2030'!"&amp;'Country Selector'!$B$3&amp;ROW($A10))*10^12,0)*'Process Emissions Multipliers'!$G$56</f>
        <v>49208671670.357056</v>
      </c>
      <c r="W2" s="90">
        <f ca="1">$V2*($AP$1-W$1)/($AP$1-$V$1)+$AP2*(W$1-$V$1)/($AP$1-$V$1)</f>
        <v>49278343662.133781</v>
      </c>
      <c r="X2" s="90">
        <f t="shared" ref="X2:AO16" ca="1" si="2">$V2*($AP$1-X$1)/($AP$1-$V$1)+$AP2*(X$1-$V$1)/($AP$1-$V$1)</f>
        <v>49348015653.910515</v>
      </c>
      <c r="Y2" s="90">
        <f t="shared" ca="1" si="2"/>
        <v>49417687645.687241</v>
      </c>
      <c r="Z2" s="90">
        <f t="shared" ca="1" si="2"/>
        <v>49487359637.463974</v>
      </c>
      <c r="AA2" s="90">
        <f t="shared" ca="1" si="2"/>
        <v>49557031629.2407</v>
      </c>
      <c r="AB2" s="90">
        <f t="shared" ca="1" si="2"/>
        <v>49626703621.017433</v>
      </c>
      <c r="AC2" s="90">
        <f t="shared" ca="1" si="2"/>
        <v>49696375612.794159</v>
      </c>
      <c r="AD2" s="90">
        <f t="shared" ca="1" si="2"/>
        <v>49766047604.570892</v>
      </c>
      <c r="AE2" s="90">
        <f t="shared" ca="1" si="2"/>
        <v>49835719596.347618</v>
      </c>
      <c r="AF2" s="90">
        <f t="shared" ca="1" si="2"/>
        <v>49905391588.124344</v>
      </c>
      <c r="AG2" s="90">
        <f t="shared" ca="1" si="2"/>
        <v>49975063579.901077</v>
      </c>
      <c r="AH2" s="90">
        <f t="shared" ca="1" si="2"/>
        <v>50044735571.677811</v>
      </c>
      <c r="AI2" s="90">
        <f t="shared" ca="1" si="2"/>
        <v>50114407563.454536</v>
      </c>
      <c r="AJ2" s="90">
        <f t="shared" ca="1" si="2"/>
        <v>50184079555.231262</v>
      </c>
      <c r="AK2" s="90">
        <f t="shared" ca="1" si="2"/>
        <v>50253751547.007996</v>
      </c>
      <c r="AL2" s="90">
        <f t="shared" ca="1" si="2"/>
        <v>50323423538.784721</v>
      </c>
      <c r="AM2" s="90">
        <f t="shared" ca="1" si="2"/>
        <v>50393095530.561447</v>
      </c>
      <c r="AN2" s="90">
        <f t="shared" ca="1" si="2"/>
        <v>50462767522.338181</v>
      </c>
      <c r="AO2" s="90">
        <f t="shared" ca="1" si="2"/>
        <v>50532439514.114914</v>
      </c>
      <c r="AP2">
        <f ca="1">V2*'Process Emissions Multipliers'!$H$56</f>
        <v>50602111505.89164</v>
      </c>
    </row>
    <row r="3" spans="1:42">
      <c r="A3" s="74">
        <v>-49</v>
      </c>
      <c r="B3" s="208">
        <f ca="1">IF('NGPS 2010'!$A11="MR",INDIRECT("'NGPS 2010'!"&amp;'Country Selector'!$B$3&amp;ROW($A11))*10^12,0)*'Process Emissions Multipliers'!$C$56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Selector'!$B$3&amp;ROW($A11))*10^12,0)*'Process Emissions Multipliers'!$E$56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Selector'!$B$3&amp;ROW($A11))*10^12,0)*'Process Emissions Multipliers'!$G$56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Multipliers'!$H$56</f>
        <v>0</v>
      </c>
    </row>
    <row r="4" spans="1:42">
      <c r="A4" s="74">
        <v>-48</v>
      </c>
      <c r="B4" s="208">
        <f ca="1">IF('NGPS 2010'!$A12="MR",INDIRECT("'NGPS 2010'!"&amp;'Country Selector'!$B$3&amp;ROW($A12))*10^12,0)*'Process Emissions Multipliers'!$C$56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Selector'!$B$3&amp;ROW($A12))*10^12,0)*'Process Emissions Multipliers'!$E$56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Selector'!$B$3&amp;ROW($A12))*10^12,0)*'Process Emissions Multipliers'!$G$56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Multipliers'!$H$56</f>
        <v>0</v>
      </c>
    </row>
    <row r="5" spans="1:42">
      <c r="A5" s="74">
        <v>-47</v>
      </c>
      <c r="B5" s="208">
        <f ca="1">IF('NGPS 2010'!$A13="MR",INDIRECT("'NGPS 2010'!"&amp;'Country Selector'!$B$3&amp;ROW($A13))*10^12,0)*'Process Emissions Multipliers'!$C$56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Selector'!$B$3&amp;ROW($A13))*10^12,0)*'Process Emissions Multipliers'!$E$56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Selector'!$B$3&amp;ROW($A13))*10^12,0)*'Process Emissions Multipliers'!$G$56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Multipliers'!$H$56</f>
        <v>0</v>
      </c>
    </row>
    <row r="6" spans="1:42">
      <c r="A6" s="74">
        <v>-46</v>
      </c>
      <c r="B6" s="208">
        <f ca="1">IF('NGPS 2010'!$A14="MR",INDIRECT("'NGPS 2010'!"&amp;'Country Selector'!$B$3&amp;ROW($A14))*10^12,0)*'Process Emissions Multipliers'!$C$56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Selector'!$B$3&amp;ROW($A14))*10^12,0)*'Process Emissions Multipliers'!$E$56</f>
        <v>0</v>
      </c>
      <c r="M6" s="90">
        <f t="shared" ca="1" si="4"/>
        <v>1580874609.4190431</v>
      </c>
      <c r="N6" s="90">
        <f t="shared" ca="1" si="1"/>
        <v>3161749218.8380861</v>
      </c>
      <c r="O6" s="90">
        <f t="shared" ca="1" si="1"/>
        <v>4742623828.2571297</v>
      </c>
      <c r="P6" s="90">
        <f t="shared" ca="1" si="1"/>
        <v>6323498437.6761723</v>
      </c>
      <c r="Q6" s="90">
        <f t="shared" ca="1" si="1"/>
        <v>7904373047.0952168</v>
      </c>
      <c r="R6" s="90">
        <f t="shared" ca="1" si="1"/>
        <v>9485247656.5142593</v>
      </c>
      <c r="S6" s="90">
        <f t="shared" ca="1" si="1"/>
        <v>11066122265.933302</v>
      </c>
      <c r="T6" s="90">
        <f t="shared" ca="1" si="1"/>
        <v>12646996875.352345</v>
      </c>
      <c r="U6" s="90">
        <f t="shared" ca="1" si="1"/>
        <v>14227871484.771389</v>
      </c>
      <c r="V6">
        <f ca="1">IF('NGPS 2030'!$A14="MR",INDIRECT("'NGPS 2030'!"&amp;'Country Selector'!$B$3&amp;ROW($A14))*10^12,0)*'Process Emissions Multipliers'!$G$56</f>
        <v>15808746094.190432</v>
      </c>
      <c r="W6" s="90">
        <f t="shared" ca="1" si="5"/>
        <v>15831128873.291912</v>
      </c>
      <c r="X6" s="90">
        <f t="shared" ca="1" si="2"/>
        <v>15853511652.393391</v>
      </c>
      <c r="Y6" s="90">
        <f t="shared" ca="1" si="2"/>
        <v>15875894431.494869</v>
      </c>
      <c r="Z6" s="90">
        <f t="shared" ca="1" si="2"/>
        <v>15898277210.59635</v>
      </c>
      <c r="AA6" s="90">
        <f t="shared" ca="1" si="2"/>
        <v>15920659989.69783</v>
      </c>
      <c r="AB6" s="90">
        <f t="shared" ca="1" si="2"/>
        <v>15943042768.799309</v>
      </c>
      <c r="AC6" s="90">
        <f t="shared" ca="1" si="2"/>
        <v>15965425547.900789</v>
      </c>
      <c r="AD6" s="90">
        <f t="shared" ca="1" si="2"/>
        <v>15987808327.00227</v>
      </c>
      <c r="AE6" s="90">
        <f t="shared" ca="1" si="2"/>
        <v>16010191106.103748</v>
      </c>
      <c r="AF6" s="90">
        <f t="shared" ca="1" si="2"/>
        <v>16032573885.205231</v>
      </c>
      <c r="AG6" s="90">
        <f t="shared" ca="1" si="2"/>
        <v>16054956664.306707</v>
      </c>
      <c r="AH6" s="90">
        <f t="shared" ca="1" si="2"/>
        <v>16077339443.408186</v>
      </c>
      <c r="AI6" s="90">
        <f t="shared" ca="1" si="2"/>
        <v>16099722222.509666</v>
      </c>
      <c r="AJ6" s="90">
        <f t="shared" ca="1" si="2"/>
        <v>16122105001.611145</v>
      </c>
      <c r="AK6" s="90">
        <f t="shared" ca="1" si="2"/>
        <v>16144487780.712627</v>
      </c>
      <c r="AL6" s="90">
        <f t="shared" ca="1" si="2"/>
        <v>16166870559.814106</v>
      </c>
      <c r="AM6" s="90">
        <f t="shared" ca="1" si="2"/>
        <v>16189253338.915586</v>
      </c>
      <c r="AN6" s="90">
        <f t="shared" ca="1" si="2"/>
        <v>16211636118.017065</v>
      </c>
      <c r="AO6" s="90">
        <f t="shared" ca="1" si="2"/>
        <v>16234018897.118546</v>
      </c>
      <c r="AP6">
        <f ca="1">V6*'Process Emissions Multipliers'!$H$56</f>
        <v>16256401676.220024</v>
      </c>
    </row>
    <row r="7" spans="1:42">
      <c r="A7" s="74">
        <v>-45</v>
      </c>
      <c r="B7" s="208">
        <f ca="1">IF('NGPS 2010'!$A15="MR",INDIRECT("'NGPS 2010'!"&amp;'Country Selector'!$B$3&amp;ROW($A15))*10^12,0)*'Process Emissions Multipliers'!$C$56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Selector'!$B$3&amp;ROW($A15))*10^12,0)*'Process Emissions Multipliers'!$E$56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Selector'!$B$3&amp;ROW($A15))*10^12,0)*'Process Emissions Multipliers'!$G$56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Multipliers'!$H$56</f>
        <v>0</v>
      </c>
    </row>
    <row r="8" spans="1:42">
      <c r="A8" s="74">
        <v>-44</v>
      </c>
      <c r="B8" s="208">
        <f ca="1">IF('NGPS 2010'!$A16="MR",INDIRECT("'NGPS 2010'!"&amp;'Country Selector'!$B$3&amp;ROW($A16))*10^12,0)*'Process Emissions Multipliers'!$C$56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Selector'!$B$3&amp;ROW($A16))*10^12,0)*'Process Emissions Multipliers'!$E$56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Selector'!$B$3&amp;ROW($A16))*10^12,0)*'Process Emissions Multipliers'!$G$56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Multipliers'!$H$56</f>
        <v>0</v>
      </c>
    </row>
    <row r="9" spans="1:42">
      <c r="A9" s="74">
        <v>-43</v>
      </c>
      <c r="B9" s="208">
        <f ca="1">IF('NGPS 2010'!$A17="MR",INDIRECT("'NGPS 2010'!"&amp;'Country Selector'!$B$3&amp;ROW($A17))*10^12,0)*'Process Emissions Multipliers'!$C$56</f>
        <v>0</v>
      </c>
      <c r="C9" s="90">
        <f t="shared" ca="1" si="3"/>
        <v>1434339235.823298</v>
      </c>
      <c r="D9" s="90">
        <f t="shared" ca="1" si="0"/>
        <v>2868678471.646596</v>
      </c>
      <c r="E9" s="90">
        <f t="shared" ca="1" si="0"/>
        <v>4303017707.4698944</v>
      </c>
      <c r="F9" s="90">
        <f t="shared" ca="1" si="0"/>
        <v>5737356943.2931919</v>
      </c>
      <c r="G9" s="90">
        <f t="shared" ca="1" si="0"/>
        <v>7171696179.1164904</v>
      </c>
      <c r="H9" s="90">
        <f t="shared" ca="1" si="0"/>
        <v>8606035414.9397888</v>
      </c>
      <c r="I9" s="90">
        <f t="shared" ca="1" si="0"/>
        <v>10040374650.763086</v>
      </c>
      <c r="J9" s="90">
        <f t="shared" ca="1" si="0"/>
        <v>11474713886.586384</v>
      </c>
      <c r="K9" s="90">
        <f t="shared" ca="1" si="0"/>
        <v>12909053122.409683</v>
      </c>
      <c r="L9">
        <f ca="1">IF('NGPS 2020'!$A17="MR",INDIRECT("'NGPS 2020'!"&amp;'Country Selector'!$B$3&amp;ROW($A17))*10^12,0)*'Process Emissions Multipliers'!$E$56</f>
        <v>14343392358.232981</v>
      </c>
      <c r="M9" s="90">
        <f t="shared" ca="1" si="4"/>
        <v>23914164215.669682</v>
      </c>
      <c r="N9" s="90">
        <f t="shared" ca="1" si="1"/>
        <v>33484936073.10638</v>
      </c>
      <c r="O9" s="90">
        <f t="shared" ca="1" si="1"/>
        <v>43055707930.543076</v>
      </c>
      <c r="P9" s="90">
        <f t="shared" ca="1" si="1"/>
        <v>52626479787.979782</v>
      </c>
      <c r="Q9" s="90">
        <f t="shared" ca="1" si="1"/>
        <v>62197251645.416481</v>
      </c>
      <c r="R9" s="90">
        <f t="shared" ca="1" si="1"/>
        <v>71768023502.85318</v>
      </c>
      <c r="S9" s="90">
        <f t="shared" ca="1" si="1"/>
        <v>81338795360.289871</v>
      </c>
      <c r="T9" s="90">
        <f t="shared" ca="1" si="1"/>
        <v>90909567217.726578</v>
      </c>
      <c r="U9" s="90">
        <f t="shared" ca="1" si="1"/>
        <v>100480339075.16328</v>
      </c>
      <c r="V9">
        <f ca="1">IF('NGPS 2030'!$A17="MR",INDIRECT("'NGPS 2030'!"&amp;'Country Selector'!$B$3&amp;ROW($A17))*10^12,0)*'Process Emissions Multipliers'!$G$56</f>
        <v>110051110932.59998</v>
      </c>
      <c r="W9" s="90">
        <f t="shared" ca="1" si="5"/>
        <v>110206926560.93637</v>
      </c>
      <c r="X9" s="90">
        <f t="shared" ca="1" si="2"/>
        <v>110362742189.27277</v>
      </c>
      <c r="Y9" s="90">
        <f t="shared" ca="1" si="2"/>
        <v>110518557817.60918</v>
      </c>
      <c r="Z9" s="90">
        <f t="shared" ca="1" si="2"/>
        <v>110674373445.94556</v>
      </c>
      <c r="AA9" s="90">
        <f t="shared" ca="1" si="2"/>
        <v>110830189074.28195</v>
      </c>
      <c r="AB9" s="90">
        <f t="shared" ca="1" si="2"/>
        <v>110986004702.61835</v>
      </c>
      <c r="AC9" s="90">
        <f t="shared" ca="1" si="2"/>
        <v>111141820330.95474</v>
      </c>
      <c r="AD9" s="90">
        <f t="shared" ca="1" si="2"/>
        <v>111297635959.29114</v>
      </c>
      <c r="AE9" s="90">
        <f t="shared" ca="1" si="2"/>
        <v>111453451587.62753</v>
      </c>
      <c r="AF9" s="90">
        <f t="shared" ca="1" si="2"/>
        <v>111609267215.96393</v>
      </c>
      <c r="AG9" s="90">
        <f t="shared" ca="1" si="2"/>
        <v>111765082844.30032</v>
      </c>
      <c r="AH9" s="90">
        <f t="shared" ca="1" si="2"/>
        <v>111920898472.63672</v>
      </c>
      <c r="AI9" s="90">
        <f t="shared" ca="1" si="2"/>
        <v>112076714100.97311</v>
      </c>
      <c r="AJ9" s="90">
        <f t="shared" ca="1" si="2"/>
        <v>112232529729.30951</v>
      </c>
      <c r="AK9" s="90">
        <f t="shared" ca="1" si="2"/>
        <v>112388345357.6459</v>
      </c>
      <c r="AL9" s="90">
        <f t="shared" ca="1" si="2"/>
        <v>112544160985.9823</v>
      </c>
      <c r="AM9" s="90">
        <f t="shared" ca="1" si="2"/>
        <v>112699976614.3187</v>
      </c>
      <c r="AN9" s="90">
        <f t="shared" ca="1" si="2"/>
        <v>112855792242.65509</v>
      </c>
      <c r="AO9" s="90">
        <f t="shared" ca="1" si="2"/>
        <v>113011607870.99149</v>
      </c>
      <c r="AP9">
        <f ca="1">V9*'Process Emissions Multipliers'!$H$56</f>
        <v>113167423499.32788</v>
      </c>
    </row>
    <row r="10" spans="1:42">
      <c r="A10" s="74">
        <v>-42</v>
      </c>
      <c r="B10" s="208">
        <f ca="1">IF('NGPS 2010'!$A18="MR",INDIRECT("'NGPS 2010'!"&amp;'Country Selector'!$B$3&amp;ROW($A18))*10^12,0)*'Process Emissions Multipliers'!$C$56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Selector'!$B$3&amp;ROW($A18))*10^12,0)*'Process Emissions Multipliers'!$E$56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Selector'!$B$3&amp;ROW($A18))*10^12,0)*'Process Emissions Multipliers'!$G$56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Multipliers'!$H$56</f>
        <v>0</v>
      </c>
    </row>
    <row r="11" spans="1:42">
      <c r="A11" s="74">
        <v>-41</v>
      </c>
      <c r="B11" s="208">
        <f ca="1">IF('NGPS 2010'!$A19="MR",INDIRECT("'NGPS 2010'!"&amp;'Country Selector'!$B$3&amp;ROW($A19))*10^12,0)*'Process Emissions Multipliers'!$C$56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Selector'!$B$3&amp;ROW($A19))*10^12,0)*'Process Emissions Multipliers'!$E$56</f>
        <v>0</v>
      </c>
      <c r="M11" s="90">
        <f t="shared" ca="1" si="4"/>
        <v>33395277857.049675</v>
      </c>
      <c r="N11" s="90">
        <f t="shared" ca="1" si="1"/>
        <v>66790555714.09935</v>
      </c>
      <c r="O11" s="90">
        <f t="shared" ca="1" si="1"/>
        <v>100185833571.14902</v>
      </c>
      <c r="P11" s="90">
        <f t="shared" ca="1" si="1"/>
        <v>133581111428.1987</v>
      </c>
      <c r="Q11" s="90">
        <f t="shared" ca="1" si="1"/>
        <v>166976389285.24838</v>
      </c>
      <c r="R11" s="90">
        <f t="shared" ca="1" si="1"/>
        <v>200371667142.29803</v>
      </c>
      <c r="S11" s="90">
        <f t="shared" ca="1" si="1"/>
        <v>233766944999.34775</v>
      </c>
      <c r="T11" s="90">
        <f t="shared" ca="1" si="1"/>
        <v>267162222856.3974</v>
      </c>
      <c r="U11" s="90">
        <f t="shared" ca="1" si="1"/>
        <v>300557500713.44708</v>
      </c>
      <c r="V11">
        <f ca="1">IF('NGPS 2030'!$A19="MR",INDIRECT("'NGPS 2030'!"&amp;'Country Selector'!$B$3&amp;ROW($A19))*10^12,0)*'Process Emissions Multipliers'!$G$56</f>
        <v>333952778570.49677</v>
      </c>
      <c r="W11" s="90">
        <f t="shared" ca="1" si="5"/>
        <v>334425604892.61829</v>
      </c>
      <c r="X11" s="90">
        <f t="shared" ca="1" si="2"/>
        <v>334898431214.73975</v>
      </c>
      <c r="Y11" s="90">
        <f t="shared" ca="1" si="2"/>
        <v>335371257536.86127</v>
      </c>
      <c r="Z11" s="90">
        <f t="shared" ca="1" si="2"/>
        <v>335844083858.98279</v>
      </c>
      <c r="AA11" s="90">
        <f t="shared" ca="1" si="2"/>
        <v>336316910181.10425</v>
      </c>
      <c r="AB11" s="90">
        <f t="shared" ca="1" si="2"/>
        <v>336789736503.22583</v>
      </c>
      <c r="AC11" s="90">
        <f t="shared" ca="1" si="2"/>
        <v>337262562825.34729</v>
      </c>
      <c r="AD11" s="90">
        <f t="shared" ca="1" si="2"/>
        <v>337735389147.46875</v>
      </c>
      <c r="AE11" s="90">
        <f t="shared" ca="1" si="2"/>
        <v>338208215469.59033</v>
      </c>
      <c r="AF11" s="90">
        <f t="shared" ca="1" si="2"/>
        <v>338681041791.71179</v>
      </c>
      <c r="AG11" s="90">
        <f t="shared" ca="1" si="2"/>
        <v>339153868113.83325</v>
      </c>
      <c r="AH11" s="90">
        <f t="shared" ca="1" si="2"/>
        <v>339626694435.95483</v>
      </c>
      <c r="AI11" s="90">
        <f t="shared" ca="1" si="2"/>
        <v>340099520758.07629</v>
      </c>
      <c r="AJ11" s="90">
        <f t="shared" ca="1" si="2"/>
        <v>340572347080.19775</v>
      </c>
      <c r="AK11" s="90">
        <f t="shared" ca="1" si="2"/>
        <v>341045173402.31934</v>
      </c>
      <c r="AL11" s="90">
        <f t="shared" ca="1" si="2"/>
        <v>341517999724.4408</v>
      </c>
      <c r="AM11" s="90">
        <f t="shared" ca="1" si="2"/>
        <v>341990826046.56232</v>
      </c>
      <c r="AN11" s="90">
        <f t="shared" ca="1" si="2"/>
        <v>342463652368.68384</v>
      </c>
      <c r="AO11" s="90">
        <f t="shared" ca="1" si="2"/>
        <v>342936478690.8053</v>
      </c>
      <c r="AP11">
        <f ca="1">V11*'Process Emissions Multipliers'!$H$56</f>
        <v>343409305012.92682</v>
      </c>
    </row>
    <row r="12" spans="1:42">
      <c r="A12" s="74">
        <v>-40</v>
      </c>
      <c r="B12" s="208">
        <f ca="1">IF('NGPS 2010'!$A20="MR",INDIRECT("'NGPS 2010'!"&amp;'Country Selector'!$B$3&amp;ROW($A20))*10^12,0)*'Process Emissions Multipliers'!$C$56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Selector'!$B$3&amp;ROW($A20))*10^12,0)*'Process Emissions Multipliers'!$E$56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Selector'!$B$3&amp;ROW($A20))*10^12,0)*'Process Emissions Multipliers'!$G$56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Multipliers'!$H$56</f>
        <v>0</v>
      </c>
    </row>
    <row r="13" spans="1:42">
      <c r="A13" s="74">
        <v>-39</v>
      </c>
      <c r="B13" s="208">
        <f ca="1">IF('NGPS 2010'!$A21="MR",INDIRECT("'NGPS 2010'!"&amp;'Country Selector'!$B$3&amp;ROW($A21))*10^12,0)*'Process Emissions Multipliers'!$C$56</f>
        <v>6178418509.9701109</v>
      </c>
      <c r="C13" s="90">
        <f t="shared" ca="1" si="3"/>
        <v>17035339574.83239</v>
      </c>
      <c r="D13" s="90">
        <f t="shared" ca="1" si="0"/>
        <v>27892260639.694668</v>
      </c>
      <c r="E13" s="90">
        <f t="shared" ca="1" si="0"/>
        <v>38749181704.556946</v>
      </c>
      <c r="F13" s="90">
        <f t="shared" ca="1" si="0"/>
        <v>49606102769.41922</v>
      </c>
      <c r="G13" s="90">
        <f t="shared" ca="1" si="0"/>
        <v>60463023834.281502</v>
      </c>
      <c r="H13" s="90">
        <f t="shared" ca="1" si="0"/>
        <v>71319944899.143768</v>
      </c>
      <c r="I13" s="90">
        <f t="shared" ca="1" si="0"/>
        <v>82176865964.006058</v>
      </c>
      <c r="J13" s="90">
        <f t="shared" ca="1" si="0"/>
        <v>93033787028.868332</v>
      </c>
      <c r="K13" s="90">
        <f t="shared" ca="1" si="0"/>
        <v>103890708093.73062</v>
      </c>
      <c r="L13">
        <f ca="1">IF('NGPS 2020'!$A21="MR",INDIRECT("'NGPS 2020'!"&amp;'Country Selector'!$B$3&amp;ROW($A21))*10^12,0)*'Process Emissions Multipliers'!$E$56</f>
        <v>114747629158.5929</v>
      </c>
      <c r="M13" s="90">
        <f t="shared" ca="1" si="4"/>
        <v>104062718186.29449</v>
      </c>
      <c r="N13" s="90">
        <f t="shared" ca="1" si="1"/>
        <v>93377807213.996063</v>
      </c>
      <c r="O13" s="90">
        <f t="shared" ca="1" si="1"/>
        <v>82692896241.697662</v>
      </c>
      <c r="P13" s="90">
        <f t="shared" ca="1" si="1"/>
        <v>72007985269.399246</v>
      </c>
      <c r="Q13" s="90">
        <f t="shared" ca="1" si="1"/>
        <v>61323074297.100838</v>
      </c>
      <c r="R13" s="90">
        <f t="shared" ca="1" si="1"/>
        <v>50638163324.802422</v>
      </c>
      <c r="S13" s="90">
        <f t="shared" ca="1" si="1"/>
        <v>39953252352.504005</v>
      </c>
      <c r="T13" s="90">
        <f t="shared" ca="1" si="1"/>
        <v>29268341380.205597</v>
      </c>
      <c r="U13" s="90">
        <f t="shared" ca="1" si="1"/>
        <v>18583430407.907188</v>
      </c>
      <c r="V13">
        <f ca="1">IF('NGPS 2030'!$A21="MR",INDIRECT("'NGPS 2030'!"&amp;'Country Selector'!$B$3&amp;ROW($A21))*10^12,0)*'Process Emissions Multipliers'!$G$56</f>
        <v>7898519435.6087751</v>
      </c>
      <c r="W13" s="90">
        <f t="shared" ca="1" si="5"/>
        <v>7909702537.3363028</v>
      </c>
      <c r="X13" s="90">
        <f t="shared" ca="1" si="2"/>
        <v>7920885639.0638285</v>
      </c>
      <c r="Y13" s="90">
        <f t="shared" ca="1" si="2"/>
        <v>7932068740.7913551</v>
      </c>
      <c r="Z13" s="90">
        <f t="shared" ca="1" si="2"/>
        <v>7943251842.5188828</v>
      </c>
      <c r="AA13" s="90">
        <f t="shared" ca="1" si="2"/>
        <v>7954434944.2464094</v>
      </c>
      <c r="AB13" s="90">
        <f t="shared" ca="1" si="2"/>
        <v>7965618045.9739361</v>
      </c>
      <c r="AC13" s="90">
        <f t="shared" ca="1" si="2"/>
        <v>7976801147.7014637</v>
      </c>
      <c r="AD13" s="90">
        <f t="shared" ca="1" si="2"/>
        <v>7987984249.4289894</v>
      </c>
      <c r="AE13" s="90">
        <f t="shared" ca="1" si="2"/>
        <v>7999167351.156517</v>
      </c>
      <c r="AF13" s="90">
        <f t="shared" ca="1" si="2"/>
        <v>8010350452.8840437</v>
      </c>
      <c r="AG13" s="90">
        <f t="shared" ca="1" si="2"/>
        <v>8021533554.6115704</v>
      </c>
      <c r="AH13" s="90">
        <f t="shared" ca="1" si="2"/>
        <v>8032716656.339097</v>
      </c>
      <c r="AI13" s="90">
        <f t="shared" ca="1" si="2"/>
        <v>8043899758.0666237</v>
      </c>
      <c r="AJ13" s="90">
        <f t="shared" ca="1" si="2"/>
        <v>8055082859.7941513</v>
      </c>
      <c r="AK13" s="90">
        <f t="shared" ca="1" si="2"/>
        <v>8066265961.521678</v>
      </c>
      <c r="AL13" s="90">
        <f t="shared" ca="1" si="2"/>
        <v>8077449063.2492046</v>
      </c>
      <c r="AM13" s="90">
        <f t="shared" ca="1" si="2"/>
        <v>8088632164.9767323</v>
      </c>
      <c r="AN13" s="90">
        <f t="shared" ca="1" si="2"/>
        <v>8099815266.7042589</v>
      </c>
      <c r="AO13" s="90">
        <f t="shared" ca="1" si="2"/>
        <v>8110998368.4317856</v>
      </c>
      <c r="AP13">
        <f ca="1">V13*'Process Emissions Multipliers'!$H$56</f>
        <v>8122181470.1593122</v>
      </c>
    </row>
    <row r="14" spans="1:42">
      <c r="A14" s="74">
        <v>-38</v>
      </c>
      <c r="B14" s="208">
        <f ca="1">IF('NGPS 2010'!$A22="MR",INDIRECT("'NGPS 2010'!"&amp;'Country Selector'!$B$3&amp;ROW($A22))*10^12,0)*'Process Emissions Multipliers'!$C$56</f>
        <v>0</v>
      </c>
      <c r="C14" s="90">
        <f t="shared" ca="1" si="3"/>
        <v>31967366433.527599</v>
      </c>
      <c r="D14" s="90">
        <f t="shared" ca="1" si="0"/>
        <v>63934732867.055199</v>
      </c>
      <c r="E14" s="90">
        <f t="shared" ca="1" si="0"/>
        <v>95902099300.582794</v>
      </c>
      <c r="F14" s="90">
        <f t="shared" ca="1" si="0"/>
        <v>127869465734.1104</v>
      </c>
      <c r="G14" s="90">
        <f t="shared" ca="1" si="0"/>
        <v>159836832167.638</v>
      </c>
      <c r="H14" s="90">
        <f t="shared" ca="1" si="0"/>
        <v>191804198601.16559</v>
      </c>
      <c r="I14" s="90">
        <f t="shared" ca="1" si="0"/>
        <v>223771565034.69321</v>
      </c>
      <c r="J14" s="90">
        <f t="shared" ca="1" si="0"/>
        <v>255738931468.22079</v>
      </c>
      <c r="K14" s="90">
        <f t="shared" ca="1" si="0"/>
        <v>287706297901.74841</v>
      </c>
      <c r="L14">
        <f ca="1">IF('NGPS 2020'!$A22="MR",INDIRECT("'NGPS 2020'!"&amp;'Country Selector'!$B$3&amp;ROW($A22))*10^12,0)*'Process Emissions Multipliers'!$E$56</f>
        <v>319673664335.276</v>
      </c>
      <c r="M14" s="90">
        <f t="shared" ca="1" si="4"/>
        <v>309746208514.52533</v>
      </c>
      <c r="N14" s="90">
        <f t="shared" ca="1" si="1"/>
        <v>299818752693.7746</v>
      </c>
      <c r="O14" s="90">
        <f t="shared" ca="1" si="1"/>
        <v>289891296873.02393</v>
      </c>
      <c r="P14" s="90">
        <f t="shared" ca="1" si="1"/>
        <v>279963841052.27325</v>
      </c>
      <c r="Q14" s="90">
        <f t="shared" ca="1" si="1"/>
        <v>270036385231.52258</v>
      </c>
      <c r="R14" s="90">
        <f t="shared" ca="1" si="1"/>
        <v>260108929410.77185</v>
      </c>
      <c r="S14" s="90">
        <f t="shared" ca="1" si="1"/>
        <v>250181473590.02121</v>
      </c>
      <c r="T14" s="90">
        <f t="shared" ca="1" si="1"/>
        <v>240254017769.27051</v>
      </c>
      <c r="U14" s="90">
        <f t="shared" ca="1" si="1"/>
        <v>230326561948.51981</v>
      </c>
      <c r="V14">
        <f ca="1">IF('NGPS 2030'!$A22="MR",INDIRECT("'NGPS 2030'!"&amp;'Country Selector'!$B$3&amp;ROW($A22))*10^12,0)*'Process Emissions Multipliers'!$G$56</f>
        <v>220399106127.76913</v>
      </c>
      <c r="W14" s="90">
        <f t="shared" ca="1" si="5"/>
        <v>220711157727.38553</v>
      </c>
      <c r="X14" s="90">
        <f t="shared" ca="1" si="2"/>
        <v>221023209327.00189</v>
      </c>
      <c r="Y14" s="90">
        <f t="shared" ca="1" si="2"/>
        <v>221335260926.61829</v>
      </c>
      <c r="Z14" s="90">
        <f t="shared" ca="1" si="2"/>
        <v>221647312526.23468</v>
      </c>
      <c r="AA14" s="90">
        <f t="shared" ca="1" si="2"/>
        <v>221959364125.85104</v>
      </c>
      <c r="AB14" s="90">
        <f t="shared" ca="1" si="2"/>
        <v>222271415725.46747</v>
      </c>
      <c r="AC14" s="90">
        <f t="shared" ca="1" si="2"/>
        <v>222583467325.0838</v>
      </c>
      <c r="AD14" s="90">
        <f t="shared" ca="1" si="2"/>
        <v>222895518924.7002</v>
      </c>
      <c r="AE14" s="90">
        <f t="shared" ca="1" si="2"/>
        <v>223207570524.31659</v>
      </c>
      <c r="AF14" s="90">
        <f t="shared" ca="1" si="2"/>
        <v>223519622123.93298</v>
      </c>
      <c r="AG14" s="90">
        <f t="shared" ca="1" si="2"/>
        <v>223831673723.54938</v>
      </c>
      <c r="AH14" s="90">
        <f t="shared" ca="1" si="2"/>
        <v>224143725323.16577</v>
      </c>
      <c r="AI14" s="90">
        <f t="shared" ca="1" si="2"/>
        <v>224455776922.78214</v>
      </c>
      <c r="AJ14" s="90">
        <f t="shared" ca="1" si="2"/>
        <v>224767828522.3985</v>
      </c>
      <c r="AK14" s="90">
        <f t="shared" ca="1" si="2"/>
        <v>225079880122.01492</v>
      </c>
      <c r="AL14" s="90">
        <f t="shared" ca="1" si="2"/>
        <v>225391931721.63129</v>
      </c>
      <c r="AM14" s="90">
        <f t="shared" ca="1" si="2"/>
        <v>225703983321.24768</v>
      </c>
      <c r="AN14" s="90">
        <f t="shared" ca="1" si="2"/>
        <v>226016034920.86407</v>
      </c>
      <c r="AO14" s="90">
        <f t="shared" ca="1" si="2"/>
        <v>226328086520.48044</v>
      </c>
      <c r="AP14">
        <f ca="1">V14*'Process Emissions Multipliers'!$H$56</f>
        <v>226640138120.09683</v>
      </c>
    </row>
    <row r="15" spans="1:42">
      <c r="A15" s="74">
        <v>-37</v>
      </c>
      <c r="B15" s="208">
        <f ca="1">IF('NGPS 2010'!$A23="MR",INDIRECT("'NGPS 2010'!"&amp;'Country Selector'!$B$3&amp;ROW($A23))*10^12,0)*'Process Emissions Multipliers'!$C$56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Selector'!$B$3&amp;ROW($A23))*10^12,0)*'Process Emissions Multipliers'!$E$56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Selector'!$B$3&amp;ROW($A23))*10^12,0)*'Process Emissions Multipliers'!$G$56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Multipliers'!$H$56</f>
        <v>0</v>
      </c>
    </row>
    <row r="16" spans="1:42">
      <c r="A16" s="74">
        <v>-36</v>
      </c>
      <c r="B16" s="208">
        <f ca="1">IF('NGPS 2010'!$A24="MR",INDIRECT("'NGPS 2010'!"&amp;'Country Selector'!$B$3&amp;ROW($A24))*10^12,0)*'Process Emissions Multipliers'!$C$56</f>
        <v>0</v>
      </c>
      <c r="C16" s="90">
        <f t="shared" ca="1" si="3"/>
        <v>771862454.12415814</v>
      </c>
      <c r="D16" s="90">
        <f t="shared" ca="1" si="0"/>
        <v>1543724908.2483163</v>
      </c>
      <c r="E16" s="90">
        <f t="shared" ca="1" si="0"/>
        <v>2315587362.3724747</v>
      </c>
      <c r="F16" s="90">
        <f t="shared" ca="1" si="0"/>
        <v>3087449816.4966326</v>
      </c>
      <c r="G16" s="90">
        <f t="shared" ca="1" si="0"/>
        <v>3859312270.620791</v>
      </c>
      <c r="H16" s="90">
        <f t="shared" ca="1" si="0"/>
        <v>4631174724.7449493</v>
      </c>
      <c r="I16" s="90">
        <f t="shared" ca="1" si="0"/>
        <v>5403037178.8691072</v>
      </c>
      <c r="J16" s="90">
        <f t="shared" ca="1" si="0"/>
        <v>6174899632.9932652</v>
      </c>
      <c r="K16" s="90">
        <f t="shared" ca="1" si="0"/>
        <v>6946762087.117424</v>
      </c>
      <c r="L16">
        <f ca="1">IF('NGPS 2020'!$A24="MR",INDIRECT("'NGPS 2020'!"&amp;'Country Selector'!$B$3&amp;ROW($A24))*10^12,0)*'Process Emissions Multipliers'!$E$56</f>
        <v>7718624541.2415819</v>
      </c>
      <c r="M16" s="90">
        <f t="shared" ca="1" si="4"/>
        <v>115730415577.49359</v>
      </c>
      <c r="N16" s="90">
        <f t="shared" ca="1" si="1"/>
        <v>223742206613.74561</v>
      </c>
      <c r="O16" s="90">
        <f t="shared" ca="1" si="1"/>
        <v>331753997649.99762</v>
      </c>
      <c r="P16" s="90">
        <f t="shared" ca="1" si="1"/>
        <v>439765788686.24963</v>
      </c>
      <c r="Q16" s="90">
        <f t="shared" ca="1" si="1"/>
        <v>547777579722.50165</v>
      </c>
      <c r="R16" s="90">
        <f t="shared" ca="1" si="1"/>
        <v>655789370758.75366</v>
      </c>
      <c r="S16" s="90">
        <f t="shared" ca="1" si="1"/>
        <v>763801161795.00562</v>
      </c>
      <c r="T16" s="90">
        <f t="shared" ca="1" si="1"/>
        <v>871812952831.25769</v>
      </c>
      <c r="U16" s="90">
        <f t="shared" ca="1" si="1"/>
        <v>979824743867.50964</v>
      </c>
      <c r="V16">
        <f ca="1">IF('NGPS 2030'!$A24="MR",INDIRECT("'NGPS 2030'!"&amp;'Country Selector'!$B$3&amp;ROW($A24))*10^12,0)*'Process Emissions Multipliers'!$G$56</f>
        <v>1087836534903.7617</v>
      </c>
      <c r="W16" s="90">
        <f t="shared" ca="1" si="5"/>
        <v>1089376745918.2341</v>
      </c>
      <c r="X16" s="90">
        <f t="shared" ca="1" si="2"/>
        <v>1090916956932.7065</v>
      </c>
      <c r="Y16" s="90">
        <f t="shared" ca="1" si="2"/>
        <v>1092457167947.179</v>
      </c>
      <c r="Z16" s="90">
        <f t="shared" ca="1" si="2"/>
        <v>1093997378961.6514</v>
      </c>
      <c r="AA16" s="90">
        <f t="shared" ref="AA16:AO46" ca="1" si="6">$V16*($AP$1-AA$1)/($AP$1-$V$1)+$AP16*(AA$1-$V$1)/($AP$1-$V$1)</f>
        <v>1095537589976.1238</v>
      </c>
      <c r="AB16" s="90">
        <f t="shared" ca="1" si="6"/>
        <v>1097077800990.5962</v>
      </c>
      <c r="AC16" s="90">
        <f t="shared" ca="1" si="6"/>
        <v>1098618012005.0686</v>
      </c>
      <c r="AD16" s="90">
        <f t="shared" ca="1" si="6"/>
        <v>1100158223019.541</v>
      </c>
      <c r="AE16" s="90">
        <f t="shared" ca="1" si="6"/>
        <v>1101698434034.0134</v>
      </c>
      <c r="AF16" s="90">
        <f t="shared" ca="1" si="6"/>
        <v>1103238645048.4858</v>
      </c>
      <c r="AG16" s="90">
        <f t="shared" ca="1" si="6"/>
        <v>1104778856062.958</v>
      </c>
      <c r="AH16" s="90">
        <f t="shared" ca="1" si="6"/>
        <v>1106319067077.4307</v>
      </c>
      <c r="AI16" s="90">
        <f t="shared" ca="1" si="6"/>
        <v>1107859278091.9031</v>
      </c>
      <c r="AJ16" s="90">
        <f t="shared" ca="1" si="6"/>
        <v>1109399489106.3755</v>
      </c>
      <c r="AK16" s="90">
        <f t="shared" ca="1" si="6"/>
        <v>1110939700120.8479</v>
      </c>
      <c r="AL16" s="90">
        <f t="shared" ca="1" si="6"/>
        <v>1112479911135.3203</v>
      </c>
      <c r="AM16" s="90">
        <f t="shared" ca="1" si="6"/>
        <v>1114020122149.7927</v>
      </c>
      <c r="AN16" s="90">
        <f t="shared" ca="1" si="6"/>
        <v>1115560333164.2651</v>
      </c>
      <c r="AO16" s="90">
        <f t="shared" ca="1" si="6"/>
        <v>1117100544178.7375</v>
      </c>
      <c r="AP16">
        <f ca="1">V16*'Process Emissions Multipliers'!$H$56</f>
        <v>1118640755193.21</v>
      </c>
    </row>
    <row r="17" spans="1:42">
      <c r="A17" s="74">
        <v>-35</v>
      </c>
      <c r="B17" s="208">
        <f ca="1">IF('NGPS 2010'!$A25="MR",INDIRECT("'NGPS 2010'!"&amp;'Country Selector'!$B$3&amp;ROW($A25))*10^12,0)*'Process Emissions Multipliers'!$C$56</f>
        <v>70909644952.409134</v>
      </c>
      <c r="C17" s="90">
        <f t="shared" ca="1" si="3"/>
        <v>87105732245.351837</v>
      </c>
      <c r="D17" s="90">
        <f t="shared" ca="1" si="0"/>
        <v>103301819538.29451</v>
      </c>
      <c r="E17" s="90">
        <f t="shared" ca="1" si="0"/>
        <v>119497906831.23721</v>
      </c>
      <c r="F17" s="90">
        <f t="shared" ca="1" si="0"/>
        <v>135693994124.17989</v>
      </c>
      <c r="G17" s="90">
        <f t="shared" ca="1" si="0"/>
        <v>151890081417.12256</v>
      </c>
      <c r="H17" s="90">
        <f t="shared" ca="1" si="0"/>
        <v>168086168710.06528</v>
      </c>
      <c r="I17" s="90">
        <f t="shared" ca="1" si="0"/>
        <v>184282256003.00797</v>
      </c>
      <c r="J17" s="90">
        <f t="shared" ca="1" si="0"/>
        <v>200478343295.95062</v>
      </c>
      <c r="K17" s="90">
        <f t="shared" ca="1" si="0"/>
        <v>216674430588.89331</v>
      </c>
      <c r="L17">
        <f ca="1">IF('NGPS 2020'!$A25="MR",INDIRECT("'NGPS 2020'!"&amp;'Country Selector'!$B$3&amp;ROW($A25))*10^12,0)*'Process Emissions Multipliers'!$E$56</f>
        <v>232870517881.836</v>
      </c>
      <c r="M17" s="90">
        <f t="shared" ca="1" si="4"/>
        <v>209583466093.6524</v>
      </c>
      <c r="N17" s="90">
        <f t="shared" ca="1" si="1"/>
        <v>186296414305.46881</v>
      </c>
      <c r="O17" s="90">
        <f t="shared" ca="1" si="1"/>
        <v>163009362517.28522</v>
      </c>
      <c r="P17" s="90">
        <f t="shared" ca="1" si="1"/>
        <v>139722310729.10162</v>
      </c>
      <c r="Q17" s="90">
        <f t="shared" ca="1" si="1"/>
        <v>116435258940.918</v>
      </c>
      <c r="R17" s="90">
        <f t="shared" ca="1" si="1"/>
        <v>93148207152.734406</v>
      </c>
      <c r="S17" s="90">
        <f t="shared" ca="1" si="1"/>
        <v>69861155364.550812</v>
      </c>
      <c r="T17" s="90">
        <f t="shared" ca="1" si="1"/>
        <v>46574103576.367203</v>
      </c>
      <c r="U17" s="90">
        <f t="shared" ca="1" si="1"/>
        <v>23287051788.183601</v>
      </c>
      <c r="V17">
        <f ca="1">IF('NGPS 2030'!$A25="MR",INDIRECT("'NGPS 2030'!"&amp;'Country Selector'!$B$3&amp;ROW($A25))*10^12,0)*'Process Emissions Multipliers'!$G$56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Multipliers'!$H$56</f>
        <v>0</v>
      </c>
    </row>
    <row r="18" spans="1:42">
      <c r="A18" s="74">
        <v>-34</v>
      </c>
      <c r="B18" s="208">
        <f ca="1">IF('NGPS 2010'!$A26="MR",INDIRECT("'NGPS 2010'!"&amp;'Country Selector'!$B$3&amp;ROW($A26))*10^12,0)*'Process Emissions Multipliers'!$C$56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Selector'!$B$3&amp;ROW($A26))*10^12,0)*'Process Emissions Multipliers'!$E$56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Selector'!$B$3&amp;ROW($A26))*10^12,0)*'Process Emissions Multipliers'!$G$56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Multipliers'!$H$56</f>
        <v>0</v>
      </c>
    </row>
    <row r="19" spans="1:42">
      <c r="A19" s="74">
        <v>-33</v>
      </c>
      <c r="B19" s="208">
        <f ca="1">IF('NGPS 2010'!$A27="MR",INDIRECT("'NGPS 2010'!"&amp;'Country Selector'!$B$3&amp;ROW($A27))*10^12,0)*'Process Emissions Multipliers'!$C$56</f>
        <v>205099719001.02029</v>
      </c>
      <c r="C19" s="90">
        <f t="shared" ca="1" si="3"/>
        <v>285087647494.08295</v>
      </c>
      <c r="D19" s="90">
        <f t="shared" ca="1" si="3"/>
        <v>365075575987.14551</v>
      </c>
      <c r="E19" s="90">
        <f t="shared" ca="1" si="3"/>
        <v>445063504480.20825</v>
      </c>
      <c r="F19" s="90">
        <f t="shared" ca="1" si="3"/>
        <v>525051432973.27081</v>
      </c>
      <c r="G19" s="90">
        <f t="shared" ca="1" si="3"/>
        <v>605039361466.3335</v>
      </c>
      <c r="H19" s="90">
        <f t="shared" ca="1" si="3"/>
        <v>685027289959.39612</v>
      </c>
      <c r="I19" s="90">
        <f t="shared" ca="1" si="3"/>
        <v>765015218452.45874</v>
      </c>
      <c r="J19" s="90">
        <f t="shared" ca="1" si="3"/>
        <v>845003146945.52136</v>
      </c>
      <c r="K19" s="90">
        <f t="shared" ca="1" si="3"/>
        <v>924991075438.58411</v>
      </c>
      <c r="L19">
        <f ca="1">IF('NGPS 2020'!$A27="MR",INDIRECT("'NGPS 2020'!"&amp;'Country Selector'!$B$3&amp;ROW($A27))*10^12,0)*'Process Emissions Multipliers'!$E$56</f>
        <v>1004979003931.6466</v>
      </c>
      <c r="M19" s="90">
        <f t="shared" ca="1" si="4"/>
        <v>904481103538.48206</v>
      </c>
      <c r="N19" s="90">
        <f t="shared" ca="1" si="4"/>
        <v>803983203145.31726</v>
      </c>
      <c r="O19" s="90">
        <f t="shared" ca="1" si="4"/>
        <v>703485302752.15259</v>
      </c>
      <c r="P19" s="90">
        <f t="shared" ca="1" si="4"/>
        <v>602987402358.98804</v>
      </c>
      <c r="Q19" s="90">
        <f t="shared" ca="1" si="4"/>
        <v>502489501965.82336</v>
      </c>
      <c r="R19" s="90">
        <f t="shared" ca="1" si="4"/>
        <v>401991601572.65863</v>
      </c>
      <c r="S19" s="90">
        <f t="shared" ca="1" si="4"/>
        <v>301493701179.49402</v>
      </c>
      <c r="T19" s="90">
        <f t="shared" ca="1" si="4"/>
        <v>200995800786.32932</v>
      </c>
      <c r="U19" s="90">
        <f t="shared" ca="1" si="4"/>
        <v>100497900393.16466</v>
      </c>
      <c r="V19">
        <f ca="1">IF('NGPS 2030'!$A27="MR",INDIRECT("'NGPS 2030'!"&amp;'Country Selector'!$B$3&amp;ROW($A27))*10^12,0)*'Process Emissions Multipliers'!$G$56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Multipliers'!$H$56</f>
        <v>0</v>
      </c>
    </row>
    <row r="20" spans="1:42">
      <c r="A20" s="74">
        <v>-32</v>
      </c>
      <c r="B20" s="208">
        <f ca="1">IF('NGPS 2010'!$A28="MR",INDIRECT("'NGPS 2010'!"&amp;'Country Selector'!$B$3&amp;ROW($A28))*10^12,0)*'Process Emissions Multipliers'!$C$56</f>
        <v>1489432281.8552716</v>
      </c>
      <c r="C20" s="90">
        <f t="shared" ca="1" si="3"/>
        <v>1340489053.6697445</v>
      </c>
      <c r="D20" s="90">
        <f t="shared" ca="1" si="3"/>
        <v>1191545825.4842172</v>
      </c>
      <c r="E20" s="90">
        <f t="shared" ca="1" si="3"/>
        <v>1042602597.2986901</v>
      </c>
      <c r="F20" s="90">
        <f t="shared" ca="1" si="3"/>
        <v>893659369.11316299</v>
      </c>
      <c r="G20" s="90">
        <f t="shared" ca="1" si="3"/>
        <v>744716140.92763579</v>
      </c>
      <c r="H20" s="90">
        <f t="shared" ca="1" si="3"/>
        <v>595772912.74210858</v>
      </c>
      <c r="I20" s="90">
        <f t="shared" ca="1" si="3"/>
        <v>446829684.5565815</v>
      </c>
      <c r="J20" s="90">
        <f t="shared" ca="1" si="3"/>
        <v>297886456.37105429</v>
      </c>
      <c r="K20" s="90">
        <f t="shared" ca="1" si="3"/>
        <v>148943228.18552715</v>
      </c>
      <c r="L20">
        <f ca="1">IF('NGPS 2020'!$A28="MR",INDIRECT("'NGPS 2020'!"&amp;'Country Selector'!$B$3&amp;ROW($A28))*10^12,0)*'Process Emissions Multipliers'!$E$56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Selector'!$B$3&amp;ROW($A28))*10^12,0)*'Process Emissions Multipliers'!$G$56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Multipliers'!$H$56</f>
        <v>0</v>
      </c>
    </row>
    <row r="21" spans="1:42">
      <c r="A21" s="74">
        <v>-31</v>
      </c>
      <c r="B21" s="208">
        <f ca="1">IF('NGPS 2010'!$A29="MR",INDIRECT("'NGPS 2010'!"&amp;'Country Selector'!$B$3&amp;ROW($A29))*10^12,0)*'Process Emissions Multipliers'!$C$56</f>
        <v>2580214549.7551618</v>
      </c>
      <c r="C21" s="90">
        <f t="shared" ca="1" si="3"/>
        <v>2322193094.7796454</v>
      </c>
      <c r="D21" s="90">
        <f t="shared" ca="1" si="3"/>
        <v>2064171639.8041294</v>
      </c>
      <c r="E21" s="90">
        <f t="shared" ca="1" si="3"/>
        <v>1806150184.8286133</v>
      </c>
      <c r="F21" s="90">
        <f t="shared" ca="1" si="3"/>
        <v>1548128729.8530972</v>
      </c>
      <c r="G21" s="90">
        <f t="shared" ca="1" si="3"/>
        <v>1290107274.8775809</v>
      </c>
      <c r="H21" s="90">
        <f t="shared" ca="1" si="3"/>
        <v>1032085819.9020647</v>
      </c>
      <c r="I21" s="90">
        <f t="shared" ca="1" si="3"/>
        <v>774064364.9265486</v>
      </c>
      <c r="J21" s="90">
        <f t="shared" ca="1" si="3"/>
        <v>516042909.95103234</v>
      </c>
      <c r="K21" s="90">
        <f t="shared" ca="1" si="3"/>
        <v>258021454.97551617</v>
      </c>
      <c r="L21">
        <f ca="1">IF('NGPS 2020'!$A29="MR",INDIRECT("'NGPS 2020'!"&amp;'Country Selector'!$B$3&amp;ROW($A29))*10^12,0)*'Process Emissions Multipliers'!$E$56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Selector'!$B$3&amp;ROW($A29))*10^12,0)*'Process Emissions Multipliers'!$G$56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Multipliers'!$H$56</f>
        <v>0</v>
      </c>
    </row>
    <row r="22" spans="1:42">
      <c r="A22" s="74">
        <v>-30</v>
      </c>
      <c r="B22" s="208">
        <f ca="1">IF('NGPS 2010'!$A30="MR",INDIRECT("'NGPS 2010'!"&amp;'Country Selector'!$B$3&amp;ROW($A30))*10^12,0)*'Process Emissions Multipliers'!$C$56</f>
        <v>146178011503.29416</v>
      </c>
      <c r="C22" s="90">
        <f t="shared" ca="1" si="3"/>
        <v>131560210352.96475</v>
      </c>
      <c r="D22" s="90">
        <f t="shared" ca="1" si="3"/>
        <v>116942409202.63533</v>
      </c>
      <c r="E22" s="90">
        <f t="shared" ca="1" si="3"/>
        <v>102324608052.30591</v>
      </c>
      <c r="F22" s="90">
        <f t="shared" ca="1" si="3"/>
        <v>87706806901.976486</v>
      </c>
      <c r="G22" s="90">
        <f t="shared" ca="1" si="3"/>
        <v>73089005751.647079</v>
      </c>
      <c r="H22" s="90">
        <f t="shared" ca="1" si="3"/>
        <v>58471204601.317665</v>
      </c>
      <c r="I22" s="90">
        <f t="shared" ca="1" si="3"/>
        <v>43853403450.988243</v>
      </c>
      <c r="J22" s="90">
        <f t="shared" ca="1" si="3"/>
        <v>29235602300.658833</v>
      </c>
      <c r="K22" s="90">
        <f t="shared" ca="1" si="3"/>
        <v>14617801150.329416</v>
      </c>
      <c r="L22">
        <f ca="1">IF('NGPS 2020'!$A30="MR",INDIRECT("'NGPS 2020'!"&amp;'Country Selector'!$B$3&amp;ROW($A30))*10^12,0)*'Process Emissions Multipliers'!$E$56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Selector'!$B$3&amp;ROW($A30))*10^12,0)*'Process Emissions Multipliers'!$G$56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Multipliers'!$H$56</f>
        <v>0</v>
      </c>
    </row>
    <row r="23" spans="1:42">
      <c r="A23" s="74">
        <v>-29</v>
      </c>
      <c r="B23" s="208">
        <f ca="1">IF('NGPS 2010'!$A31="MR",INDIRECT("'NGPS 2010'!"&amp;'Country Selector'!$B$3&amp;ROW($A31))*10^12,0)*'Process Emissions Multipliers'!$C$56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Selector'!$B$3&amp;ROW($A31))*10^12,0)*'Process Emissions Multipliers'!$E$56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Selector'!$B$3&amp;ROW($A31))*10^12,0)*'Process Emissions Multipliers'!$G$56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Multipliers'!$H$56</f>
        <v>0</v>
      </c>
    </row>
    <row r="24" spans="1:42">
      <c r="A24" s="74">
        <v>-28</v>
      </c>
      <c r="B24" s="208">
        <f ca="1">IF('NGPS 2010'!$A32="MR",INDIRECT("'NGPS 2010'!"&amp;'Country Selector'!$B$3&amp;ROW($A32))*10^12,0)*'Process Emissions Multipliers'!$C$56</f>
        <v>454314423601.2876</v>
      </c>
      <c r="C24" s="90">
        <f t="shared" ca="1" si="3"/>
        <v>408882981241.15881</v>
      </c>
      <c r="D24" s="90">
        <f t="shared" ca="1" si="3"/>
        <v>363451538881.03009</v>
      </c>
      <c r="E24" s="90">
        <f t="shared" ca="1" si="3"/>
        <v>318020096520.90131</v>
      </c>
      <c r="F24" s="90">
        <f t="shared" ca="1" si="3"/>
        <v>272588654160.77255</v>
      </c>
      <c r="G24" s="90">
        <f t="shared" ca="1" si="3"/>
        <v>227157211800.6438</v>
      </c>
      <c r="H24" s="90">
        <f t="shared" ca="1" si="3"/>
        <v>181725769440.51505</v>
      </c>
      <c r="I24" s="90">
        <f t="shared" ca="1" si="3"/>
        <v>136294327080.38628</v>
      </c>
      <c r="J24" s="90">
        <f t="shared" ca="1" si="3"/>
        <v>90862884720.257523</v>
      </c>
      <c r="K24" s="90">
        <f t="shared" ca="1" si="3"/>
        <v>45431442360.128761</v>
      </c>
      <c r="L24">
        <f ca="1">IF('NGPS 2020'!$A32="MR",INDIRECT("'NGPS 2020'!"&amp;'Country Selector'!$B$3&amp;ROW($A32))*10^12,0)*'Process Emissions Multipliers'!$E$56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Selector'!$B$3&amp;ROW($A32))*10^12,0)*'Process Emissions Multipliers'!$G$56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Multipliers'!$H$56</f>
        <v>0</v>
      </c>
    </row>
    <row r="25" spans="1:42">
      <c r="A25" s="74">
        <v>-27</v>
      </c>
      <c r="B25" s="208">
        <f ca="1">IF('NGPS 2010'!$A33="MR",INDIRECT("'NGPS 2010'!"&amp;'Country Selector'!$B$3&amp;ROW($A33))*10^12,0)*'Process Emissions Multipliers'!$C$56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Selector'!$B$3&amp;ROW($A33))*10^12,0)*'Process Emissions Multipliers'!$E$56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Selector'!$B$3&amp;ROW($A33))*10^12,0)*'Process Emissions Multipliers'!$G$56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Multipliers'!$H$56</f>
        <v>0</v>
      </c>
    </row>
    <row r="26" spans="1:42">
      <c r="A26" s="74">
        <v>-26</v>
      </c>
      <c r="B26" s="208">
        <f ca="1">IF('NGPS 2010'!$A34="MR",INDIRECT("'NGPS 2010'!"&amp;'Country Selector'!$B$3&amp;ROW($A34))*10^12,0)*'Process Emissions Multipliers'!$C$56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Selector'!$B$3&amp;ROW($A34))*10^12,0)*'Process Emissions Multipliers'!$E$56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Selector'!$B$3&amp;ROW($A34))*10^12,0)*'Process Emissions Multipliers'!$G$56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Multipliers'!$H$56</f>
        <v>0</v>
      </c>
    </row>
    <row r="27" spans="1:42">
      <c r="A27" s="74">
        <v>-25</v>
      </c>
      <c r="B27" s="208">
        <f ca="1">IF('NGPS 2010'!$A35="MR",INDIRECT("'NGPS 2010'!"&amp;'Country Selector'!$B$3&amp;ROW($A35))*10^12,0)*'Process Emissions Multipliers'!$C$56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Selector'!$B$3&amp;ROW($A35))*10^12,0)*'Process Emissions Multipliers'!$E$56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Selector'!$B$3&amp;ROW($A35))*10^12,0)*'Process Emissions Multipliers'!$G$56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Multipliers'!$H$56</f>
        <v>0</v>
      </c>
    </row>
    <row r="28" spans="1:42">
      <c r="A28" s="74">
        <v>-24</v>
      </c>
      <c r="B28" s="208">
        <f ca="1">IF('NGPS 2010'!$A36="MR",INDIRECT("'NGPS 2010'!"&amp;'Country Selector'!$B$3&amp;ROW($A36))*10^12,0)*'Process Emissions Multipliers'!$C$56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Selector'!$B$3&amp;ROW($A36))*10^12,0)*'Process Emissions Multipliers'!$E$56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2030'!$A36="MR",INDIRECT("'NGPS 2030'!"&amp;'Country Selector'!$B$3&amp;ROW($A36))*10^12,0)*'Process Emissions Multipliers'!$G$56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Multipliers'!$H$56</f>
        <v>0</v>
      </c>
    </row>
    <row r="29" spans="1:42">
      <c r="A29" s="74">
        <v>-23</v>
      </c>
      <c r="B29" s="208">
        <f ca="1">IF('NGPS 2010'!$A37="MR",INDIRECT("'NGPS 2010'!"&amp;'Country Selector'!$B$3&amp;ROW($A37))*10^12,0)*'Process Emissions Multipliers'!$C$56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Selector'!$B$3&amp;ROW($A37))*10^12,0)*'Process Emissions Multipliers'!$E$56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Selector'!$B$3&amp;ROW($A37))*10^12,0)*'Process Emissions Multipliers'!$G$56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Multipliers'!$H$56</f>
        <v>0</v>
      </c>
    </row>
    <row r="30" spans="1:42">
      <c r="A30" s="74">
        <v>-22</v>
      </c>
      <c r="B30" s="208">
        <f ca="1">IF('NGPS 2010'!$A38="MR",INDIRECT("'NGPS 2010'!"&amp;'Country Selector'!$B$3&amp;ROW($A38))*10^12,0)*'Process Emissions Multipliers'!$C$56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Selector'!$B$3&amp;ROW($A38))*10^12,0)*'Process Emissions Multipliers'!$E$56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Selector'!$B$3&amp;ROW($A38))*10^12,0)*'Process Emissions Multipliers'!$G$56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Multipliers'!$H$56</f>
        <v>0</v>
      </c>
    </row>
    <row r="31" spans="1:42">
      <c r="A31" s="74">
        <v>-21</v>
      </c>
      <c r="B31" s="208">
        <f ca="1">IF('NGPS 2010'!$A39="MR",INDIRECT("'NGPS 2010'!"&amp;'Country Selector'!$B$3&amp;ROW($A39))*10^12,0)*'Process Emissions Multipliers'!$C$56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Selector'!$B$3&amp;ROW($A39))*10^12,0)*'Process Emissions Multipliers'!$E$56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Selector'!$B$3&amp;ROW($A39))*10^12,0)*'Process Emissions Multipliers'!$G$56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Multipliers'!$H$56</f>
        <v>0</v>
      </c>
    </row>
    <row r="32" spans="1:42">
      <c r="A32" s="74">
        <v>-20</v>
      </c>
      <c r="B32" s="208">
        <f ca="1">IF('NGPS 2010'!$A40="MR",INDIRECT("'NGPS 2010'!"&amp;'Country Selector'!$B$3&amp;ROW($A40))*10^12,0)*'Process Emissions Multipliers'!$C$56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Selector'!$B$3&amp;ROW($A40))*10^12,0)*'Process Emissions Multipliers'!$E$56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Selector'!$B$3&amp;ROW($A40))*10^12,0)*'Process Emissions Multipliers'!$G$56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Multipliers'!$H$56</f>
        <v>0</v>
      </c>
    </row>
    <row r="33" spans="1:42">
      <c r="A33" s="74">
        <v>-19</v>
      </c>
      <c r="B33" s="208">
        <f ca="1">IF('NGPS 2010'!$A41="MR",INDIRECT("'NGPS 2010'!"&amp;'Country Selector'!$B$3&amp;ROW($A41))*10^12,0)*'Process Emissions Multipliers'!$C$56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Selector'!$B$3&amp;ROW($A41))*10^12,0)*'Process Emissions Multipliers'!$E$56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Selector'!$B$3&amp;ROW($A41))*10^12,0)*'Process Emissions Multipliers'!$G$56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Multipliers'!$H$56</f>
        <v>0</v>
      </c>
    </row>
    <row r="34" spans="1:42">
      <c r="A34" s="74">
        <v>-18</v>
      </c>
      <c r="B34" s="208">
        <f ca="1">IF('NGPS 2010'!$A42="MR",INDIRECT("'NGPS 2010'!"&amp;'Country Selector'!$B$3&amp;ROW($A42))*10^12,0)*'Process Emissions Multipliers'!$C$56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Selector'!$B$3&amp;ROW($A42))*10^12,0)*'Process Emissions Multipliers'!$E$56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2030'!$A42="MR",INDIRECT("'NGPS 2030'!"&amp;'Country Selector'!$B$3&amp;ROW($A42))*10^12,0)*'Process Emissions Multipliers'!$G$56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Multipliers'!$H$56</f>
        <v>0</v>
      </c>
    </row>
    <row r="35" spans="1:42">
      <c r="A35" s="74">
        <v>-17</v>
      </c>
      <c r="B35" s="208">
        <f ca="1">IF('NGPS 2010'!$A43="MR",INDIRECT("'NGPS 2010'!"&amp;'Country Selector'!$B$3&amp;ROW($A43))*10^12,0)*'Process Emissions Multipliers'!$C$56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Selector'!$B$3&amp;ROW($A43))*10^12,0)*'Process Emissions Multipliers'!$E$56</f>
        <v>0</v>
      </c>
      <c r="M35" s="90">
        <f t="shared" ref="M35:U63" ca="1" si="10">$L35*($V$1-M$1)/($V$1-$L$1)+$V35*(M$1-$L$1)/($V$1-$L$1)</f>
        <v>128326234132.0571</v>
      </c>
      <c r="N35" s="90">
        <f t="shared" ca="1" si="10"/>
        <v>256652468264.1142</v>
      </c>
      <c r="O35" s="90">
        <f t="shared" ca="1" si="10"/>
        <v>384978702396.17126</v>
      </c>
      <c r="P35" s="90">
        <f t="shared" ca="1" si="10"/>
        <v>513304936528.22839</v>
      </c>
      <c r="Q35" s="90">
        <f t="shared" ca="1" si="10"/>
        <v>641631170660.28552</v>
      </c>
      <c r="R35" s="90">
        <f t="shared" ca="1" si="10"/>
        <v>769957404792.34253</v>
      </c>
      <c r="S35" s="90">
        <f t="shared" ca="1" si="10"/>
        <v>898283638924.39978</v>
      </c>
      <c r="T35" s="90">
        <f t="shared" ca="1" si="10"/>
        <v>1026609873056.4568</v>
      </c>
      <c r="U35" s="90">
        <f t="shared" ca="1" si="10"/>
        <v>1154936107188.5139</v>
      </c>
      <c r="V35">
        <f ca="1">IF('NGPS 2030'!$A43="MR",INDIRECT("'NGPS 2030'!"&amp;'Country Selector'!$B$3&amp;ROW($A43))*10^12,0)*'Process Emissions Multipliers'!$G$56</f>
        <v>1283262341320.571</v>
      </c>
      <c r="W35" s="90">
        <f t="shared" ca="1" si="8"/>
        <v>1285079245542.0627</v>
      </c>
      <c r="X35" s="90">
        <f t="shared" ca="1" si="7"/>
        <v>1286896149763.5544</v>
      </c>
      <c r="Y35" s="90">
        <f t="shared" ca="1" si="7"/>
        <v>1288713053985.0461</v>
      </c>
      <c r="Z35" s="90">
        <f t="shared" ca="1" si="7"/>
        <v>1290529958206.5381</v>
      </c>
      <c r="AA35" s="90">
        <f t="shared" ca="1" si="7"/>
        <v>1292346862428.0298</v>
      </c>
      <c r="AB35" s="90">
        <f t="shared" ca="1" si="7"/>
        <v>1294163766649.5215</v>
      </c>
      <c r="AC35" s="90">
        <f t="shared" ca="1" si="7"/>
        <v>1295980670871.0132</v>
      </c>
      <c r="AD35" s="90">
        <f t="shared" ca="1" si="7"/>
        <v>1297797575092.5049</v>
      </c>
      <c r="AE35" s="90">
        <f t="shared" ca="1" si="7"/>
        <v>1299614479313.9968</v>
      </c>
      <c r="AF35" s="90">
        <f t="shared" ca="1" si="7"/>
        <v>1301431383535.4885</v>
      </c>
      <c r="AG35" s="90">
        <f t="shared" ca="1" si="7"/>
        <v>1303248287756.9805</v>
      </c>
      <c r="AH35" s="90">
        <f t="shared" ca="1" si="7"/>
        <v>1305065191978.4719</v>
      </c>
      <c r="AI35" s="90">
        <f t="shared" ca="1" si="7"/>
        <v>1306882096199.9639</v>
      </c>
      <c r="AJ35" s="90">
        <f t="shared" ca="1" si="7"/>
        <v>1308699000421.4556</v>
      </c>
      <c r="AK35" s="90">
        <f t="shared" ca="1" si="7"/>
        <v>1310515904642.9473</v>
      </c>
      <c r="AL35" s="90">
        <f t="shared" ca="1" si="7"/>
        <v>1312332808864.439</v>
      </c>
      <c r="AM35" s="90">
        <f t="shared" ca="1" si="7"/>
        <v>1314149713085.9309</v>
      </c>
      <c r="AN35" s="90">
        <f t="shared" ca="1" si="6"/>
        <v>1315966617307.4226</v>
      </c>
      <c r="AO35" s="90">
        <f t="shared" ca="1" si="6"/>
        <v>1317783521528.9143</v>
      </c>
      <c r="AP35">
        <f ca="1">V35*'Process Emissions Multipliers'!$H$56</f>
        <v>1319600425750.406</v>
      </c>
    </row>
    <row r="36" spans="1:42">
      <c r="A36" s="74">
        <v>-16</v>
      </c>
      <c r="B36" s="208">
        <f ca="1">IF('NGPS 2010'!$A44="MR",INDIRECT("'NGPS 2010'!"&amp;'Country Selector'!$B$3&amp;ROW($A44))*10^12,0)*'Process Emissions Multipliers'!$C$56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Selector'!$B$3&amp;ROW($A44))*10^12,0)*'Process Emissions Multipliers'!$E$56</f>
        <v>0</v>
      </c>
      <c r="M36" s="90">
        <f t="shared" ca="1" si="10"/>
        <v>29998792996.082081</v>
      </c>
      <c r="N36" s="90">
        <f t="shared" ca="1" si="10"/>
        <v>59997585992.164162</v>
      </c>
      <c r="O36" s="90">
        <f t="shared" ca="1" si="10"/>
        <v>89996378988.246246</v>
      </c>
      <c r="P36" s="90">
        <f t="shared" ca="1" si="10"/>
        <v>119995171984.32832</v>
      </c>
      <c r="Q36" s="90">
        <f t="shared" ca="1" si="10"/>
        <v>149993964980.4104</v>
      </c>
      <c r="R36" s="90">
        <f t="shared" ca="1" si="10"/>
        <v>179992757976.49249</v>
      </c>
      <c r="S36" s="90">
        <f t="shared" ca="1" si="10"/>
        <v>209991550972.57455</v>
      </c>
      <c r="T36" s="90">
        <f t="shared" ca="1" si="10"/>
        <v>239990343968.65665</v>
      </c>
      <c r="U36" s="90">
        <f t="shared" ca="1" si="10"/>
        <v>269989136964.73871</v>
      </c>
      <c r="V36">
        <f ca="1">IF('NGPS 2030'!$A44="MR",INDIRECT("'NGPS 2030'!"&amp;'Country Selector'!$B$3&amp;ROW($A44))*10^12,0)*'Process Emissions Multipliers'!$G$56</f>
        <v>299987929960.8208</v>
      </c>
      <c r="W36" s="90">
        <f t="shared" ca="1" si="8"/>
        <v>300412667225.20709</v>
      </c>
      <c r="X36" s="90">
        <f t="shared" ca="1" si="7"/>
        <v>300837404489.59326</v>
      </c>
      <c r="Y36" s="90">
        <f t="shared" ca="1" si="7"/>
        <v>301262141753.97949</v>
      </c>
      <c r="Z36" s="90">
        <f t="shared" ca="1" si="7"/>
        <v>301686879018.36578</v>
      </c>
      <c r="AA36" s="90">
        <f t="shared" ca="1" si="7"/>
        <v>302111616282.75208</v>
      </c>
      <c r="AB36" s="90">
        <f t="shared" ca="1" si="7"/>
        <v>302536353547.13831</v>
      </c>
      <c r="AC36" s="90">
        <f t="shared" ca="1" si="7"/>
        <v>302961090811.52454</v>
      </c>
      <c r="AD36" s="90">
        <f t="shared" ca="1" si="7"/>
        <v>303385828075.91077</v>
      </c>
      <c r="AE36" s="90">
        <f t="shared" ca="1" si="7"/>
        <v>303810565340.297</v>
      </c>
      <c r="AF36" s="90">
        <f t="shared" ca="1" si="7"/>
        <v>304235302604.68323</v>
      </c>
      <c r="AG36" s="90">
        <f t="shared" ca="1" si="7"/>
        <v>304660039869.06946</v>
      </c>
      <c r="AH36" s="90">
        <f t="shared" ca="1" si="7"/>
        <v>305084777133.45575</v>
      </c>
      <c r="AI36" s="90">
        <f t="shared" ca="1" si="7"/>
        <v>305509514397.84198</v>
      </c>
      <c r="AJ36" s="90">
        <f t="shared" ca="1" si="7"/>
        <v>305934251662.22827</v>
      </c>
      <c r="AK36" s="90">
        <f t="shared" ca="1" si="7"/>
        <v>306358988926.6145</v>
      </c>
      <c r="AL36" s="90">
        <f t="shared" ca="1" si="7"/>
        <v>306783726191.00073</v>
      </c>
      <c r="AM36" s="90">
        <f t="shared" ca="1" si="7"/>
        <v>307208463455.38696</v>
      </c>
      <c r="AN36" s="90">
        <f t="shared" ca="1" si="6"/>
        <v>307633200719.77325</v>
      </c>
      <c r="AO36" s="90">
        <f t="shared" ca="1" si="6"/>
        <v>308057937984.15942</v>
      </c>
      <c r="AP36">
        <f ca="1">V36*'Process Emissions Multipliers'!$H$56</f>
        <v>308482675248.54572</v>
      </c>
    </row>
    <row r="37" spans="1:42">
      <c r="A37" s="74">
        <v>-15</v>
      </c>
      <c r="B37" s="208">
        <f ca="1">IF('NGPS 2010'!$A45="MR",INDIRECT("'NGPS 2010'!"&amp;'Country Selector'!$B$3&amp;ROW($A45))*10^12,0)*'Process Emissions Multipliers'!$C$56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Selector'!$B$3&amp;ROW($A45))*10^12,0)*'Process Emissions Multipliers'!$E$56</f>
        <v>0</v>
      </c>
      <c r="M37" s="90">
        <f t="shared" ca="1" si="10"/>
        <v>49827771701.407722</v>
      </c>
      <c r="N37" s="90">
        <f t="shared" ca="1" si="10"/>
        <v>99655543402.815445</v>
      </c>
      <c r="O37" s="90">
        <f t="shared" ca="1" si="10"/>
        <v>149483315104.22318</v>
      </c>
      <c r="P37" s="90">
        <f t="shared" ca="1" si="10"/>
        <v>199311086805.63089</v>
      </c>
      <c r="Q37" s="90">
        <f t="shared" ca="1" si="10"/>
        <v>249138858507.03864</v>
      </c>
      <c r="R37" s="90">
        <f t="shared" ca="1" si="10"/>
        <v>298966630208.44635</v>
      </c>
      <c r="S37" s="90">
        <f t="shared" ca="1" si="10"/>
        <v>348794401909.85406</v>
      </c>
      <c r="T37" s="90">
        <f t="shared" ca="1" si="10"/>
        <v>398622173611.26178</v>
      </c>
      <c r="U37" s="90">
        <f t="shared" ca="1" si="10"/>
        <v>448449945312.66956</v>
      </c>
      <c r="V37">
        <f ca="1">IF('NGPS 2030'!$A45="MR",INDIRECT("'NGPS 2030'!"&amp;'Country Selector'!$B$3&amp;ROW($A45))*10^12,0)*'Process Emissions Multipliers'!$G$56</f>
        <v>498277717014.07721</v>
      </c>
      <c r="W37" s="90">
        <f t="shared" ca="1" si="8"/>
        <v>498983202446.29718</v>
      </c>
      <c r="X37" s="90">
        <f t="shared" ca="1" si="7"/>
        <v>499688687878.51721</v>
      </c>
      <c r="Y37" s="90">
        <f t="shared" ca="1" si="7"/>
        <v>500394173310.73712</v>
      </c>
      <c r="Z37" s="90">
        <f t="shared" ca="1" si="7"/>
        <v>501099658742.95709</v>
      </c>
      <c r="AA37" s="90">
        <f t="shared" ca="1" si="7"/>
        <v>501805144175.17706</v>
      </c>
      <c r="AB37" s="90">
        <f t="shared" ca="1" si="7"/>
        <v>502510629607.39703</v>
      </c>
      <c r="AC37" s="90">
        <f t="shared" ca="1" si="7"/>
        <v>503216115039.617</v>
      </c>
      <c r="AD37" s="90">
        <f t="shared" ca="1" si="7"/>
        <v>503921600471.83698</v>
      </c>
      <c r="AE37" s="90">
        <f t="shared" ca="1" si="7"/>
        <v>504627085904.05695</v>
      </c>
      <c r="AF37" s="90">
        <f t="shared" ca="1" si="7"/>
        <v>505332571336.27692</v>
      </c>
      <c r="AG37" s="90">
        <f t="shared" ca="1" si="7"/>
        <v>506038056768.49689</v>
      </c>
      <c r="AH37" s="90">
        <f t="shared" ca="1" si="7"/>
        <v>506743542200.7168</v>
      </c>
      <c r="AI37" s="90">
        <f t="shared" ca="1" si="7"/>
        <v>507449027632.93677</v>
      </c>
      <c r="AJ37" s="90">
        <f t="shared" ca="1" si="7"/>
        <v>508154513065.15674</v>
      </c>
      <c r="AK37" s="90">
        <f t="shared" ca="1" si="7"/>
        <v>508859998497.37671</v>
      </c>
      <c r="AL37" s="90">
        <f t="shared" ca="1" si="7"/>
        <v>509565483929.59668</v>
      </c>
      <c r="AM37" s="90">
        <f t="shared" ca="1" si="7"/>
        <v>510270969361.81665</v>
      </c>
      <c r="AN37" s="90">
        <f t="shared" ca="1" si="6"/>
        <v>510976454794.03662</v>
      </c>
      <c r="AO37" s="90">
        <f t="shared" ca="1" si="6"/>
        <v>511681940226.25659</v>
      </c>
      <c r="AP37">
        <f ca="1">V37*'Process Emissions Multipliers'!$H$56</f>
        <v>512387425658.47656</v>
      </c>
    </row>
    <row r="38" spans="1:42">
      <c r="A38" s="74">
        <v>-14</v>
      </c>
      <c r="B38" s="208">
        <f ca="1">IF('NGPS 2010'!$A46="MR",INDIRECT("'NGPS 2010'!"&amp;'Country Selector'!$B$3&amp;ROW($A46))*10^12,0)*'Process Emissions Multipliers'!$C$56</f>
        <v>0</v>
      </c>
      <c r="C38" s="90">
        <f t="shared" ca="1" si="9"/>
        <v>98450027794.846756</v>
      </c>
      <c r="D38" s="90">
        <f t="shared" ca="1" si="9"/>
        <v>196900055589.69351</v>
      </c>
      <c r="E38" s="90">
        <f t="shared" ca="1" si="9"/>
        <v>295350083384.54022</v>
      </c>
      <c r="F38" s="90">
        <f t="shared" ca="1" si="9"/>
        <v>393800111179.38702</v>
      </c>
      <c r="G38" s="90">
        <f t="shared" ca="1" si="9"/>
        <v>492250138974.23376</v>
      </c>
      <c r="H38" s="90">
        <f t="shared" ca="1" si="9"/>
        <v>590700166769.08044</v>
      </c>
      <c r="I38" s="90">
        <f t="shared" ca="1" si="9"/>
        <v>689150194563.92725</v>
      </c>
      <c r="J38" s="90">
        <f t="shared" ca="1" si="9"/>
        <v>787600222358.77405</v>
      </c>
      <c r="K38" s="90">
        <f t="shared" ca="1" si="9"/>
        <v>886050250153.62073</v>
      </c>
      <c r="L38">
        <f ca="1">IF('NGPS 2020'!$A46="MR",INDIRECT("'NGPS 2020'!"&amp;'Country Selector'!$B$3&amp;ROW($A46))*10^12,0)*'Process Emissions Multipliers'!$E$56</f>
        <v>984500277948.46753</v>
      </c>
      <c r="M38" s="90">
        <f t="shared" ca="1" si="10"/>
        <v>900359910978.97681</v>
      </c>
      <c r="N38" s="90">
        <f t="shared" ca="1" si="10"/>
        <v>816219544009.48633</v>
      </c>
      <c r="O38" s="90">
        <f t="shared" ca="1" si="10"/>
        <v>732079177039.99561</v>
      </c>
      <c r="P38" s="90">
        <f t="shared" ca="1" si="10"/>
        <v>647938810070.50488</v>
      </c>
      <c r="Q38" s="90">
        <f t="shared" ca="1" si="10"/>
        <v>563798443101.0144</v>
      </c>
      <c r="R38" s="90">
        <f t="shared" ca="1" si="10"/>
        <v>479658076131.52374</v>
      </c>
      <c r="S38" s="90">
        <f t="shared" ca="1" si="10"/>
        <v>395517709162.03308</v>
      </c>
      <c r="T38" s="90">
        <f t="shared" ca="1" si="10"/>
        <v>311377342192.54248</v>
      </c>
      <c r="U38" s="90">
        <f t="shared" ca="1" si="10"/>
        <v>227236975223.05188</v>
      </c>
      <c r="V38">
        <f ca="1">IF('NGPS 2030'!$A46="MR",INDIRECT("'NGPS 2030'!"&amp;'Country Selector'!$B$3&amp;ROW($A46))*10^12,0)*'Process Emissions Multipliers'!$G$56</f>
        <v>143096608253.56122</v>
      </c>
      <c r="W38" s="90">
        <f t="shared" ca="1" si="8"/>
        <v>143299211278.09125</v>
      </c>
      <c r="X38" s="90">
        <f t="shared" ca="1" si="7"/>
        <v>143501814302.62131</v>
      </c>
      <c r="Y38" s="90">
        <f t="shared" ca="1" si="7"/>
        <v>143704417327.15131</v>
      </c>
      <c r="Z38" s="90">
        <f t="shared" ca="1" si="7"/>
        <v>143907020351.68137</v>
      </c>
      <c r="AA38" s="90">
        <f t="shared" ca="1" si="7"/>
        <v>144109623376.21143</v>
      </c>
      <c r="AB38" s="90">
        <f t="shared" ca="1" si="7"/>
        <v>144312226400.74146</v>
      </c>
      <c r="AC38" s="90">
        <f t="shared" ca="1" si="7"/>
        <v>144514829425.27148</v>
      </c>
      <c r="AD38" s="90">
        <f t="shared" ca="1" si="7"/>
        <v>144717432449.80151</v>
      </c>
      <c r="AE38" s="90">
        <f t="shared" ca="1" si="7"/>
        <v>144920035474.33157</v>
      </c>
      <c r="AF38" s="90">
        <f t="shared" ca="1" si="7"/>
        <v>145122638498.8616</v>
      </c>
      <c r="AG38" s="90">
        <f t="shared" ca="1" si="7"/>
        <v>145325241523.39166</v>
      </c>
      <c r="AH38" s="90">
        <f t="shared" ca="1" si="7"/>
        <v>145527844547.92169</v>
      </c>
      <c r="AI38" s="90">
        <f t="shared" ca="1" si="7"/>
        <v>145730447572.45172</v>
      </c>
      <c r="AJ38" s="90">
        <f t="shared" ca="1" si="7"/>
        <v>145933050596.98175</v>
      </c>
      <c r="AK38" s="90">
        <f t="shared" ca="1" si="7"/>
        <v>146135653621.51178</v>
      </c>
      <c r="AL38" s="90">
        <f t="shared" ca="1" si="7"/>
        <v>146338256646.04184</v>
      </c>
      <c r="AM38" s="90">
        <f t="shared" ca="1" si="7"/>
        <v>146540859670.57187</v>
      </c>
      <c r="AN38" s="90">
        <f t="shared" ca="1" si="6"/>
        <v>146743462695.10193</v>
      </c>
      <c r="AO38" s="90">
        <f t="shared" ca="1" si="6"/>
        <v>146946065719.63196</v>
      </c>
      <c r="AP38">
        <f ca="1">V38*'Process Emissions Multipliers'!$H$56</f>
        <v>147148668744.16199</v>
      </c>
    </row>
    <row r="39" spans="1:42">
      <c r="A39" s="74">
        <v>-13</v>
      </c>
      <c r="B39" s="208">
        <f ca="1">IF('NGPS 2010'!$A47="MR",INDIRECT("'NGPS 2010'!"&amp;'Country Selector'!$B$3&amp;ROW($A47))*10^12,0)*'Process Emissions Multipliers'!$C$56</f>
        <v>0</v>
      </c>
      <c r="C39" s="90">
        <f t="shared" ca="1" si="9"/>
        <v>36186349917.12648</v>
      </c>
      <c r="D39" s="90">
        <f t="shared" ca="1" si="9"/>
        <v>72372699834.25296</v>
      </c>
      <c r="E39" s="90">
        <f t="shared" ca="1" si="9"/>
        <v>108559049751.37944</v>
      </c>
      <c r="F39" s="90">
        <f t="shared" ca="1" si="9"/>
        <v>144745399668.50592</v>
      </c>
      <c r="G39" s="90">
        <f t="shared" ca="1" si="9"/>
        <v>180931749585.63242</v>
      </c>
      <c r="H39" s="90">
        <f t="shared" ca="1" si="9"/>
        <v>217118099502.75888</v>
      </c>
      <c r="I39" s="90">
        <f t="shared" ca="1" si="9"/>
        <v>253304449419.88541</v>
      </c>
      <c r="J39" s="90">
        <f t="shared" ca="1" si="9"/>
        <v>289490799337.01184</v>
      </c>
      <c r="K39" s="90">
        <f t="shared" ca="1" si="9"/>
        <v>325677149254.13831</v>
      </c>
      <c r="L39">
        <f ca="1">IF('NGPS 2020'!$A47="MR",INDIRECT("'NGPS 2020'!"&amp;'Country Selector'!$B$3&amp;ROW($A47))*10^12,0)*'Process Emissions Multipliers'!$E$56</f>
        <v>361863499171.26483</v>
      </c>
      <c r="M39" s="90">
        <f t="shared" ca="1" si="10"/>
        <v>328166739411.85663</v>
      </c>
      <c r="N39" s="90">
        <f t="shared" ca="1" si="10"/>
        <v>294469979652.44843</v>
      </c>
      <c r="O39" s="90">
        <f t="shared" ca="1" si="10"/>
        <v>260773219893.04031</v>
      </c>
      <c r="P39" s="90">
        <f t="shared" ca="1" si="10"/>
        <v>227076460133.63208</v>
      </c>
      <c r="Q39" s="90">
        <f t="shared" ca="1" si="10"/>
        <v>193379700374.22391</v>
      </c>
      <c r="R39" s="90">
        <f t="shared" ca="1" si="10"/>
        <v>159682940614.81573</v>
      </c>
      <c r="S39" s="90">
        <f t="shared" ca="1" si="10"/>
        <v>125986180855.40753</v>
      </c>
      <c r="T39" s="90">
        <f t="shared" ca="1" si="10"/>
        <v>92289421095.999359</v>
      </c>
      <c r="U39" s="90">
        <f t="shared" ca="1" si="10"/>
        <v>58592661336.591187</v>
      </c>
      <c r="V39">
        <f ca="1">IF('NGPS 2030'!$A47="MR",INDIRECT("'NGPS 2030'!"&amp;'Country Selector'!$B$3&amp;ROW($A47))*10^12,0)*'Process Emissions Multipliers'!$G$56</f>
        <v>24895901577.183002</v>
      </c>
      <c r="W39" s="90">
        <f t="shared" ca="1" si="8"/>
        <v>24931150385.79908</v>
      </c>
      <c r="X39" s="90">
        <f t="shared" ca="1" si="7"/>
        <v>24966399194.415157</v>
      </c>
      <c r="Y39" s="90">
        <f t="shared" ca="1" si="7"/>
        <v>25001648003.031231</v>
      </c>
      <c r="Z39" s="90">
        <f t="shared" ca="1" si="7"/>
        <v>25036896811.647308</v>
      </c>
      <c r="AA39" s="90">
        <f t="shared" ca="1" si="7"/>
        <v>25072145620.263386</v>
      </c>
      <c r="AB39" s="90">
        <f t="shared" ca="1" si="7"/>
        <v>25107394428.879459</v>
      </c>
      <c r="AC39" s="90">
        <f t="shared" ca="1" si="7"/>
        <v>25142643237.495537</v>
      </c>
      <c r="AD39" s="90">
        <f t="shared" ca="1" si="7"/>
        <v>25177892046.111618</v>
      </c>
      <c r="AE39" s="90">
        <f t="shared" ca="1" si="7"/>
        <v>25213140854.727692</v>
      </c>
      <c r="AF39" s="90">
        <f t="shared" ca="1" si="7"/>
        <v>25248389663.343765</v>
      </c>
      <c r="AG39" s="90">
        <f t="shared" ca="1" si="7"/>
        <v>25283638471.959846</v>
      </c>
      <c r="AH39" s="90">
        <f t="shared" ca="1" si="7"/>
        <v>25318887280.57592</v>
      </c>
      <c r="AI39" s="90">
        <f t="shared" ca="1" si="7"/>
        <v>25354136089.191994</v>
      </c>
      <c r="AJ39" s="90">
        <f t="shared" ca="1" si="7"/>
        <v>25389384897.808075</v>
      </c>
      <c r="AK39" s="90">
        <f t="shared" ca="1" si="7"/>
        <v>25424633706.424149</v>
      </c>
      <c r="AL39" s="90">
        <f t="shared" ca="1" si="7"/>
        <v>25459882515.040226</v>
      </c>
      <c r="AM39" s="90">
        <f t="shared" ca="1" si="7"/>
        <v>25495131323.6563</v>
      </c>
      <c r="AN39" s="90">
        <f t="shared" ca="1" si="6"/>
        <v>25530380132.272377</v>
      </c>
      <c r="AO39" s="90">
        <f t="shared" ca="1" si="6"/>
        <v>25565628940.888454</v>
      </c>
      <c r="AP39">
        <f ca="1">V39*'Process Emissions Multipliers'!$H$56</f>
        <v>25600877749.504532</v>
      </c>
    </row>
    <row r="40" spans="1:42">
      <c r="A40" s="74">
        <v>-12</v>
      </c>
      <c r="B40" s="208">
        <f ca="1">IF('NGPS 2010'!$A48="MR",INDIRECT("'NGPS 2010'!"&amp;'Country Selector'!$B$3&amp;ROW($A48))*10^12,0)*'Process Emissions Multipliers'!$C$56</f>
        <v>0</v>
      </c>
      <c r="C40" s="90">
        <f t="shared" ca="1" si="9"/>
        <v>61739598022.066666</v>
      </c>
      <c r="D40" s="90">
        <f t="shared" ca="1" si="9"/>
        <v>123479196044.13333</v>
      </c>
      <c r="E40" s="90">
        <f t="shared" ca="1" si="9"/>
        <v>185218794066.20001</v>
      </c>
      <c r="F40" s="90">
        <f t="shared" ca="1" si="9"/>
        <v>246958392088.26666</v>
      </c>
      <c r="G40" s="90">
        <f t="shared" ca="1" si="9"/>
        <v>308697990110.33331</v>
      </c>
      <c r="H40" s="90">
        <f t="shared" ca="1" si="9"/>
        <v>370437588132.40002</v>
      </c>
      <c r="I40" s="90">
        <f t="shared" ca="1" si="9"/>
        <v>432177186154.46667</v>
      </c>
      <c r="J40" s="90">
        <f t="shared" ca="1" si="9"/>
        <v>493916784176.53333</v>
      </c>
      <c r="K40" s="90">
        <f t="shared" ca="1" si="9"/>
        <v>555656382198.59998</v>
      </c>
      <c r="L40">
        <f ca="1">IF('NGPS 2020'!$A48="MR",INDIRECT("'NGPS 2020'!"&amp;'Country Selector'!$B$3&amp;ROW($A48))*10^12,0)*'Process Emissions Multipliers'!$E$56</f>
        <v>617395980220.66663</v>
      </c>
      <c r="M40" s="90">
        <f t="shared" ca="1" si="10"/>
        <v>564498371063.16736</v>
      </c>
      <c r="N40" s="90">
        <f t="shared" ca="1" si="10"/>
        <v>511600761905.66797</v>
      </c>
      <c r="O40" s="90">
        <f t="shared" ca="1" si="10"/>
        <v>458703152748.16864</v>
      </c>
      <c r="P40" s="90">
        <f t="shared" ca="1" si="10"/>
        <v>405805543590.66931</v>
      </c>
      <c r="Q40" s="90">
        <f t="shared" ca="1" si="10"/>
        <v>352907934433.16992</v>
      </c>
      <c r="R40" s="90">
        <f t="shared" ca="1" si="10"/>
        <v>300010325275.67059</v>
      </c>
      <c r="S40" s="90">
        <f t="shared" ca="1" si="10"/>
        <v>247112716118.1713</v>
      </c>
      <c r="T40" s="90">
        <f t="shared" ca="1" si="10"/>
        <v>194215106960.67194</v>
      </c>
      <c r="U40" s="90">
        <f t="shared" ca="1" si="10"/>
        <v>141317497803.17261</v>
      </c>
      <c r="V40">
        <f ca="1">IF('NGPS 2030'!$A48="MR",INDIRECT("'NGPS 2030'!"&amp;'Country Selector'!$B$3&amp;ROW($A48))*10^12,0)*'Process Emissions Multipliers'!$G$56</f>
        <v>88419888645.673264</v>
      </c>
      <c r="W40" s="90">
        <f t="shared" ca="1" si="8"/>
        <v>88545077754.533768</v>
      </c>
      <c r="X40" s="90">
        <f t="shared" ca="1" si="7"/>
        <v>88670266863.394241</v>
      </c>
      <c r="Y40" s="90">
        <f t="shared" ca="1" si="7"/>
        <v>88795455972.254761</v>
      </c>
      <c r="Z40" s="90">
        <f t="shared" ca="1" si="7"/>
        <v>88920645081.115234</v>
      </c>
      <c r="AA40" s="90">
        <f t="shared" ca="1" si="7"/>
        <v>89045834189.975739</v>
      </c>
      <c r="AB40" s="90">
        <f t="shared" ca="1" si="7"/>
        <v>89171023298.836243</v>
      </c>
      <c r="AC40" s="90">
        <f t="shared" ca="1" si="7"/>
        <v>89296212407.696732</v>
      </c>
      <c r="AD40" s="90">
        <f t="shared" ca="1" si="7"/>
        <v>89421401516.55722</v>
      </c>
      <c r="AE40" s="90">
        <f t="shared" ca="1" si="7"/>
        <v>89546590625.417725</v>
      </c>
      <c r="AF40" s="90">
        <f t="shared" ca="1" si="7"/>
        <v>89671779734.278214</v>
      </c>
      <c r="AG40" s="90">
        <f t="shared" ca="1" si="7"/>
        <v>89796968843.138702</v>
      </c>
      <c r="AH40" s="90">
        <f t="shared" ca="1" si="7"/>
        <v>89922157951.999207</v>
      </c>
      <c r="AI40" s="90">
        <f t="shared" ca="1" si="7"/>
        <v>90047347060.859711</v>
      </c>
      <c r="AJ40" s="90">
        <f t="shared" ca="1" si="7"/>
        <v>90172536169.720184</v>
      </c>
      <c r="AK40" s="90">
        <f t="shared" ca="1" si="7"/>
        <v>90297725278.580688</v>
      </c>
      <c r="AL40" s="90">
        <f t="shared" ca="1" si="7"/>
        <v>90422914387.441193</v>
      </c>
      <c r="AM40" s="90">
        <f t="shared" ca="1" si="7"/>
        <v>90548103496.301666</v>
      </c>
      <c r="AN40" s="90">
        <f t="shared" ca="1" si="6"/>
        <v>90673292605.16217</v>
      </c>
      <c r="AO40" s="90">
        <f t="shared" ca="1" si="6"/>
        <v>90798481714.022659</v>
      </c>
      <c r="AP40">
        <f ca="1">V40*'Process Emissions Multipliers'!$H$56</f>
        <v>90923670822.883163</v>
      </c>
    </row>
    <row r="41" spans="1:42">
      <c r="A41" s="74">
        <v>-11</v>
      </c>
      <c r="B41" s="208">
        <f ca="1">IF('NGPS 2010'!$A49="MR",INDIRECT("'NGPS 2010'!"&amp;'Country Selector'!$B$3&amp;ROW($A49))*10^12,0)*'Process Emissions Multipliers'!$C$56</f>
        <v>0</v>
      </c>
      <c r="C41" s="90">
        <f t="shared" ca="1" si="9"/>
        <v>14383902509.358755</v>
      </c>
      <c r="D41" s="90">
        <f t="shared" ca="1" si="9"/>
        <v>28767805018.71751</v>
      </c>
      <c r="E41" s="90">
        <f t="shared" ca="1" si="9"/>
        <v>43151707528.076271</v>
      </c>
      <c r="F41" s="90">
        <f t="shared" ca="1" si="9"/>
        <v>57535610037.43502</v>
      </c>
      <c r="G41" s="90">
        <f t="shared" ca="1" si="9"/>
        <v>71919512546.793777</v>
      </c>
      <c r="H41" s="90">
        <f t="shared" ca="1" si="9"/>
        <v>86303415056.152542</v>
      </c>
      <c r="I41" s="90">
        <f t="shared" ca="1" si="9"/>
        <v>100687317565.51129</v>
      </c>
      <c r="J41" s="90">
        <f t="shared" ca="1" si="9"/>
        <v>115071220074.87004</v>
      </c>
      <c r="K41" s="90">
        <f t="shared" ca="1" si="9"/>
        <v>129455122584.22881</v>
      </c>
      <c r="L41">
        <f ca="1">IF('NGPS 2020'!$A49="MR",INDIRECT("'NGPS 2020'!"&amp;'Country Selector'!$B$3&amp;ROW($A49))*10^12,0)*'Process Emissions Multipliers'!$E$56</f>
        <v>143839025093.58755</v>
      </c>
      <c r="M41" s="90">
        <f t="shared" ca="1" si="10"/>
        <v>146030637229.67859</v>
      </c>
      <c r="N41" s="90">
        <f t="shared" ca="1" si="10"/>
        <v>148222249365.76962</v>
      </c>
      <c r="O41" s="90">
        <f t="shared" ca="1" si="10"/>
        <v>150413861501.86069</v>
      </c>
      <c r="P41" s="90">
        <f t="shared" ca="1" si="10"/>
        <v>152605473637.95172</v>
      </c>
      <c r="Q41" s="90">
        <f t="shared" ca="1" si="10"/>
        <v>154797085774.04276</v>
      </c>
      <c r="R41" s="90">
        <f t="shared" ca="1" si="10"/>
        <v>156988697910.13379</v>
      </c>
      <c r="S41" s="90">
        <f t="shared" ca="1" si="10"/>
        <v>159180310046.22482</v>
      </c>
      <c r="T41" s="90">
        <f t="shared" ca="1" si="10"/>
        <v>161371922182.31586</v>
      </c>
      <c r="U41" s="90">
        <f t="shared" ca="1" si="10"/>
        <v>163563534318.40692</v>
      </c>
      <c r="V41">
        <f ca="1">IF('NGPS 2030'!$A49="MR",INDIRECT("'NGPS 2030'!"&amp;'Country Selector'!$B$3&amp;ROW($A49))*10^12,0)*'Process Emissions Multipliers'!$G$56</f>
        <v>165755146454.49796</v>
      </c>
      <c r="W41" s="90">
        <f t="shared" ca="1" si="8"/>
        <v>165989830521.52765</v>
      </c>
      <c r="X41" s="90">
        <f t="shared" ca="1" si="7"/>
        <v>166224514588.55734</v>
      </c>
      <c r="Y41" s="90">
        <f t="shared" ca="1" si="7"/>
        <v>166459198655.58704</v>
      </c>
      <c r="Z41" s="90">
        <f t="shared" ca="1" si="7"/>
        <v>166693882722.61673</v>
      </c>
      <c r="AA41" s="90">
        <f t="shared" ca="1" si="7"/>
        <v>166928566789.64642</v>
      </c>
      <c r="AB41" s="90">
        <f t="shared" ca="1" si="7"/>
        <v>167163250856.67612</v>
      </c>
      <c r="AC41" s="90">
        <f t="shared" ca="1" si="7"/>
        <v>167397934923.70581</v>
      </c>
      <c r="AD41" s="90">
        <f t="shared" ca="1" si="7"/>
        <v>167632618990.73553</v>
      </c>
      <c r="AE41" s="90">
        <f t="shared" ca="1" si="7"/>
        <v>167867303057.7652</v>
      </c>
      <c r="AF41" s="90">
        <f t="shared" ca="1" si="7"/>
        <v>168101987124.79492</v>
      </c>
      <c r="AG41" s="90">
        <f t="shared" ca="1" si="7"/>
        <v>168336671191.82458</v>
      </c>
      <c r="AH41" s="90">
        <f t="shared" ca="1" si="7"/>
        <v>168571355258.85431</v>
      </c>
      <c r="AI41" s="90">
        <f t="shared" ca="1" si="7"/>
        <v>168806039325.884</v>
      </c>
      <c r="AJ41" s="90">
        <f t="shared" ca="1" si="7"/>
        <v>169040723392.9137</v>
      </c>
      <c r="AK41" s="90">
        <f t="shared" ca="1" si="7"/>
        <v>169275407459.94339</v>
      </c>
      <c r="AL41" s="90">
        <f t="shared" ca="1" si="7"/>
        <v>169510091526.97308</v>
      </c>
      <c r="AM41" s="90">
        <f t="shared" ca="1" si="7"/>
        <v>169744775594.00275</v>
      </c>
      <c r="AN41" s="90">
        <f t="shared" ca="1" si="6"/>
        <v>169979459661.03247</v>
      </c>
      <c r="AO41" s="90">
        <f t="shared" ca="1" si="6"/>
        <v>170214143728.06213</v>
      </c>
      <c r="AP41">
        <f ca="1">V41*'Process Emissions Multipliers'!$H$56</f>
        <v>170448827795.09186</v>
      </c>
    </row>
    <row r="42" spans="1:42">
      <c r="A42" s="74">
        <v>-10</v>
      </c>
      <c r="B42" s="208">
        <f ca="1">IF('NGPS 2010'!$A50="MR",INDIRECT("'NGPS 2010'!"&amp;'Country Selector'!$B$3&amp;ROW($A50))*10^12,0)*'Process Emissions Multipliers'!$C$56</f>
        <v>0</v>
      </c>
      <c r="C42" s="90">
        <f t="shared" ca="1" si="9"/>
        <v>2211180065.7229462</v>
      </c>
      <c r="D42" s="90">
        <f t="shared" ca="1" si="9"/>
        <v>4422360131.4458923</v>
      </c>
      <c r="E42" s="90">
        <f t="shared" ca="1" si="9"/>
        <v>6633540197.1688385</v>
      </c>
      <c r="F42" s="90">
        <f t="shared" ca="1" si="9"/>
        <v>8844720262.8917847</v>
      </c>
      <c r="G42" s="90">
        <f t="shared" ca="1" si="9"/>
        <v>11055900328.614731</v>
      </c>
      <c r="H42" s="90">
        <f t="shared" ca="1" si="9"/>
        <v>13267080394.337677</v>
      </c>
      <c r="I42" s="90">
        <f t="shared" ca="1" si="9"/>
        <v>15478260460.060623</v>
      </c>
      <c r="J42" s="90">
        <f t="shared" ca="1" si="9"/>
        <v>17689440525.783569</v>
      </c>
      <c r="K42" s="90">
        <f t="shared" ca="1" si="9"/>
        <v>19900620591.506516</v>
      </c>
      <c r="L42">
        <f ca="1">IF('NGPS 2020'!$A50="MR",INDIRECT("'NGPS 2020'!"&amp;'Country Selector'!$B$3&amp;ROW($A50))*10^12,0)*'Process Emissions Multipliers'!$E$56</f>
        <v>22111800657.229462</v>
      </c>
      <c r="M42" s="90">
        <f t="shared" ca="1" si="10"/>
        <v>96058202496.921631</v>
      </c>
      <c r="N42" s="90">
        <f t="shared" ca="1" si="10"/>
        <v>170004604336.6138</v>
      </c>
      <c r="O42" s="90">
        <f t="shared" ca="1" si="10"/>
        <v>243951006176.30591</v>
      </c>
      <c r="P42" s="90">
        <f t="shared" ca="1" si="10"/>
        <v>317897408015.99817</v>
      </c>
      <c r="Q42" s="90">
        <f t="shared" ca="1" si="10"/>
        <v>391843809855.69031</v>
      </c>
      <c r="R42" s="90">
        <f t="shared" ca="1" si="10"/>
        <v>465790211695.38239</v>
      </c>
      <c r="S42" s="90">
        <f t="shared" ca="1" si="10"/>
        <v>539736613535.07458</v>
      </c>
      <c r="T42" s="90">
        <f t="shared" ca="1" si="10"/>
        <v>613683015374.76685</v>
      </c>
      <c r="U42" s="90">
        <f t="shared" ca="1" si="10"/>
        <v>687629417214.45898</v>
      </c>
      <c r="V42">
        <f ca="1">IF('NGPS 2030'!$A50="MR",INDIRECT("'NGPS 2030'!"&amp;'Country Selector'!$B$3&amp;ROW($A50))*10^12,0)*'Process Emissions Multipliers'!$G$56</f>
        <v>761575819054.15112</v>
      </c>
      <c r="W42" s="90">
        <f t="shared" ca="1" si="8"/>
        <v>762654094536.93481</v>
      </c>
      <c r="X42" s="90">
        <f t="shared" ca="1" si="7"/>
        <v>763732370019.71851</v>
      </c>
      <c r="Y42" s="90">
        <f t="shared" ca="1" si="7"/>
        <v>764810645502.50208</v>
      </c>
      <c r="Z42" s="90">
        <f t="shared" ca="1" si="7"/>
        <v>765888920985.28577</v>
      </c>
      <c r="AA42" s="90">
        <f t="shared" ca="1" si="7"/>
        <v>766967196468.06946</v>
      </c>
      <c r="AB42" s="90">
        <f t="shared" ca="1" si="7"/>
        <v>768045471950.85303</v>
      </c>
      <c r="AC42" s="90">
        <f t="shared" ca="1" si="7"/>
        <v>769123747433.63672</v>
      </c>
      <c r="AD42" s="90">
        <f t="shared" ca="1" si="7"/>
        <v>770202022916.42041</v>
      </c>
      <c r="AE42" s="90">
        <f t="shared" ca="1" si="7"/>
        <v>771280298399.2041</v>
      </c>
      <c r="AF42" s="90">
        <f t="shared" ca="1" si="7"/>
        <v>772358573881.98779</v>
      </c>
      <c r="AG42" s="90">
        <f t="shared" ca="1" si="7"/>
        <v>773436849364.77148</v>
      </c>
      <c r="AH42" s="90">
        <f t="shared" ca="1" si="7"/>
        <v>774515124847.55518</v>
      </c>
      <c r="AI42" s="90">
        <f t="shared" ca="1" si="7"/>
        <v>775593400330.33875</v>
      </c>
      <c r="AJ42" s="90">
        <f t="shared" ca="1" si="7"/>
        <v>776671675813.12231</v>
      </c>
      <c r="AK42" s="90">
        <f t="shared" ca="1" si="7"/>
        <v>777749951295.90601</v>
      </c>
      <c r="AL42" s="90">
        <f t="shared" ca="1" si="7"/>
        <v>778828226778.6897</v>
      </c>
      <c r="AM42" s="90">
        <f t="shared" ca="1" si="7"/>
        <v>779906502261.47339</v>
      </c>
      <c r="AN42" s="90">
        <f t="shared" ca="1" si="6"/>
        <v>780984777744.25708</v>
      </c>
      <c r="AO42" s="90">
        <f t="shared" ca="1" si="6"/>
        <v>782063053227.04065</v>
      </c>
      <c r="AP42">
        <f ca="1">V42*'Process Emissions Multipliers'!$H$56</f>
        <v>783141328709.82434</v>
      </c>
    </row>
    <row r="43" spans="1:42">
      <c r="A43" s="74">
        <v>-9</v>
      </c>
      <c r="B43" s="208">
        <f ca="1">IF('NGPS 2010'!$A51="MR",INDIRECT("'NGPS 2010'!"&amp;'Country Selector'!$B$3&amp;ROW($A51))*10^12,0)*'Process Emissions Multipliers'!$C$56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Selector'!$B$3&amp;ROW($A51))*10^12,0)*'Process Emissions Multipliers'!$E$56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Selector'!$B$3&amp;ROW($A51))*10^12,0)*'Process Emissions Multipliers'!$G$56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Multipliers'!$H$56</f>
        <v>0</v>
      </c>
    </row>
    <row r="44" spans="1:42">
      <c r="A44" s="74">
        <v>-8</v>
      </c>
      <c r="B44" s="208">
        <f ca="1">IF('NGPS 2010'!$A52="MR",INDIRECT("'NGPS 2010'!"&amp;'Country Selector'!$B$3&amp;ROW($A52))*10^12,0)*'Process Emissions Multipliers'!$C$56</f>
        <v>168156460780.76682</v>
      </c>
      <c r="C44" s="90">
        <f t="shared" ca="1" si="9"/>
        <v>166593191101.94473</v>
      </c>
      <c r="D44" s="90">
        <f t="shared" ca="1" si="9"/>
        <v>165029921423.12268</v>
      </c>
      <c r="E44" s="90">
        <f t="shared" ca="1" si="9"/>
        <v>163466651744.3006</v>
      </c>
      <c r="F44" s="90">
        <f t="shared" ca="1" si="9"/>
        <v>161903382065.47852</v>
      </c>
      <c r="G44" s="90">
        <f t="shared" ca="1" si="9"/>
        <v>160340112386.65646</v>
      </c>
      <c r="H44" s="90">
        <f t="shared" ca="1" si="9"/>
        <v>158776842707.83438</v>
      </c>
      <c r="I44" s="90">
        <f t="shared" ca="1" si="9"/>
        <v>157213573029.01233</v>
      </c>
      <c r="J44" s="90">
        <f t="shared" ca="1" si="9"/>
        <v>155650303350.19025</v>
      </c>
      <c r="K44" s="90">
        <f t="shared" ca="1" si="9"/>
        <v>154087033671.36819</v>
      </c>
      <c r="L44">
        <f ca="1">IF('NGPS 2020'!$A52="MR",INDIRECT("'NGPS 2020'!"&amp;'Country Selector'!$B$3&amp;ROW($A52))*10^12,0)*'Process Emissions Multipliers'!$E$56</f>
        <v>152523763992.54611</v>
      </c>
      <c r="M44" s="90">
        <f t="shared" ca="1" si="10"/>
        <v>159411385115.8931</v>
      </c>
      <c r="N44" s="90">
        <f t="shared" ca="1" si="10"/>
        <v>166299006239.24011</v>
      </c>
      <c r="O44" s="90">
        <f t="shared" ca="1" si="10"/>
        <v>173186627362.5871</v>
      </c>
      <c r="P44" s="90">
        <f t="shared" ca="1" si="10"/>
        <v>180074248485.93408</v>
      </c>
      <c r="Q44" s="90">
        <f t="shared" ca="1" si="10"/>
        <v>186961869609.28107</v>
      </c>
      <c r="R44" s="90">
        <f t="shared" ca="1" si="10"/>
        <v>193849490732.62805</v>
      </c>
      <c r="S44" s="90">
        <f t="shared" ca="1" si="10"/>
        <v>200737111855.97507</v>
      </c>
      <c r="T44" s="90">
        <f t="shared" ca="1" si="10"/>
        <v>207624732979.32205</v>
      </c>
      <c r="U44" s="90">
        <f t="shared" ca="1" si="10"/>
        <v>214512354102.66907</v>
      </c>
      <c r="V44">
        <f ca="1">IF('NGPS 2030'!$A52="MR",INDIRECT("'NGPS 2030'!"&amp;'Country Selector'!$B$3&amp;ROW($A52))*10^12,0)*'Process Emissions Multipliers'!$G$56</f>
        <v>221399975226.01605</v>
      </c>
      <c r="W44" s="90">
        <f t="shared" ca="1" si="8"/>
        <v>221713443903.98907</v>
      </c>
      <c r="X44" s="90">
        <f t="shared" ca="1" si="7"/>
        <v>222026912581.9621</v>
      </c>
      <c r="Y44" s="90">
        <f t="shared" ca="1" si="7"/>
        <v>222340381259.93512</v>
      </c>
      <c r="Z44" s="90">
        <f t="shared" ca="1" si="7"/>
        <v>222653849937.90811</v>
      </c>
      <c r="AA44" s="90">
        <f t="shared" ca="1" si="7"/>
        <v>222967318615.8811</v>
      </c>
      <c r="AB44" s="90">
        <f t="shared" ca="1" si="7"/>
        <v>223280787293.85416</v>
      </c>
      <c r="AC44" s="90">
        <f t="shared" ca="1" si="7"/>
        <v>223594255971.82715</v>
      </c>
      <c r="AD44" s="90">
        <f t="shared" ca="1" si="7"/>
        <v>223907724649.80017</v>
      </c>
      <c r="AE44" s="90">
        <f t="shared" ca="1" si="7"/>
        <v>224221193327.77319</v>
      </c>
      <c r="AF44" s="90">
        <f t="shared" ca="1" si="7"/>
        <v>224534662005.74622</v>
      </c>
      <c r="AG44" s="90">
        <f t="shared" ca="1" si="7"/>
        <v>224848130683.71924</v>
      </c>
      <c r="AH44" s="90">
        <f t="shared" ca="1" si="7"/>
        <v>225161599361.69226</v>
      </c>
      <c r="AI44" s="90">
        <f t="shared" ca="1" si="7"/>
        <v>225475068039.66525</v>
      </c>
      <c r="AJ44" s="90">
        <f t="shared" ca="1" si="7"/>
        <v>225788536717.63828</v>
      </c>
      <c r="AK44" s="90">
        <f t="shared" ca="1" si="7"/>
        <v>226102005395.61127</v>
      </c>
      <c r="AL44" s="90">
        <f t="shared" ca="1" si="7"/>
        <v>226415474073.58432</v>
      </c>
      <c r="AM44" s="90">
        <f t="shared" ca="1" si="7"/>
        <v>226728942751.55734</v>
      </c>
      <c r="AN44" s="90">
        <f t="shared" ca="1" si="6"/>
        <v>227042411429.53033</v>
      </c>
      <c r="AO44" s="90">
        <f t="shared" ca="1" si="6"/>
        <v>227355880107.50339</v>
      </c>
      <c r="AP44">
        <f ca="1">V44*'Process Emissions Multipliers'!$H$56</f>
        <v>227669348785.47638</v>
      </c>
    </row>
    <row r="45" spans="1:42">
      <c r="A45" s="74">
        <v>-7</v>
      </c>
      <c r="B45" s="208">
        <f ca="1">IF('NGPS 2010'!$A53="MR",INDIRECT("'NGPS 2010'!"&amp;'Country Selector'!$B$3&amp;ROW($A53))*10^12,0)*'Process Emissions Multipliers'!$C$56</f>
        <v>241736061171.32437</v>
      </c>
      <c r="C45" s="90">
        <f t="shared" ca="1" si="9"/>
        <v>288839353611.29822</v>
      </c>
      <c r="D45" s="90">
        <f t="shared" ca="1" si="9"/>
        <v>335942646051.27209</v>
      </c>
      <c r="E45" s="90">
        <f t="shared" ca="1" si="9"/>
        <v>383045938491.24591</v>
      </c>
      <c r="F45" s="90">
        <f t="shared" ca="1" si="9"/>
        <v>430149230931.21979</v>
      </c>
      <c r="G45" s="90">
        <f t="shared" ca="1" si="9"/>
        <v>477252523371.1936</v>
      </c>
      <c r="H45" s="90">
        <f t="shared" ca="1" si="9"/>
        <v>524355815811.16748</v>
      </c>
      <c r="I45" s="90">
        <f t="shared" ca="1" si="9"/>
        <v>571459108251.14136</v>
      </c>
      <c r="J45" s="90">
        <f t="shared" ca="1" si="9"/>
        <v>618562400691.11523</v>
      </c>
      <c r="K45" s="90">
        <f t="shared" ca="1" si="9"/>
        <v>665665693131.08899</v>
      </c>
      <c r="L45">
        <f ca="1">IF('NGPS 2020'!$A53="MR",INDIRECT("'NGPS 2020'!"&amp;'Country Selector'!$B$3&amp;ROW($A53))*10^12,0)*'Process Emissions Multipliers'!$E$56</f>
        <v>712768985571.06287</v>
      </c>
      <c r="M45" s="90">
        <f t="shared" ca="1" si="10"/>
        <v>655871241488.54663</v>
      </c>
      <c r="N45" s="90">
        <f t="shared" ca="1" si="10"/>
        <v>598973497406.0304</v>
      </c>
      <c r="O45" s="90">
        <f t="shared" ca="1" si="10"/>
        <v>542075753323.5141</v>
      </c>
      <c r="P45" s="90">
        <f t="shared" ca="1" si="10"/>
        <v>485178009240.99786</v>
      </c>
      <c r="Q45" s="90">
        <f t="shared" ca="1" si="10"/>
        <v>428280265158.48163</v>
      </c>
      <c r="R45" s="90">
        <f t="shared" ca="1" si="10"/>
        <v>371382521075.96539</v>
      </c>
      <c r="S45" s="90">
        <f t="shared" ca="1" si="10"/>
        <v>314484776993.4491</v>
      </c>
      <c r="T45" s="90">
        <f t="shared" ca="1" si="10"/>
        <v>257587032910.93286</v>
      </c>
      <c r="U45" s="90">
        <f t="shared" ca="1" si="10"/>
        <v>200689288828.41663</v>
      </c>
      <c r="V45">
        <f ca="1">IF('NGPS 2030'!$A53="MR",INDIRECT("'NGPS 2030'!"&amp;'Country Selector'!$B$3&amp;ROW($A53))*10^12,0)*'Process Emissions Multipliers'!$G$56</f>
        <v>143791544745.90036</v>
      </c>
      <c r="W45" s="90">
        <f t="shared" ca="1" si="8"/>
        <v>143995131694.76602</v>
      </c>
      <c r="X45" s="90">
        <f t="shared" ca="1" si="7"/>
        <v>144198718643.63168</v>
      </c>
      <c r="Y45" s="90">
        <f t="shared" ca="1" si="7"/>
        <v>144402305592.49731</v>
      </c>
      <c r="Z45" s="90">
        <f t="shared" ca="1" si="7"/>
        <v>144605892541.36298</v>
      </c>
      <c r="AA45" s="90">
        <f t="shared" ca="1" si="7"/>
        <v>144809479490.22861</v>
      </c>
      <c r="AB45" s="90">
        <f t="shared" ca="1" si="7"/>
        <v>145013066439.09427</v>
      </c>
      <c r="AC45" s="90">
        <f t="shared" ca="1" si="7"/>
        <v>145216653387.9599</v>
      </c>
      <c r="AD45" s="90">
        <f t="shared" ca="1" si="7"/>
        <v>145420240336.82556</v>
      </c>
      <c r="AE45" s="90">
        <f t="shared" ca="1" si="7"/>
        <v>145623827285.69122</v>
      </c>
      <c r="AF45" s="90">
        <f t="shared" ca="1" si="7"/>
        <v>145827414234.55688</v>
      </c>
      <c r="AG45" s="90">
        <f t="shared" ca="1" si="7"/>
        <v>146031001183.42255</v>
      </c>
      <c r="AH45" s="90">
        <f t="shared" ca="1" si="7"/>
        <v>146234588132.28818</v>
      </c>
      <c r="AI45" s="90">
        <f t="shared" ca="1" si="7"/>
        <v>146438175081.15381</v>
      </c>
      <c r="AJ45" s="90">
        <f t="shared" ca="1" si="7"/>
        <v>146641762030.01947</v>
      </c>
      <c r="AK45" s="90">
        <f t="shared" ca="1" si="7"/>
        <v>146845348978.88513</v>
      </c>
      <c r="AL45" s="90">
        <f t="shared" ca="1" si="7"/>
        <v>147048935927.75079</v>
      </c>
      <c r="AM45" s="90">
        <f t="shared" ca="1" si="7"/>
        <v>147252522876.61642</v>
      </c>
      <c r="AN45" s="90">
        <f t="shared" ca="1" si="6"/>
        <v>147456109825.48209</v>
      </c>
      <c r="AO45" s="90">
        <f t="shared" ca="1" si="6"/>
        <v>147659696774.34772</v>
      </c>
      <c r="AP45">
        <f ca="1">V45*'Process Emissions Multipliers'!$H$56</f>
        <v>147863283723.21338</v>
      </c>
    </row>
    <row r="46" spans="1:42">
      <c r="A46" s="74">
        <v>-6</v>
      </c>
      <c r="B46" s="208">
        <f ca="1">IF('NGPS 2010'!$A54="MR",INDIRECT("'NGPS 2010'!"&amp;'Country Selector'!$B$3&amp;ROW($A54))*10^12,0)*'Process Emissions Multipliers'!$C$56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Selector'!$B$3&amp;ROW($A54))*10^12,0)*'Process Emissions Multipliers'!$E$56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Selector'!$B$3&amp;ROW($A54))*10^12,0)*'Process Emissions Multipliers'!$G$56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Multipliers'!$H$56</f>
        <v>0</v>
      </c>
    </row>
    <row r="47" spans="1:42">
      <c r="A47" s="74">
        <v>-5</v>
      </c>
      <c r="B47" s="208">
        <f ca="1">IF('NGPS 2010'!$A55="MR",INDIRECT("'NGPS 2010'!"&amp;'Country Selector'!$B$3&amp;ROW($A55))*10^12,0)*'Process Emissions Multipliers'!$C$56</f>
        <v>11874485501.245867</v>
      </c>
      <c r="C47" s="90">
        <f t="shared" ca="1" si="9"/>
        <v>32199545974.924789</v>
      </c>
      <c r="D47" s="90">
        <f t="shared" ca="1" si="9"/>
        <v>52524606448.603714</v>
      </c>
      <c r="E47" s="90">
        <f t="shared" ca="1" si="9"/>
        <v>72849666922.282623</v>
      </c>
      <c r="F47" s="90">
        <f t="shared" ca="1" si="9"/>
        <v>93174727395.961548</v>
      </c>
      <c r="G47" s="90">
        <f t="shared" ca="1" si="9"/>
        <v>113499787869.64049</v>
      </c>
      <c r="H47" s="90">
        <f t="shared" ca="1" si="9"/>
        <v>133824848343.3194</v>
      </c>
      <c r="I47" s="90">
        <f t="shared" ca="1" si="9"/>
        <v>154149908816.99832</v>
      </c>
      <c r="J47" s="90">
        <f t="shared" ca="1" si="9"/>
        <v>174474969290.67725</v>
      </c>
      <c r="K47" s="90">
        <f t="shared" ca="1" si="9"/>
        <v>194800029764.35617</v>
      </c>
      <c r="L47">
        <f ca="1">IF('NGPS 2020'!$A55="MR",INDIRECT("'NGPS 2020'!"&amp;'Country Selector'!$B$3&amp;ROW($A55))*10^12,0)*'Process Emissions Multipliers'!$E$56</f>
        <v>215125090238.0351</v>
      </c>
      <c r="M47" s="90">
        <f t="shared" ca="1" si="10"/>
        <v>198023856389.89133</v>
      </c>
      <c r="N47" s="90">
        <f t="shared" ca="1" si="10"/>
        <v>180922622541.74753</v>
      </c>
      <c r="O47" s="90">
        <f t="shared" ca="1" si="10"/>
        <v>163821388693.60376</v>
      </c>
      <c r="P47" s="90">
        <f t="shared" ca="1" si="10"/>
        <v>146720154845.45996</v>
      </c>
      <c r="Q47" s="90">
        <f t="shared" ca="1" si="10"/>
        <v>129618920997.31619</v>
      </c>
      <c r="R47" s="90">
        <f t="shared" ca="1" si="10"/>
        <v>112517687149.17242</v>
      </c>
      <c r="S47" s="90">
        <f t="shared" ca="1" si="10"/>
        <v>95416453301.028641</v>
      </c>
      <c r="T47" s="90">
        <f t="shared" ca="1" si="10"/>
        <v>78315219452.884857</v>
      </c>
      <c r="U47" s="90">
        <f t="shared" ca="1" si="10"/>
        <v>61213985604.741089</v>
      </c>
      <c r="V47">
        <f ca="1">IF('NGPS 2030'!$A55="MR",INDIRECT("'NGPS 2030'!"&amp;'Country Selector'!$B$3&amp;ROW($A55))*10^12,0)*'Process Emissions Multipliers'!$G$56</f>
        <v>44112751756.597305</v>
      </c>
      <c r="W47" s="90">
        <f t="shared" ca="1" si="8"/>
        <v>44175208701.142021</v>
      </c>
      <c r="X47" s="90">
        <f t="shared" ca="1" si="7"/>
        <v>44237665645.686737</v>
      </c>
      <c r="Y47" s="90">
        <f t="shared" ca="1" si="7"/>
        <v>44300122590.231453</v>
      </c>
      <c r="Z47" s="90">
        <f t="shared" ca="1" si="7"/>
        <v>44362579534.776169</v>
      </c>
      <c r="AA47" s="90">
        <f t="shared" ca="1" si="7"/>
        <v>44425036479.320877</v>
      </c>
      <c r="AB47" s="90">
        <f t="shared" ca="1" si="7"/>
        <v>44487493423.865593</v>
      </c>
      <c r="AC47" s="90">
        <f t="shared" ca="1" si="7"/>
        <v>44549950368.410309</v>
      </c>
      <c r="AD47" s="90">
        <f t="shared" ca="1" si="7"/>
        <v>44612407312.955017</v>
      </c>
      <c r="AE47" s="90">
        <f t="shared" ca="1" si="7"/>
        <v>44674864257.499733</v>
      </c>
      <c r="AF47" s="90">
        <f t="shared" ca="1" si="7"/>
        <v>44737321202.044449</v>
      </c>
      <c r="AG47" s="90">
        <f t="shared" ca="1" si="7"/>
        <v>44799778146.589165</v>
      </c>
      <c r="AH47" s="90">
        <f t="shared" ca="1" si="7"/>
        <v>44862235091.133881</v>
      </c>
      <c r="AI47" s="90">
        <f t="shared" ca="1" si="7"/>
        <v>44924692035.678596</v>
      </c>
      <c r="AJ47" s="90">
        <f t="shared" ca="1" si="7"/>
        <v>44987148980.223312</v>
      </c>
      <c r="AK47" s="90">
        <f t="shared" ca="1" si="7"/>
        <v>45049605924.768021</v>
      </c>
      <c r="AL47" s="90">
        <f t="shared" ca="1" si="7"/>
        <v>45112062869.312729</v>
      </c>
      <c r="AM47" s="90">
        <f t="shared" ref="AM47:AO77" ca="1" si="11">$V47*($AP$1-AM$1)/($AP$1-$V$1)+$AP47*(AM$1-$V$1)/($AP$1-$V$1)</f>
        <v>45174519813.857445</v>
      </c>
      <c r="AN47" s="90">
        <f t="shared" ca="1" si="11"/>
        <v>45236976758.402161</v>
      </c>
      <c r="AO47" s="90">
        <f t="shared" ca="1" si="11"/>
        <v>45299433702.946877</v>
      </c>
      <c r="AP47">
        <f ca="1">V47*'Process Emissions Multipliers'!$H$56</f>
        <v>45361890647.491592</v>
      </c>
    </row>
    <row r="48" spans="1:42">
      <c r="A48" s="74">
        <v>-4</v>
      </c>
      <c r="B48" s="208">
        <f ca="1">IF('NGPS 2010'!$A56="MR",INDIRECT("'NGPS 2010'!"&amp;'Country Selector'!$B$3&amp;ROW($A56))*10^12,0)*'Process Emissions Multipliers'!$C$56</f>
        <v>55114339582.041771</v>
      </c>
      <c r="C48" s="90">
        <f t="shared" ca="1" si="9"/>
        <v>61388366966.690475</v>
      </c>
      <c r="D48" s="90">
        <f t="shared" ca="1" si="9"/>
        <v>67662394351.339172</v>
      </c>
      <c r="E48" s="90">
        <f t="shared" ca="1" si="9"/>
        <v>73936421735.987885</v>
      </c>
      <c r="F48" s="90">
        <f t="shared" ca="1" si="9"/>
        <v>80210449120.636566</v>
      </c>
      <c r="G48" s="90">
        <f t="shared" ca="1" si="9"/>
        <v>86484476505.285278</v>
      </c>
      <c r="H48" s="90">
        <f t="shared" ca="1" si="9"/>
        <v>92758503889.93399</v>
      </c>
      <c r="I48" s="90">
        <f t="shared" ca="1" si="9"/>
        <v>99032531274.582687</v>
      </c>
      <c r="J48" s="90">
        <f t="shared" ca="1" si="9"/>
        <v>105306558659.23138</v>
      </c>
      <c r="K48" s="90">
        <f t="shared" ca="1" si="9"/>
        <v>111580586043.8801</v>
      </c>
      <c r="L48">
        <f ca="1">IF('NGPS 2020'!$A56="MR",INDIRECT("'NGPS 2020'!"&amp;'Country Selector'!$B$3&amp;ROW($A56))*10^12,0)*'Process Emissions Multipliers'!$E$56</f>
        <v>117854613428.52879</v>
      </c>
      <c r="M48" s="90">
        <f t="shared" ca="1" si="10"/>
        <v>117907929681.59392</v>
      </c>
      <c r="N48" s="90">
        <f t="shared" ca="1" si="10"/>
        <v>117961245934.65903</v>
      </c>
      <c r="O48" s="90">
        <f t="shared" ca="1" si="10"/>
        <v>118014562187.72415</v>
      </c>
      <c r="P48" s="90">
        <f t="shared" ca="1" si="10"/>
        <v>118067878440.78929</v>
      </c>
      <c r="Q48" s="90">
        <f t="shared" ca="1" si="10"/>
        <v>118121194693.8544</v>
      </c>
      <c r="R48" s="90">
        <f t="shared" ca="1" si="10"/>
        <v>118174510946.91953</v>
      </c>
      <c r="S48" s="90">
        <f t="shared" ca="1" si="10"/>
        <v>118227827199.98465</v>
      </c>
      <c r="T48" s="90">
        <f t="shared" ca="1" si="10"/>
        <v>118281143453.04977</v>
      </c>
      <c r="U48" s="90">
        <f t="shared" ca="1" si="10"/>
        <v>118334459706.1149</v>
      </c>
      <c r="V48">
        <f ca="1">IF('NGPS 2030'!$A56="MR",INDIRECT("'NGPS 2030'!"&amp;'Country Selector'!$B$3&amp;ROW($A56))*10^12,0)*'Process Emissions Multipliers'!$G$56</f>
        <v>118387775959.18002</v>
      </c>
      <c r="W48" s="90">
        <f t="shared" ca="1" si="8"/>
        <v>118555395036.73505</v>
      </c>
      <c r="X48" s="90">
        <f t="shared" ca="1" si="8"/>
        <v>118723014114.29007</v>
      </c>
      <c r="Y48" s="90">
        <f t="shared" ca="1" si="8"/>
        <v>118890633191.84509</v>
      </c>
      <c r="Z48" s="90">
        <f t="shared" ca="1" si="8"/>
        <v>119058252269.40012</v>
      </c>
      <c r="AA48" s="90">
        <f t="shared" ca="1" si="8"/>
        <v>119225871346.95514</v>
      </c>
      <c r="AB48" s="90">
        <f t="shared" ca="1" si="8"/>
        <v>119393490424.51016</v>
      </c>
      <c r="AC48" s="90">
        <f t="shared" ca="1" si="8"/>
        <v>119561109502.06519</v>
      </c>
      <c r="AD48" s="90">
        <f t="shared" ca="1" si="8"/>
        <v>119728728579.62021</v>
      </c>
      <c r="AE48" s="90">
        <f t="shared" ca="1" si="8"/>
        <v>119896347657.17523</v>
      </c>
      <c r="AF48" s="90">
        <f t="shared" ca="1" si="8"/>
        <v>120063966734.73026</v>
      </c>
      <c r="AG48" s="90">
        <f t="shared" ca="1" si="8"/>
        <v>120231585812.28528</v>
      </c>
      <c r="AH48" s="90">
        <f t="shared" ca="1" si="8"/>
        <v>120399204889.84032</v>
      </c>
      <c r="AI48" s="90">
        <f t="shared" ca="1" si="8"/>
        <v>120566823967.39532</v>
      </c>
      <c r="AJ48" s="90">
        <f t="shared" ca="1" si="8"/>
        <v>120734443044.95035</v>
      </c>
      <c r="AK48" s="90">
        <f t="shared" ca="1" si="8"/>
        <v>120902062122.50537</v>
      </c>
      <c r="AL48" s="90">
        <f t="shared" ca="1" si="8"/>
        <v>121069681200.06039</v>
      </c>
      <c r="AM48" s="90">
        <f t="shared" ca="1" si="11"/>
        <v>121237300277.61543</v>
      </c>
      <c r="AN48" s="90">
        <f t="shared" ca="1" si="11"/>
        <v>121404919355.17046</v>
      </c>
      <c r="AO48" s="90">
        <f t="shared" ca="1" si="11"/>
        <v>121572538432.72548</v>
      </c>
      <c r="AP48">
        <f ca="1">V48*'Process Emissions Multipliers'!$H$56</f>
        <v>121740157510.2805</v>
      </c>
    </row>
    <row r="49" spans="1:42">
      <c r="A49" s="74">
        <v>-3</v>
      </c>
      <c r="B49" s="208">
        <f ca="1">IF('NGPS 2010'!$A57="MR",INDIRECT("'NGPS 2010'!"&amp;'Country Selector'!$B$3&amp;ROW($A57))*10^12,0)*'Process Emissions Multipliers'!$C$56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Selector'!$B$3&amp;ROW($A57))*10^12,0)*'Process Emissions Multipliers'!$E$56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Selector'!$B$3&amp;ROW($A57))*10^12,0)*'Process Emissions Multipliers'!$G$56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Multipliers'!$H$56</f>
        <v>0</v>
      </c>
    </row>
    <row r="50" spans="1:42">
      <c r="A50" s="74">
        <v>-2</v>
      </c>
      <c r="B50" s="208">
        <f ca="1">IF('NGPS 2010'!$A58="MR",INDIRECT("'NGPS 2010'!"&amp;'Country Selector'!$B$3&amp;ROW($A58))*10^12,0)*'Process Emissions Multipliers'!$C$56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Selector'!$B$3&amp;ROW($A58))*10^12,0)*'Process Emissions Multipliers'!$E$56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Selector'!$B$3&amp;ROW($A58))*10^12,0)*'Process Emissions Multipliers'!$G$56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Multipliers'!$H$56</f>
        <v>0</v>
      </c>
    </row>
    <row r="51" spans="1:42">
      <c r="A51" s="74">
        <v>-1</v>
      </c>
      <c r="B51" s="208">
        <f ca="1">IF('NGPS 2010'!$A59="MR",INDIRECT("'NGPS 2010'!"&amp;'Country Selector'!$B$3&amp;ROW($A59))*10^12,0)*'Process Emissions Multipliers'!$C$56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Selector'!$B$3&amp;ROW($A59))*10^12,0)*'Process Emissions Multipliers'!$E$56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Selector'!$B$3&amp;ROW($A59))*10^12,0)*'Process Emissions Multipliers'!$G$56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Multipliers'!$H$56</f>
        <v>0</v>
      </c>
    </row>
    <row r="52" spans="1:42">
      <c r="A52" s="74">
        <v>0</v>
      </c>
      <c r="B52" s="208">
        <f ca="1">IF('NGPS 2010'!$A60="MR",INDIRECT("'NGPS 2010'!"&amp;'Country Selector'!$B$3&amp;ROW($A60))*10^12,0)*'Process Emissions Multipliers'!$C$56</f>
        <v>155923124845.53467</v>
      </c>
      <c r="C52" s="90">
        <f t="shared" ca="1" si="9"/>
        <v>147800817133.04929</v>
      </c>
      <c r="D52" s="90">
        <f t="shared" ca="1" si="9"/>
        <v>139678509420.56387</v>
      </c>
      <c r="E52" s="90">
        <f t="shared" ca="1" si="9"/>
        <v>131556201708.07849</v>
      </c>
      <c r="F52" s="90">
        <f t="shared" ca="1" si="9"/>
        <v>123433893995.59311</v>
      </c>
      <c r="G52" s="90">
        <f t="shared" ca="1" si="9"/>
        <v>115311586283.10771</v>
      </c>
      <c r="H52" s="90">
        <f t="shared" ca="1" si="9"/>
        <v>107189278570.62231</v>
      </c>
      <c r="I52" s="90">
        <f t="shared" ca="1" si="9"/>
        <v>99066970858.136932</v>
      </c>
      <c r="J52" s="90">
        <f t="shared" ca="1" si="9"/>
        <v>90944663145.651535</v>
      </c>
      <c r="K52" s="90">
        <f t="shared" ca="1" si="9"/>
        <v>82822355433.166153</v>
      </c>
      <c r="L52">
        <f ca="1">IF('NGPS 2020'!$A60="MR",INDIRECT("'NGPS 2020'!"&amp;'Country Selector'!$B$3&amp;ROW($A60))*10^12,0)*'Process Emissions Multipliers'!$E$56</f>
        <v>74700047720.680756</v>
      </c>
      <c r="M52" s="90">
        <f t="shared" ca="1" si="10"/>
        <v>70247902968.220322</v>
      </c>
      <c r="N52" s="90">
        <f t="shared" ca="1" si="10"/>
        <v>65795758215.759888</v>
      </c>
      <c r="O52" s="90">
        <f t="shared" ca="1" si="10"/>
        <v>61343613463.299454</v>
      </c>
      <c r="P52" s="90">
        <f t="shared" ca="1" si="10"/>
        <v>56891468710.83902</v>
      </c>
      <c r="Q52" s="90">
        <f t="shared" ca="1" si="10"/>
        <v>52439323958.378586</v>
      </c>
      <c r="R52" s="90">
        <f t="shared" ca="1" si="10"/>
        <v>47987179205.918152</v>
      </c>
      <c r="S52" s="90">
        <f t="shared" ca="1" si="10"/>
        <v>43535034453.457726</v>
      </c>
      <c r="T52" s="90">
        <f t="shared" ca="1" si="10"/>
        <v>39082889700.997284</v>
      </c>
      <c r="U52" s="90">
        <f t="shared" ca="1" si="10"/>
        <v>34630744948.536858</v>
      </c>
      <c r="V52">
        <f ca="1">IF('NGPS 2030'!$A60="MR",INDIRECT("'NGPS 2030'!"&amp;'Country Selector'!$B$3&amp;ROW($A60))*10^12,0)*'Process Emissions Multipliers'!$G$56</f>
        <v>30178600196.076424</v>
      </c>
      <c r="W52" s="90">
        <f t="shared" ca="1" si="8"/>
        <v>30221328502.15181</v>
      </c>
      <c r="X52" s="90">
        <f t="shared" ca="1" si="8"/>
        <v>30264056808.227196</v>
      </c>
      <c r="Y52" s="90">
        <f t="shared" ca="1" si="8"/>
        <v>30306785114.302582</v>
      </c>
      <c r="Z52" s="90">
        <f t="shared" ca="1" si="8"/>
        <v>30349513420.377968</v>
      </c>
      <c r="AA52" s="90">
        <f t="shared" ca="1" si="8"/>
        <v>30392241726.453362</v>
      </c>
      <c r="AB52" s="90">
        <f t="shared" ca="1" si="8"/>
        <v>30434970032.528748</v>
      </c>
      <c r="AC52" s="90">
        <f t="shared" ca="1" si="8"/>
        <v>30477698338.604134</v>
      </c>
      <c r="AD52" s="90">
        <f t="shared" ca="1" si="8"/>
        <v>30520426644.67952</v>
      </c>
      <c r="AE52" s="90">
        <f t="shared" ca="1" si="8"/>
        <v>30563154950.754906</v>
      </c>
      <c r="AF52" s="90">
        <f t="shared" ca="1" si="8"/>
        <v>30605883256.830292</v>
      </c>
      <c r="AG52" s="90">
        <f t="shared" ca="1" si="8"/>
        <v>30648611562.905678</v>
      </c>
      <c r="AH52" s="90">
        <f t="shared" ca="1" si="8"/>
        <v>30691339868.981068</v>
      </c>
      <c r="AI52" s="90">
        <f t="shared" ca="1" si="8"/>
        <v>30734068175.056458</v>
      </c>
      <c r="AJ52" s="90">
        <f t="shared" ca="1" si="8"/>
        <v>30776796481.131844</v>
      </c>
      <c r="AK52" s="90">
        <f t="shared" ca="1" si="8"/>
        <v>30819524787.20723</v>
      </c>
      <c r="AL52" s="90">
        <f t="shared" ca="1" si="8"/>
        <v>30862253093.282616</v>
      </c>
      <c r="AM52" s="90">
        <f t="shared" ca="1" si="11"/>
        <v>30904981399.358006</v>
      </c>
      <c r="AN52" s="90">
        <f t="shared" ca="1" si="11"/>
        <v>30947709705.433388</v>
      </c>
      <c r="AO52" s="90">
        <f t="shared" ca="1" si="11"/>
        <v>30990438011.508778</v>
      </c>
      <c r="AP52">
        <f ca="1">V52*'Process Emissions Multipliers'!$H$56</f>
        <v>31033166317.584164</v>
      </c>
    </row>
    <row r="53" spans="1:42">
      <c r="A53" s="74">
        <v>1</v>
      </c>
      <c r="B53" s="208">
        <f ca="1">IF('NGPS 2010'!$A61="MR",INDIRECT("'NGPS 2010'!"&amp;'Country Selector'!$B$3&amp;ROW($A61))*10^12,0)*'Process Emissions Multipliers'!$C$56</f>
        <v>127698956553.43675</v>
      </c>
      <c r="C53" s="90">
        <f t="shared" ca="1" si="9"/>
        <v>133466155101.09521</v>
      </c>
      <c r="D53" s="90">
        <f t="shared" ca="1" si="9"/>
        <v>139233353648.75369</v>
      </c>
      <c r="E53" s="90">
        <f t="shared" ca="1" si="9"/>
        <v>145000552196.41217</v>
      </c>
      <c r="F53" s="90">
        <f t="shared" ca="1" si="9"/>
        <v>150767750744.07062</v>
      </c>
      <c r="G53" s="90">
        <f t="shared" ca="1" si="9"/>
        <v>156534949291.72906</v>
      </c>
      <c r="H53" s="90">
        <f t="shared" ca="1" si="9"/>
        <v>162302147839.38754</v>
      </c>
      <c r="I53" s="90">
        <f t="shared" ca="1" si="9"/>
        <v>168069346387.04602</v>
      </c>
      <c r="J53" s="90">
        <f t="shared" ca="1" si="9"/>
        <v>173836544934.7045</v>
      </c>
      <c r="K53" s="90">
        <f t="shared" ca="1" si="9"/>
        <v>179603743482.36298</v>
      </c>
      <c r="L53">
        <f ca="1">IF('NGPS 2020'!$A61="MR",INDIRECT("'NGPS 2020'!"&amp;'Country Selector'!$B$3&amp;ROW($A61))*10^12,0)*'Process Emissions Multipliers'!$E$56</f>
        <v>185370942030.02142</v>
      </c>
      <c r="M53" s="90">
        <f t="shared" ca="1" si="10"/>
        <v>182928596119.89819</v>
      </c>
      <c r="N53" s="90">
        <f t="shared" ca="1" si="10"/>
        <v>180486250209.77499</v>
      </c>
      <c r="O53" s="90">
        <f t="shared" ca="1" si="10"/>
        <v>178043904299.65173</v>
      </c>
      <c r="P53" s="90">
        <f t="shared" ca="1" si="10"/>
        <v>175601558389.5285</v>
      </c>
      <c r="Q53" s="90">
        <f t="shared" ca="1" si="10"/>
        <v>173159212479.4053</v>
      </c>
      <c r="R53" s="90">
        <f t="shared" ca="1" si="10"/>
        <v>170716866569.2821</v>
      </c>
      <c r="S53" s="90">
        <f t="shared" ca="1" si="10"/>
        <v>168274520659.15887</v>
      </c>
      <c r="T53" s="90">
        <f t="shared" ca="1" si="10"/>
        <v>165832174749.03564</v>
      </c>
      <c r="U53" s="90">
        <f t="shared" ca="1" si="10"/>
        <v>163389828838.91238</v>
      </c>
      <c r="V53">
        <f ca="1">IF('NGPS 2030'!$A61="MR",INDIRECT("'NGPS 2030'!"&amp;'Country Selector'!$B$3&amp;ROW($A61))*10^12,0)*'Process Emissions Multipliers'!$G$56</f>
        <v>160947482928.78918</v>
      </c>
      <c r="W53" s="90">
        <f t="shared" ca="1" si="8"/>
        <v>161175360075.77292</v>
      </c>
      <c r="X53" s="90">
        <f t="shared" ca="1" si="8"/>
        <v>161403237222.75662</v>
      </c>
      <c r="Y53" s="90">
        <f t="shared" ca="1" si="8"/>
        <v>161631114369.74036</v>
      </c>
      <c r="Z53" s="90">
        <f t="shared" ca="1" si="8"/>
        <v>161858991516.72409</v>
      </c>
      <c r="AA53" s="90">
        <f t="shared" ca="1" si="8"/>
        <v>162086868663.70782</v>
      </c>
      <c r="AB53" s="90">
        <f t="shared" ca="1" si="8"/>
        <v>162314745810.69153</v>
      </c>
      <c r="AC53" s="90">
        <f t="shared" ca="1" si="8"/>
        <v>162542622957.67526</v>
      </c>
      <c r="AD53" s="90">
        <f t="shared" ca="1" si="8"/>
        <v>162770500104.659</v>
      </c>
      <c r="AE53" s="90">
        <f t="shared" ca="1" si="8"/>
        <v>162998377251.64273</v>
      </c>
      <c r="AF53" s="90">
        <f t="shared" ca="1" si="8"/>
        <v>163226254398.62646</v>
      </c>
      <c r="AG53" s="90">
        <f t="shared" ca="1" si="8"/>
        <v>163454131545.61017</v>
      </c>
      <c r="AH53" s="90">
        <f t="shared" ca="1" si="8"/>
        <v>163682008692.59387</v>
      </c>
      <c r="AI53" s="90">
        <f t="shared" ca="1" si="8"/>
        <v>163909885839.57764</v>
      </c>
      <c r="AJ53" s="90">
        <f t="shared" ca="1" si="8"/>
        <v>164137762986.56137</v>
      </c>
      <c r="AK53" s="90">
        <f t="shared" ca="1" si="8"/>
        <v>164365640133.54507</v>
      </c>
      <c r="AL53" s="90">
        <f t="shared" ca="1" si="8"/>
        <v>164593517280.52881</v>
      </c>
      <c r="AM53" s="90">
        <f t="shared" ca="1" si="11"/>
        <v>164821394427.51254</v>
      </c>
      <c r="AN53" s="90">
        <f t="shared" ca="1" si="11"/>
        <v>165049271574.49625</v>
      </c>
      <c r="AO53" s="90">
        <f t="shared" ca="1" si="11"/>
        <v>165277148721.47998</v>
      </c>
      <c r="AP53">
        <f ca="1">V53*'Process Emissions Multipliers'!$H$56</f>
        <v>165505025868.46371</v>
      </c>
    </row>
    <row r="54" spans="1:42">
      <c r="A54" s="74">
        <v>2</v>
      </c>
      <c r="B54" s="208">
        <f ca="1">IF('NGPS 2010'!$A62="MR",INDIRECT("'NGPS 2010'!"&amp;'Country Selector'!$B$3&amp;ROW($A62))*10^12,0)*'Process Emissions Multipliers'!$C$56</f>
        <v>16458540187.863333</v>
      </c>
      <c r="C54" s="90">
        <f t="shared" ca="1" si="9"/>
        <v>15125982324.071201</v>
      </c>
      <c r="D54" s="90">
        <f t="shared" ca="1" si="9"/>
        <v>13793424460.279072</v>
      </c>
      <c r="E54" s="90">
        <f t="shared" ca="1" si="9"/>
        <v>12460866596.48694</v>
      </c>
      <c r="F54" s="90">
        <f t="shared" ca="1" si="9"/>
        <v>11128308732.694807</v>
      </c>
      <c r="G54" s="90">
        <f t="shared" ca="1" si="9"/>
        <v>9795750868.9026775</v>
      </c>
      <c r="H54" s="90">
        <f t="shared" ca="1" si="9"/>
        <v>8463193005.1105471</v>
      </c>
      <c r="I54" s="90">
        <f t="shared" ca="1" si="9"/>
        <v>7130635141.3184156</v>
      </c>
      <c r="J54" s="90">
        <f t="shared" ca="1" si="9"/>
        <v>5798077277.5262852</v>
      </c>
      <c r="K54" s="90">
        <f t="shared" ca="1" si="9"/>
        <v>4465519413.7341547</v>
      </c>
      <c r="L54">
        <f ca="1">IF('NGPS 2020'!$A62="MR",INDIRECT("'NGPS 2020'!"&amp;'Country Selector'!$B$3&amp;ROW($A62))*10^12,0)*'Process Emissions Multipliers'!$E$56</f>
        <v>3132961549.9420233</v>
      </c>
      <c r="M54" s="90">
        <f t="shared" ca="1" si="10"/>
        <v>3265751326.18221</v>
      </c>
      <c r="N54" s="90">
        <f t="shared" ca="1" si="10"/>
        <v>3398541102.4223967</v>
      </c>
      <c r="O54" s="90">
        <f t="shared" ca="1" si="10"/>
        <v>3531330878.6625834</v>
      </c>
      <c r="P54" s="90">
        <f t="shared" ca="1" si="10"/>
        <v>3664120654.90277</v>
      </c>
      <c r="Q54" s="90">
        <f t="shared" ca="1" si="10"/>
        <v>3796910431.1429567</v>
      </c>
      <c r="R54" s="90">
        <f t="shared" ca="1" si="10"/>
        <v>3929700207.3831434</v>
      </c>
      <c r="S54" s="90">
        <f t="shared" ca="1" si="10"/>
        <v>4062489983.6233301</v>
      </c>
      <c r="T54" s="90">
        <f t="shared" ca="1" si="10"/>
        <v>4195279759.8635168</v>
      </c>
      <c r="U54" s="90">
        <f t="shared" ca="1" si="10"/>
        <v>4328069536.1037035</v>
      </c>
      <c r="V54">
        <f ca="1">IF('NGPS 2030'!$A62="MR",INDIRECT("'NGPS 2030'!"&amp;'Country Selector'!$B$3&amp;ROW($A62))*10^12,0)*'Process Emissions Multipliers'!$G$56</f>
        <v>4460859312.3438902</v>
      </c>
      <c r="W54" s="90">
        <f t="shared" ca="1" si="8"/>
        <v>4467175210.39147</v>
      </c>
      <c r="X54" s="90">
        <f t="shared" ca="1" si="8"/>
        <v>4473491108.4390478</v>
      </c>
      <c r="Y54" s="90">
        <f t="shared" ca="1" si="8"/>
        <v>4479807006.4866276</v>
      </c>
      <c r="Z54" s="90">
        <f t="shared" ca="1" si="8"/>
        <v>4486122904.5342064</v>
      </c>
      <c r="AA54" s="90">
        <f t="shared" ca="1" si="8"/>
        <v>4492438802.5817862</v>
      </c>
      <c r="AB54" s="90">
        <f t="shared" ca="1" si="8"/>
        <v>4498754700.629365</v>
      </c>
      <c r="AC54" s="90">
        <f t="shared" ca="1" si="8"/>
        <v>4505070598.6769447</v>
      </c>
      <c r="AD54" s="90">
        <f t="shared" ca="1" si="8"/>
        <v>4511386496.7245235</v>
      </c>
      <c r="AE54" s="90">
        <f t="shared" ca="1" si="8"/>
        <v>4517702394.7721024</v>
      </c>
      <c r="AF54" s="90">
        <f t="shared" ca="1" si="8"/>
        <v>4524018292.8196812</v>
      </c>
      <c r="AG54" s="90">
        <f t="shared" ca="1" si="8"/>
        <v>4530334190.8672609</v>
      </c>
      <c r="AH54" s="90">
        <f t="shared" ca="1" si="8"/>
        <v>4536650088.9148397</v>
      </c>
      <c r="AI54" s="90">
        <f t="shared" ca="1" si="8"/>
        <v>4542965986.9624195</v>
      </c>
      <c r="AJ54" s="90">
        <f t="shared" ca="1" si="8"/>
        <v>4549281885.0099983</v>
      </c>
      <c r="AK54" s="90">
        <f t="shared" ca="1" si="8"/>
        <v>4555597783.0575771</v>
      </c>
      <c r="AL54" s="90">
        <f t="shared" ca="1" si="8"/>
        <v>4561913681.1051559</v>
      </c>
      <c r="AM54" s="90">
        <f t="shared" ca="1" si="11"/>
        <v>4568229579.1527357</v>
      </c>
      <c r="AN54" s="90">
        <f t="shared" ca="1" si="11"/>
        <v>4574545477.2003145</v>
      </c>
      <c r="AO54" s="90">
        <f t="shared" ca="1" si="11"/>
        <v>4580861375.2478933</v>
      </c>
      <c r="AP54">
        <f ca="1">V54*'Process Emissions Multipliers'!$H$56</f>
        <v>4587177273.2954731</v>
      </c>
    </row>
    <row r="55" spans="1:42">
      <c r="A55" s="74">
        <v>3</v>
      </c>
      <c r="B55" s="208">
        <f ca="1">IF('NGPS 2010'!$A63="MR",INDIRECT("'NGPS 2010'!"&amp;'Country Selector'!$B$3&amp;ROW($A63))*10^12,0)*'Process Emissions Multipliers'!$C$56</f>
        <v>22589167970.960293</v>
      </c>
      <c r="C55" s="90">
        <f t="shared" ca="1" si="9"/>
        <v>23216045857.880531</v>
      </c>
      <c r="D55" s="90">
        <f t="shared" ca="1" si="9"/>
        <v>23842923744.800766</v>
      </c>
      <c r="E55" s="90">
        <f t="shared" ca="1" si="9"/>
        <v>24469801631.721001</v>
      </c>
      <c r="F55" s="90">
        <f t="shared" ca="1" si="9"/>
        <v>25096679518.641235</v>
      </c>
      <c r="G55" s="90">
        <f t="shared" ca="1" si="9"/>
        <v>25723557405.56147</v>
      </c>
      <c r="H55" s="90">
        <f t="shared" ca="1" si="9"/>
        <v>26350435292.481705</v>
      </c>
      <c r="I55" s="90">
        <f t="shared" ca="1" si="9"/>
        <v>26977313179.401939</v>
      </c>
      <c r="J55" s="90">
        <f t="shared" ca="1" si="9"/>
        <v>27604191066.322178</v>
      </c>
      <c r="K55" s="90">
        <f t="shared" ca="1" si="9"/>
        <v>28231068953.242416</v>
      </c>
      <c r="L55">
        <f ca="1">IF('NGPS 2020'!$A63="MR",INDIRECT("'NGPS 2020'!"&amp;'Country Selector'!$B$3&amp;ROW($A63))*10^12,0)*'Process Emissions Multipliers'!$E$56</f>
        <v>28857946840.162651</v>
      </c>
      <c r="M55" s="90">
        <f t="shared" ca="1" si="10"/>
        <v>26042545126.978378</v>
      </c>
      <c r="N55" s="90">
        <f t="shared" ca="1" si="10"/>
        <v>23227143413.794106</v>
      </c>
      <c r="O55" s="90">
        <f t="shared" ca="1" si="10"/>
        <v>20411741700.609833</v>
      </c>
      <c r="P55" s="90">
        <f t="shared" ca="1" si="10"/>
        <v>17596339987.42556</v>
      </c>
      <c r="Q55" s="90">
        <f t="shared" ca="1" si="10"/>
        <v>14780938274.241291</v>
      </c>
      <c r="R55" s="90">
        <f t="shared" ca="1" si="10"/>
        <v>11965536561.057018</v>
      </c>
      <c r="S55" s="90">
        <f t="shared" ca="1" si="10"/>
        <v>9150134847.8727455</v>
      </c>
      <c r="T55" s="90">
        <f t="shared" ca="1" si="10"/>
        <v>6334733134.6884747</v>
      </c>
      <c r="U55" s="90">
        <f t="shared" ca="1" si="10"/>
        <v>3519331421.5042033</v>
      </c>
      <c r="V55">
        <f ca="1">IF('NGPS 2030'!$A63="MR",INDIRECT("'NGPS 2030'!"&amp;'Country Selector'!$B$3&amp;ROW($A63))*10^12,0)*'Process Emissions Multipliers'!$G$56</f>
        <v>703929708.31993163</v>
      </c>
      <c r="W55" s="90">
        <f t="shared" ca="1" si="8"/>
        <v>704926365.68101633</v>
      </c>
      <c r="X55" s="90">
        <f t="shared" ca="1" si="8"/>
        <v>705923023.04210114</v>
      </c>
      <c r="Y55" s="90">
        <f t="shared" ca="1" si="8"/>
        <v>706919680.40318573</v>
      </c>
      <c r="Z55" s="90">
        <f t="shared" ca="1" si="8"/>
        <v>707916337.76427042</v>
      </c>
      <c r="AA55" s="90">
        <f t="shared" ca="1" si="8"/>
        <v>708912995.12535524</v>
      </c>
      <c r="AB55" s="90">
        <f t="shared" ca="1" si="8"/>
        <v>709909652.4864397</v>
      </c>
      <c r="AC55" s="90">
        <f t="shared" ca="1" si="8"/>
        <v>710906309.84752452</v>
      </c>
      <c r="AD55" s="90">
        <f t="shared" ca="1" si="8"/>
        <v>711902967.20860934</v>
      </c>
      <c r="AE55" s="90">
        <f t="shared" ca="1" si="8"/>
        <v>712899624.56969404</v>
      </c>
      <c r="AF55" s="90">
        <f t="shared" ca="1" si="8"/>
        <v>713896281.93077874</v>
      </c>
      <c r="AG55" s="90">
        <f t="shared" ca="1" si="8"/>
        <v>714892939.29186344</v>
      </c>
      <c r="AH55" s="90">
        <f t="shared" ca="1" si="8"/>
        <v>715889596.65294802</v>
      </c>
      <c r="AI55" s="90">
        <f t="shared" ca="1" si="8"/>
        <v>716886254.01403272</v>
      </c>
      <c r="AJ55" s="90">
        <f t="shared" ca="1" si="8"/>
        <v>717882911.37511754</v>
      </c>
      <c r="AK55" s="90">
        <f t="shared" ca="1" si="8"/>
        <v>718879568.73620212</v>
      </c>
      <c r="AL55" s="90">
        <f t="shared" ca="1" si="8"/>
        <v>719876226.09728694</v>
      </c>
      <c r="AM55" s="90">
        <f t="shared" ca="1" si="11"/>
        <v>720872883.45837164</v>
      </c>
      <c r="AN55" s="90">
        <f t="shared" ca="1" si="11"/>
        <v>721869540.81945634</v>
      </c>
      <c r="AO55" s="90">
        <f t="shared" ca="1" si="11"/>
        <v>722866198.18054104</v>
      </c>
      <c r="AP55">
        <f ca="1">V55*'Process Emissions Multipliers'!$H$56</f>
        <v>723862855.54162574</v>
      </c>
    </row>
    <row r="56" spans="1:42">
      <c r="A56" s="74">
        <v>4</v>
      </c>
      <c r="B56" s="208">
        <f ca="1">IF('NGPS 2010'!$A64="MR",INDIRECT("'NGPS 2010'!"&amp;'Country Selector'!$B$3&amp;ROW($A64))*10^12,0)*'Process Emissions Multipliers'!$C$56</f>
        <v>54522993578.805656</v>
      </c>
      <c r="C56" s="90">
        <f t="shared" ca="1" si="9"/>
        <v>50064215672.711067</v>
      </c>
      <c r="D56" s="90">
        <f t="shared" ca="1" si="9"/>
        <v>45605437766.61647</v>
      </c>
      <c r="E56" s="90">
        <f t="shared" ca="1" si="9"/>
        <v>41146659860.521881</v>
      </c>
      <c r="F56" s="90">
        <f t="shared" ca="1" si="9"/>
        <v>36687881954.427292</v>
      </c>
      <c r="G56" s="90">
        <f t="shared" ca="1" si="9"/>
        <v>32229104048.332699</v>
      </c>
      <c r="H56" s="90">
        <f t="shared" ca="1" si="9"/>
        <v>27770326142.23811</v>
      </c>
      <c r="I56" s="90">
        <f t="shared" ca="1" si="9"/>
        <v>23311548236.143517</v>
      </c>
      <c r="J56" s="90">
        <f t="shared" ca="1" si="9"/>
        <v>18852770330.048927</v>
      </c>
      <c r="K56" s="90">
        <f t="shared" ca="1" si="9"/>
        <v>14393992423.954334</v>
      </c>
      <c r="L56">
        <f ca="1">IF('NGPS 2020'!$A64="MR",INDIRECT("'NGPS 2020'!"&amp;'Country Selector'!$B$3&amp;ROW($A64))*10^12,0)*'Process Emissions Multipliers'!$E$56</f>
        <v>9935214517.8597431</v>
      </c>
      <c r="M56" s="90">
        <f t="shared" ca="1" si="10"/>
        <v>9191764347.6360779</v>
      </c>
      <c r="N56" s="90">
        <f t="shared" ca="1" si="10"/>
        <v>8448314177.4124117</v>
      </c>
      <c r="O56" s="90">
        <f t="shared" ca="1" si="10"/>
        <v>7704864007.1887465</v>
      </c>
      <c r="P56" s="90">
        <f t="shared" ca="1" si="10"/>
        <v>6961413836.9650803</v>
      </c>
      <c r="Q56" s="90">
        <f t="shared" ca="1" si="10"/>
        <v>6217963666.741415</v>
      </c>
      <c r="R56" s="90">
        <f t="shared" ca="1" si="10"/>
        <v>5474513496.5177488</v>
      </c>
      <c r="S56" s="90">
        <f t="shared" ca="1" si="10"/>
        <v>4731063326.2940836</v>
      </c>
      <c r="T56" s="90">
        <f t="shared" ca="1" si="10"/>
        <v>3987613156.0704174</v>
      </c>
      <c r="U56" s="90">
        <f t="shared" ca="1" si="10"/>
        <v>3244162985.8467512</v>
      </c>
      <c r="V56">
        <f ca="1">IF('NGPS 2030'!$A64="MR",INDIRECT("'NGPS 2030'!"&amp;'Country Selector'!$B$3&amp;ROW($A64))*10^12,0)*'Process Emissions Multipliers'!$G$56</f>
        <v>2500712815.623086</v>
      </c>
      <c r="W56" s="90">
        <f t="shared" ca="1" si="8"/>
        <v>2504253444.4759269</v>
      </c>
      <c r="X56" s="90">
        <f t="shared" ca="1" si="8"/>
        <v>2507794073.3287683</v>
      </c>
      <c r="Y56" s="90">
        <f t="shared" ca="1" si="8"/>
        <v>2511334702.1816096</v>
      </c>
      <c r="Z56" s="90">
        <f t="shared" ca="1" si="8"/>
        <v>2514875331.0344505</v>
      </c>
      <c r="AA56" s="90">
        <f t="shared" ca="1" si="8"/>
        <v>2518415959.8872919</v>
      </c>
      <c r="AB56" s="90">
        <f t="shared" ca="1" si="8"/>
        <v>2521956588.7401333</v>
      </c>
      <c r="AC56" s="90">
        <f t="shared" ca="1" si="8"/>
        <v>2525497217.5929742</v>
      </c>
      <c r="AD56" s="90">
        <f t="shared" ca="1" si="8"/>
        <v>2529037846.4458151</v>
      </c>
      <c r="AE56" s="90">
        <f t="shared" ca="1" si="8"/>
        <v>2532578475.2986565</v>
      </c>
      <c r="AF56" s="90">
        <f t="shared" ca="1" si="8"/>
        <v>2536119104.1514978</v>
      </c>
      <c r="AG56" s="90">
        <f t="shared" ca="1" si="8"/>
        <v>2539659733.0043383</v>
      </c>
      <c r="AH56" s="90">
        <f t="shared" ca="1" si="8"/>
        <v>2543200361.8571801</v>
      </c>
      <c r="AI56" s="90">
        <f t="shared" ca="1" si="8"/>
        <v>2546740990.710021</v>
      </c>
      <c r="AJ56" s="90">
        <f t="shared" ca="1" si="8"/>
        <v>2550281619.5628624</v>
      </c>
      <c r="AK56" s="90">
        <f t="shared" ca="1" si="8"/>
        <v>2553822248.4157038</v>
      </c>
      <c r="AL56" s="90">
        <f t="shared" ca="1" si="8"/>
        <v>2557362877.2685447</v>
      </c>
      <c r="AM56" s="90">
        <f t="shared" ca="1" si="11"/>
        <v>2560903506.1213856</v>
      </c>
      <c r="AN56" s="90">
        <f t="shared" ca="1" si="11"/>
        <v>2564444134.974227</v>
      </c>
      <c r="AO56" s="90">
        <f t="shared" ca="1" si="11"/>
        <v>2567984763.8270679</v>
      </c>
      <c r="AP56">
        <f ca="1">V56*'Process Emissions Multipliers'!$H$56</f>
        <v>2571525392.6799092</v>
      </c>
    </row>
    <row r="57" spans="1:42">
      <c r="A57" s="74">
        <v>5</v>
      </c>
      <c r="B57" s="208">
        <f ca="1">IF('NGPS 2010'!$A65="MR",INDIRECT("'NGPS 2010'!"&amp;'Country Selector'!$B$3&amp;ROW($A65))*10^12,0)*'Process Emissions Multipliers'!$C$56</f>
        <v>18095651445.585037</v>
      </c>
      <c r="C57" s="90">
        <f t="shared" ca="1" si="9"/>
        <v>16698079729.144678</v>
      </c>
      <c r="D57" s="90">
        <f t="shared" ca="1" si="9"/>
        <v>15300508012.704323</v>
      </c>
      <c r="E57" s="90">
        <f t="shared" ca="1" si="9"/>
        <v>13902936296.263968</v>
      </c>
      <c r="F57" s="90">
        <f t="shared" ca="1" si="9"/>
        <v>12505364579.82361</v>
      </c>
      <c r="G57" s="90">
        <f t="shared" ca="1" si="9"/>
        <v>11107792863.383253</v>
      </c>
      <c r="H57" s="90">
        <f t="shared" ca="1" si="9"/>
        <v>9710221146.942894</v>
      </c>
      <c r="I57" s="90">
        <f t="shared" ca="1" si="9"/>
        <v>8312649430.5025387</v>
      </c>
      <c r="J57" s="90">
        <f t="shared" ca="1" si="9"/>
        <v>6915077714.0621815</v>
      </c>
      <c r="K57" s="90">
        <f t="shared" ca="1" si="9"/>
        <v>5517505997.6218243</v>
      </c>
      <c r="L57">
        <f ca="1">IF('NGPS 2020'!$A65="MR",INDIRECT("'NGPS 2020'!"&amp;'Country Selector'!$B$3&amp;ROW($A65))*10^12,0)*'Process Emissions Multipliers'!$E$56</f>
        <v>4119934281.181468</v>
      </c>
      <c r="M57" s="90">
        <f t="shared" ca="1" si="10"/>
        <v>3856567087.6369133</v>
      </c>
      <c r="N57" s="90">
        <f t="shared" ca="1" si="10"/>
        <v>3593199894.0923581</v>
      </c>
      <c r="O57" s="90">
        <f t="shared" ca="1" si="10"/>
        <v>3329832700.5478029</v>
      </c>
      <c r="P57" s="90">
        <f t="shared" ca="1" si="10"/>
        <v>3066465507.0032482</v>
      </c>
      <c r="Q57" s="90">
        <f t="shared" ca="1" si="10"/>
        <v>2803098313.4586935</v>
      </c>
      <c r="R57" s="90">
        <f t="shared" ca="1" si="10"/>
        <v>2539731119.9141388</v>
      </c>
      <c r="S57" s="90">
        <f t="shared" ca="1" si="10"/>
        <v>2276363926.3695841</v>
      </c>
      <c r="T57" s="90">
        <f t="shared" ca="1" si="10"/>
        <v>2012996732.8250291</v>
      </c>
      <c r="U57" s="90">
        <f t="shared" ca="1" si="10"/>
        <v>1749629539.2804742</v>
      </c>
      <c r="V57">
        <f ca="1">IF('NGPS 2030'!$A65="MR",INDIRECT("'NGPS 2030'!"&amp;'Country Selector'!$B$3&amp;ROW($A65))*10^12,0)*'Process Emissions Multipliers'!$G$56</f>
        <v>1486262345.7359195</v>
      </c>
      <c r="W57" s="90">
        <f t="shared" ca="1" si="8"/>
        <v>1488366667.0763502</v>
      </c>
      <c r="X57" s="90">
        <f t="shared" ca="1" si="8"/>
        <v>1490470988.4167807</v>
      </c>
      <c r="Y57" s="90">
        <f t="shared" ca="1" si="8"/>
        <v>1492575309.7572114</v>
      </c>
      <c r="Z57" s="90">
        <f t="shared" ca="1" si="8"/>
        <v>1494679631.0976419</v>
      </c>
      <c r="AA57" s="90">
        <f t="shared" ca="1" si="8"/>
        <v>1496783952.4380724</v>
      </c>
      <c r="AB57" s="90">
        <f t="shared" ca="1" si="8"/>
        <v>1498888273.7785029</v>
      </c>
      <c r="AC57" s="90">
        <f t="shared" ca="1" si="8"/>
        <v>1500992595.1189337</v>
      </c>
      <c r="AD57" s="90">
        <f t="shared" ca="1" si="8"/>
        <v>1503096916.4593642</v>
      </c>
      <c r="AE57" s="90">
        <f t="shared" ca="1" si="8"/>
        <v>1505201237.7997949</v>
      </c>
      <c r="AF57" s="90">
        <f t="shared" ca="1" si="8"/>
        <v>1507305559.1402254</v>
      </c>
      <c r="AG57" s="90">
        <f t="shared" ca="1" si="8"/>
        <v>1509409880.4806561</v>
      </c>
      <c r="AH57" s="90">
        <f t="shared" ca="1" si="8"/>
        <v>1511514201.8210866</v>
      </c>
      <c r="AI57" s="90">
        <f t="shared" ca="1" si="8"/>
        <v>1513618523.1615174</v>
      </c>
      <c r="AJ57" s="90">
        <f t="shared" ca="1" si="8"/>
        <v>1515722844.5019479</v>
      </c>
      <c r="AK57" s="90">
        <f t="shared" ca="1" si="8"/>
        <v>1517827165.8423786</v>
      </c>
      <c r="AL57" s="90">
        <f t="shared" ca="1" si="8"/>
        <v>1519931487.1828091</v>
      </c>
      <c r="AM57" s="90">
        <f t="shared" ca="1" si="11"/>
        <v>1522035808.5232396</v>
      </c>
      <c r="AN57" s="90">
        <f t="shared" ca="1" si="11"/>
        <v>1524140129.8636703</v>
      </c>
      <c r="AO57" s="90">
        <f t="shared" ca="1" si="11"/>
        <v>1526244451.2041011</v>
      </c>
      <c r="AP57">
        <f ca="1">V57*'Process Emissions Multipliers'!$H$56</f>
        <v>1528348772.5445316</v>
      </c>
    </row>
    <row r="58" spans="1:42">
      <c r="A58" s="74">
        <v>6</v>
      </c>
      <c r="B58" s="208">
        <f ca="1">IF('NGPS 2010'!$A66="MR",INDIRECT("'NGPS 2010'!"&amp;'Country Selector'!$B$3&amp;ROW($A66))*10^12,0)*'Process Emissions Multipliers'!$C$56</f>
        <v>25871415960.358429</v>
      </c>
      <c r="C58" s="90">
        <f t="shared" ca="1" si="9"/>
        <v>23365419840.940876</v>
      </c>
      <c r="D58" s="90">
        <f t="shared" ca="1" si="9"/>
        <v>20859423721.523323</v>
      </c>
      <c r="E58" s="90">
        <f t="shared" ca="1" si="9"/>
        <v>18353427602.10577</v>
      </c>
      <c r="F58" s="90">
        <f t="shared" ca="1" si="9"/>
        <v>15847431482.688215</v>
      </c>
      <c r="G58" s="90">
        <f t="shared" ca="1" si="9"/>
        <v>13341435363.270662</v>
      </c>
      <c r="H58" s="90">
        <f t="shared" ca="1" si="9"/>
        <v>10835439243.853109</v>
      </c>
      <c r="I58" s="90">
        <f t="shared" ca="1" si="9"/>
        <v>8329443124.4355564</v>
      </c>
      <c r="J58" s="90">
        <f t="shared" ca="1" si="9"/>
        <v>5823447005.0180025</v>
      </c>
      <c r="K58" s="90">
        <f t="shared" ca="1" si="9"/>
        <v>3317450885.6004496</v>
      </c>
      <c r="L58">
        <f ca="1">IF('NGPS 2020'!$A66="MR",INDIRECT("'NGPS 2020'!"&amp;'Country Selector'!$B$3&amp;ROW($A66))*10^12,0)*'Process Emissions Multipliers'!$E$56</f>
        <v>811454766.18289638</v>
      </c>
      <c r="M58" s="90">
        <f t="shared" ca="1" si="10"/>
        <v>783135710.10119617</v>
      </c>
      <c r="N58" s="90">
        <f t="shared" ca="1" si="10"/>
        <v>754816654.01949584</v>
      </c>
      <c r="O58" s="90">
        <f t="shared" ca="1" si="10"/>
        <v>726497597.93779564</v>
      </c>
      <c r="P58" s="90">
        <f t="shared" ca="1" si="10"/>
        <v>698178541.85609531</v>
      </c>
      <c r="Q58" s="90">
        <f t="shared" ca="1" si="10"/>
        <v>669859485.77439523</v>
      </c>
      <c r="R58" s="90">
        <f t="shared" ca="1" si="10"/>
        <v>641540429.6926949</v>
      </c>
      <c r="S58" s="90">
        <f t="shared" ca="1" si="10"/>
        <v>613221373.6109947</v>
      </c>
      <c r="T58" s="90">
        <f t="shared" ca="1" si="10"/>
        <v>584902317.52929449</v>
      </c>
      <c r="U58" s="90">
        <f t="shared" ca="1" si="10"/>
        <v>556583261.44759417</v>
      </c>
      <c r="V58">
        <f ca="1">IF('NGPS 2030'!$A66="MR",INDIRECT("'NGPS 2030'!"&amp;'Country Selector'!$B$3&amp;ROW($A66))*10^12,0)*'Process Emissions Multipliers'!$G$56</f>
        <v>528264205.36589396</v>
      </c>
      <c r="W58" s="90">
        <f t="shared" ca="1" si="8"/>
        <v>529012147.10304844</v>
      </c>
      <c r="X58" s="90">
        <f t="shared" ca="1" si="8"/>
        <v>529760088.84020299</v>
      </c>
      <c r="Y58" s="90">
        <f t="shared" ca="1" si="8"/>
        <v>530508030.57735753</v>
      </c>
      <c r="Z58" s="90">
        <f t="shared" ca="1" si="8"/>
        <v>531255972.31451201</v>
      </c>
      <c r="AA58" s="90">
        <f t="shared" ca="1" si="8"/>
        <v>532003914.0516665</v>
      </c>
      <c r="AB58" s="90">
        <f t="shared" ca="1" si="8"/>
        <v>532751855.7888211</v>
      </c>
      <c r="AC58" s="90">
        <f t="shared" ca="1" si="8"/>
        <v>533499797.52597558</v>
      </c>
      <c r="AD58" s="90">
        <f t="shared" ca="1" si="8"/>
        <v>534247739.26313013</v>
      </c>
      <c r="AE58" s="90">
        <f t="shared" ca="1" si="8"/>
        <v>534995681.00028455</v>
      </c>
      <c r="AF58" s="90">
        <f t="shared" ca="1" si="8"/>
        <v>535743622.7374391</v>
      </c>
      <c r="AG58" s="90">
        <f t="shared" ca="1" si="8"/>
        <v>536491564.47459364</v>
      </c>
      <c r="AH58" s="90">
        <f t="shared" ca="1" si="8"/>
        <v>537239506.21174812</v>
      </c>
      <c r="AI58" s="90">
        <f t="shared" ca="1" si="8"/>
        <v>537987447.94890261</v>
      </c>
      <c r="AJ58" s="90">
        <f t="shared" ca="1" si="8"/>
        <v>538735389.68605721</v>
      </c>
      <c r="AK58" s="90">
        <f t="shared" ca="1" si="8"/>
        <v>539483331.42321169</v>
      </c>
      <c r="AL58" s="90">
        <f t="shared" ca="1" si="8"/>
        <v>540231273.16036618</v>
      </c>
      <c r="AM58" s="90">
        <f t="shared" ca="1" si="11"/>
        <v>540979214.89752066</v>
      </c>
      <c r="AN58" s="90">
        <f t="shared" ca="1" si="11"/>
        <v>541727156.63467515</v>
      </c>
      <c r="AO58" s="90">
        <f t="shared" ca="1" si="11"/>
        <v>542475098.37182975</v>
      </c>
      <c r="AP58">
        <f ca="1">V58*'Process Emissions Multipliers'!$H$56</f>
        <v>543223040.10898423</v>
      </c>
    </row>
    <row r="59" spans="1:42">
      <c r="A59" s="74">
        <v>7</v>
      </c>
      <c r="B59" s="208">
        <f ca="1">IF('NGPS 2010'!$A67="MR",INDIRECT("'NGPS 2010'!"&amp;'Country Selector'!$B$3&amp;ROW($A67))*10^12,0)*'Process Emissions Multipliers'!$C$56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Selector'!$B$3&amp;ROW($A67))*10^12,0)*'Process Emissions Multipliers'!$E$56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Selector'!$B$3&amp;ROW($A67))*10^12,0)*'Process Emissions Multipliers'!$G$56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Multipliers'!$H$56</f>
        <v>0</v>
      </c>
    </row>
    <row r="60" spans="1:42">
      <c r="A60" s="74">
        <v>8</v>
      </c>
      <c r="B60" s="208">
        <f ca="1">IF('NGPS 2010'!$A68="MR",INDIRECT("'NGPS 2010'!"&amp;'Country Selector'!$B$3&amp;ROW($A68))*10^12,0)*'Process Emissions Multipliers'!$C$56</f>
        <v>43646534015.923264</v>
      </c>
      <c r="C60" s="90">
        <f t="shared" ca="1" si="9"/>
        <v>44978743886.484062</v>
      </c>
      <c r="D60" s="90">
        <f t="shared" ca="1" si="9"/>
        <v>46310953757.044853</v>
      </c>
      <c r="E60" s="90">
        <f t="shared" ca="1" si="9"/>
        <v>47643163627.605652</v>
      </c>
      <c r="F60" s="90">
        <f t="shared" ca="1" si="9"/>
        <v>48975373498.166451</v>
      </c>
      <c r="G60" s="90">
        <f t="shared" ca="1" si="9"/>
        <v>50307583368.727249</v>
      </c>
      <c r="H60" s="90">
        <f t="shared" ca="1" si="9"/>
        <v>51639793239.28804</v>
      </c>
      <c r="I60" s="90">
        <f t="shared" ca="1" si="9"/>
        <v>52972003109.848831</v>
      </c>
      <c r="J60" s="90">
        <f t="shared" ca="1" si="9"/>
        <v>54304212980.409637</v>
      </c>
      <c r="K60" s="90">
        <f t="shared" ca="1" si="9"/>
        <v>55636422850.970428</v>
      </c>
      <c r="L60">
        <f ca="1">IF('NGPS 2020'!$A68="MR",INDIRECT("'NGPS 2020'!"&amp;'Country Selector'!$B$3&amp;ROW($A68))*10^12,0)*'Process Emissions Multipliers'!$E$56</f>
        <v>56968632721.531227</v>
      </c>
      <c r="M60" s="90">
        <f t="shared" ca="1" si="10"/>
        <v>58000561699.847435</v>
      </c>
      <c r="N60" s="90">
        <f t="shared" ca="1" si="10"/>
        <v>59032490678.163643</v>
      </c>
      <c r="O60" s="90">
        <f t="shared" ca="1" si="10"/>
        <v>60064419656.479843</v>
      </c>
      <c r="P60" s="90">
        <f t="shared" ca="1" si="10"/>
        <v>61096348634.796051</v>
      </c>
      <c r="Q60" s="90">
        <f t="shared" ca="1" si="10"/>
        <v>62128277613.112259</v>
      </c>
      <c r="R60" s="90">
        <f t="shared" ca="1" si="10"/>
        <v>63160206591.428467</v>
      </c>
      <c r="S60" s="90">
        <f t="shared" ca="1" si="10"/>
        <v>64192135569.744675</v>
      </c>
      <c r="T60" s="90">
        <f t="shared" ca="1" si="10"/>
        <v>65224064548.060875</v>
      </c>
      <c r="U60" s="90">
        <f t="shared" ca="1" si="10"/>
        <v>66255993526.377083</v>
      </c>
      <c r="V60">
        <f ca="1">IF('NGPS 2030'!$A68="MR",INDIRECT("'NGPS 2030'!"&amp;'Country Selector'!$B$3&amp;ROW($A68))*10^12,0)*'Process Emissions Multipliers'!$G$56</f>
        <v>67287922504.693291</v>
      </c>
      <c r="W60" s="90">
        <f t="shared" ca="1" si="8"/>
        <v>67383191964.816612</v>
      </c>
      <c r="X60" s="90">
        <f t="shared" ca="1" si="8"/>
        <v>67478461424.939911</v>
      </c>
      <c r="Y60" s="90">
        <f t="shared" ca="1" si="8"/>
        <v>67573730885.063225</v>
      </c>
      <c r="Z60" s="90">
        <f t="shared" ca="1" si="8"/>
        <v>67669000345.186539</v>
      </c>
      <c r="AA60" s="90">
        <f t="shared" ca="1" si="8"/>
        <v>67764269805.309853</v>
      </c>
      <c r="AB60" s="90">
        <f t="shared" ca="1" si="8"/>
        <v>67859539265.433151</v>
      </c>
      <c r="AC60" s="90">
        <f t="shared" ca="1" si="8"/>
        <v>67954808725.556473</v>
      </c>
      <c r="AD60" s="90">
        <f t="shared" ca="1" si="8"/>
        <v>68050078185.679779</v>
      </c>
      <c r="AE60" s="90">
        <f t="shared" ca="1" si="8"/>
        <v>68145347645.803101</v>
      </c>
      <c r="AF60" s="90">
        <f t="shared" ca="1" si="8"/>
        <v>68240617105.926399</v>
      </c>
      <c r="AG60" s="90">
        <f t="shared" ca="1" si="8"/>
        <v>68335886566.049713</v>
      </c>
      <c r="AH60" s="90">
        <f t="shared" ca="1" si="8"/>
        <v>68431156026.173019</v>
      </c>
      <c r="AI60" s="90">
        <f t="shared" ca="1" si="8"/>
        <v>68526425486.296341</v>
      </c>
      <c r="AJ60" s="90">
        <f t="shared" ca="1" si="8"/>
        <v>68621694946.419647</v>
      </c>
      <c r="AK60" s="90">
        <f t="shared" ca="1" si="8"/>
        <v>68716964406.542953</v>
      </c>
      <c r="AL60" s="90">
        <f t="shared" ca="1" si="8"/>
        <v>68812233866.666275</v>
      </c>
      <c r="AM60" s="90">
        <f t="shared" ca="1" si="11"/>
        <v>68907503326.789581</v>
      </c>
      <c r="AN60" s="90">
        <f t="shared" ca="1" si="11"/>
        <v>69002772786.912888</v>
      </c>
      <c r="AO60" s="90">
        <f t="shared" ca="1" si="11"/>
        <v>69098042247.036194</v>
      </c>
      <c r="AP60">
        <f ca="1">V60*'Process Emissions Multipliers'!$H$56</f>
        <v>69193311707.159515</v>
      </c>
    </row>
    <row r="61" spans="1:42">
      <c r="A61" s="74">
        <v>9</v>
      </c>
      <c r="B61" s="208">
        <f ca="1">IF('NGPS 2010'!$A69="MR",INDIRECT("'NGPS 2010'!"&amp;'Country Selector'!$B$3&amp;ROW($A69))*10^12,0)*'Process Emissions Multipliers'!$C$56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Selector'!$B$3&amp;ROW($A69))*10^12,0)*'Process Emissions Multipliers'!$E$56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Selector'!$B$3&amp;ROW($A69))*10^12,0)*'Process Emissions Multipliers'!$G$56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Multipliers'!$H$56</f>
        <v>0</v>
      </c>
    </row>
    <row r="62" spans="1:42">
      <c r="A62" s="74">
        <v>10</v>
      </c>
      <c r="B62" s="208">
        <f ca="1">IF('NGPS 2010'!$A70="MR",INDIRECT("'NGPS 2010'!"&amp;'Country Selector'!$B$3&amp;ROW($A70))*10^12,0)*'Process Emissions Multipliers'!$C$56</f>
        <v>8342798156.7960749</v>
      </c>
      <c r="C62" s="90">
        <f t="shared" ca="1" si="9"/>
        <v>10159137713.294729</v>
      </c>
      <c r="D62" s="90">
        <f t="shared" ca="1" si="9"/>
        <v>11975477269.793385</v>
      </c>
      <c r="E62" s="90">
        <f t="shared" ca="1" si="9"/>
        <v>13791816826.292038</v>
      </c>
      <c r="F62" s="90">
        <f t="shared" ca="1" si="9"/>
        <v>15608156382.790691</v>
      </c>
      <c r="G62" s="90">
        <f t="shared" ca="1" si="9"/>
        <v>17424495939.289349</v>
      </c>
      <c r="H62" s="90">
        <f t="shared" ca="1" si="9"/>
        <v>19240835495.788002</v>
      </c>
      <c r="I62" s="90">
        <f t="shared" ca="1" si="9"/>
        <v>21057175052.286655</v>
      </c>
      <c r="J62" s="90">
        <f t="shared" ca="1" si="9"/>
        <v>22873514608.785309</v>
      </c>
      <c r="K62" s="90">
        <f t="shared" ca="1" si="9"/>
        <v>24689854165.283966</v>
      </c>
      <c r="L62">
        <f ca="1">IF('NGPS 2020'!$A70="MR",INDIRECT("'NGPS 2020'!"&amp;'Country Selector'!$B$3&amp;ROW($A70))*10^12,0)*'Process Emissions Multipliers'!$E$56</f>
        <v>26506193721.782619</v>
      </c>
      <c r="M62" s="90">
        <f t="shared" ca="1" si="10"/>
        <v>25799942915.524124</v>
      </c>
      <c r="N62" s="90">
        <f t="shared" ca="1" si="10"/>
        <v>25093692109.265621</v>
      </c>
      <c r="O62" s="90">
        <f t="shared" ca="1" si="10"/>
        <v>24387441303.007126</v>
      </c>
      <c r="P62" s="90">
        <f t="shared" ca="1" si="10"/>
        <v>23681190496.748627</v>
      </c>
      <c r="Q62" s="90">
        <f t="shared" ca="1" si="10"/>
        <v>22974939690.490131</v>
      </c>
      <c r="R62" s="90">
        <f t="shared" ca="1" si="10"/>
        <v>22268688884.231632</v>
      </c>
      <c r="S62" s="90">
        <f t="shared" ca="1" si="10"/>
        <v>21562438077.973137</v>
      </c>
      <c r="T62" s="90">
        <f t="shared" ca="1" si="10"/>
        <v>20856187271.714638</v>
      </c>
      <c r="U62" s="90">
        <f t="shared" ca="1" si="10"/>
        <v>20149936465.456139</v>
      </c>
      <c r="V62">
        <f ca="1">IF('NGPS 2030'!$A70="MR",INDIRECT("'NGPS 2030'!"&amp;'Country Selector'!$B$3&amp;ROW($A70))*10^12,0)*'Process Emissions Multipliers'!$G$56</f>
        <v>19443685659.197643</v>
      </c>
      <c r="W62" s="90">
        <f t="shared" ca="1" si="8"/>
        <v>19471214959.651672</v>
      </c>
      <c r="X62" s="90">
        <f t="shared" ca="1" si="8"/>
        <v>19498744260.105701</v>
      </c>
      <c r="Y62" s="90">
        <f t="shared" ca="1" si="8"/>
        <v>19526273560.559731</v>
      </c>
      <c r="Z62" s="90">
        <f t="shared" ca="1" si="8"/>
        <v>19553802861.01376</v>
      </c>
      <c r="AA62" s="90">
        <f t="shared" ca="1" si="8"/>
        <v>19581332161.467789</v>
      </c>
      <c r="AB62" s="90">
        <f t="shared" ca="1" si="8"/>
        <v>19608861461.921818</v>
      </c>
      <c r="AC62" s="90">
        <f t="shared" ca="1" si="8"/>
        <v>19636390762.375847</v>
      </c>
      <c r="AD62" s="90">
        <f t="shared" ca="1" si="8"/>
        <v>19663920062.829876</v>
      </c>
      <c r="AE62" s="90">
        <f t="shared" ca="1" si="8"/>
        <v>19691449363.283905</v>
      </c>
      <c r="AF62" s="90">
        <f t="shared" ca="1" si="8"/>
        <v>19718978663.737934</v>
      </c>
      <c r="AG62" s="90">
        <f t="shared" ca="1" si="8"/>
        <v>19746507964.191963</v>
      </c>
      <c r="AH62" s="90">
        <f t="shared" ca="1" si="8"/>
        <v>19774037264.645992</v>
      </c>
      <c r="AI62" s="90">
        <f t="shared" ca="1" si="8"/>
        <v>19801566565.100021</v>
      </c>
      <c r="AJ62" s="90">
        <f t="shared" ca="1" si="8"/>
        <v>19829095865.55405</v>
      </c>
      <c r="AK62" s="90">
        <f t="shared" ca="1" si="8"/>
        <v>19856625166.00808</v>
      </c>
      <c r="AL62" s="90">
        <f t="shared" ca="1" si="8"/>
        <v>19884154466.462109</v>
      </c>
      <c r="AM62" s="90">
        <f t="shared" ca="1" si="11"/>
        <v>19911683766.916138</v>
      </c>
      <c r="AN62" s="90">
        <f t="shared" ca="1" si="11"/>
        <v>19939213067.370167</v>
      </c>
      <c r="AO62" s="90">
        <f t="shared" ca="1" si="11"/>
        <v>19966742367.824192</v>
      </c>
      <c r="AP62">
        <f ca="1">V62*'Process Emissions Multipliers'!$H$56</f>
        <v>19994271668.278225</v>
      </c>
    </row>
    <row r="63" spans="1:42">
      <c r="A63" s="74">
        <v>11</v>
      </c>
      <c r="B63" s="208">
        <f ca="1">IF('NGPS 2010'!$A71="MR",INDIRECT("'NGPS 2010'!"&amp;'Country Selector'!$B$3&amp;ROW($A71))*10^12,0)*'Process Emissions Multipliers'!$C$56</f>
        <v>58343731439.662926</v>
      </c>
      <c r="C63" s="90">
        <f t="shared" ca="1" si="9"/>
        <v>62301088961.816895</v>
      </c>
      <c r="D63" s="90">
        <f t="shared" ca="1" si="9"/>
        <v>66258446483.970871</v>
      </c>
      <c r="E63" s="90">
        <f t="shared" ca="1" si="9"/>
        <v>70215804006.124847</v>
      </c>
      <c r="F63" s="90">
        <f t="shared" ref="D63:K95" ca="1" si="12">$B63*($L$1-F$1)/($L$1-$B$1)+$L63*(F$1-$B$1)/($L$1-$B$1)</f>
        <v>74173161528.278809</v>
      </c>
      <c r="G63" s="90">
        <f t="shared" ca="1" si="12"/>
        <v>78130519050.432785</v>
      </c>
      <c r="H63" s="90">
        <f t="shared" ca="1" si="12"/>
        <v>82087876572.586761</v>
      </c>
      <c r="I63" s="90">
        <f t="shared" ca="1" si="12"/>
        <v>86045234094.740738</v>
      </c>
      <c r="J63" s="90">
        <f t="shared" ca="1" si="12"/>
        <v>90002591616.894714</v>
      </c>
      <c r="K63" s="90">
        <f t="shared" ca="1" si="12"/>
        <v>93959949139.048676</v>
      </c>
      <c r="L63">
        <f ca="1">IF('NGPS 2020'!$A71="MR",INDIRECT("'NGPS 2020'!"&amp;'Country Selector'!$B$3&amp;ROW($A71))*10^12,0)*'Process Emissions Multipliers'!$E$56</f>
        <v>97917306661.202652</v>
      </c>
      <c r="M63" s="90">
        <f t="shared" ca="1" si="10"/>
        <v>97520569879.13324</v>
      </c>
      <c r="N63" s="90">
        <f t="shared" ca="1" si="10"/>
        <v>97123833097.063843</v>
      </c>
      <c r="O63" s="90">
        <f t="shared" ca="1" si="10"/>
        <v>96727096314.994415</v>
      </c>
      <c r="P63" s="90">
        <f t="shared" ref="N63:U95" ca="1" si="13">$L63*($V$1-P$1)/($V$1-$L$1)+$V63*(P$1-$L$1)/($V$1-$L$1)</f>
        <v>96330359532.925018</v>
      </c>
      <c r="Q63" s="90">
        <f t="shared" ca="1" si="13"/>
        <v>95933622750.855591</v>
      </c>
      <c r="R63" s="90">
        <f t="shared" ca="1" si="13"/>
        <v>95536885968.786179</v>
      </c>
      <c r="S63" s="90">
        <f t="shared" ca="1" si="13"/>
        <v>95140149186.716766</v>
      </c>
      <c r="T63" s="90">
        <f t="shared" ca="1" si="13"/>
        <v>94743412404.647369</v>
      </c>
      <c r="U63" s="90">
        <f t="shared" ca="1" si="13"/>
        <v>94346675622.577942</v>
      </c>
      <c r="V63">
        <f ca="1">IF('NGPS 2030'!$A71="MR",INDIRECT("'NGPS 2030'!"&amp;'Country Selector'!$B$3&amp;ROW($A71))*10^12,0)*'Process Emissions Multipliers'!$G$56</f>
        <v>93949938840.50853</v>
      </c>
      <c r="W63" s="90">
        <f t="shared" ref="W63:AL78" ca="1" si="14">$V63*($AP$1-W$1)/($AP$1-$V$1)+$AP63*(W$1-$V$1)/($AP$1-$V$1)</f>
        <v>94082957659.024277</v>
      </c>
      <c r="X63" s="90">
        <f t="shared" ca="1" si="14"/>
        <v>94215976477.540009</v>
      </c>
      <c r="Y63" s="90">
        <f t="shared" ca="1" si="14"/>
        <v>94348995296.055771</v>
      </c>
      <c r="Z63" s="90">
        <f t="shared" ca="1" si="14"/>
        <v>94482014114.571518</v>
      </c>
      <c r="AA63" s="90">
        <f t="shared" ca="1" si="14"/>
        <v>94615032933.08725</v>
      </c>
      <c r="AB63" s="90">
        <f t="shared" ca="1" si="14"/>
        <v>94748051751.602997</v>
      </c>
      <c r="AC63" s="90">
        <f t="shared" ca="1" si="14"/>
        <v>94881070570.118744</v>
      </c>
      <c r="AD63" s="90">
        <f t="shared" ca="1" si="14"/>
        <v>95014089388.634491</v>
      </c>
      <c r="AE63" s="90">
        <f t="shared" ca="1" si="14"/>
        <v>95147108207.150238</v>
      </c>
      <c r="AF63" s="90">
        <f t="shared" ca="1" si="14"/>
        <v>95280127025.665985</v>
      </c>
      <c r="AG63" s="90">
        <f t="shared" ca="1" si="14"/>
        <v>95413145844.181732</v>
      </c>
      <c r="AH63" s="90">
        <f t="shared" ca="1" si="14"/>
        <v>95546164662.697479</v>
      </c>
      <c r="AI63" s="90">
        <f t="shared" ca="1" si="14"/>
        <v>95679183481.213226</v>
      </c>
      <c r="AJ63" s="90">
        <f t="shared" ca="1" si="14"/>
        <v>95812202299.728958</v>
      </c>
      <c r="AK63" s="90">
        <f t="shared" ca="1" si="14"/>
        <v>95945221118.24472</v>
      </c>
      <c r="AL63" s="90">
        <f t="shared" ca="1" si="14"/>
        <v>96078239936.760468</v>
      </c>
      <c r="AM63" s="90">
        <f t="shared" ca="1" si="11"/>
        <v>96211258755.276199</v>
      </c>
      <c r="AN63" s="90">
        <f t="shared" ca="1" si="11"/>
        <v>96344277573.791962</v>
      </c>
      <c r="AO63" s="90">
        <f t="shared" ca="1" si="11"/>
        <v>96477296392.307678</v>
      </c>
      <c r="AP63">
        <f ca="1">V63*'Process Emissions Multipliers'!$H$56</f>
        <v>96610315210.823441</v>
      </c>
    </row>
    <row r="64" spans="1:42">
      <c r="A64" s="74">
        <v>12</v>
      </c>
      <c r="B64" s="208">
        <f ca="1">IF('NGPS 2010'!$A72="MR",INDIRECT("'NGPS 2010'!"&amp;'Country Selector'!$B$3&amp;ROW($A72))*10^12,0)*'Process Emissions Multipliers'!$C$56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Selector'!$B$3&amp;ROW($A72))*10^12,0)*'Process Emissions Multipliers'!$E$56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Selector'!$B$3&amp;ROW($A72))*10^12,0)*'Process Emissions Multipliers'!$G$56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Multipliers'!$H$56</f>
        <v>0</v>
      </c>
    </row>
    <row r="65" spans="1:42">
      <c r="A65" s="74">
        <v>13</v>
      </c>
      <c r="B65" s="208">
        <f ca="1">IF('NGPS 2010'!$A73="MR",INDIRECT("'NGPS 2010'!"&amp;'Country Selector'!$B$3&amp;ROW($A73))*10^12,0)*'Process Emissions Multipliers'!$C$56</f>
        <v>5270445817.778451</v>
      </c>
      <c r="C65" s="90">
        <f t="shared" ca="1" si="15"/>
        <v>6760328199.258585</v>
      </c>
      <c r="D65" s="90">
        <f t="shared" ca="1" si="12"/>
        <v>8250210580.7387199</v>
      </c>
      <c r="E65" s="90">
        <f t="shared" ca="1" si="12"/>
        <v>9740092962.2188549</v>
      </c>
      <c r="F65" s="90">
        <f t="shared" ca="1" si="12"/>
        <v>11229975343.69899</v>
      </c>
      <c r="G65" s="90">
        <f t="shared" ca="1" si="12"/>
        <v>12719857725.179123</v>
      </c>
      <c r="H65" s="90">
        <f t="shared" ca="1" si="12"/>
        <v>14209740106.659258</v>
      </c>
      <c r="I65" s="90">
        <f t="shared" ca="1" si="12"/>
        <v>15699622488.139393</v>
      </c>
      <c r="J65" s="90">
        <f t="shared" ca="1" si="12"/>
        <v>17189504869.619526</v>
      </c>
      <c r="K65" s="90">
        <f t="shared" ca="1" si="12"/>
        <v>18679387251.099659</v>
      </c>
      <c r="L65">
        <f ca="1">IF('NGPS 2020'!$A73="MR",INDIRECT("'NGPS 2020'!"&amp;'Country Selector'!$B$3&amp;ROW($A73))*10^12,0)*'Process Emissions Multipliers'!$E$56</f>
        <v>20169269632.579796</v>
      </c>
      <c r="M65" s="90">
        <f t="shared" ca="1" si="16"/>
        <v>19277118011.324276</v>
      </c>
      <c r="N65" s="90">
        <f t="shared" ca="1" si="13"/>
        <v>18384966390.068756</v>
      </c>
      <c r="O65" s="90">
        <f t="shared" ca="1" si="13"/>
        <v>17492814768.813236</v>
      </c>
      <c r="P65" s="90">
        <f t="shared" ca="1" si="13"/>
        <v>16600663147.557716</v>
      </c>
      <c r="Q65" s="90">
        <f t="shared" ca="1" si="13"/>
        <v>15708511526.302197</v>
      </c>
      <c r="R65" s="90">
        <f t="shared" ca="1" si="13"/>
        <v>14816359905.046677</v>
      </c>
      <c r="S65" s="90">
        <f t="shared" ca="1" si="13"/>
        <v>13924208283.791157</v>
      </c>
      <c r="T65" s="90">
        <f t="shared" ca="1" si="13"/>
        <v>13032056662.535637</v>
      </c>
      <c r="U65" s="90">
        <f t="shared" ca="1" si="13"/>
        <v>12139905041.280117</v>
      </c>
      <c r="V65">
        <f ca="1">IF('NGPS 2030'!$A73="MR",INDIRECT("'NGPS 2030'!"&amp;'Country Selector'!$B$3&amp;ROW($A73))*10^12,0)*'Process Emissions Multipliers'!$G$56</f>
        <v>11247753420.024597</v>
      </c>
      <c r="W65" s="90">
        <f t="shared" ca="1" si="14"/>
        <v>11263678527.473873</v>
      </c>
      <c r="X65" s="90">
        <f t="shared" ca="1" si="14"/>
        <v>11279603634.923151</v>
      </c>
      <c r="Y65" s="90">
        <f t="shared" ca="1" si="14"/>
        <v>11295528742.372429</v>
      </c>
      <c r="Z65" s="90">
        <f t="shared" ca="1" si="14"/>
        <v>11311453849.821705</v>
      </c>
      <c r="AA65" s="90">
        <f t="shared" ca="1" si="14"/>
        <v>11327378957.270983</v>
      </c>
      <c r="AB65" s="90">
        <f t="shared" ca="1" si="14"/>
        <v>11343304064.720261</v>
      </c>
      <c r="AC65" s="90">
        <f t="shared" ca="1" si="14"/>
        <v>11359229172.169537</v>
      </c>
      <c r="AD65" s="90">
        <f t="shared" ca="1" si="14"/>
        <v>11375154279.618813</v>
      </c>
      <c r="AE65" s="90">
        <f t="shared" ca="1" si="14"/>
        <v>11391079387.068092</v>
      </c>
      <c r="AF65" s="90">
        <f t="shared" ca="1" si="14"/>
        <v>11407004494.517368</v>
      </c>
      <c r="AG65" s="90">
        <f t="shared" ca="1" si="14"/>
        <v>11422929601.966644</v>
      </c>
      <c r="AH65" s="90">
        <f t="shared" ca="1" si="14"/>
        <v>11438854709.415924</v>
      </c>
      <c r="AI65" s="90">
        <f t="shared" ca="1" si="14"/>
        <v>11454779816.8652</v>
      </c>
      <c r="AJ65" s="90">
        <f t="shared" ca="1" si="14"/>
        <v>11470704924.314478</v>
      </c>
      <c r="AK65" s="90">
        <f t="shared" ca="1" si="14"/>
        <v>11486630031.763754</v>
      </c>
      <c r="AL65" s="90">
        <f t="shared" ca="1" si="14"/>
        <v>11502555139.21303</v>
      </c>
      <c r="AM65" s="90">
        <f t="shared" ca="1" si="11"/>
        <v>11518480246.662308</v>
      </c>
      <c r="AN65" s="90">
        <f t="shared" ca="1" si="11"/>
        <v>11534405354.111586</v>
      </c>
      <c r="AO65" s="90">
        <f t="shared" ca="1" si="11"/>
        <v>11550330461.560863</v>
      </c>
      <c r="AP65">
        <f ca="1">V65*'Process Emissions Multipliers'!$H$56</f>
        <v>11566255569.010139</v>
      </c>
    </row>
    <row r="66" spans="1:42">
      <c r="A66" s="74">
        <v>14</v>
      </c>
      <c r="B66" s="208">
        <f ca="1">IF('NGPS 2010'!$A74="MR",INDIRECT("'NGPS 2010'!"&amp;'Country Selector'!$B$3&amp;ROW($A74))*10^12,0)*'Process Emissions Multipliers'!$C$56</f>
        <v>908312069.73025799</v>
      </c>
      <c r="C66" s="90">
        <f t="shared" ca="1" si="15"/>
        <v>915621421.60486901</v>
      </c>
      <c r="D66" s="90">
        <f t="shared" ca="1" si="12"/>
        <v>922930773.47947991</v>
      </c>
      <c r="E66" s="90">
        <f t="shared" ca="1" si="12"/>
        <v>930240125.35409093</v>
      </c>
      <c r="F66" s="90">
        <f t="shared" ca="1" si="12"/>
        <v>937549477.22870183</v>
      </c>
      <c r="G66" s="90">
        <f t="shared" ca="1" si="12"/>
        <v>944858829.10331285</v>
      </c>
      <c r="H66" s="90">
        <f t="shared" ca="1" si="12"/>
        <v>952168180.97792375</v>
      </c>
      <c r="I66" s="90">
        <f t="shared" ca="1" si="12"/>
        <v>959477532.85253477</v>
      </c>
      <c r="J66" s="90">
        <f t="shared" ca="1" si="12"/>
        <v>966786884.72714579</v>
      </c>
      <c r="K66" s="90">
        <f t="shared" ca="1" si="12"/>
        <v>974096236.60175681</v>
      </c>
      <c r="L66">
        <f ca="1">IF('NGPS 2020'!$A74="MR",INDIRECT("'NGPS 2020'!"&amp;'Country Selector'!$B$3&amp;ROW($A74))*10^12,0)*'Process Emissions Multipliers'!$E$56</f>
        <v>981405588.47636771</v>
      </c>
      <c r="M66" s="90">
        <f t="shared" ca="1" si="16"/>
        <v>2213364658.1555357</v>
      </c>
      <c r="N66" s="90">
        <f t="shared" ca="1" si="13"/>
        <v>3445323727.8347034</v>
      </c>
      <c r="O66" s="90">
        <f t="shared" ca="1" si="13"/>
        <v>4677282797.5138712</v>
      </c>
      <c r="P66" s="90">
        <f t="shared" ca="1" si="13"/>
        <v>5909241867.1930389</v>
      </c>
      <c r="Q66" s="90">
        <f t="shared" ca="1" si="13"/>
        <v>7141200936.8722076</v>
      </c>
      <c r="R66" s="90">
        <f t="shared" ca="1" si="13"/>
        <v>8373160006.5513744</v>
      </c>
      <c r="S66" s="90">
        <f t="shared" ca="1" si="13"/>
        <v>9605119076.2305431</v>
      </c>
      <c r="T66" s="90">
        <f t="shared" ca="1" si="13"/>
        <v>10837078145.909712</v>
      </c>
      <c r="U66" s="90">
        <f t="shared" ca="1" si="13"/>
        <v>12069037215.588881</v>
      </c>
      <c r="V66">
        <f ca="1">IF('NGPS 2030'!$A74="MR",INDIRECT("'NGPS 2030'!"&amp;'Country Selector'!$B$3&amp;ROW($A74))*10^12,0)*'Process Emissions Multipliers'!$G$56</f>
        <v>13300996285.268047</v>
      </c>
      <c r="W66" s="90">
        <f t="shared" ca="1" si="14"/>
        <v>13319828472.204882</v>
      </c>
      <c r="X66" s="90">
        <f t="shared" ca="1" si="14"/>
        <v>13338660659.141718</v>
      </c>
      <c r="Y66" s="90">
        <f t="shared" ca="1" si="14"/>
        <v>13357492846.078552</v>
      </c>
      <c r="Z66" s="90">
        <f t="shared" ca="1" si="14"/>
        <v>13376325033.015388</v>
      </c>
      <c r="AA66" s="90">
        <f t="shared" ca="1" si="14"/>
        <v>13395157219.952225</v>
      </c>
      <c r="AB66" s="90">
        <f t="shared" ca="1" si="14"/>
        <v>13413989406.889059</v>
      </c>
      <c r="AC66" s="90">
        <f t="shared" ca="1" si="14"/>
        <v>13432821593.825893</v>
      </c>
      <c r="AD66" s="90">
        <f t="shared" ca="1" si="14"/>
        <v>13451653780.762728</v>
      </c>
      <c r="AE66" s="90">
        <f t="shared" ca="1" si="14"/>
        <v>13470485967.699562</v>
      </c>
      <c r="AF66" s="90">
        <f t="shared" ca="1" si="14"/>
        <v>13489318154.636398</v>
      </c>
      <c r="AG66" s="90">
        <f t="shared" ca="1" si="14"/>
        <v>13508150341.573235</v>
      </c>
      <c r="AH66" s="90">
        <f t="shared" ca="1" si="14"/>
        <v>13526982528.510069</v>
      </c>
      <c r="AI66" s="90">
        <f t="shared" ca="1" si="14"/>
        <v>13545814715.446903</v>
      </c>
      <c r="AJ66" s="90">
        <f t="shared" ca="1" si="14"/>
        <v>13564646902.383739</v>
      </c>
      <c r="AK66" s="90">
        <f t="shared" ca="1" si="14"/>
        <v>13583479089.320572</v>
      </c>
      <c r="AL66" s="90">
        <f t="shared" ca="1" si="14"/>
        <v>13602311276.25741</v>
      </c>
      <c r="AM66" s="90">
        <f t="shared" ca="1" si="11"/>
        <v>13621143463.194244</v>
      </c>
      <c r="AN66" s="90">
        <f t="shared" ca="1" si="11"/>
        <v>13639975650.131079</v>
      </c>
      <c r="AO66" s="90">
        <f t="shared" ca="1" si="11"/>
        <v>13658807837.067915</v>
      </c>
      <c r="AP66">
        <f ca="1">V66*'Process Emissions Multipliers'!$H$56</f>
        <v>13677640024.004749</v>
      </c>
    </row>
    <row r="67" spans="1:42">
      <c r="A67" s="74">
        <v>15</v>
      </c>
      <c r="B67" s="208">
        <f ca="1">IF('NGPS 2010'!$A75="MR",INDIRECT("'NGPS 2010'!"&amp;'Country Selector'!$B$3&amp;ROW($A75))*10^12,0)*'Process Emissions Multipliers'!$C$56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Selector'!$B$3&amp;ROW($A75))*10^12,0)*'Process Emissions Multipliers'!$E$56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Selector'!$B$3&amp;ROW($A75))*10^12,0)*'Process Emissions Multipliers'!$G$56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Multipliers'!$H$56</f>
        <v>0</v>
      </c>
    </row>
    <row r="68" spans="1:42">
      <c r="A68" s="74">
        <v>16</v>
      </c>
      <c r="B68" s="208">
        <f ca="1">IF('NGPS 2010'!$A76="MR",INDIRECT("'NGPS 2010'!"&amp;'Country Selector'!$B$3&amp;ROW($A76))*10^12,0)*'Process Emissions Multipliers'!$C$56</f>
        <v>9099516199.184866</v>
      </c>
      <c r="C68" s="90">
        <f t="shared" ca="1" si="15"/>
        <v>9071873028.5279808</v>
      </c>
      <c r="D68" s="90">
        <f t="shared" ca="1" si="12"/>
        <v>9044229857.8710957</v>
      </c>
      <c r="E68" s="90">
        <f t="shared" ca="1" si="12"/>
        <v>9016586687.2142105</v>
      </c>
      <c r="F68" s="90">
        <f t="shared" ca="1" si="12"/>
        <v>8988943516.5573273</v>
      </c>
      <c r="G68" s="90">
        <f t="shared" ca="1" si="12"/>
        <v>8961300345.9004421</v>
      </c>
      <c r="H68" s="90">
        <f t="shared" ca="1" si="12"/>
        <v>8933657175.243557</v>
      </c>
      <c r="I68" s="90">
        <f t="shared" ca="1" si="12"/>
        <v>8906014004.5866737</v>
      </c>
      <c r="J68" s="90">
        <f t="shared" ca="1" si="12"/>
        <v>8878370833.9297867</v>
      </c>
      <c r="K68" s="90">
        <f t="shared" ca="1" si="12"/>
        <v>8850727663.2729034</v>
      </c>
      <c r="L68">
        <f ca="1">IF('NGPS 2020'!$A76="MR",INDIRECT("'NGPS 2020'!"&amp;'Country Selector'!$B$3&amp;ROW($A76))*10^12,0)*'Process Emissions Multipliers'!$E$56</f>
        <v>8823084492.6160183</v>
      </c>
      <c r="M68" s="90">
        <f t="shared" ca="1" si="16"/>
        <v>10219754284.777115</v>
      </c>
      <c r="N68" s="90">
        <f t="shared" ca="1" si="13"/>
        <v>11616424076.938211</v>
      </c>
      <c r="O68" s="90">
        <f t="shared" ca="1" si="13"/>
        <v>13013093869.099308</v>
      </c>
      <c r="P68" s="90">
        <f t="shared" ca="1" si="13"/>
        <v>14409763661.260405</v>
      </c>
      <c r="Q68" s="90">
        <f t="shared" ca="1" si="13"/>
        <v>15806433453.421501</v>
      </c>
      <c r="R68" s="90">
        <f t="shared" ca="1" si="13"/>
        <v>17203103245.582596</v>
      </c>
      <c r="S68" s="90">
        <f t="shared" ca="1" si="13"/>
        <v>18599773037.743694</v>
      </c>
      <c r="T68" s="90">
        <f t="shared" ca="1" si="13"/>
        <v>19996442829.904793</v>
      </c>
      <c r="U68" s="90">
        <f t="shared" ca="1" si="13"/>
        <v>21393112622.065887</v>
      </c>
      <c r="V68">
        <f ca="1">IF('NGPS 2030'!$A76="MR",INDIRECT("'NGPS 2030'!"&amp;'Country Selector'!$B$3&amp;ROW($A76))*10^12,0)*'Process Emissions Multipliers'!$G$56</f>
        <v>22789782414.226986</v>
      </c>
      <c r="W68" s="90">
        <f t="shared" ca="1" si="14"/>
        <v>22822049278.563297</v>
      </c>
      <c r="X68" s="90">
        <f t="shared" ca="1" si="14"/>
        <v>22854316142.899609</v>
      </c>
      <c r="Y68" s="90">
        <f t="shared" ca="1" si="14"/>
        <v>22886583007.235916</v>
      </c>
      <c r="Z68" s="90">
        <f t="shared" ca="1" si="14"/>
        <v>22918849871.572227</v>
      </c>
      <c r="AA68" s="90">
        <f t="shared" ca="1" si="14"/>
        <v>22951116735.908539</v>
      </c>
      <c r="AB68" s="90">
        <f t="shared" ca="1" si="14"/>
        <v>22983383600.24485</v>
      </c>
      <c r="AC68" s="90">
        <f t="shared" ca="1" si="14"/>
        <v>23015650464.581161</v>
      </c>
      <c r="AD68" s="90">
        <f t="shared" ca="1" si="14"/>
        <v>23047917328.917473</v>
      </c>
      <c r="AE68" s="90">
        <f t="shared" ca="1" si="14"/>
        <v>23080184193.253784</v>
      </c>
      <c r="AF68" s="90">
        <f t="shared" ca="1" si="14"/>
        <v>23112451057.590096</v>
      </c>
      <c r="AG68" s="90">
        <f t="shared" ca="1" si="14"/>
        <v>23144717921.926407</v>
      </c>
      <c r="AH68" s="90">
        <f t="shared" ca="1" si="14"/>
        <v>23176984786.262714</v>
      </c>
      <c r="AI68" s="90">
        <f t="shared" ca="1" si="14"/>
        <v>23209251650.599022</v>
      </c>
      <c r="AJ68" s="90">
        <f t="shared" ca="1" si="14"/>
        <v>23241518514.935337</v>
      </c>
      <c r="AK68" s="90">
        <f t="shared" ca="1" si="14"/>
        <v>23273785379.271648</v>
      </c>
      <c r="AL68" s="90">
        <f t="shared" ca="1" si="14"/>
        <v>23306052243.60796</v>
      </c>
      <c r="AM68" s="90">
        <f t="shared" ca="1" si="11"/>
        <v>23338319107.944267</v>
      </c>
      <c r="AN68" s="90">
        <f t="shared" ca="1" si="11"/>
        <v>23370585972.280579</v>
      </c>
      <c r="AO68" s="90">
        <f t="shared" ca="1" si="11"/>
        <v>23402852836.61689</v>
      </c>
      <c r="AP68">
        <f ca="1">V68*'Process Emissions Multipliers'!$H$56</f>
        <v>23435119700.953201</v>
      </c>
    </row>
    <row r="69" spans="1:42">
      <c r="A69" s="74">
        <v>17</v>
      </c>
      <c r="B69" s="208">
        <f ca="1">IF('NGPS 2010'!$A77="MR",INDIRECT("'NGPS 2010'!"&amp;'Country Selector'!$B$3&amp;ROW($A77))*10^12,0)*'Process Emissions Multipliers'!$C$56</f>
        <v>5161190836.030405</v>
      </c>
      <c r="C69" s="90">
        <f t="shared" ca="1" si="15"/>
        <v>5815060392.2563353</v>
      </c>
      <c r="D69" s="90">
        <f t="shared" ca="1" si="12"/>
        <v>6468929948.4822664</v>
      </c>
      <c r="E69" s="90">
        <f t="shared" ca="1" si="12"/>
        <v>7122799504.7081966</v>
      </c>
      <c r="F69" s="90">
        <f t="shared" ca="1" si="12"/>
        <v>7776669060.9341278</v>
      </c>
      <c r="G69" s="90">
        <f t="shared" ca="1" si="12"/>
        <v>8430538617.160058</v>
      </c>
      <c r="H69" s="90">
        <f t="shared" ca="1" si="12"/>
        <v>9084408173.3859882</v>
      </c>
      <c r="I69" s="90">
        <f t="shared" ca="1" si="12"/>
        <v>9738277729.6119194</v>
      </c>
      <c r="J69" s="90">
        <f t="shared" ca="1" si="12"/>
        <v>10392147285.837851</v>
      </c>
      <c r="K69" s="90">
        <f t="shared" ca="1" si="12"/>
        <v>11046016842.06378</v>
      </c>
      <c r="L69">
        <f ca="1">IF('NGPS 2020'!$A77="MR",INDIRECT("'NGPS 2020'!"&amp;'Country Selector'!$B$3&amp;ROW($A77))*10^12,0)*'Process Emissions Multipliers'!$E$56</f>
        <v>11699886398.289711</v>
      </c>
      <c r="M69" s="90">
        <f t="shared" ca="1" si="16"/>
        <v>10565528529.826397</v>
      </c>
      <c r="N69" s="90">
        <f t="shared" ca="1" si="13"/>
        <v>9431170661.3630848</v>
      </c>
      <c r="O69" s="90">
        <f t="shared" ca="1" si="13"/>
        <v>8296812792.8997726</v>
      </c>
      <c r="P69" s="90">
        <f t="shared" ca="1" si="13"/>
        <v>7162454924.4364595</v>
      </c>
      <c r="Q69" s="90">
        <f t="shared" ca="1" si="13"/>
        <v>6028097055.9731464</v>
      </c>
      <c r="R69" s="90">
        <f t="shared" ca="1" si="13"/>
        <v>4893739187.5098333</v>
      </c>
      <c r="S69" s="90">
        <f t="shared" ca="1" si="13"/>
        <v>3759381319.0465207</v>
      </c>
      <c r="T69" s="90">
        <f t="shared" ca="1" si="13"/>
        <v>2625023450.5832081</v>
      </c>
      <c r="U69" s="90">
        <f t="shared" ca="1" si="13"/>
        <v>1490665582.119895</v>
      </c>
      <c r="V69">
        <f ca="1">IF('NGPS 2030'!$A77="MR",INDIRECT("'NGPS 2030'!"&amp;'Country Selector'!$B$3&amp;ROW($A77))*10^12,0)*'Process Emissions Multipliers'!$G$56</f>
        <v>356307713.656582</v>
      </c>
      <c r="W69" s="90">
        <f t="shared" ca="1" si="14"/>
        <v>356812191.16538697</v>
      </c>
      <c r="X69" s="90">
        <f t="shared" ca="1" si="14"/>
        <v>357316668.67419207</v>
      </c>
      <c r="Y69" s="90">
        <f t="shared" ca="1" si="14"/>
        <v>357821146.18299711</v>
      </c>
      <c r="Z69" s="90">
        <f t="shared" ca="1" si="14"/>
        <v>358325623.69180214</v>
      </c>
      <c r="AA69" s="90">
        <f t="shared" ca="1" si="14"/>
        <v>358830101.20060718</v>
      </c>
      <c r="AB69" s="90">
        <f t="shared" ca="1" si="14"/>
        <v>359334578.70941222</v>
      </c>
      <c r="AC69" s="90">
        <f t="shared" ca="1" si="14"/>
        <v>359839056.21821725</v>
      </c>
      <c r="AD69" s="90">
        <f t="shared" ca="1" si="14"/>
        <v>360343533.72702229</v>
      </c>
      <c r="AE69" s="90">
        <f t="shared" ca="1" si="14"/>
        <v>360848011.23582733</v>
      </c>
      <c r="AF69" s="90">
        <f t="shared" ca="1" si="14"/>
        <v>361352488.74463236</v>
      </c>
      <c r="AG69" s="90">
        <f t="shared" ca="1" si="14"/>
        <v>361856966.2534374</v>
      </c>
      <c r="AH69" s="90">
        <f t="shared" ca="1" si="14"/>
        <v>362361443.76224244</v>
      </c>
      <c r="AI69" s="90">
        <f t="shared" ca="1" si="14"/>
        <v>362865921.27104747</v>
      </c>
      <c r="AJ69" s="90">
        <f t="shared" ca="1" si="14"/>
        <v>363370398.77985251</v>
      </c>
      <c r="AK69" s="90">
        <f t="shared" ca="1" si="14"/>
        <v>363874876.28865755</v>
      </c>
      <c r="AL69" s="90">
        <f t="shared" ca="1" si="14"/>
        <v>364379353.79746258</v>
      </c>
      <c r="AM69" s="90">
        <f t="shared" ca="1" si="11"/>
        <v>364883831.30626762</v>
      </c>
      <c r="AN69" s="90">
        <f t="shared" ca="1" si="11"/>
        <v>365388308.81507266</v>
      </c>
      <c r="AO69" s="90">
        <f t="shared" ca="1" si="11"/>
        <v>365892786.32387763</v>
      </c>
      <c r="AP69">
        <f ca="1">V69*'Process Emissions Multipliers'!$H$56</f>
        <v>366397263.83268273</v>
      </c>
    </row>
    <row r="70" spans="1:42">
      <c r="A70" s="74">
        <v>18</v>
      </c>
      <c r="B70" s="208">
        <f ca="1">IF('NGPS 2010'!$A78="MR",INDIRECT("'NGPS 2010'!"&amp;'Country Selector'!$B$3&amp;ROW($A78))*10^12,0)*'Process Emissions Multipliers'!$C$56</f>
        <v>4693553516.2594557</v>
      </c>
      <c r="C70" s="90">
        <f t="shared" ca="1" si="15"/>
        <v>4518183602.8864355</v>
      </c>
      <c r="D70" s="90">
        <f t="shared" ca="1" si="12"/>
        <v>4342813689.5134163</v>
      </c>
      <c r="E70" s="90">
        <f t="shared" ca="1" si="12"/>
        <v>4167443776.1403971</v>
      </c>
      <c r="F70" s="90">
        <f t="shared" ca="1" si="12"/>
        <v>3992073862.7673774</v>
      </c>
      <c r="G70" s="90">
        <f t="shared" ca="1" si="12"/>
        <v>3816703949.3943577</v>
      </c>
      <c r="H70" s="90">
        <f t="shared" ca="1" si="12"/>
        <v>3641334036.0213385</v>
      </c>
      <c r="I70" s="90">
        <f t="shared" ca="1" si="12"/>
        <v>3465964122.6483192</v>
      </c>
      <c r="J70" s="90">
        <f t="shared" ca="1" si="12"/>
        <v>3290594209.2752991</v>
      </c>
      <c r="K70" s="90">
        <f t="shared" ca="1" si="12"/>
        <v>3115224295.9022794</v>
      </c>
      <c r="L70">
        <f ca="1">IF('NGPS 2020'!$A78="MR",INDIRECT("'NGPS 2020'!"&amp;'Country Selector'!$B$3&amp;ROW($A78))*10^12,0)*'Process Emissions Multipliers'!$E$56</f>
        <v>2939854382.5292602</v>
      </c>
      <c r="M70" s="90">
        <f t="shared" ca="1" si="16"/>
        <v>2787772829.1646795</v>
      </c>
      <c r="N70" s="90">
        <f t="shared" ca="1" si="13"/>
        <v>2635691275.8000994</v>
      </c>
      <c r="O70" s="90">
        <f t="shared" ca="1" si="13"/>
        <v>2483609722.4355197</v>
      </c>
      <c r="P70" s="90">
        <f t="shared" ca="1" si="13"/>
        <v>2331528169.0709391</v>
      </c>
      <c r="Q70" s="90">
        <f t="shared" ca="1" si="13"/>
        <v>2179446615.7063589</v>
      </c>
      <c r="R70" s="90">
        <f t="shared" ca="1" si="13"/>
        <v>2027365062.3417785</v>
      </c>
      <c r="S70" s="90">
        <f t="shared" ca="1" si="13"/>
        <v>1875283508.9771981</v>
      </c>
      <c r="T70" s="90">
        <f t="shared" ca="1" si="13"/>
        <v>1723201955.612618</v>
      </c>
      <c r="U70" s="90">
        <f t="shared" ca="1" si="13"/>
        <v>1571120402.2480378</v>
      </c>
      <c r="V70">
        <f ca="1">IF('NGPS 2030'!$A78="MR",INDIRECT("'NGPS 2030'!"&amp;'Country Selector'!$B$3&amp;ROW($A78))*10^12,0)*'Process Emissions Multipliers'!$G$56</f>
        <v>1419038848.8834574</v>
      </c>
      <c r="W70" s="90">
        <f t="shared" ca="1" si="14"/>
        <v>1421047991.9806857</v>
      </c>
      <c r="X70" s="90">
        <f t="shared" ca="1" si="14"/>
        <v>1423057135.0779138</v>
      </c>
      <c r="Y70" s="90">
        <f t="shared" ca="1" si="14"/>
        <v>1425066278.175142</v>
      </c>
      <c r="Z70" s="90">
        <f t="shared" ca="1" si="14"/>
        <v>1427075421.2723703</v>
      </c>
      <c r="AA70" s="90">
        <f t="shared" ca="1" si="14"/>
        <v>1429084564.3695986</v>
      </c>
      <c r="AB70" s="90">
        <f t="shared" ca="1" si="14"/>
        <v>1431093707.4668269</v>
      </c>
      <c r="AC70" s="90">
        <f t="shared" ca="1" si="14"/>
        <v>1433102850.564055</v>
      </c>
      <c r="AD70" s="90">
        <f t="shared" ca="1" si="14"/>
        <v>1435111993.6612833</v>
      </c>
      <c r="AE70" s="90">
        <f t="shared" ca="1" si="14"/>
        <v>1437121136.7585115</v>
      </c>
      <c r="AF70" s="90">
        <f t="shared" ca="1" si="14"/>
        <v>1439130279.8557396</v>
      </c>
      <c r="AG70" s="90">
        <f t="shared" ca="1" si="14"/>
        <v>1441139422.9529679</v>
      </c>
      <c r="AH70" s="90">
        <f t="shared" ca="1" si="14"/>
        <v>1443148566.0501962</v>
      </c>
      <c r="AI70" s="90">
        <f t="shared" ca="1" si="14"/>
        <v>1445157709.1474242</v>
      </c>
      <c r="AJ70" s="90">
        <f t="shared" ca="1" si="14"/>
        <v>1447166852.2446525</v>
      </c>
      <c r="AK70" s="90">
        <f t="shared" ca="1" si="14"/>
        <v>1449175995.3418806</v>
      </c>
      <c r="AL70" s="90">
        <f t="shared" ca="1" si="14"/>
        <v>1451185138.4391088</v>
      </c>
      <c r="AM70" s="90">
        <f t="shared" ca="1" si="11"/>
        <v>1453194281.5363371</v>
      </c>
      <c r="AN70" s="90">
        <f t="shared" ca="1" si="11"/>
        <v>1455203424.6335654</v>
      </c>
      <c r="AO70" s="90">
        <f t="shared" ca="1" si="11"/>
        <v>1457212567.7307935</v>
      </c>
      <c r="AP70">
        <f ca="1">V70*'Process Emissions Multipliers'!$H$56</f>
        <v>1459221710.8280218</v>
      </c>
    </row>
    <row r="71" spans="1:42">
      <c r="A71" s="74">
        <v>19</v>
      </c>
      <c r="B71" s="208">
        <f ca="1">IF('NGPS 2010'!$A79="MR",INDIRECT("'NGPS 2010'!"&amp;'Country Selector'!$B$3&amp;ROW($A79))*10^12,0)*'Process Emissions Multipliers'!$C$56</f>
        <v>5179805.7799428711</v>
      </c>
      <c r="C71" s="90">
        <f t="shared" ca="1" si="15"/>
        <v>1335267743.5241113</v>
      </c>
      <c r="D71" s="90">
        <f t="shared" ca="1" si="12"/>
        <v>2665355681.2682796</v>
      </c>
      <c r="E71" s="90">
        <f t="shared" ca="1" si="12"/>
        <v>3995443619.0124478</v>
      </c>
      <c r="F71" s="90">
        <f t="shared" ca="1" si="12"/>
        <v>5325531556.7566166</v>
      </c>
      <c r="G71" s="90">
        <f t="shared" ca="1" si="12"/>
        <v>6655619494.5007849</v>
      </c>
      <c r="H71" s="90">
        <f t="shared" ca="1" si="12"/>
        <v>7985707432.2449532</v>
      </c>
      <c r="I71" s="90">
        <f t="shared" ca="1" si="12"/>
        <v>9315795369.9891205</v>
      </c>
      <c r="J71" s="90">
        <f t="shared" ca="1" si="12"/>
        <v>10645883307.73329</v>
      </c>
      <c r="K71" s="90">
        <f t="shared" ca="1" si="12"/>
        <v>11975971245.477457</v>
      </c>
      <c r="L71">
        <f ca="1">IF('NGPS 2020'!$A79="MR",INDIRECT("'NGPS 2020'!"&amp;'Country Selector'!$B$3&amp;ROW($A79))*10^12,0)*'Process Emissions Multipliers'!$E$56</f>
        <v>13306059183.221626</v>
      </c>
      <c r="M71" s="90">
        <f t="shared" ca="1" si="16"/>
        <v>11980346897.976963</v>
      </c>
      <c r="N71" s="90">
        <f t="shared" ca="1" si="13"/>
        <v>10654634612.7323</v>
      </c>
      <c r="O71" s="90">
        <f t="shared" ca="1" si="13"/>
        <v>9328922327.4876366</v>
      </c>
      <c r="P71" s="90">
        <f t="shared" ca="1" si="13"/>
        <v>8003210042.2429733</v>
      </c>
      <c r="Q71" s="90">
        <f t="shared" ca="1" si="13"/>
        <v>6677497756.9983091</v>
      </c>
      <c r="R71" s="90">
        <f t="shared" ca="1" si="13"/>
        <v>5351785471.7536459</v>
      </c>
      <c r="S71" s="90">
        <f t="shared" ca="1" si="13"/>
        <v>4026073186.5089827</v>
      </c>
      <c r="T71" s="90">
        <f t="shared" ca="1" si="13"/>
        <v>2700360901.2643194</v>
      </c>
      <c r="U71" s="90">
        <f t="shared" ca="1" si="13"/>
        <v>1374648616.0196562</v>
      </c>
      <c r="V71">
        <f ca="1">IF('NGPS 2030'!$A79="MR",INDIRECT("'NGPS 2030'!"&amp;'Country Selector'!$B$3&amp;ROW($A79))*10^12,0)*'Process Emissions Multipliers'!$G$56</f>
        <v>48936330.774992734</v>
      </c>
      <c r="W71" s="90">
        <f t="shared" ca="1" si="14"/>
        <v>49005617.17349945</v>
      </c>
      <c r="X71" s="90">
        <f t="shared" ca="1" si="14"/>
        <v>49074903.572006166</v>
      </c>
      <c r="Y71" s="90">
        <f t="shared" ca="1" si="14"/>
        <v>49144189.970512889</v>
      </c>
      <c r="Z71" s="90">
        <f t="shared" ca="1" si="14"/>
        <v>49213476.369019605</v>
      </c>
      <c r="AA71" s="90">
        <f t="shared" ca="1" si="14"/>
        <v>49282762.767526329</v>
      </c>
      <c r="AB71" s="90">
        <f t="shared" ca="1" si="14"/>
        <v>49352049.166033044</v>
      </c>
      <c r="AC71" s="90">
        <f t="shared" ca="1" si="14"/>
        <v>49421335.56453976</v>
      </c>
      <c r="AD71" s="90">
        <f t="shared" ca="1" si="14"/>
        <v>49490621.963046476</v>
      </c>
      <c r="AE71" s="90">
        <f t="shared" ca="1" si="14"/>
        <v>49559908.3615532</v>
      </c>
      <c r="AF71" s="90">
        <f t="shared" ca="1" si="14"/>
        <v>49629194.760059915</v>
      </c>
      <c r="AG71" s="90">
        <f t="shared" ca="1" si="14"/>
        <v>49698481.158566624</v>
      </c>
      <c r="AH71" s="90">
        <f t="shared" ca="1" si="14"/>
        <v>49767767.557073355</v>
      </c>
      <c r="AI71" s="90">
        <f t="shared" ca="1" si="14"/>
        <v>49837053.955580071</v>
      </c>
      <c r="AJ71" s="90">
        <f t="shared" ca="1" si="14"/>
        <v>49906340.354086787</v>
      </c>
      <c r="AK71" s="90">
        <f t="shared" ca="1" si="14"/>
        <v>49975626.75259351</v>
      </c>
      <c r="AL71" s="90">
        <f t="shared" ca="1" si="14"/>
        <v>50044913.151100226</v>
      </c>
      <c r="AM71" s="90">
        <f t="shared" ca="1" si="11"/>
        <v>50114199.549606942</v>
      </c>
      <c r="AN71" s="90">
        <f t="shared" ca="1" si="11"/>
        <v>50183485.948113658</v>
      </c>
      <c r="AO71" s="90">
        <f t="shared" ca="1" si="11"/>
        <v>50252772.346620373</v>
      </c>
      <c r="AP71">
        <f ca="1">V71*'Process Emissions Multipliers'!$H$56</f>
        <v>50322058.745127097</v>
      </c>
    </row>
    <row r="72" spans="1:42">
      <c r="A72" s="74">
        <v>20</v>
      </c>
      <c r="B72" s="208">
        <f ca="1">IF('NGPS 2010'!$A80="MR",INDIRECT("'NGPS 2010'!"&amp;'Country Selector'!$B$3&amp;ROW($A80))*10^12,0)*'Process Emissions Multipliers'!$C$56</f>
        <v>641196382.40774345</v>
      </c>
      <c r="C72" s="90">
        <f t="shared" ca="1" si="15"/>
        <v>580113613.69401085</v>
      </c>
      <c r="D72" s="90">
        <f t="shared" ca="1" si="12"/>
        <v>519030844.98027843</v>
      </c>
      <c r="E72" s="90">
        <f t="shared" ca="1" si="12"/>
        <v>457948076.26654583</v>
      </c>
      <c r="F72" s="90">
        <f t="shared" ca="1" si="12"/>
        <v>396865307.55281329</v>
      </c>
      <c r="G72" s="90">
        <f t="shared" ca="1" si="12"/>
        <v>335782538.83908081</v>
      </c>
      <c r="H72" s="90">
        <f t="shared" ca="1" si="12"/>
        <v>274699770.12534827</v>
      </c>
      <c r="I72" s="90">
        <f t="shared" ca="1" si="12"/>
        <v>213617001.41161573</v>
      </c>
      <c r="J72" s="90">
        <f t="shared" ca="1" si="12"/>
        <v>152534232.69788319</v>
      </c>
      <c r="K72" s="90">
        <f t="shared" ca="1" si="12"/>
        <v>91451463.984150648</v>
      </c>
      <c r="L72">
        <f ca="1">IF('NGPS 2020'!$A80="MR",INDIRECT("'NGPS 2020'!"&amp;'Country Selector'!$B$3&amp;ROW($A80))*10^12,0)*'Process Emissions Multipliers'!$E$56</f>
        <v>30368695.270418119</v>
      </c>
      <c r="M72" s="90">
        <f t="shared" ca="1" si="16"/>
        <v>40833361.303878903</v>
      </c>
      <c r="N72" s="90">
        <f t="shared" ca="1" si="13"/>
        <v>51298027.337339699</v>
      </c>
      <c r="O72" s="90">
        <f t="shared" ca="1" si="13"/>
        <v>61762693.370800488</v>
      </c>
      <c r="P72" s="90">
        <f t="shared" ca="1" si="13"/>
        <v>72227359.404261261</v>
      </c>
      <c r="Q72" s="90">
        <f t="shared" ca="1" si="13"/>
        <v>82692025.437722057</v>
      </c>
      <c r="R72" s="90">
        <f t="shared" ca="1" si="13"/>
        <v>93156691.471182853</v>
      </c>
      <c r="S72" s="90">
        <f t="shared" ca="1" si="13"/>
        <v>103621357.50464365</v>
      </c>
      <c r="T72" s="90">
        <f t="shared" ca="1" si="13"/>
        <v>114086023.53810443</v>
      </c>
      <c r="U72" s="90">
        <f t="shared" ca="1" si="13"/>
        <v>124550689.57156521</v>
      </c>
      <c r="V72">
        <f ca="1">IF('NGPS 2030'!$A80="MR",INDIRECT("'NGPS 2030'!"&amp;'Country Selector'!$B$3&amp;ROW($A80))*10^12,0)*'Process Emissions Multipliers'!$G$56</f>
        <v>135015355.60502601</v>
      </c>
      <c r="W72" s="90">
        <f t="shared" ca="1" si="14"/>
        <v>135206516.80540264</v>
      </c>
      <c r="X72" s="90">
        <f t="shared" ca="1" si="14"/>
        <v>135397678.0057793</v>
      </c>
      <c r="Y72" s="90">
        <f t="shared" ca="1" si="14"/>
        <v>135588839.20615596</v>
      </c>
      <c r="Z72" s="90">
        <f t="shared" ca="1" si="14"/>
        <v>135780000.40653259</v>
      </c>
      <c r="AA72" s="90">
        <f t="shared" ca="1" si="14"/>
        <v>135971161.60690922</v>
      </c>
      <c r="AB72" s="90">
        <f t="shared" ca="1" si="14"/>
        <v>136162322.80728588</v>
      </c>
      <c r="AC72" s="90">
        <f t="shared" ca="1" si="14"/>
        <v>136353484.0076625</v>
      </c>
      <c r="AD72" s="90">
        <f t="shared" ca="1" si="14"/>
        <v>136544645.20803916</v>
      </c>
      <c r="AE72" s="90">
        <f t="shared" ca="1" si="14"/>
        <v>136735806.40841579</v>
      </c>
      <c r="AF72" s="90">
        <f t="shared" ca="1" si="14"/>
        <v>136926967.60879242</v>
      </c>
      <c r="AG72" s="90">
        <f t="shared" ca="1" si="14"/>
        <v>137118128.80916908</v>
      </c>
      <c r="AH72" s="90">
        <f t="shared" ca="1" si="14"/>
        <v>137309290.00954574</v>
      </c>
      <c r="AI72" s="90">
        <f t="shared" ca="1" si="14"/>
        <v>137500451.20992237</v>
      </c>
      <c r="AJ72" s="90">
        <f t="shared" ca="1" si="14"/>
        <v>137691612.410299</v>
      </c>
      <c r="AK72" s="90">
        <f t="shared" ca="1" si="14"/>
        <v>137882773.61067566</v>
      </c>
      <c r="AL72" s="90">
        <f t="shared" ca="1" si="14"/>
        <v>138073934.81105229</v>
      </c>
      <c r="AM72" s="90">
        <f t="shared" ca="1" si="11"/>
        <v>138265096.01142895</v>
      </c>
      <c r="AN72" s="90">
        <f t="shared" ca="1" si="11"/>
        <v>138456257.21180558</v>
      </c>
      <c r="AO72" s="90">
        <f t="shared" ca="1" si="11"/>
        <v>138647418.41218221</v>
      </c>
      <c r="AP72">
        <f ca="1">V72*'Process Emissions Multipliers'!$H$56</f>
        <v>138838579.61255887</v>
      </c>
    </row>
    <row r="73" spans="1:42">
      <c r="A73" s="74">
        <v>21</v>
      </c>
      <c r="B73" s="208">
        <f ca="1">IF('NGPS 2010'!$A81="MR",INDIRECT("'NGPS 2010'!"&amp;'Country Selector'!$B$3&amp;ROW($A81))*10^12,0)*'Process Emissions Multipliers'!$C$56</f>
        <v>0</v>
      </c>
      <c r="C73" s="90">
        <f t="shared" ca="1" si="15"/>
        <v>110030619.94118993</v>
      </c>
      <c r="D73" s="90">
        <f t="shared" ca="1" si="12"/>
        <v>220061239.88237986</v>
      </c>
      <c r="E73" s="90">
        <f t="shared" ca="1" si="12"/>
        <v>330091859.82356977</v>
      </c>
      <c r="F73" s="90">
        <f t="shared" ca="1" si="12"/>
        <v>440122479.76475972</v>
      </c>
      <c r="G73" s="90">
        <f t="shared" ca="1" si="12"/>
        <v>550153099.70594966</v>
      </c>
      <c r="H73" s="90">
        <f t="shared" ca="1" si="12"/>
        <v>660183719.64713955</v>
      </c>
      <c r="I73" s="90">
        <f t="shared" ca="1" si="12"/>
        <v>770214339.58832955</v>
      </c>
      <c r="J73" s="90">
        <f t="shared" ca="1" si="12"/>
        <v>880244959.52951944</v>
      </c>
      <c r="K73" s="90">
        <f t="shared" ca="1" si="12"/>
        <v>990275579.47070944</v>
      </c>
      <c r="L73">
        <f ca="1">IF('NGPS 2020'!$A81="MR",INDIRECT("'NGPS 2020'!"&amp;'Country Selector'!$B$3&amp;ROW($A81))*10^12,0)*'Process Emissions Multipliers'!$E$56</f>
        <v>1100306199.4118993</v>
      </c>
      <c r="M73" s="90">
        <f t="shared" ca="1" si="16"/>
        <v>1043468125.8142741</v>
      </c>
      <c r="N73" s="90">
        <f t="shared" ca="1" si="13"/>
        <v>986630052.21664858</v>
      </c>
      <c r="O73" s="90">
        <f t="shared" ca="1" si="13"/>
        <v>929791978.61902332</v>
      </c>
      <c r="P73" s="90">
        <f t="shared" ca="1" si="13"/>
        <v>872953905.02139783</v>
      </c>
      <c r="Q73" s="90">
        <f t="shared" ca="1" si="13"/>
        <v>816115831.42377257</v>
      </c>
      <c r="R73" s="90">
        <f t="shared" ca="1" si="13"/>
        <v>759277757.82614708</v>
      </c>
      <c r="S73" s="90">
        <f t="shared" ca="1" si="13"/>
        <v>702439684.22852182</v>
      </c>
      <c r="T73" s="90">
        <f t="shared" ca="1" si="13"/>
        <v>645601610.63089645</v>
      </c>
      <c r="U73" s="90">
        <f t="shared" ca="1" si="13"/>
        <v>588763537.03327107</v>
      </c>
      <c r="V73">
        <f ca="1">IF('NGPS 2030'!$A81="MR",INDIRECT("'NGPS 2030'!"&amp;'Country Selector'!$B$3&amp;ROW($A81))*10^12,0)*'Process Emissions Multipliers'!$G$56</f>
        <v>531925463.4356457</v>
      </c>
      <c r="W73" s="90">
        <f t="shared" ca="1" si="14"/>
        <v>532678588.957151</v>
      </c>
      <c r="X73" s="90">
        <f t="shared" ca="1" si="14"/>
        <v>533431714.47865635</v>
      </c>
      <c r="Y73" s="90">
        <f t="shared" ca="1" si="14"/>
        <v>534184840.00016165</v>
      </c>
      <c r="Z73" s="90">
        <f t="shared" ca="1" si="14"/>
        <v>534937965.52166694</v>
      </c>
      <c r="AA73" s="90">
        <f t="shared" ca="1" si="14"/>
        <v>535691091.04317224</v>
      </c>
      <c r="AB73" s="90">
        <f t="shared" ca="1" si="14"/>
        <v>536444216.5646776</v>
      </c>
      <c r="AC73" s="90">
        <f t="shared" ca="1" si="14"/>
        <v>537197342.08618283</v>
      </c>
      <c r="AD73" s="90">
        <f t="shared" ca="1" si="14"/>
        <v>537950467.60768819</v>
      </c>
      <c r="AE73" s="90">
        <f t="shared" ca="1" si="14"/>
        <v>538703593.12919354</v>
      </c>
      <c r="AF73" s="90">
        <f t="shared" ca="1" si="14"/>
        <v>539456718.65069878</v>
      </c>
      <c r="AG73" s="90">
        <f t="shared" ca="1" si="14"/>
        <v>540209844.17220414</v>
      </c>
      <c r="AH73" s="90">
        <f t="shared" ca="1" si="14"/>
        <v>540962969.69370937</v>
      </c>
      <c r="AI73" s="90">
        <f t="shared" ca="1" si="14"/>
        <v>541716095.21521473</v>
      </c>
      <c r="AJ73" s="90">
        <f t="shared" ca="1" si="14"/>
        <v>542469220.73672009</v>
      </c>
      <c r="AK73" s="90">
        <f t="shared" ca="1" si="14"/>
        <v>543222346.25822532</v>
      </c>
      <c r="AL73" s="90">
        <f t="shared" ca="1" si="14"/>
        <v>543975471.77973056</v>
      </c>
      <c r="AM73" s="90">
        <f t="shared" ca="1" si="11"/>
        <v>544728597.30123591</v>
      </c>
      <c r="AN73" s="90">
        <f t="shared" ca="1" si="11"/>
        <v>545481722.82274127</v>
      </c>
      <c r="AO73" s="90">
        <f t="shared" ca="1" si="11"/>
        <v>546234848.34424651</v>
      </c>
      <c r="AP73">
        <f ca="1">V73*'Process Emissions Multipliers'!$H$56</f>
        <v>546987973.86575186</v>
      </c>
    </row>
    <row r="74" spans="1:42">
      <c r="A74" s="74">
        <v>22</v>
      </c>
      <c r="B74" s="208">
        <f ca="1">IF('NGPS 2010'!$A82="MR",INDIRECT("'NGPS 2010'!"&amp;'Country Selector'!$B$3&amp;ROW($A82))*10^12,0)*'Process Emissions Multipliers'!$C$56</f>
        <v>4653275294.3849287</v>
      </c>
      <c r="C74" s="90">
        <f t="shared" ca="1" si="15"/>
        <v>4230933909.9829831</v>
      </c>
      <c r="D74" s="90">
        <f t="shared" ca="1" si="12"/>
        <v>3808592525.581039</v>
      </c>
      <c r="E74" s="90">
        <f t="shared" ca="1" si="12"/>
        <v>3386251141.1790934</v>
      </c>
      <c r="F74" s="90">
        <f t="shared" ca="1" si="12"/>
        <v>2963909756.7771487</v>
      </c>
      <c r="G74" s="90">
        <f t="shared" ca="1" si="12"/>
        <v>2541568372.3752036</v>
      </c>
      <c r="H74" s="90">
        <f t="shared" ca="1" si="12"/>
        <v>2119226987.9732587</v>
      </c>
      <c r="I74" s="90">
        <f t="shared" ca="1" si="12"/>
        <v>1696885603.5713139</v>
      </c>
      <c r="J74" s="90">
        <f t="shared" ca="1" si="12"/>
        <v>1274544219.1693687</v>
      </c>
      <c r="K74" s="90">
        <f t="shared" ca="1" si="12"/>
        <v>852202834.76742375</v>
      </c>
      <c r="L74">
        <f ca="1">IF('NGPS 2020'!$A82="MR",INDIRECT("'NGPS 2020'!"&amp;'Country Selector'!$B$3&amp;ROW($A82))*10^12,0)*'Process Emissions Multipliers'!$E$56</f>
        <v>429861450.36547875</v>
      </c>
      <c r="M74" s="90">
        <f t="shared" ca="1" si="16"/>
        <v>5812603776.3088522</v>
      </c>
      <c r="N74" s="90">
        <f t="shared" ca="1" si="13"/>
        <v>11195346102.252226</v>
      </c>
      <c r="O74" s="90">
        <f t="shared" ca="1" si="13"/>
        <v>16578088428.195599</v>
      </c>
      <c r="P74" s="90">
        <f t="shared" ca="1" si="13"/>
        <v>21960830754.138973</v>
      </c>
      <c r="Q74" s="90">
        <f t="shared" ca="1" si="13"/>
        <v>27343573080.082344</v>
      </c>
      <c r="R74" s="90">
        <f t="shared" ca="1" si="13"/>
        <v>32726315406.025719</v>
      </c>
      <c r="S74" s="90">
        <f t="shared" ca="1" si="13"/>
        <v>38109057731.969093</v>
      </c>
      <c r="T74" s="90">
        <f t="shared" ca="1" si="13"/>
        <v>43491800057.912468</v>
      </c>
      <c r="U74" s="90">
        <f t="shared" ca="1" si="13"/>
        <v>48874542383.855835</v>
      </c>
      <c r="V74">
        <f ca="1">IF('NGPS 2030'!$A82="MR",INDIRECT("'NGPS 2030'!"&amp;'Country Selector'!$B$3&amp;ROW($A82))*10^12,0)*'Process Emissions Multipliers'!$G$56</f>
        <v>54257284709.79921</v>
      </c>
      <c r="W74" s="90">
        <f t="shared" ca="1" si="14"/>
        <v>54334104769.471863</v>
      </c>
      <c r="X74" s="90">
        <f t="shared" ca="1" si="14"/>
        <v>54410924829.144516</v>
      </c>
      <c r="Y74" s="90">
        <f t="shared" ca="1" si="14"/>
        <v>54487744888.817169</v>
      </c>
      <c r="Z74" s="90">
        <f t="shared" ca="1" si="14"/>
        <v>54564564948.489822</v>
      </c>
      <c r="AA74" s="90">
        <f t="shared" ca="1" si="14"/>
        <v>54641385008.162476</v>
      </c>
      <c r="AB74" s="90">
        <f t="shared" ca="1" si="14"/>
        <v>54718205067.835129</v>
      </c>
      <c r="AC74" s="90">
        <f t="shared" ca="1" si="14"/>
        <v>54795025127.507782</v>
      </c>
      <c r="AD74" s="90">
        <f t="shared" ca="1" si="14"/>
        <v>54871845187.180435</v>
      </c>
      <c r="AE74" s="90">
        <f t="shared" ca="1" si="14"/>
        <v>54948665246.853081</v>
      </c>
      <c r="AF74" s="90">
        <f t="shared" ca="1" si="14"/>
        <v>55025485306.525734</v>
      </c>
      <c r="AG74" s="90">
        <f t="shared" ca="1" si="14"/>
        <v>55102305366.198395</v>
      </c>
      <c r="AH74" s="90">
        <f t="shared" ca="1" si="14"/>
        <v>55179125425.87104</v>
      </c>
      <c r="AI74" s="90">
        <f t="shared" ca="1" si="14"/>
        <v>55255945485.543694</v>
      </c>
      <c r="AJ74" s="90">
        <f t="shared" ca="1" si="14"/>
        <v>55332765545.216347</v>
      </c>
      <c r="AK74" s="90">
        <f t="shared" ca="1" si="14"/>
        <v>55409585604.888992</v>
      </c>
      <c r="AL74" s="90">
        <f t="shared" ca="1" si="14"/>
        <v>55486405664.561646</v>
      </c>
      <c r="AM74" s="90">
        <f t="shared" ca="1" si="11"/>
        <v>55563225724.234299</v>
      </c>
      <c r="AN74" s="90">
        <f t="shared" ca="1" si="11"/>
        <v>55640045783.906952</v>
      </c>
      <c r="AO74" s="90">
        <f t="shared" ca="1" si="11"/>
        <v>55716865843.579605</v>
      </c>
      <c r="AP74">
        <f ca="1">V74*'Process Emissions Multipliers'!$H$56</f>
        <v>55793685903.252258</v>
      </c>
    </row>
    <row r="75" spans="1:42">
      <c r="A75" s="74">
        <v>23</v>
      </c>
      <c r="B75" s="208">
        <f ca="1">IF('NGPS 2010'!$A83="MR",INDIRECT("'NGPS 2010'!"&amp;'Country Selector'!$B$3&amp;ROW($A83))*10^12,0)*'Process Emissions Multipliers'!$C$56</f>
        <v>1860323536.198843</v>
      </c>
      <c r="C75" s="90">
        <f t="shared" ca="1" si="15"/>
        <v>1685519213.2143345</v>
      </c>
      <c r="D75" s="90">
        <f t="shared" ca="1" si="12"/>
        <v>1510714890.229826</v>
      </c>
      <c r="E75" s="90">
        <f t="shared" ca="1" si="12"/>
        <v>1335910567.2453175</v>
      </c>
      <c r="F75" s="90">
        <f t="shared" ca="1" si="12"/>
        <v>1161106244.2608089</v>
      </c>
      <c r="G75" s="90">
        <f t="shared" ca="1" si="12"/>
        <v>986301921.27630043</v>
      </c>
      <c r="H75" s="90">
        <f t="shared" ca="1" si="12"/>
        <v>811497598.29179192</v>
      </c>
      <c r="I75" s="90">
        <f t="shared" ca="1" si="12"/>
        <v>636693275.3072834</v>
      </c>
      <c r="J75" s="90">
        <f t="shared" ca="1" si="12"/>
        <v>461888952.32277489</v>
      </c>
      <c r="K75" s="90">
        <f t="shared" ca="1" si="12"/>
        <v>287084629.33826637</v>
      </c>
      <c r="L75">
        <f ca="1">IF('NGPS 2020'!$A83="MR",INDIRECT("'NGPS 2020'!"&amp;'Country Selector'!$B$3&amp;ROW($A83))*10^12,0)*'Process Emissions Multipliers'!$E$56</f>
        <v>112280306.35375783</v>
      </c>
      <c r="M75" s="90">
        <f t="shared" ca="1" si="16"/>
        <v>5469230403.4299345</v>
      </c>
      <c r="N75" s="90">
        <f t="shared" ca="1" si="13"/>
        <v>10826180500.506111</v>
      </c>
      <c r="O75" s="90">
        <f t="shared" ca="1" si="13"/>
        <v>16183130597.582285</v>
      </c>
      <c r="P75" s="90">
        <f t="shared" ca="1" si="13"/>
        <v>21540080694.658466</v>
      </c>
      <c r="Q75" s="90">
        <f t="shared" ca="1" si="13"/>
        <v>26897030791.734642</v>
      </c>
      <c r="R75" s="90">
        <f t="shared" ca="1" si="13"/>
        <v>32253980888.810814</v>
      </c>
      <c r="S75" s="90">
        <f t="shared" ca="1" si="13"/>
        <v>37610930985.886993</v>
      </c>
      <c r="T75" s="90">
        <f t="shared" ca="1" si="13"/>
        <v>42967881082.963173</v>
      </c>
      <c r="U75" s="90">
        <f t="shared" ca="1" si="13"/>
        <v>48324831180.039352</v>
      </c>
      <c r="V75">
        <f ca="1">IF('NGPS 2030'!$A83="MR",INDIRECT("'NGPS 2030'!"&amp;'Country Selector'!$B$3&amp;ROW($A83))*10^12,0)*'Process Emissions Multipliers'!$G$56</f>
        <v>53681781277.115524</v>
      </c>
      <c r="W75" s="90">
        <f t="shared" ca="1" si="14"/>
        <v>53757786511.49279</v>
      </c>
      <c r="X75" s="90">
        <f t="shared" ca="1" si="14"/>
        <v>53833791745.870056</v>
      </c>
      <c r="Y75" s="90">
        <f t="shared" ca="1" si="14"/>
        <v>53909796980.247322</v>
      </c>
      <c r="Z75" s="90">
        <f t="shared" ca="1" si="14"/>
        <v>53985802214.624588</v>
      </c>
      <c r="AA75" s="90">
        <f t="shared" ca="1" si="14"/>
        <v>54061807449.001854</v>
      </c>
      <c r="AB75" s="90">
        <f t="shared" ca="1" si="14"/>
        <v>54137812683.379112</v>
      </c>
      <c r="AC75" s="90">
        <f t="shared" ca="1" si="14"/>
        <v>54213817917.756378</v>
      </c>
      <c r="AD75" s="90">
        <f t="shared" ca="1" si="14"/>
        <v>54289823152.133636</v>
      </c>
      <c r="AE75" s="90">
        <f t="shared" ca="1" si="14"/>
        <v>54365828386.51091</v>
      </c>
      <c r="AF75" s="90">
        <f t="shared" ca="1" si="14"/>
        <v>54441833620.888176</v>
      </c>
      <c r="AG75" s="90">
        <f t="shared" ca="1" si="14"/>
        <v>54517838855.265442</v>
      </c>
      <c r="AH75" s="90">
        <f t="shared" ca="1" si="14"/>
        <v>54593844089.642708</v>
      </c>
      <c r="AI75" s="90">
        <f t="shared" ca="1" si="14"/>
        <v>54669849324.019974</v>
      </c>
      <c r="AJ75" s="90">
        <f t="shared" ca="1" si="14"/>
        <v>54745854558.397232</v>
      </c>
      <c r="AK75" s="90">
        <f t="shared" ca="1" si="14"/>
        <v>54821859792.774506</v>
      </c>
      <c r="AL75" s="90">
        <f t="shared" ca="1" si="14"/>
        <v>54897865027.151764</v>
      </c>
      <c r="AM75" s="90">
        <f t="shared" ca="1" si="11"/>
        <v>54973870261.529037</v>
      </c>
      <c r="AN75" s="90">
        <f t="shared" ca="1" si="11"/>
        <v>55049875495.906303</v>
      </c>
      <c r="AO75" s="90">
        <f t="shared" ca="1" si="11"/>
        <v>55125880730.283554</v>
      </c>
      <c r="AP75">
        <f ca="1">V75*'Process Emissions Multipliers'!$H$56</f>
        <v>55201885964.660828</v>
      </c>
    </row>
    <row r="76" spans="1:42">
      <c r="A76" s="74">
        <v>24</v>
      </c>
      <c r="B76" s="208">
        <f ca="1">IF('NGPS 2010'!$A84="MR",INDIRECT("'NGPS 2010'!"&amp;'Country Selector'!$B$3&amp;ROW($A84))*10^12,0)*'Process Emissions Multipliers'!$C$56</f>
        <v>8446020172.1609373</v>
      </c>
      <c r="C76" s="90">
        <f t="shared" ca="1" si="15"/>
        <v>7649697131.1301813</v>
      </c>
      <c r="D76" s="90">
        <f t="shared" ca="1" si="12"/>
        <v>6853374090.0994234</v>
      </c>
      <c r="E76" s="90">
        <f t="shared" ca="1" si="12"/>
        <v>6057051049.0686665</v>
      </c>
      <c r="F76" s="90">
        <f t="shared" ca="1" si="12"/>
        <v>5260728008.0379086</v>
      </c>
      <c r="G76" s="90">
        <f t="shared" ca="1" si="12"/>
        <v>4464404967.0071516</v>
      </c>
      <c r="H76" s="90">
        <f t="shared" ca="1" si="12"/>
        <v>3668081925.9763951</v>
      </c>
      <c r="I76" s="90">
        <f t="shared" ca="1" si="12"/>
        <v>2871758884.9456377</v>
      </c>
      <c r="J76" s="90">
        <f t="shared" ca="1" si="12"/>
        <v>2075435843.914881</v>
      </c>
      <c r="K76" s="90">
        <f t="shared" ca="1" si="12"/>
        <v>1279112802.8841238</v>
      </c>
      <c r="L76">
        <f ca="1">IF('NGPS 2020'!$A84="MR",INDIRECT("'NGPS 2020'!"&amp;'Country Selector'!$B$3&amp;ROW($A84))*10^12,0)*'Process Emissions Multipliers'!$E$56</f>
        <v>482789761.85336673</v>
      </c>
      <c r="M76" s="90">
        <f t="shared" ca="1" si="16"/>
        <v>7161837442.0106916</v>
      </c>
      <c r="N76" s="90">
        <f t="shared" ca="1" si="13"/>
        <v>13840885122.168016</v>
      </c>
      <c r="O76" s="90">
        <f t="shared" ca="1" si="13"/>
        <v>20519932802.32534</v>
      </c>
      <c r="P76" s="90">
        <f t="shared" ca="1" si="13"/>
        <v>27198980482.482666</v>
      </c>
      <c r="Q76" s="90">
        <f t="shared" ca="1" si="13"/>
        <v>33878028162.639992</v>
      </c>
      <c r="R76" s="90">
        <f t="shared" ca="1" si="13"/>
        <v>40557075842.797318</v>
      </c>
      <c r="S76" s="90">
        <f t="shared" ca="1" si="13"/>
        <v>47236123522.954643</v>
      </c>
      <c r="T76" s="90">
        <f t="shared" ca="1" si="13"/>
        <v>53915171203.111969</v>
      </c>
      <c r="U76" s="90">
        <f t="shared" ca="1" si="13"/>
        <v>60594218883.269295</v>
      </c>
      <c r="V76">
        <f ca="1">IF('NGPS 2030'!$A84="MR",INDIRECT("'NGPS 2030'!"&amp;'Country Selector'!$B$3&amp;ROW($A84))*10^12,0)*'Process Emissions Multipliers'!$G$56</f>
        <v>67273266563.42662</v>
      </c>
      <c r="W76" s="90">
        <f t="shared" ca="1" si="14"/>
        <v>67368515272.967056</v>
      </c>
      <c r="X76" s="90">
        <f t="shared" ca="1" si="14"/>
        <v>67463763982.507507</v>
      </c>
      <c r="Y76" s="90">
        <f t="shared" ca="1" si="14"/>
        <v>67559012692.047935</v>
      </c>
      <c r="Z76" s="90">
        <f t="shared" ca="1" si="14"/>
        <v>67654261401.588379</v>
      </c>
      <c r="AA76" s="90">
        <f t="shared" ca="1" si="14"/>
        <v>67749510111.128822</v>
      </c>
      <c r="AB76" s="90">
        <f t="shared" ca="1" si="14"/>
        <v>67844758820.669266</v>
      </c>
      <c r="AC76" s="90">
        <f t="shared" ca="1" si="14"/>
        <v>67940007530.209702</v>
      </c>
      <c r="AD76" s="90">
        <f t="shared" ca="1" si="14"/>
        <v>68035256239.750145</v>
      </c>
      <c r="AE76" s="90">
        <f t="shared" ca="1" si="14"/>
        <v>68130504949.290596</v>
      </c>
      <c r="AF76" s="90">
        <f t="shared" ca="1" si="14"/>
        <v>68225753658.831032</v>
      </c>
      <c r="AG76" s="90">
        <f t="shared" ca="1" si="14"/>
        <v>68321002368.371475</v>
      </c>
      <c r="AH76" s="90">
        <f t="shared" ca="1" si="14"/>
        <v>68416251077.911911</v>
      </c>
      <c r="AI76" s="90">
        <f t="shared" ca="1" si="14"/>
        <v>68511499787.452354</v>
      </c>
      <c r="AJ76" s="90">
        <f t="shared" ca="1" si="14"/>
        <v>68606748496.99279</v>
      </c>
      <c r="AK76" s="90">
        <f t="shared" ca="1" si="14"/>
        <v>68701997206.533234</v>
      </c>
      <c r="AL76" s="90">
        <f t="shared" ca="1" si="14"/>
        <v>68797245916.073669</v>
      </c>
      <c r="AM76" s="90">
        <f t="shared" ca="1" si="11"/>
        <v>68892494625.614105</v>
      </c>
      <c r="AN76" s="90">
        <f t="shared" ca="1" si="11"/>
        <v>68987743335.154572</v>
      </c>
      <c r="AO76" s="90">
        <f t="shared" ca="1" si="11"/>
        <v>69082992044.694992</v>
      </c>
      <c r="AP76">
        <f ca="1">V76*'Process Emissions Multipliers'!$H$56</f>
        <v>69178240754.235443</v>
      </c>
    </row>
    <row r="77" spans="1:42">
      <c r="A77" s="74">
        <v>25</v>
      </c>
      <c r="B77" s="208">
        <f ca="1">IF('NGPS 2010'!$A85="MR",INDIRECT("'NGPS 2010'!"&amp;'Country Selector'!$B$3&amp;ROW($A85))*10^12,0)*'Process Emissions Multipliers'!$C$56</f>
        <v>6636451.0254217777</v>
      </c>
      <c r="C77" s="90">
        <f t="shared" ca="1" si="15"/>
        <v>4880028838.1992064</v>
      </c>
      <c r="D77" s="90">
        <f t="shared" ca="1" si="12"/>
        <v>9753421225.3729916</v>
      </c>
      <c r="E77" s="90">
        <f t="shared" ca="1" si="12"/>
        <v>14626813612.546778</v>
      </c>
      <c r="F77" s="90">
        <f t="shared" ca="1" si="12"/>
        <v>19500205999.720562</v>
      </c>
      <c r="G77" s="90">
        <f t="shared" ca="1" si="12"/>
        <v>24373598386.894348</v>
      </c>
      <c r="H77" s="90">
        <f t="shared" ca="1" si="12"/>
        <v>29246990774.068134</v>
      </c>
      <c r="I77" s="90">
        <f t="shared" ca="1" si="12"/>
        <v>34120383161.241913</v>
      </c>
      <c r="J77" s="90">
        <f t="shared" ca="1" si="12"/>
        <v>38993775548.415703</v>
      </c>
      <c r="K77" s="90">
        <f t="shared" ca="1" si="12"/>
        <v>43867167935.589493</v>
      </c>
      <c r="L77">
        <f ca="1">IF('NGPS 2020'!$A85="MR",INDIRECT("'NGPS 2020'!"&amp;'Country Selector'!$B$3&amp;ROW($A85))*10^12,0)*'Process Emissions Multipliers'!$E$56</f>
        <v>48740560322.763275</v>
      </c>
      <c r="M77" s="90">
        <f t="shared" ca="1" si="16"/>
        <v>45492064024.380493</v>
      </c>
      <c r="N77" s="90">
        <f t="shared" ca="1" si="13"/>
        <v>42243567725.997696</v>
      </c>
      <c r="O77" s="90">
        <f t="shared" ca="1" si="13"/>
        <v>38995071427.614914</v>
      </c>
      <c r="P77" s="90">
        <f t="shared" ca="1" si="13"/>
        <v>35746575129.232132</v>
      </c>
      <c r="Q77" s="90">
        <f t="shared" ca="1" si="13"/>
        <v>32498078830.849342</v>
      </c>
      <c r="R77" s="90">
        <f t="shared" ca="1" si="13"/>
        <v>29249582532.466553</v>
      </c>
      <c r="S77" s="90">
        <f t="shared" ca="1" si="13"/>
        <v>26001086234.083771</v>
      </c>
      <c r="T77" s="90">
        <f t="shared" ca="1" si="13"/>
        <v>22752589935.700981</v>
      </c>
      <c r="U77" s="90">
        <f t="shared" ca="1" si="13"/>
        <v>19504093637.318199</v>
      </c>
      <c r="V77">
        <f ca="1">IF('NGPS 2030'!$A85="MR",INDIRECT("'NGPS 2030'!"&amp;'Country Selector'!$B$3&amp;ROW($A85))*10^12,0)*'Process Emissions Multipliers'!$G$56</f>
        <v>16255597338.93541</v>
      </c>
      <c r="W77" s="90">
        <f t="shared" ca="1" si="14"/>
        <v>16278612791.409132</v>
      </c>
      <c r="X77" s="90">
        <f t="shared" ca="1" si="14"/>
        <v>16301628243.882856</v>
      </c>
      <c r="Y77" s="90">
        <f t="shared" ca="1" si="14"/>
        <v>16324643696.356579</v>
      </c>
      <c r="Z77" s="90">
        <f t="shared" ca="1" si="14"/>
        <v>16347659148.830299</v>
      </c>
      <c r="AA77" s="90">
        <f t="shared" ca="1" si="14"/>
        <v>16370674601.304024</v>
      </c>
      <c r="AB77" s="90">
        <f t="shared" ca="1" si="14"/>
        <v>16393690053.777748</v>
      </c>
      <c r="AC77" s="90">
        <f t="shared" ca="1" si="14"/>
        <v>16416705506.251471</v>
      </c>
      <c r="AD77" s="90">
        <f t="shared" ca="1" si="14"/>
        <v>16439720958.725193</v>
      </c>
      <c r="AE77" s="90">
        <f t="shared" ca="1" si="14"/>
        <v>16462736411.198914</v>
      </c>
      <c r="AF77" s="90">
        <f t="shared" ca="1" si="14"/>
        <v>16485751863.672638</v>
      </c>
      <c r="AG77" s="90">
        <f t="shared" ca="1" si="14"/>
        <v>16508767316.146362</v>
      </c>
      <c r="AH77" s="90">
        <f t="shared" ca="1" si="14"/>
        <v>16531782768.620083</v>
      </c>
      <c r="AI77" s="90">
        <f t="shared" ca="1" si="14"/>
        <v>16554798221.093805</v>
      </c>
      <c r="AJ77" s="90">
        <f t="shared" ca="1" si="14"/>
        <v>16577813673.567528</v>
      </c>
      <c r="AK77" s="90">
        <f t="shared" ca="1" si="14"/>
        <v>16600829126.041252</v>
      </c>
      <c r="AL77" s="90">
        <f t="shared" ca="1" si="14"/>
        <v>16623844578.514977</v>
      </c>
      <c r="AM77" s="90">
        <f t="shared" ca="1" si="11"/>
        <v>16646860030.988697</v>
      </c>
      <c r="AN77" s="90">
        <f t="shared" ca="1" si="11"/>
        <v>16669875483.46242</v>
      </c>
      <c r="AO77" s="90">
        <f t="shared" ca="1" si="11"/>
        <v>16692890935.936144</v>
      </c>
      <c r="AP77">
        <f ca="1">V77*'Process Emissions Multipliers'!$H$56</f>
        <v>16715906388.409866</v>
      </c>
    </row>
    <row r="78" spans="1:42">
      <c r="A78" s="74">
        <v>26</v>
      </c>
      <c r="B78" s="208">
        <f ca="1">IF('NGPS 2010'!$A86="MR",INDIRECT("'NGPS 2010'!"&amp;'Country Selector'!$B$3&amp;ROW($A86))*10^12,0)*'Process Emissions Multipliers'!$C$56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Selector'!$B$3&amp;ROW($A86))*10^12,0)*'Process Emissions Multipliers'!$E$56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Selector'!$B$3&amp;ROW($A86))*10^12,0)*'Process Emissions Multipliers'!$G$56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Multipliers'!$H$56</f>
        <v>0</v>
      </c>
    </row>
    <row r="79" spans="1:42">
      <c r="A79" s="74">
        <v>27</v>
      </c>
      <c r="B79" s="208">
        <f ca="1">IF('NGPS 2010'!$A87="MR",INDIRECT("'NGPS 2010'!"&amp;'Country Selector'!$B$3&amp;ROW($A87))*10^12,0)*'Process Emissions Multipliers'!$C$56</f>
        <v>23444879.515946146</v>
      </c>
      <c r="C79" s="90">
        <f t="shared" ca="1" si="15"/>
        <v>6199576636.9987411</v>
      </c>
      <c r="D79" s="90">
        <f t="shared" ca="1" si="12"/>
        <v>12375708394.481537</v>
      </c>
      <c r="E79" s="90">
        <f t="shared" ca="1" si="12"/>
        <v>18551840151.964333</v>
      </c>
      <c r="F79" s="90">
        <f t="shared" ca="1" si="12"/>
        <v>24727971909.447128</v>
      </c>
      <c r="G79" s="90">
        <f t="shared" ca="1" si="12"/>
        <v>30904103666.92992</v>
      </c>
      <c r="H79" s="90">
        <f t="shared" ca="1" si="12"/>
        <v>37080235424.41272</v>
      </c>
      <c r="I79" s="90">
        <f t="shared" ca="1" si="12"/>
        <v>43256367181.895515</v>
      </c>
      <c r="J79" s="90">
        <f t="shared" ca="1" si="12"/>
        <v>49432498939.378311</v>
      </c>
      <c r="K79" s="90">
        <f t="shared" ca="1" si="12"/>
        <v>55608630696.861099</v>
      </c>
      <c r="L79">
        <f ca="1">IF('NGPS 2020'!$A87="MR",INDIRECT("'NGPS 2020'!"&amp;'Country Selector'!$B$3&amp;ROW($A87))*10^12,0)*'Process Emissions Multipliers'!$E$56</f>
        <v>61784762454.343903</v>
      </c>
      <c r="M79" s="90">
        <f t="shared" ca="1" si="16"/>
        <v>57310360724.426346</v>
      </c>
      <c r="N79" s="90">
        <f t="shared" ca="1" si="13"/>
        <v>52835958994.508789</v>
      </c>
      <c r="O79" s="90">
        <f t="shared" ca="1" si="13"/>
        <v>48361557264.59124</v>
      </c>
      <c r="P79" s="90">
        <f t="shared" ca="1" si="13"/>
        <v>43887155534.673683</v>
      </c>
      <c r="Q79" s="90">
        <f t="shared" ca="1" si="13"/>
        <v>39412753804.756126</v>
      </c>
      <c r="R79" s="90">
        <f t="shared" ca="1" si="13"/>
        <v>34938352074.838577</v>
      </c>
      <c r="S79" s="90">
        <f t="shared" ca="1" si="13"/>
        <v>30463950344.921021</v>
      </c>
      <c r="T79" s="90">
        <f t="shared" ca="1" si="13"/>
        <v>25989548615.003464</v>
      </c>
      <c r="U79" s="90">
        <f t="shared" ca="1" si="13"/>
        <v>21515146885.085915</v>
      </c>
      <c r="V79">
        <f ca="1">IF('NGPS 2030'!$A87="MR",INDIRECT("'NGPS 2030'!"&amp;'Country Selector'!$B$3&amp;ROW($A87))*10^12,0)*'Process Emissions Multipliers'!$G$56</f>
        <v>17040745155.168358</v>
      </c>
      <c r="W79" s="90">
        <f t="shared" ref="W79:AL94" ca="1" si="18">$V79*($AP$1-W$1)/($AP$1-$V$1)+$AP79*(W$1-$V$1)/($AP$1-$V$1)</f>
        <v>17064872257.486288</v>
      </c>
      <c r="X79" s="90">
        <f t="shared" ca="1" si="18"/>
        <v>17088999359.804224</v>
      </c>
      <c r="Y79" s="90">
        <f t="shared" ca="1" si="18"/>
        <v>17113126462.122152</v>
      </c>
      <c r="Z79" s="90">
        <f t="shared" ca="1" si="18"/>
        <v>17137253564.440086</v>
      </c>
      <c r="AA79" s="90">
        <f t="shared" ca="1" si="18"/>
        <v>17161380666.758018</v>
      </c>
      <c r="AB79" s="90">
        <f t="shared" ca="1" si="18"/>
        <v>17185507769.075951</v>
      </c>
      <c r="AC79" s="90">
        <f t="shared" ca="1" si="18"/>
        <v>17209634871.393883</v>
      </c>
      <c r="AD79" s="90">
        <f t="shared" ca="1" si="18"/>
        <v>17233761973.711815</v>
      </c>
      <c r="AE79" s="90">
        <f t="shared" ca="1" si="18"/>
        <v>17257889076.029747</v>
      </c>
      <c r="AF79" s="90">
        <f t="shared" ca="1" si="18"/>
        <v>17282016178.347679</v>
      </c>
      <c r="AG79" s="90">
        <f t="shared" ca="1" si="18"/>
        <v>17306143280.665611</v>
      </c>
      <c r="AH79" s="90">
        <f t="shared" ca="1" si="18"/>
        <v>17330270382.983543</v>
      </c>
      <c r="AI79" s="90">
        <f t="shared" ca="1" si="18"/>
        <v>17354397485.301476</v>
      </c>
      <c r="AJ79" s="90">
        <f t="shared" ca="1" si="18"/>
        <v>17378524587.619408</v>
      </c>
      <c r="AK79" s="90">
        <f t="shared" ca="1" si="18"/>
        <v>17402651689.93734</v>
      </c>
      <c r="AL79" s="90">
        <f t="shared" ca="1" si="18"/>
        <v>17426778792.255272</v>
      </c>
      <c r="AM79" s="90">
        <f t="shared" ca="1" si="17"/>
        <v>17450905894.573204</v>
      </c>
      <c r="AN79" s="90">
        <f t="shared" ca="1" si="17"/>
        <v>17475032996.891136</v>
      </c>
      <c r="AO79" s="90">
        <f t="shared" ca="1" si="17"/>
        <v>17499160099.209068</v>
      </c>
      <c r="AP79">
        <f ca="1">V79*'Process Emissions Multipliers'!$H$56</f>
        <v>17523287201.527</v>
      </c>
    </row>
    <row r="80" spans="1:42">
      <c r="A80" s="74">
        <v>28</v>
      </c>
      <c r="B80" s="208">
        <f ca="1">IF('NGPS 2010'!$A88="MR",INDIRECT("'NGPS 2010'!"&amp;'Country Selector'!$B$3&amp;ROW($A88))*10^12,0)*'Process Emissions Multipliers'!$C$56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Selector'!$B$3&amp;ROW($A88))*10^12,0)*'Process Emissions Multipliers'!$E$56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Selector'!$B$3&amp;ROW($A88))*10^12,0)*'Process Emissions Multipliers'!$G$56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Multipliers'!$H$56</f>
        <v>0</v>
      </c>
    </row>
    <row r="81" spans="1:42">
      <c r="A81" s="74">
        <v>29</v>
      </c>
      <c r="B81" s="208">
        <f ca="1">IF('NGPS 2010'!$A89="MR",INDIRECT("'NGPS 2010'!"&amp;'Country Selector'!$B$3&amp;ROW($A89))*10^12,0)*'Process Emissions Multipliers'!$C$56</f>
        <v>208206690.86462453</v>
      </c>
      <c r="C81" s="90">
        <f t="shared" ca="1" si="15"/>
        <v>187386021.77816206</v>
      </c>
      <c r="D81" s="90">
        <f t="shared" ca="1" si="12"/>
        <v>166565352.69169962</v>
      </c>
      <c r="E81" s="90">
        <f t="shared" ca="1" si="12"/>
        <v>145744683.60523719</v>
      </c>
      <c r="F81" s="90">
        <f t="shared" ca="1" si="12"/>
        <v>124924014.51877472</v>
      </c>
      <c r="G81" s="90">
        <f t="shared" ca="1" si="12"/>
        <v>104103345.43231227</v>
      </c>
      <c r="H81" s="90">
        <f t="shared" ca="1" si="12"/>
        <v>83282676.345849812</v>
      </c>
      <c r="I81" s="90">
        <f t="shared" ca="1" si="12"/>
        <v>62462007.259387359</v>
      </c>
      <c r="J81" s="90">
        <f t="shared" ca="1" si="12"/>
        <v>41641338.172924906</v>
      </c>
      <c r="K81" s="90">
        <f t="shared" ca="1" si="12"/>
        <v>20820669.086462453</v>
      </c>
      <c r="L81">
        <f ca="1">IF('NGPS 2020'!$A89="MR",INDIRECT("'NGPS 2020'!"&amp;'Country Selector'!$B$3&amp;ROW($A89))*10^12,0)*'Process Emissions Multipliers'!$E$56</f>
        <v>0</v>
      </c>
      <c r="M81" s="90">
        <f t="shared" ca="1" si="16"/>
        <v>550530390.74977517</v>
      </c>
      <c r="N81" s="90">
        <f t="shared" ca="1" si="13"/>
        <v>1101060781.4995503</v>
      </c>
      <c r="O81" s="90">
        <f t="shared" ca="1" si="13"/>
        <v>1651591172.2493255</v>
      </c>
      <c r="P81" s="90">
        <f t="shared" ca="1" si="13"/>
        <v>2202121562.9991007</v>
      </c>
      <c r="Q81" s="90">
        <f t="shared" ca="1" si="13"/>
        <v>2752651953.7488761</v>
      </c>
      <c r="R81" s="90">
        <f t="shared" ca="1" si="13"/>
        <v>3303182344.498651</v>
      </c>
      <c r="S81" s="90">
        <f t="shared" ca="1" si="13"/>
        <v>3853712735.2484269</v>
      </c>
      <c r="T81" s="90">
        <f t="shared" ca="1" si="13"/>
        <v>4404243125.9982014</v>
      </c>
      <c r="U81" s="90">
        <f t="shared" ca="1" si="13"/>
        <v>4954773516.7479763</v>
      </c>
      <c r="V81">
        <f ca="1">IF('NGPS 2030'!$A89="MR",INDIRECT("'NGPS 2030'!"&amp;'Country Selector'!$B$3&amp;ROW($A89))*10^12,0)*'Process Emissions Multipliers'!$G$56</f>
        <v>5505303907.4977522</v>
      </c>
      <c r="W81" s="90">
        <f t="shared" ca="1" si="18"/>
        <v>5513098580.1753864</v>
      </c>
      <c r="X81" s="90">
        <f t="shared" ca="1" si="18"/>
        <v>5520893252.8530188</v>
      </c>
      <c r="Y81" s="90">
        <f t="shared" ca="1" si="18"/>
        <v>5528687925.530654</v>
      </c>
      <c r="Z81" s="90">
        <f t="shared" ca="1" si="18"/>
        <v>5536482598.2082863</v>
      </c>
      <c r="AA81" s="90">
        <f t="shared" ca="1" si="18"/>
        <v>5544277270.8859205</v>
      </c>
      <c r="AB81" s="90">
        <f t="shared" ca="1" si="18"/>
        <v>5552071943.5635548</v>
      </c>
      <c r="AC81" s="90">
        <f t="shared" ca="1" si="18"/>
        <v>5559866616.241188</v>
      </c>
      <c r="AD81" s="90">
        <f t="shared" ca="1" si="18"/>
        <v>5567661288.9188213</v>
      </c>
      <c r="AE81" s="90">
        <f t="shared" ca="1" si="18"/>
        <v>5575455961.5964556</v>
      </c>
      <c r="AF81" s="90">
        <f t="shared" ca="1" si="18"/>
        <v>5583250634.2740898</v>
      </c>
      <c r="AG81" s="90">
        <f t="shared" ca="1" si="18"/>
        <v>5591045306.9517231</v>
      </c>
      <c r="AH81" s="90">
        <f t="shared" ca="1" si="18"/>
        <v>5598839979.6293564</v>
      </c>
      <c r="AI81" s="90">
        <f t="shared" ca="1" si="18"/>
        <v>5606634652.3069906</v>
      </c>
      <c r="AJ81" s="90">
        <f t="shared" ca="1" si="18"/>
        <v>5614429324.9846239</v>
      </c>
      <c r="AK81" s="90">
        <f t="shared" ca="1" si="18"/>
        <v>5622223997.6622581</v>
      </c>
      <c r="AL81" s="90">
        <f t="shared" ca="1" si="18"/>
        <v>5630018670.3398914</v>
      </c>
      <c r="AM81" s="90">
        <f t="shared" ca="1" si="17"/>
        <v>5637813343.0175247</v>
      </c>
      <c r="AN81" s="90">
        <f t="shared" ca="1" si="17"/>
        <v>5645608015.695159</v>
      </c>
      <c r="AO81" s="90">
        <f t="shared" ca="1" si="17"/>
        <v>5653402688.3727922</v>
      </c>
      <c r="AP81">
        <f ca="1">V81*'Process Emissions Multipliers'!$H$56</f>
        <v>5661197361.0504265</v>
      </c>
    </row>
    <row r="82" spans="1:42">
      <c r="A82" s="74">
        <v>30</v>
      </c>
      <c r="B82" s="208">
        <f ca="1">IF('NGPS 2010'!$A90="MR",INDIRECT("'NGPS 2010'!"&amp;'Country Selector'!$B$3&amp;ROW($A90))*10^12,0)*'Process Emissions Multipliers'!$C$56</f>
        <v>21774527252.784901</v>
      </c>
      <c r="C82" s="90">
        <f t="shared" ca="1" si="15"/>
        <v>21232173513.403431</v>
      </c>
      <c r="D82" s="90">
        <f t="shared" ca="1" si="12"/>
        <v>20689819774.021957</v>
      </c>
      <c r="E82" s="90">
        <f t="shared" ca="1" si="12"/>
        <v>20147466034.640484</v>
      </c>
      <c r="F82" s="90">
        <f t="shared" ca="1" si="12"/>
        <v>19605112295.259014</v>
      </c>
      <c r="G82" s="90">
        <f t="shared" ca="1" si="12"/>
        <v>19062758555.877541</v>
      </c>
      <c r="H82" s="90">
        <f t="shared" ca="1" si="12"/>
        <v>18520404816.496071</v>
      </c>
      <c r="I82" s="90">
        <f t="shared" ca="1" si="12"/>
        <v>17978051077.114597</v>
      </c>
      <c r="J82" s="90">
        <f t="shared" ca="1" si="12"/>
        <v>17435697337.733124</v>
      </c>
      <c r="K82" s="90">
        <f t="shared" ca="1" si="12"/>
        <v>16893343598.351652</v>
      </c>
      <c r="L82">
        <f ca="1">IF('NGPS 2020'!$A90="MR",INDIRECT("'NGPS 2020'!"&amp;'Country Selector'!$B$3&amp;ROW($A90))*10^12,0)*'Process Emissions Multipliers'!$E$56</f>
        <v>16350989858.970182</v>
      </c>
      <c r="M82" s="90">
        <f t="shared" ca="1" si="16"/>
        <v>14778806857.269365</v>
      </c>
      <c r="N82" s="90">
        <f t="shared" ca="1" si="13"/>
        <v>13206623855.568552</v>
      </c>
      <c r="O82" s="90">
        <f t="shared" ca="1" si="13"/>
        <v>11634440853.867737</v>
      </c>
      <c r="P82" s="90">
        <f t="shared" ca="1" si="13"/>
        <v>10062257852.166922</v>
      </c>
      <c r="Q82" s="90">
        <f t="shared" ca="1" si="13"/>
        <v>8490074850.4661064</v>
      </c>
      <c r="R82" s="90">
        <f t="shared" ca="1" si="13"/>
        <v>6917891848.7652922</v>
      </c>
      <c r="S82" s="90">
        <f t="shared" ca="1" si="13"/>
        <v>5345708847.064477</v>
      </c>
      <c r="T82" s="90">
        <f t="shared" ca="1" si="13"/>
        <v>3773525845.3636622</v>
      </c>
      <c r="U82" s="90">
        <f t="shared" ca="1" si="13"/>
        <v>2201342843.6628475</v>
      </c>
      <c r="V82">
        <f ca="1">IF('NGPS 2030'!$A90="MR",INDIRECT("'NGPS 2030'!"&amp;'Country Selector'!$B$3&amp;ROW($A90))*10^12,0)*'Process Emissions Multipliers'!$G$56</f>
        <v>629159841.96203256</v>
      </c>
      <c r="W82" s="90">
        <f t="shared" ca="1" si="18"/>
        <v>630050636.56890738</v>
      </c>
      <c r="X82" s="90">
        <f t="shared" ca="1" si="18"/>
        <v>630941431.1757822</v>
      </c>
      <c r="Y82" s="90">
        <f t="shared" ca="1" si="18"/>
        <v>631832225.78265691</v>
      </c>
      <c r="Z82" s="90">
        <f t="shared" ca="1" si="18"/>
        <v>632723020.38953173</v>
      </c>
      <c r="AA82" s="90">
        <f t="shared" ca="1" si="18"/>
        <v>633613814.99640656</v>
      </c>
      <c r="AB82" s="90">
        <f t="shared" ca="1" si="18"/>
        <v>634504609.60328138</v>
      </c>
      <c r="AC82" s="90">
        <f t="shared" ca="1" si="18"/>
        <v>635395404.2101562</v>
      </c>
      <c r="AD82" s="90">
        <f t="shared" ca="1" si="18"/>
        <v>636286198.81703091</v>
      </c>
      <c r="AE82" s="90">
        <f t="shared" ca="1" si="18"/>
        <v>637176993.42390585</v>
      </c>
      <c r="AF82" s="90">
        <f t="shared" ca="1" si="18"/>
        <v>638067788.03078055</v>
      </c>
      <c r="AG82" s="90">
        <f t="shared" ca="1" si="18"/>
        <v>638958582.6376555</v>
      </c>
      <c r="AH82" s="90">
        <f t="shared" ca="1" si="18"/>
        <v>639849377.2445302</v>
      </c>
      <c r="AI82" s="90">
        <f t="shared" ca="1" si="18"/>
        <v>640740171.85140502</v>
      </c>
      <c r="AJ82" s="90">
        <f t="shared" ca="1" si="18"/>
        <v>641630966.45827985</v>
      </c>
      <c r="AK82" s="90">
        <f t="shared" ca="1" si="18"/>
        <v>642521761.06515455</v>
      </c>
      <c r="AL82" s="90">
        <f t="shared" ca="1" si="18"/>
        <v>643412555.67202938</v>
      </c>
      <c r="AM82" s="90">
        <f t="shared" ca="1" si="17"/>
        <v>644303350.2789042</v>
      </c>
      <c r="AN82" s="90">
        <f t="shared" ca="1" si="17"/>
        <v>645194144.88577902</v>
      </c>
      <c r="AO82" s="90">
        <f t="shared" ca="1" si="17"/>
        <v>646084939.49265385</v>
      </c>
      <c r="AP82">
        <f ca="1">V82*'Process Emissions Multipliers'!$H$56</f>
        <v>646975734.09952867</v>
      </c>
    </row>
    <row r="83" spans="1:42">
      <c r="A83" s="74">
        <v>31</v>
      </c>
      <c r="B83" s="208">
        <f ca="1">IF('NGPS 2010'!$A91="MR",INDIRECT("'NGPS 2010'!"&amp;'Country Selector'!$B$3&amp;ROW($A91))*10^12,0)*'Process Emissions Multipliers'!$C$56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Selector'!$B$3&amp;ROW($A91))*10^12,0)*'Process Emissions Multipliers'!$E$56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Selector'!$B$3&amp;ROW($A91))*10^12,0)*'Process Emissions Multipliers'!$G$56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Multipliers'!$H$56</f>
        <v>0</v>
      </c>
    </row>
    <row r="84" spans="1:42">
      <c r="A84" s="74">
        <v>32</v>
      </c>
      <c r="B84" s="208">
        <f ca="1">IF('NGPS 2010'!$A92="MR",INDIRECT("'NGPS 2010'!"&amp;'Country Selector'!$B$3&amp;ROW($A92))*10^12,0)*'Process Emissions Multipliers'!$C$56</f>
        <v>26140952858.120838</v>
      </c>
      <c r="C84" s="90">
        <f t="shared" ca="1" si="15"/>
        <v>24096825916.966412</v>
      </c>
      <c r="D84" s="90">
        <f t="shared" ca="1" si="12"/>
        <v>22052698975.811989</v>
      </c>
      <c r="E84" s="90">
        <f t="shared" ca="1" si="12"/>
        <v>20008572034.657562</v>
      </c>
      <c r="F84" s="90">
        <f t="shared" ca="1" si="12"/>
        <v>17964445093.503139</v>
      </c>
      <c r="G84" s="90">
        <f t="shared" ca="1" si="12"/>
        <v>15920318152.348715</v>
      </c>
      <c r="H84" s="90">
        <f t="shared" ca="1" si="12"/>
        <v>13876191211.19429</v>
      </c>
      <c r="I84" s="90">
        <f t="shared" ca="1" si="12"/>
        <v>11832064270.039865</v>
      </c>
      <c r="J84" s="90">
        <f t="shared" ca="1" si="12"/>
        <v>9787937328.8854408</v>
      </c>
      <c r="K84" s="90">
        <f t="shared" ca="1" si="12"/>
        <v>7743810387.7310162</v>
      </c>
      <c r="L84">
        <f ca="1">IF('NGPS 2020'!$A92="MR",INDIRECT("'NGPS 2020'!"&amp;'Country Selector'!$B$3&amp;ROW($A92))*10^12,0)*'Process Emissions Multipliers'!$E$56</f>
        <v>5699683446.5765915</v>
      </c>
      <c r="M84" s="90">
        <f t="shared" ca="1" si="16"/>
        <v>5609124262.1219368</v>
      </c>
      <c r="N84" s="90">
        <f t="shared" ca="1" si="13"/>
        <v>5518565077.6672831</v>
      </c>
      <c r="O84" s="90">
        <f t="shared" ca="1" si="13"/>
        <v>5428005893.2126274</v>
      </c>
      <c r="P84" s="90">
        <f t="shared" ca="1" si="13"/>
        <v>5337446708.7579737</v>
      </c>
      <c r="Q84" s="90">
        <f t="shared" ca="1" si="13"/>
        <v>5246887524.303319</v>
      </c>
      <c r="R84" s="90">
        <f t="shared" ca="1" si="13"/>
        <v>5156328339.8486652</v>
      </c>
      <c r="S84" s="90">
        <f t="shared" ca="1" si="13"/>
        <v>5065769155.3940105</v>
      </c>
      <c r="T84" s="90">
        <f t="shared" ca="1" si="13"/>
        <v>4975209970.9393559</v>
      </c>
      <c r="U84" s="90">
        <f t="shared" ca="1" si="13"/>
        <v>4884650786.4847012</v>
      </c>
      <c r="V84">
        <f ca="1">IF('NGPS 2030'!$A92="MR",INDIRECT("'NGPS 2030'!"&amp;'Country Selector'!$B$3&amp;ROW($A92))*10^12,0)*'Process Emissions Multipliers'!$G$56</f>
        <v>4794091602.0300465</v>
      </c>
      <c r="W84" s="90">
        <f t="shared" ca="1" si="18"/>
        <v>4800879306.2971125</v>
      </c>
      <c r="X84" s="90">
        <f t="shared" ca="1" si="18"/>
        <v>4807667010.5641785</v>
      </c>
      <c r="Y84" s="90">
        <f t="shared" ca="1" si="18"/>
        <v>4814454714.8312435</v>
      </c>
      <c r="Z84" s="90">
        <f t="shared" ca="1" si="18"/>
        <v>4821242419.0983105</v>
      </c>
      <c r="AA84" s="90">
        <f t="shared" ca="1" si="18"/>
        <v>4828030123.3653755</v>
      </c>
      <c r="AB84" s="90">
        <f t="shared" ca="1" si="18"/>
        <v>4834817827.6324425</v>
      </c>
      <c r="AC84" s="90">
        <f t="shared" ca="1" si="18"/>
        <v>4841605531.8995075</v>
      </c>
      <c r="AD84" s="90">
        <f t="shared" ca="1" si="18"/>
        <v>4848393236.1665735</v>
      </c>
      <c r="AE84" s="90">
        <f t="shared" ca="1" si="18"/>
        <v>4855180940.4336395</v>
      </c>
      <c r="AF84" s="90">
        <f t="shared" ca="1" si="18"/>
        <v>4861968644.7007046</v>
      </c>
      <c r="AG84" s="90">
        <f t="shared" ca="1" si="18"/>
        <v>4868756348.9677706</v>
      </c>
      <c r="AH84" s="90">
        <f t="shared" ca="1" si="18"/>
        <v>4875544053.2348366</v>
      </c>
      <c r="AI84" s="90">
        <f t="shared" ca="1" si="18"/>
        <v>4882331757.5019035</v>
      </c>
      <c r="AJ84" s="90">
        <f t="shared" ca="1" si="18"/>
        <v>4889119461.7689686</v>
      </c>
      <c r="AK84" s="90">
        <f t="shared" ca="1" si="18"/>
        <v>4895907166.0360336</v>
      </c>
      <c r="AL84" s="90">
        <f t="shared" ca="1" si="18"/>
        <v>4902694870.3031006</v>
      </c>
      <c r="AM84" s="90">
        <f t="shared" ca="1" si="17"/>
        <v>4909482574.5701666</v>
      </c>
      <c r="AN84" s="90">
        <f t="shared" ca="1" si="17"/>
        <v>4916270278.8372316</v>
      </c>
      <c r="AO84" s="90">
        <f t="shared" ca="1" si="17"/>
        <v>4923057983.1042976</v>
      </c>
      <c r="AP84">
        <f ca="1">V84*'Process Emissions Multipliers'!$H$56</f>
        <v>4929845687.3713636</v>
      </c>
    </row>
    <row r="85" spans="1:42">
      <c r="A85" s="74">
        <v>33</v>
      </c>
      <c r="B85" s="208">
        <f ca="1">IF('NGPS 2010'!$A93="MR",INDIRECT("'NGPS 2010'!"&amp;'Country Selector'!$B$3&amp;ROW($A93))*10^12,0)*'Process Emissions Multipliers'!$C$56</f>
        <v>9886879711.7778778</v>
      </c>
      <c r="C85" s="90">
        <f t="shared" ca="1" si="15"/>
        <v>8957507880.7969322</v>
      </c>
      <c r="D85" s="90">
        <f t="shared" ca="1" si="12"/>
        <v>8028136049.8159847</v>
      </c>
      <c r="E85" s="90">
        <f t="shared" ca="1" si="12"/>
        <v>7098764218.8350391</v>
      </c>
      <c r="F85" s="90">
        <f t="shared" ca="1" si="12"/>
        <v>6169392387.8540926</v>
      </c>
      <c r="G85" s="90">
        <f t="shared" ca="1" si="12"/>
        <v>5240020556.8731461</v>
      </c>
      <c r="H85" s="90">
        <f t="shared" ca="1" si="12"/>
        <v>4310648725.8921995</v>
      </c>
      <c r="I85" s="90">
        <f t="shared" ca="1" si="12"/>
        <v>3381276894.911253</v>
      </c>
      <c r="J85" s="90">
        <f t="shared" ca="1" si="12"/>
        <v>2451905063.9303069</v>
      </c>
      <c r="K85" s="90">
        <f t="shared" ca="1" si="12"/>
        <v>1522533232.9493604</v>
      </c>
      <c r="L85">
        <f ca="1">IF('NGPS 2020'!$A93="MR",INDIRECT("'NGPS 2020'!"&amp;'Country Selector'!$B$3&amp;ROW($A93))*10^12,0)*'Process Emissions Multipliers'!$E$56</f>
        <v>593161401.96841395</v>
      </c>
      <c r="M85" s="90">
        <f t="shared" ca="1" si="16"/>
        <v>7040112810.1899452</v>
      </c>
      <c r="N85" s="90">
        <f t="shared" ca="1" si="13"/>
        <v>13487064218.411478</v>
      </c>
      <c r="O85" s="90">
        <f t="shared" ca="1" si="13"/>
        <v>19934015626.633011</v>
      </c>
      <c r="P85" s="90">
        <f t="shared" ca="1" si="13"/>
        <v>26380967034.854542</v>
      </c>
      <c r="Q85" s="90">
        <f t="shared" ca="1" si="13"/>
        <v>32827918443.076073</v>
      </c>
      <c r="R85" s="90">
        <f t="shared" ca="1" si="13"/>
        <v>39274869851.297607</v>
      </c>
      <c r="S85" s="90">
        <f t="shared" ca="1" si="13"/>
        <v>45721821259.519135</v>
      </c>
      <c r="T85" s="90">
        <f t="shared" ca="1" si="13"/>
        <v>52168772667.740669</v>
      </c>
      <c r="U85" s="90">
        <f t="shared" ca="1" si="13"/>
        <v>58615724075.962196</v>
      </c>
      <c r="V85">
        <f ca="1">IF('NGPS 2030'!$A93="MR",INDIRECT("'NGPS 2030'!"&amp;'Country Selector'!$B$3&amp;ROW($A93))*10^12,0)*'Process Emissions Multipliers'!$G$56</f>
        <v>65062675484.183731</v>
      </c>
      <c r="W85" s="90">
        <f t="shared" ca="1" si="18"/>
        <v>65154794333.106796</v>
      </c>
      <c r="X85" s="90">
        <f t="shared" ca="1" si="18"/>
        <v>65246913182.029846</v>
      </c>
      <c r="Y85" s="90">
        <f t="shared" ca="1" si="18"/>
        <v>65339032030.952911</v>
      </c>
      <c r="Z85" s="90">
        <f t="shared" ca="1" si="18"/>
        <v>65431150879.875969</v>
      </c>
      <c r="AA85" s="90">
        <f t="shared" ca="1" si="18"/>
        <v>65523269728.799034</v>
      </c>
      <c r="AB85" s="90">
        <f t="shared" ca="1" si="18"/>
        <v>65615388577.722092</v>
      </c>
      <c r="AC85" s="90">
        <f t="shared" ca="1" si="18"/>
        <v>65707507426.645157</v>
      </c>
      <c r="AD85" s="90">
        <f t="shared" ca="1" si="18"/>
        <v>65799626275.568207</v>
      </c>
      <c r="AE85" s="90">
        <f t="shared" ca="1" si="18"/>
        <v>65891745124.491264</v>
      </c>
      <c r="AF85" s="90">
        <f t="shared" ca="1" si="18"/>
        <v>65983863973.414322</v>
      </c>
      <c r="AG85" s="90">
        <f t="shared" ca="1" si="18"/>
        <v>66075982822.337387</v>
      </c>
      <c r="AH85" s="90">
        <f t="shared" ca="1" si="18"/>
        <v>66168101671.260445</v>
      </c>
      <c r="AI85" s="90">
        <f t="shared" ca="1" si="18"/>
        <v>66260220520.183502</v>
      </c>
      <c r="AJ85" s="90">
        <f t="shared" ca="1" si="18"/>
        <v>66352339369.106567</v>
      </c>
      <c r="AK85" s="90">
        <f t="shared" ca="1" si="18"/>
        <v>66444458218.029617</v>
      </c>
      <c r="AL85" s="90">
        <f t="shared" ca="1" si="18"/>
        <v>66536577066.952682</v>
      </c>
      <c r="AM85" s="90">
        <f t="shared" ca="1" si="17"/>
        <v>66628695915.875748</v>
      </c>
      <c r="AN85" s="90">
        <f t="shared" ca="1" si="17"/>
        <v>66720814764.798805</v>
      </c>
      <c r="AO85" s="90">
        <f t="shared" ca="1" si="17"/>
        <v>66812933613.721863</v>
      </c>
      <c r="AP85">
        <f ca="1">V85*'Process Emissions Multipliers'!$H$56</f>
        <v>66905052462.64492</v>
      </c>
    </row>
    <row r="86" spans="1:42">
      <c r="A86" s="74">
        <v>34</v>
      </c>
      <c r="B86" s="208">
        <f ca="1">IF('NGPS 2010'!$A94="MR",INDIRECT("'NGPS 2010'!"&amp;'Country Selector'!$B$3&amp;ROW($A94))*10^12,0)*'Process Emissions Multipliers'!$C$56</f>
        <v>3167754.7767879725</v>
      </c>
      <c r="C86" s="90">
        <f t="shared" ca="1" si="15"/>
        <v>22399209.315110307</v>
      </c>
      <c r="D86" s="90">
        <f t="shared" ca="1" si="12"/>
        <v>41630663.85343264</v>
      </c>
      <c r="E86" s="90">
        <f t="shared" ca="1" si="12"/>
        <v>60862118.391754977</v>
      </c>
      <c r="F86" s="90">
        <f t="shared" ca="1" si="12"/>
        <v>80093572.930077314</v>
      </c>
      <c r="G86" s="90">
        <f t="shared" ca="1" si="12"/>
        <v>99325027.468399644</v>
      </c>
      <c r="H86" s="90">
        <f t="shared" ca="1" si="12"/>
        <v>118556482.00672199</v>
      </c>
      <c r="I86" s="90">
        <f t="shared" ca="1" si="12"/>
        <v>137787936.5450443</v>
      </c>
      <c r="J86" s="90">
        <f t="shared" ca="1" si="12"/>
        <v>157019391.08336663</v>
      </c>
      <c r="K86" s="90">
        <f t="shared" ca="1" si="12"/>
        <v>176250845.62168899</v>
      </c>
      <c r="L86">
        <f ca="1">IF('NGPS 2020'!$A94="MR",INDIRECT("'NGPS 2020'!"&amp;'Country Selector'!$B$3&amp;ROW($A94))*10^12,0)*'Process Emissions Multipliers'!$E$56</f>
        <v>195482300.16001132</v>
      </c>
      <c r="M86" s="90">
        <f t="shared" ca="1" si="16"/>
        <v>297213336.97499323</v>
      </c>
      <c r="N86" s="90">
        <f t="shared" ca="1" si="13"/>
        <v>398944373.78997517</v>
      </c>
      <c r="O86" s="90">
        <f t="shared" ca="1" si="13"/>
        <v>500675410.6049571</v>
      </c>
      <c r="P86" s="90">
        <f t="shared" ca="1" si="13"/>
        <v>602406447.41993904</v>
      </c>
      <c r="Q86" s="90">
        <f t="shared" ca="1" si="13"/>
        <v>704137484.23492098</v>
      </c>
      <c r="R86" s="90">
        <f t="shared" ca="1" si="13"/>
        <v>805868521.04990292</v>
      </c>
      <c r="S86" s="90">
        <f t="shared" ca="1" si="13"/>
        <v>907599557.86488485</v>
      </c>
      <c r="T86" s="90">
        <f t="shared" ca="1" si="13"/>
        <v>1009330594.6798668</v>
      </c>
      <c r="U86" s="90">
        <f t="shared" ca="1" si="13"/>
        <v>1111061631.4948487</v>
      </c>
      <c r="V86">
        <f ca="1">IF('NGPS 2030'!$A94="MR",INDIRECT("'NGPS 2030'!"&amp;'Country Selector'!$B$3&amp;ROW($A94))*10^12,0)*'Process Emissions Multipliers'!$G$56</f>
        <v>1212792668.3098307</v>
      </c>
      <c r="W86" s="90">
        <f t="shared" ca="1" si="18"/>
        <v>1214509798.1965992</v>
      </c>
      <c r="X86" s="90">
        <f t="shared" ca="1" si="18"/>
        <v>1216226928.0833681</v>
      </c>
      <c r="Y86" s="90">
        <f t="shared" ca="1" si="18"/>
        <v>1217944057.9701369</v>
      </c>
      <c r="Z86" s="90">
        <f t="shared" ca="1" si="18"/>
        <v>1219661187.8569057</v>
      </c>
      <c r="AA86" s="90">
        <f t="shared" ca="1" si="18"/>
        <v>1221378317.7436743</v>
      </c>
      <c r="AB86" s="90">
        <f t="shared" ca="1" si="18"/>
        <v>1223095447.6304431</v>
      </c>
      <c r="AC86" s="90">
        <f t="shared" ca="1" si="18"/>
        <v>1224812577.5172117</v>
      </c>
      <c r="AD86" s="90">
        <f t="shared" ca="1" si="18"/>
        <v>1226529707.4039805</v>
      </c>
      <c r="AE86" s="90">
        <f t="shared" ca="1" si="18"/>
        <v>1228246837.2907493</v>
      </c>
      <c r="AF86" s="90">
        <f t="shared" ca="1" si="18"/>
        <v>1229963967.1775179</v>
      </c>
      <c r="AG86" s="90">
        <f t="shared" ca="1" si="18"/>
        <v>1231681097.0642867</v>
      </c>
      <c r="AH86" s="90">
        <f t="shared" ca="1" si="18"/>
        <v>1233398226.9510555</v>
      </c>
      <c r="AI86" s="90">
        <f t="shared" ca="1" si="18"/>
        <v>1235115356.8378243</v>
      </c>
      <c r="AJ86" s="90">
        <f t="shared" ca="1" si="18"/>
        <v>1236832486.7245929</v>
      </c>
      <c r="AK86" s="90">
        <f t="shared" ca="1" si="18"/>
        <v>1238549616.6113617</v>
      </c>
      <c r="AL86" s="90">
        <f t="shared" ca="1" si="18"/>
        <v>1240266746.4981303</v>
      </c>
      <c r="AM86" s="90">
        <f t="shared" ca="1" si="17"/>
        <v>1241983876.3848991</v>
      </c>
      <c r="AN86" s="90">
        <f t="shared" ca="1" si="17"/>
        <v>1243701006.271668</v>
      </c>
      <c r="AO86" s="90">
        <f t="shared" ca="1" si="17"/>
        <v>1245418136.1584368</v>
      </c>
      <c r="AP86">
        <f ca="1">V86*'Process Emissions Multipliers'!$H$56</f>
        <v>1247135266.0452054</v>
      </c>
    </row>
    <row r="87" spans="1:42">
      <c r="A87" s="74">
        <v>35</v>
      </c>
      <c r="B87" s="208">
        <f ca="1">IF('NGPS 2010'!$A95="MR",INDIRECT("'NGPS 2010'!"&amp;'Country Selector'!$B$3&amp;ROW($A95))*10^12,0)*'Process Emissions Multipliers'!$C$56</f>
        <v>7750163880.3543091</v>
      </c>
      <c r="C87" s="90">
        <f t="shared" ca="1" si="15"/>
        <v>7478763727.3544588</v>
      </c>
      <c r="D87" s="90">
        <f t="shared" ca="1" si="12"/>
        <v>7207363574.3546085</v>
      </c>
      <c r="E87" s="90">
        <f t="shared" ca="1" si="12"/>
        <v>6935963421.3547583</v>
      </c>
      <c r="F87" s="90">
        <f t="shared" ca="1" si="12"/>
        <v>6664563268.354908</v>
      </c>
      <c r="G87" s="90">
        <f t="shared" ca="1" si="12"/>
        <v>6393163115.3550577</v>
      </c>
      <c r="H87" s="90">
        <f t="shared" ca="1" si="12"/>
        <v>6121762962.3552074</v>
      </c>
      <c r="I87" s="90">
        <f t="shared" ca="1" si="12"/>
        <v>5850362809.3553572</v>
      </c>
      <c r="J87" s="90">
        <f t="shared" ca="1" si="12"/>
        <v>5578962656.3555069</v>
      </c>
      <c r="K87" s="90">
        <f t="shared" ca="1" si="12"/>
        <v>5307562503.3556566</v>
      </c>
      <c r="L87">
        <f ca="1">IF('NGPS 2020'!$A95="MR",INDIRECT("'NGPS 2020'!"&amp;'Country Selector'!$B$3&amp;ROW($A95))*10^12,0)*'Process Emissions Multipliers'!$E$56</f>
        <v>5036162350.3558064</v>
      </c>
      <c r="M87" s="90">
        <f t="shared" ca="1" si="16"/>
        <v>11844021414.290483</v>
      </c>
      <c r="N87" s="90">
        <f t="shared" ca="1" si="13"/>
        <v>18651880478.225159</v>
      </c>
      <c r="O87" s="90">
        <f t="shared" ca="1" si="13"/>
        <v>25459739542.15984</v>
      </c>
      <c r="P87" s="90">
        <f t="shared" ca="1" si="13"/>
        <v>32267598606.094513</v>
      </c>
      <c r="Q87" s="90">
        <f t="shared" ca="1" si="13"/>
        <v>39075457670.02919</v>
      </c>
      <c r="R87" s="90">
        <f t="shared" ca="1" si="13"/>
        <v>45883316733.963867</v>
      </c>
      <c r="S87" s="90">
        <f t="shared" ca="1" si="13"/>
        <v>52691175797.898544</v>
      </c>
      <c r="T87" s="90">
        <f t="shared" ca="1" si="13"/>
        <v>59499034861.833221</v>
      </c>
      <c r="U87" s="90">
        <f t="shared" ca="1" si="13"/>
        <v>66306893925.767906</v>
      </c>
      <c r="V87">
        <f ca="1">IF('NGPS 2030'!$A95="MR",INDIRECT("'NGPS 2030'!"&amp;'Country Selector'!$B$3&amp;ROW($A95))*10^12,0)*'Process Emissions Multipliers'!$G$56</f>
        <v>73114752989.702576</v>
      </c>
      <c r="W87" s="90">
        <f t="shared" ca="1" si="18"/>
        <v>73218272355.215637</v>
      </c>
      <c r="X87" s="90">
        <f t="shared" ca="1" si="18"/>
        <v>73321791720.728714</v>
      </c>
      <c r="Y87" s="90">
        <f t="shared" ca="1" si="18"/>
        <v>73425311086.241776</v>
      </c>
      <c r="Z87" s="90">
        <f t="shared" ca="1" si="18"/>
        <v>73528830451.754837</v>
      </c>
      <c r="AA87" s="90">
        <f t="shared" ca="1" si="18"/>
        <v>73632349817.267914</v>
      </c>
      <c r="AB87" s="90">
        <f t="shared" ca="1" si="18"/>
        <v>73735869182.780975</v>
      </c>
      <c r="AC87" s="90">
        <f t="shared" ca="1" si="18"/>
        <v>73839388548.294037</v>
      </c>
      <c r="AD87" s="90">
        <f t="shared" ca="1" si="18"/>
        <v>73942907913.807098</v>
      </c>
      <c r="AE87" s="90">
        <f t="shared" ca="1" si="18"/>
        <v>74046427279.32016</v>
      </c>
      <c r="AF87" s="90">
        <f t="shared" ca="1" si="18"/>
        <v>74149946644.833237</v>
      </c>
      <c r="AG87" s="90">
        <f t="shared" ca="1" si="18"/>
        <v>74253466010.346313</v>
      </c>
      <c r="AH87" s="90">
        <f t="shared" ca="1" si="18"/>
        <v>74356985375.859375</v>
      </c>
      <c r="AI87" s="90">
        <f t="shared" ca="1" si="18"/>
        <v>74460504741.372437</v>
      </c>
      <c r="AJ87" s="90">
        <f t="shared" ca="1" si="18"/>
        <v>74564024106.885498</v>
      </c>
      <c r="AK87" s="90">
        <f t="shared" ca="1" si="18"/>
        <v>74667543472.39856</v>
      </c>
      <c r="AL87" s="90">
        <f t="shared" ca="1" si="18"/>
        <v>74771062837.911636</v>
      </c>
      <c r="AM87" s="90">
        <f t="shared" ca="1" si="17"/>
        <v>74874582203.424698</v>
      </c>
      <c r="AN87" s="90">
        <f t="shared" ca="1" si="17"/>
        <v>74978101568.937759</v>
      </c>
      <c r="AO87" s="90">
        <f t="shared" ca="1" si="17"/>
        <v>75081620934.450821</v>
      </c>
      <c r="AP87">
        <f ca="1">V87*'Process Emissions Multipliers'!$H$56</f>
        <v>75185140299.963898</v>
      </c>
    </row>
    <row r="88" spans="1:42">
      <c r="A88" s="74">
        <v>36</v>
      </c>
      <c r="B88" s="208">
        <f ca="1">IF('NGPS 2010'!$A96="MR",INDIRECT("'NGPS 2010'!"&amp;'Country Selector'!$B$3&amp;ROW($A96))*10^12,0)*'Process Emissions Multipliers'!$C$56</f>
        <v>5534997218.0371132</v>
      </c>
      <c r="C88" s="90">
        <f t="shared" ca="1" si="15"/>
        <v>5273377023.1216326</v>
      </c>
      <c r="D88" s="90">
        <f t="shared" ca="1" si="12"/>
        <v>5011756828.2061539</v>
      </c>
      <c r="E88" s="90">
        <f t="shared" ca="1" si="12"/>
        <v>4750136633.2906742</v>
      </c>
      <c r="F88" s="90">
        <f t="shared" ca="1" si="12"/>
        <v>4488516438.3751945</v>
      </c>
      <c r="G88" s="90">
        <f t="shared" ca="1" si="12"/>
        <v>4226896243.4597144</v>
      </c>
      <c r="H88" s="90">
        <f t="shared" ca="1" si="12"/>
        <v>3965276048.5442343</v>
      </c>
      <c r="I88" s="90">
        <f t="shared" ca="1" si="12"/>
        <v>3703655853.6287546</v>
      </c>
      <c r="J88" s="90">
        <f t="shared" ca="1" si="12"/>
        <v>3442035658.713275</v>
      </c>
      <c r="K88" s="90">
        <f t="shared" ca="1" si="12"/>
        <v>3180415463.7977958</v>
      </c>
      <c r="L88">
        <f ca="1">IF('NGPS 2020'!$A96="MR",INDIRECT("'NGPS 2020'!"&amp;'Country Selector'!$B$3&amp;ROW($A96))*10^12,0)*'Process Emissions Multipliers'!$E$56</f>
        <v>2918795268.8823156</v>
      </c>
      <c r="M88" s="90">
        <f t="shared" ca="1" si="16"/>
        <v>2626982362.8387523</v>
      </c>
      <c r="N88" s="90">
        <f t="shared" ca="1" si="13"/>
        <v>2335169456.7951884</v>
      </c>
      <c r="O88" s="90">
        <f t="shared" ca="1" si="13"/>
        <v>2043356550.7516248</v>
      </c>
      <c r="P88" s="90">
        <f t="shared" ca="1" si="13"/>
        <v>1751543644.708061</v>
      </c>
      <c r="Q88" s="90">
        <f t="shared" ca="1" si="13"/>
        <v>1459730738.6644976</v>
      </c>
      <c r="R88" s="90">
        <f t="shared" ca="1" si="13"/>
        <v>1167917832.6209342</v>
      </c>
      <c r="S88" s="90">
        <f t="shared" ca="1" si="13"/>
        <v>876104926.57737041</v>
      </c>
      <c r="T88" s="90">
        <f t="shared" ca="1" si="13"/>
        <v>584292020.53380704</v>
      </c>
      <c r="U88" s="90">
        <f t="shared" ca="1" si="13"/>
        <v>292479114.49024338</v>
      </c>
      <c r="V88">
        <f ca="1">IF('NGPS 2030'!$A96="MR",INDIRECT("'NGPS 2030'!"&amp;'Country Selector'!$B$3&amp;ROW($A96))*10^12,0)*'Process Emissions Multipliers'!$G$56</f>
        <v>666208.4466798096</v>
      </c>
      <c r="W88" s="90">
        <f t="shared" ca="1" si="18"/>
        <v>667151.69647386216</v>
      </c>
      <c r="X88" s="90">
        <f t="shared" ca="1" si="18"/>
        <v>668094.94626791473</v>
      </c>
      <c r="Y88" s="90">
        <f t="shared" ca="1" si="18"/>
        <v>669038.19606196729</v>
      </c>
      <c r="Z88" s="90">
        <f t="shared" ca="1" si="18"/>
        <v>669981.44585601974</v>
      </c>
      <c r="AA88" s="90">
        <f t="shared" ca="1" si="18"/>
        <v>670924.6956500723</v>
      </c>
      <c r="AB88" s="90">
        <f t="shared" ca="1" si="18"/>
        <v>671867.94544412475</v>
      </c>
      <c r="AC88" s="90">
        <f t="shared" ca="1" si="18"/>
        <v>672811.19523817743</v>
      </c>
      <c r="AD88" s="90">
        <f t="shared" ca="1" si="18"/>
        <v>673754.44503222988</v>
      </c>
      <c r="AE88" s="90">
        <f t="shared" ca="1" si="18"/>
        <v>674697.69482628244</v>
      </c>
      <c r="AF88" s="90">
        <f t="shared" ca="1" si="18"/>
        <v>675640.94462033501</v>
      </c>
      <c r="AG88" s="90">
        <f t="shared" ca="1" si="18"/>
        <v>676584.19441438757</v>
      </c>
      <c r="AH88" s="90">
        <f t="shared" ca="1" si="18"/>
        <v>677527.44420844014</v>
      </c>
      <c r="AI88" s="90">
        <f t="shared" ca="1" si="18"/>
        <v>678470.69400249259</v>
      </c>
      <c r="AJ88" s="90">
        <f t="shared" ca="1" si="18"/>
        <v>679413.94379654515</v>
      </c>
      <c r="AK88" s="90">
        <f t="shared" ca="1" si="18"/>
        <v>680357.19359059772</v>
      </c>
      <c r="AL88" s="90">
        <f t="shared" ca="1" si="18"/>
        <v>681300.44338465028</v>
      </c>
      <c r="AM88" s="90">
        <f t="shared" ca="1" si="17"/>
        <v>682243.69317870284</v>
      </c>
      <c r="AN88" s="90">
        <f t="shared" ca="1" si="17"/>
        <v>683186.94297275529</v>
      </c>
      <c r="AO88" s="90">
        <f t="shared" ca="1" si="17"/>
        <v>684130.19276680786</v>
      </c>
      <c r="AP88">
        <f ca="1">V88*'Process Emissions Multipliers'!$H$56</f>
        <v>685073.44256086042</v>
      </c>
    </row>
    <row r="89" spans="1:42">
      <c r="A89" s="74">
        <v>37</v>
      </c>
      <c r="B89" s="208">
        <f ca="1">IF('NGPS 2010'!$A97="MR",INDIRECT("'NGPS 2010'!"&amp;'Country Selector'!$B$3&amp;ROW($A97))*10^12,0)*'Process Emissions Multipliers'!$C$56</f>
        <v>3585285917.4575915</v>
      </c>
      <c r="C89" s="90">
        <f t="shared" ca="1" si="15"/>
        <v>9177375503.0915813</v>
      </c>
      <c r="D89" s="90">
        <f t="shared" ca="1" si="12"/>
        <v>14769465088.725571</v>
      </c>
      <c r="E89" s="90">
        <f t="shared" ca="1" si="12"/>
        <v>20361554674.359558</v>
      </c>
      <c r="F89" s="90">
        <f t="shared" ca="1" si="12"/>
        <v>25953644259.993549</v>
      </c>
      <c r="G89" s="90">
        <f t="shared" ca="1" si="12"/>
        <v>31545733845.627537</v>
      </c>
      <c r="H89" s="90">
        <f t="shared" ca="1" si="12"/>
        <v>37137823431.261528</v>
      </c>
      <c r="I89" s="90">
        <f t="shared" ca="1" si="12"/>
        <v>42729913016.895515</v>
      </c>
      <c r="J89" s="90">
        <f t="shared" ca="1" si="12"/>
        <v>48322002602.529503</v>
      </c>
      <c r="K89" s="90">
        <f t="shared" ca="1" si="12"/>
        <v>53914092188.163498</v>
      </c>
      <c r="L89">
        <f ca="1">IF('NGPS 2020'!$A97="MR",INDIRECT("'NGPS 2020'!"&amp;'Country Selector'!$B$3&amp;ROW($A97))*10^12,0)*'Process Emissions Multipliers'!$E$56</f>
        <v>59506181773.797485</v>
      </c>
      <c r="M89" s="90">
        <f t="shared" ca="1" si="16"/>
        <v>53787265532.041344</v>
      </c>
      <c r="N89" s="90">
        <f t="shared" ca="1" si="13"/>
        <v>48068349290.285194</v>
      </c>
      <c r="O89" s="90">
        <f t="shared" ca="1" si="13"/>
        <v>42349433048.529053</v>
      </c>
      <c r="P89" s="90">
        <f t="shared" ca="1" si="13"/>
        <v>36630516806.772903</v>
      </c>
      <c r="Q89" s="90">
        <f t="shared" ca="1" si="13"/>
        <v>30911600565.016758</v>
      </c>
      <c r="R89" s="90">
        <f t="shared" ca="1" si="13"/>
        <v>25192684323.260612</v>
      </c>
      <c r="S89" s="90">
        <f t="shared" ca="1" si="13"/>
        <v>19473768081.504467</v>
      </c>
      <c r="T89" s="90">
        <f t="shared" ca="1" si="13"/>
        <v>13754851839.748323</v>
      </c>
      <c r="U89" s="90">
        <f t="shared" ca="1" si="13"/>
        <v>8035935597.992178</v>
      </c>
      <c r="V89">
        <f ca="1">IF('NGPS 2030'!$A97="MR",INDIRECT("'NGPS 2030'!"&amp;'Country Selector'!$B$3&amp;ROW($A97))*10^12,0)*'Process Emissions Multipliers'!$G$56</f>
        <v>2317019356.2360334</v>
      </c>
      <c r="W89" s="90">
        <f t="shared" ca="1" si="18"/>
        <v>2320299903.1001229</v>
      </c>
      <c r="X89" s="90">
        <f t="shared" ca="1" si="18"/>
        <v>2323580449.9642124</v>
      </c>
      <c r="Y89" s="90">
        <f t="shared" ca="1" si="18"/>
        <v>2326860996.8283019</v>
      </c>
      <c r="Z89" s="90">
        <f t="shared" ca="1" si="18"/>
        <v>2330141543.6923914</v>
      </c>
      <c r="AA89" s="90">
        <f t="shared" ca="1" si="18"/>
        <v>2333422090.5564814</v>
      </c>
      <c r="AB89" s="90">
        <f t="shared" ca="1" si="18"/>
        <v>2336702637.4205704</v>
      </c>
      <c r="AC89" s="90">
        <f t="shared" ca="1" si="18"/>
        <v>2339983184.2846599</v>
      </c>
      <c r="AD89" s="90">
        <f t="shared" ca="1" si="18"/>
        <v>2343263731.1487494</v>
      </c>
      <c r="AE89" s="90">
        <f t="shared" ca="1" si="18"/>
        <v>2346544278.0128388</v>
      </c>
      <c r="AF89" s="90">
        <f t="shared" ca="1" si="18"/>
        <v>2349824824.8769283</v>
      </c>
      <c r="AG89" s="90">
        <f t="shared" ca="1" si="18"/>
        <v>2353105371.7410183</v>
      </c>
      <c r="AH89" s="90">
        <f t="shared" ca="1" si="18"/>
        <v>2356385918.6051073</v>
      </c>
      <c r="AI89" s="90">
        <f t="shared" ca="1" si="18"/>
        <v>2359666465.4691973</v>
      </c>
      <c r="AJ89" s="90">
        <f t="shared" ca="1" si="18"/>
        <v>2362947012.3332863</v>
      </c>
      <c r="AK89" s="90">
        <f t="shared" ca="1" si="18"/>
        <v>2366227559.1973763</v>
      </c>
      <c r="AL89" s="90">
        <f t="shared" ca="1" si="18"/>
        <v>2369508106.0614657</v>
      </c>
      <c r="AM89" s="90">
        <f t="shared" ca="1" si="17"/>
        <v>2372788652.9255552</v>
      </c>
      <c r="AN89" s="90">
        <f t="shared" ca="1" si="17"/>
        <v>2376069199.7896442</v>
      </c>
      <c r="AO89" s="90">
        <f t="shared" ca="1" si="17"/>
        <v>2379349746.6537342</v>
      </c>
      <c r="AP89">
        <f ca="1">V89*'Process Emissions Multipliers'!$H$56</f>
        <v>2382630293.5178237</v>
      </c>
    </row>
    <row r="90" spans="1:42">
      <c r="A90" s="74">
        <v>38</v>
      </c>
      <c r="B90" s="208">
        <f ca="1">IF('NGPS 2010'!$A98="MR",INDIRECT("'NGPS 2010'!"&amp;'Country Selector'!$B$3&amp;ROW($A98))*10^12,0)*'Process Emissions Multipliers'!$C$56</f>
        <v>490801437.76679486</v>
      </c>
      <c r="C90" s="90">
        <f t="shared" ca="1" si="15"/>
        <v>7572117536.9697933</v>
      </c>
      <c r="D90" s="90">
        <f t="shared" ca="1" si="12"/>
        <v>14653433636.172792</v>
      </c>
      <c r="E90" s="90">
        <f t="shared" ca="1" si="12"/>
        <v>21734749735.37579</v>
      </c>
      <c r="F90" s="90">
        <f t="shared" ca="1" si="12"/>
        <v>28816065834.578789</v>
      </c>
      <c r="G90" s="90">
        <f t="shared" ca="1" si="12"/>
        <v>35897381933.781792</v>
      </c>
      <c r="H90" s="90">
        <f t="shared" ca="1" si="12"/>
        <v>42978698032.984787</v>
      </c>
      <c r="I90" s="90">
        <f t="shared" ca="1" si="12"/>
        <v>50060014132.18779</v>
      </c>
      <c r="J90" s="90">
        <f t="shared" ca="1" si="12"/>
        <v>57141330231.390785</v>
      </c>
      <c r="K90" s="90">
        <f t="shared" ca="1" si="12"/>
        <v>64222646330.593781</v>
      </c>
      <c r="L90">
        <f ca="1">IF('NGPS 2020'!$A98="MR",INDIRECT("'NGPS 2020'!"&amp;'Country Selector'!$B$3&amp;ROW($A98))*10^12,0)*'Process Emissions Multipliers'!$E$56</f>
        <v>71303962429.796783</v>
      </c>
      <c r="M90" s="90">
        <f t="shared" ca="1" si="16"/>
        <v>64498118729.355469</v>
      </c>
      <c r="N90" s="90">
        <f t="shared" ca="1" si="13"/>
        <v>57692275028.914162</v>
      </c>
      <c r="O90" s="90">
        <f t="shared" ca="1" si="13"/>
        <v>50886431328.472855</v>
      </c>
      <c r="P90" s="90">
        <f t="shared" ca="1" si="13"/>
        <v>44080587628.03154</v>
      </c>
      <c r="Q90" s="90">
        <f t="shared" ca="1" si="13"/>
        <v>37274743927.590233</v>
      </c>
      <c r="R90" s="90">
        <f t="shared" ca="1" si="13"/>
        <v>30468900227.148922</v>
      </c>
      <c r="S90" s="90">
        <f t="shared" ca="1" si="13"/>
        <v>23663056526.707611</v>
      </c>
      <c r="T90" s="90">
        <f t="shared" ca="1" si="13"/>
        <v>16857212826.2663</v>
      </c>
      <c r="U90" s="90">
        <f t="shared" ca="1" si="13"/>
        <v>10051369125.824991</v>
      </c>
      <c r="V90">
        <f ca="1">IF('NGPS 2030'!$A98="MR",INDIRECT("'NGPS 2030'!"&amp;'Country Selector'!$B$3&amp;ROW($A98))*10^12,0)*'Process Emissions Multipliers'!$G$56</f>
        <v>3245525425.3836813</v>
      </c>
      <c r="W90" s="90">
        <f t="shared" ca="1" si="18"/>
        <v>3250120595.5655398</v>
      </c>
      <c r="X90" s="90">
        <f t="shared" ca="1" si="18"/>
        <v>3254715765.7473984</v>
      </c>
      <c r="Y90" s="90">
        <f t="shared" ca="1" si="18"/>
        <v>3259310935.9292569</v>
      </c>
      <c r="Z90" s="90">
        <f t="shared" ca="1" si="18"/>
        <v>3263906106.1111155</v>
      </c>
      <c r="AA90" s="90">
        <f t="shared" ca="1" si="18"/>
        <v>3268501276.2929745</v>
      </c>
      <c r="AB90" s="90">
        <f t="shared" ca="1" si="18"/>
        <v>3273096446.474833</v>
      </c>
      <c r="AC90" s="90">
        <f t="shared" ca="1" si="18"/>
        <v>3277691616.6566916</v>
      </c>
      <c r="AD90" s="90">
        <f t="shared" ca="1" si="18"/>
        <v>3282286786.8385506</v>
      </c>
      <c r="AE90" s="90">
        <f t="shared" ca="1" si="18"/>
        <v>3286881957.0204096</v>
      </c>
      <c r="AF90" s="90">
        <f t="shared" ca="1" si="18"/>
        <v>3291477127.2022676</v>
      </c>
      <c r="AG90" s="90">
        <f t="shared" ca="1" si="18"/>
        <v>3296072297.3841267</v>
      </c>
      <c r="AH90" s="90">
        <f t="shared" ca="1" si="18"/>
        <v>3300667467.5659847</v>
      </c>
      <c r="AI90" s="90">
        <f t="shared" ca="1" si="18"/>
        <v>3305262637.7478437</v>
      </c>
      <c r="AJ90" s="90">
        <f t="shared" ca="1" si="18"/>
        <v>3309857807.9297023</v>
      </c>
      <c r="AK90" s="90">
        <f t="shared" ca="1" si="18"/>
        <v>3314452978.1115618</v>
      </c>
      <c r="AL90" s="90">
        <f t="shared" ca="1" si="18"/>
        <v>3319048148.2934198</v>
      </c>
      <c r="AM90" s="90">
        <f t="shared" ca="1" si="17"/>
        <v>3323643318.4752784</v>
      </c>
      <c r="AN90" s="90">
        <f t="shared" ca="1" si="17"/>
        <v>3328238488.6571374</v>
      </c>
      <c r="AO90" s="90">
        <f t="shared" ca="1" si="17"/>
        <v>3332833658.8389959</v>
      </c>
      <c r="AP90">
        <f ca="1">V90*'Process Emissions Multipliers'!$H$56</f>
        <v>3337428829.0208545</v>
      </c>
    </row>
    <row r="91" spans="1:42">
      <c r="A91" s="74">
        <v>39</v>
      </c>
      <c r="B91" s="208">
        <f ca="1">IF('NGPS 2010'!$A99="MR",INDIRECT("'NGPS 2010'!"&amp;'Country Selector'!$B$3&amp;ROW($A99))*10^12,0)*'Process Emissions Multipliers'!$C$56</f>
        <v>170919929.0126847</v>
      </c>
      <c r="C91" s="90">
        <f t="shared" ca="1" si="15"/>
        <v>168856791.42157131</v>
      </c>
      <c r="D91" s="90">
        <f t="shared" ca="1" si="12"/>
        <v>166793653.83045793</v>
      </c>
      <c r="E91" s="90">
        <f t="shared" ca="1" si="12"/>
        <v>164730516.23934451</v>
      </c>
      <c r="F91" s="90">
        <f t="shared" ca="1" si="12"/>
        <v>162667378.64823112</v>
      </c>
      <c r="G91" s="90">
        <f t="shared" ca="1" si="12"/>
        <v>160604241.05711773</v>
      </c>
      <c r="H91" s="90">
        <f t="shared" ca="1" si="12"/>
        <v>158541103.46600434</v>
      </c>
      <c r="I91" s="90">
        <f t="shared" ca="1" si="12"/>
        <v>156477965.87489092</v>
      </c>
      <c r="J91" s="90">
        <f t="shared" ca="1" si="12"/>
        <v>154414828.28377753</v>
      </c>
      <c r="K91" s="90">
        <f t="shared" ca="1" si="12"/>
        <v>152351690.69266418</v>
      </c>
      <c r="L91">
        <f ca="1">IF('NGPS 2020'!$A99="MR",INDIRECT("'NGPS 2020'!"&amp;'Country Selector'!$B$3&amp;ROW($A99))*10^12,0)*'Process Emissions Multipliers'!$E$56</f>
        <v>150288553.10155076</v>
      </c>
      <c r="M91" s="90">
        <f t="shared" ca="1" si="16"/>
        <v>397908506.01767629</v>
      </c>
      <c r="N91" s="90">
        <f t="shared" ca="1" si="13"/>
        <v>645528458.93380177</v>
      </c>
      <c r="O91" s="90">
        <f t="shared" ca="1" si="13"/>
        <v>893148411.84992731</v>
      </c>
      <c r="P91" s="90">
        <f t="shared" ca="1" si="13"/>
        <v>1140768364.766053</v>
      </c>
      <c r="Q91" s="90">
        <f t="shared" ca="1" si="13"/>
        <v>1388388317.6821783</v>
      </c>
      <c r="R91" s="90">
        <f t="shared" ca="1" si="13"/>
        <v>1636008270.598304</v>
      </c>
      <c r="S91" s="90">
        <f t="shared" ca="1" si="13"/>
        <v>1883628223.5144293</v>
      </c>
      <c r="T91" s="90">
        <f t="shared" ca="1" si="13"/>
        <v>2131248176.4305549</v>
      </c>
      <c r="U91" s="90">
        <f t="shared" ca="1" si="13"/>
        <v>2378868129.3466802</v>
      </c>
      <c r="V91">
        <f ca="1">IF('NGPS 2030'!$A99="MR",INDIRECT("'NGPS 2030'!"&amp;'Country Selector'!$B$3&amp;ROW($A99))*10^12,0)*'Process Emissions Multipliers'!$G$56</f>
        <v>2626488082.2628059</v>
      </c>
      <c r="W91" s="90">
        <f t="shared" ca="1" si="18"/>
        <v>2630206789.7559681</v>
      </c>
      <c r="X91" s="90">
        <f t="shared" ca="1" si="18"/>
        <v>2633925497.2491293</v>
      </c>
      <c r="Y91" s="90">
        <f t="shared" ca="1" si="18"/>
        <v>2637644204.7422905</v>
      </c>
      <c r="Z91" s="90">
        <f t="shared" ca="1" si="18"/>
        <v>2641362912.2354527</v>
      </c>
      <c r="AA91" s="90">
        <f t="shared" ca="1" si="18"/>
        <v>2645081619.7286148</v>
      </c>
      <c r="AB91" s="90">
        <f t="shared" ca="1" si="18"/>
        <v>2648800327.221776</v>
      </c>
      <c r="AC91" s="90">
        <f t="shared" ca="1" si="18"/>
        <v>2652519034.7149382</v>
      </c>
      <c r="AD91" s="90">
        <f t="shared" ca="1" si="18"/>
        <v>2656237742.2080998</v>
      </c>
      <c r="AE91" s="90">
        <f t="shared" ca="1" si="18"/>
        <v>2659956449.7012615</v>
      </c>
      <c r="AF91" s="90">
        <f t="shared" ca="1" si="18"/>
        <v>2663675157.1944232</v>
      </c>
      <c r="AG91" s="90">
        <f t="shared" ca="1" si="18"/>
        <v>2667393864.6875849</v>
      </c>
      <c r="AH91" s="90">
        <f t="shared" ca="1" si="18"/>
        <v>2671112572.1807466</v>
      </c>
      <c r="AI91" s="90">
        <f t="shared" ca="1" si="18"/>
        <v>2674831279.6739082</v>
      </c>
      <c r="AJ91" s="90">
        <f t="shared" ca="1" si="18"/>
        <v>2678549987.1670704</v>
      </c>
      <c r="AK91" s="90">
        <f t="shared" ca="1" si="18"/>
        <v>2682268694.6602321</v>
      </c>
      <c r="AL91" s="90">
        <f t="shared" ca="1" si="18"/>
        <v>2685987402.1533937</v>
      </c>
      <c r="AM91" s="90">
        <f t="shared" ca="1" si="17"/>
        <v>2689706109.6465549</v>
      </c>
      <c r="AN91" s="90">
        <f t="shared" ca="1" si="17"/>
        <v>2693424817.1397171</v>
      </c>
      <c r="AO91" s="90">
        <f t="shared" ca="1" si="17"/>
        <v>2697143524.6328783</v>
      </c>
      <c r="AP91">
        <f ca="1">V91*'Process Emissions Multipliers'!$H$56</f>
        <v>2700862232.1260405</v>
      </c>
    </row>
    <row r="92" spans="1:42">
      <c r="A92" s="74">
        <v>40</v>
      </c>
      <c r="B92" s="208">
        <f ca="1">IF('NGPS 2010'!$A100="MR",INDIRECT("'NGPS 2010'!"&amp;'Country Selector'!$B$3&amp;ROW($A100))*10^12,0)*'Process Emissions Multipliers'!$C$56</f>
        <v>3118357676.5890379</v>
      </c>
      <c r="C92" s="90">
        <f t="shared" ca="1" si="15"/>
        <v>3048368052.1684833</v>
      </c>
      <c r="D92" s="90">
        <f t="shared" ca="1" si="12"/>
        <v>2978378427.7479281</v>
      </c>
      <c r="E92" s="90">
        <f t="shared" ca="1" si="12"/>
        <v>2908388803.3273735</v>
      </c>
      <c r="F92" s="90">
        <f t="shared" ca="1" si="12"/>
        <v>2838399178.9068184</v>
      </c>
      <c r="G92" s="90">
        <f t="shared" ca="1" si="12"/>
        <v>2768409554.4862633</v>
      </c>
      <c r="H92" s="90">
        <f t="shared" ca="1" si="12"/>
        <v>2698419930.0657082</v>
      </c>
      <c r="I92" s="90">
        <f t="shared" ca="1" si="12"/>
        <v>2628430305.6451535</v>
      </c>
      <c r="J92" s="90">
        <f t="shared" ca="1" si="12"/>
        <v>2558440681.2245989</v>
      </c>
      <c r="K92" s="90">
        <f t="shared" ca="1" si="12"/>
        <v>2488451056.8040438</v>
      </c>
      <c r="L92">
        <f ca="1">IF('NGPS 2020'!$A100="MR",INDIRECT("'NGPS 2020'!"&amp;'Country Selector'!$B$3&amp;ROW($A100))*10^12,0)*'Process Emissions Multipliers'!$E$56</f>
        <v>2418461432.3834891</v>
      </c>
      <c r="M92" s="90">
        <f t="shared" ca="1" si="16"/>
        <v>2199012102.35428</v>
      </c>
      <c r="N92" s="90">
        <f t="shared" ca="1" si="13"/>
        <v>1979562772.3250713</v>
      </c>
      <c r="O92" s="90">
        <f t="shared" ca="1" si="13"/>
        <v>1760113442.2958622</v>
      </c>
      <c r="P92" s="90">
        <f t="shared" ca="1" si="13"/>
        <v>1540664112.2666533</v>
      </c>
      <c r="Q92" s="90">
        <f t="shared" ca="1" si="13"/>
        <v>1321214782.2374446</v>
      </c>
      <c r="R92" s="90">
        <f t="shared" ca="1" si="13"/>
        <v>1101765452.2082357</v>
      </c>
      <c r="S92" s="90">
        <f t="shared" ca="1" si="13"/>
        <v>882316122.17902672</v>
      </c>
      <c r="T92" s="90">
        <f t="shared" ca="1" si="13"/>
        <v>662866792.14981794</v>
      </c>
      <c r="U92" s="90">
        <f t="shared" ca="1" si="13"/>
        <v>443417462.12060905</v>
      </c>
      <c r="V92">
        <f ca="1">IF('NGPS 2030'!$A100="MR",INDIRECT("'NGPS 2030'!"&amp;'Country Selector'!$B$3&amp;ROW($A100))*10^12,0)*'Process Emissions Multipliers'!$G$56</f>
        <v>223968132.09140012</v>
      </c>
      <c r="W92" s="90">
        <f t="shared" ca="1" si="18"/>
        <v>224285236.88873854</v>
      </c>
      <c r="X92" s="90">
        <f t="shared" ca="1" si="18"/>
        <v>224602341.68607697</v>
      </c>
      <c r="Y92" s="90">
        <f t="shared" ca="1" si="18"/>
        <v>224919446.4834154</v>
      </c>
      <c r="Z92" s="90">
        <f t="shared" ca="1" si="18"/>
        <v>225236551.28075379</v>
      </c>
      <c r="AA92" s="90">
        <f t="shared" ca="1" si="18"/>
        <v>225553656.07809222</v>
      </c>
      <c r="AB92" s="90">
        <f t="shared" ca="1" si="18"/>
        <v>225870760.87543064</v>
      </c>
      <c r="AC92" s="90">
        <f t="shared" ca="1" si="18"/>
        <v>226187865.67276907</v>
      </c>
      <c r="AD92" s="90">
        <f t="shared" ca="1" si="18"/>
        <v>226504970.4701075</v>
      </c>
      <c r="AE92" s="90">
        <f t="shared" ca="1" si="18"/>
        <v>226822075.26744592</v>
      </c>
      <c r="AF92" s="90">
        <f t="shared" ca="1" si="18"/>
        <v>227139180.06478429</v>
      </c>
      <c r="AG92" s="90">
        <f t="shared" ca="1" si="18"/>
        <v>227456284.86212277</v>
      </c>
      <c r="AH92" s="90">
        <f t="shared" ca="1" si="18"/>
        <v>227773389.65946117</v>
      </c>
      <c r="AI92" s="90">
        <f t="shared" ca="1" si="18"/>
        <v>228090494.4567996</v>
      </c>
      <c r="AJ92" s="90">
        <f t="shared" ca="1" si="18"/>
        <v>228407599.25413802</v>
      </c>
      <c r="AK92" s="90">
        <f t="shared" ca="1" si="18"/>
        <v>228724704.05147642</v>
      </c>
      <c r="AL92" s="90">
        <f t="shared" ca="1" si="18"/>
        <v>229041808.84881485</v>
      </c>
      <c r="AM92" s="90">
        <f t="shared" ca="1" si="17"/>
        <v>229358913.64615327</v>
      </c>
      <c r="AN92" s="90">
        <f t="shared" ca="1" si="17"/>
        <v>229676018.4434917</v>
      </c>
      <c r="AO92" s="90">
        <f t="shared" ca="1" si="17"/>
        <v>229993123.24083012</v>
      </c>
      <c r="AP92">
        <f ca="1">V92*'Process Emissions Multipliers'!$H$56</f>
        <v>230310228.03816855</v>
      </c>
    </row>
    <row r="93" spans="1:42">
      <c r="A93" s="74">
        <v>41</v>
      </c>
      <c r="B93" s="208">
        <f ca="1">IF('NGPS 2010'!$A101="MR",INDIRECT("'NGPS 2010'!"&amp;'Country Selector'!$B$3&amp;ROW($A101))*10^12,0)*'Process Emissions Multipliers'!$C$56</f>
        <v>39056160629.141144</v>
      </c>
      <c r="C93" s="90">
        <f t="shared" ca="1" si="15"/>
        <v>35433826126.051308</v>
      </c>
      <c r="D93" s="90">
        <f t="shared" ca="1" si="12"/>
        <v>31811491622.961475</v>
      </c>
      <c r="E93" s="90">
        <f t="shared" ca="1" si="12"/>
        <v>28189157119.871635</v>
      </c>
      <c r="F93" s="90">
        <f t="shared" ca="1" si="12"/>
        <v>24566822616.781803</v>
      </c>
      <c r="G93" s="90">
        <f t="shared" ca="1" si="12"/>
        <v>20944488113.691967</v>
      </c>
      <c r="H93" s="90">
        <f t="shared" ca="1" si="12"/>
        <v>17322153610.602135</v>
      </c>
      <c r="I93" s="90">
        <f t="shared" ca="1" si="12"/>
        <v>13699819107.512299</v>
      </c>
      <c r="J93" s="90">
        <f t="shared" ca="1" si="12"/>
        <v>10077484604.422462</v>
      </c>
      <c r="K93" s="90">
        <f t="shared" ca="1" si="12"/>
        <v>6455150101.3326263</v>
      </c>
      <c r="L93">
        <f ca="1">IF('NGPS 2020'!$A101="MR",INDIRECT("'NGPS 2020'!"&amp;'Country Selector'!$B$3&amp;ROW($A101))*10^12,0)*'Process Emissions Multipliers'!$E$56</f>
        <v>2832815598.2427917</v>
      </c>
      <c r="M93" s="90">
        <f t="shared" ca="1" si="16"/>
        <v>2577853861.8927202</v>
      </c>
      <c r="N93" s="90">
        <f t="shared" ca="1" si="13"/>
        <v>2322892125.5426488</v>
      </c>
      <c r="O93" s="90">
        <f t="shared" ca="1" si="13"/>
        <v>2067930389.1925774</v>
      </c>
      <c r="P93" s="90">
        <f t="shared" ca="1" si="13"/>
        <v>1812968652.8425057</v>
      </c>
      <c r="Q93" s="90">
        <f t="shared" ca="1" si="13"/>
        <v>1558006916.4924345</v>
      </c>
      <c r="R93" s="90">
        <f t="shared" ca="1" si="13"/>
        <v>1303045180.1423631</v>
      </c>
      <c r="S93" s="90">
        <f t="shared" ca="1" si="13"/>
        <v>1048083443.7922914</v>
      </c>
      <c r="T93" s="90">
        <f t="shared" ca="1" si="13"/>
        <v>793121707.44222009</v>
      </c>
      <c r="U93" s="90">
        <f t="shared" ca="1" si="13"/>
        <v>538159971.09214866</v>
      </c>
      <c r="V93">
        <f ca="1">IF('NGPS 2030'!$A101="MR",INDIRECT("'NGPS 2030'!"&amp;'Country Selector'!$B$3&amp;ROW($A101))*10^12,0)*'Process Emissions Multipliers'!$G$56</f>
        <v>283198234.74207717</v>
      </c>
      <c r="W93" s="90">
        <f t="shared" ca="1" si="18"/>
        <v>283599200.35265714</v>
      </c>
      <c r="X93" s="90">
        <f t="shared" ca="1" si="18"/>
        <v>284000165.96323717</v>
      </c>
      <c r="Y93" s="90">
        <f t="shared" ca="1" si="18"/>
        <v>284401131.57381707</v>
      </c>
      <c r="Z93" s="90">
        <f t="shared" ca="1" si="18"/>
        <v>284802097.1843971</v>
      </c>
      <c r="AA93" s="90">
        <f t="shared" ca="1" si="18"/>
        <v>285203062.79497707</v>
      </c>
      <c r="AB93" s="90">
        <f t="shared" ca="1" si="18"/>
        <v>285604028.40555704</v>
      </c>
      <c r="AC93" s="90">
        <f t="shared" ca="1" si="18"/>
        <v>286004994.016137</v>
      </c>
      <c r="AD93" s="90">
        <f t="shared" ca="1" si="18"/>
        <v>286405959.62671697</v>
      </c>
      <c r="AE93" s="90">
        <f t="shared" ca="1" si="18"/>
        <v>286806925.23729694</v>
      </c>
      <c r="AF93" s="90">
        <f t="shared" ca="1" si="18"/>
        <v>287207890.84787691</v>
      </c>
      <c r="AG93" s="90">
        <f t="shared" ca="1" si="18"/>
        <v>287608856.45845693</v>
      </c>
      <c r="AH93" s="90">
        <f t="shared" ca="1" si="18"/>
        <v>288009822.0690369</v>
      </c>
      <c r="AI93" s="90">
        <f t="shared" ca="1" si="18"/>
        <v>288410787.67961687</v>
      </c>
      <c r="AJ93" s="90">
        <f t="shared" ca="1" si="18"/>
        <v>288811753.29019684</v>
      </c>
      <c r="AK93" s="90">
        <f t="shared" ca="1" si="18"/>
        <v>289212718.90077686</v>
      </c>
      <c r="AL93" s="90">
        <f t="shared" ca="1" si="18"/>
        <v>289613684.51135683</v>
      </c>
      <c r="AM93" s="90">
        <f t="shared" ca="1" si="17"/>
        <v>290014650.12193674</v>
      </c>
      <c r="AN93" s="90">
        <f t="shared" ca="1" si="17"/>
        <v>290415615.73251677</v>
      </c>
      <c r="AO93" s="90">
        <f t="shared" ca="1" si="17"/>
        <v>290816581.34309679</v>
      </c>
      <c r="AP93">
        <f ca="1">V93*'Process Emissions Multipliers'!$H$56</f>
        <v>291217546.9536767</v>
      </c>
    </row>
    <row r="94" spans="1:42">
      <c r="A94" s="74">
        <v>42</v>
      </c>
      <c r="B94" s="208">
        <f ca="1">IF('NGPS 2010'!$A102="MR",INDIRECT("'NGPS 2010'!"&amp;'Country Selector'!$B$3&amp;ROW($A102))*10^12,0)*'Process Emissions Multipliers'!$C$56</f>
        <v>5836675893.0111008</v>
      </c>
      <c r="C94" s="90">
        <f t="shared" ca="1" si="15"/>
        <v>5514167266.0781536</v>
      </c>
      <c r="D94" s="90">
        <f t="shared" ca="1" si="12"/>
        <v>5191658639.1452065</v>
      </c>
      <c r="E94" s="90">
        <f t="shared" ca="1" si="12"/>
        <v>4869150012.2122593</v>
      </c>
      <c r="F94" s="90">
        <f t="shared" ca="1" si="12"/>
        <v>4546641385.2793121</v>
      </c>
      <c r="G94" s="90">
        <f t="shared" ca="1" si="12"/>
        <v>4224132758.346365</v>
      </c>
      <c r="H94" s="90">
        <f t="shared" ca="1" si="12"/>
        <v>3901624131.4134178</v>
      </c>
      <c r="I94" s="90">
        <f t="shared" ca="1" si="12"/>
        <v>3579115504.4804707</v>
      </c>
      <c r="J94" s="90">
        <f t="shared" ca="1" si="12"/>
        <v>3256606877.5475235</v>
      </c>
      <c r="K94" s="90">
        <f t="shared" ca="1" si="12"/>
        <v>2934098250.6145763</v>
      </c>
      <c r="L94">
        <f ca="1">IF('NGPS 2020'!$A102="MR",INDIRECT("'NGPS 2020'!"&amp;'Country Selector'!$B$3&amp;ROW($A102))*10^12,0)*'Process Emissions Multipliers'!$E$56</f>
        <v>2611589623.6816292</v>
      </c>
      <c r="M94" s="90">
        <f t="shared" ca="1" si="16"/>
        <v>2350536673.6418605</v>
      </c>
      <c r="N94" s="90">
        <f t="shared" ca="1" si="13"/>
        <v>2089483723.602092</v>
      </c>
      <c r="O94" s="90">
        <f t="shared" ca="1" si="13"/>
        <v>1828430773.5623233</v>
      </c>
      <c r="P94" s="90">
        <f t="shared" ca="1" si="13"/>
        <v>1567377823.5225549</v>
      </c>
      <c r="Q94" s="90">
        <f t="shared" ca="1" si="13"/>
        <v>1306324873.4827862</v>
      </c>
      <c r="R94" s="90">
        <f t="shared" ca="1" si="13"/>
        <v>1045271923.4430177</v>
      </c>
      <c r="S94" s="90">
        <f t="shared" ca="1" si="13"/>
        <v>784218973.40324914</v>
      </c>
      <c r="T94" s="90">
        <f t="shared" ca="1" si="13"/>
        <v>523166023.36348057</v>
      </c>
      <c r="U94" s="90">
        <f t="shared" ca="1" si="13"/>
        <v>262113073.32371199</v>
      </c>
      <c r="V94">
        <f ca="1">IF('NGPS 2030'!$A102="MR",INDIRECT("'NGPS 2030'!"&amp;'Country Selector'!$B$3&amp;ROW($A102))*10^12,0)*'Process Emissions Multipliers'!$G$56</f>
        <v>1060123.283943414</v>
      </c>
      <c r="W94" s="90">
        <f t="shared" ca="1" si="18"/>
        <v>1061624.2572112153</v>
      </c>
      <c r="X94" s="90">
        <f t="shared" ca="1" si="18"/>
        <v>1063125.2304790169</v>
      </c>
      <c r="Y94" s="90">
        <f t="shared" ca="1" si="18"/>
        <v>1064626.2037468185</v>
      </c>
      <c r="Z94" s="90">
        <f t="shared" ca="1" si="18"/>
        <v>1066127.1770146198</v>
      </c>
      <c r="AA94" s="90">
        <f t="shared" ca="1" si="18"/>
        <v>1067628.1502824211</v>
      </c>
      <c r="AB94" s="90">
        <f t="shared" ca="1" si="18"/>
        <v>1069129.1235502227</v>
      </c>
      <c r="AC94" s="90">
        <f t="shared" ca="1" si="18"/>
        <v>1070630.0968180241</v>
      </c>
      <c r="AD94" s="90">
        <f t="shared" ca="1" si="18"/>
        <v>1072131.0700858256</v>
      </c>
      <c r="AE94" s="90">
        <f t="shared" ca="1" si="18"/>
        <v>1073632.043353627</v>
      </c>
      <c r="AF94" s="90">
        <f t="shared" ca="1" si="18"/>
        <v>1075133.0166214285</v>
      </c>
      <c r="AG94" s="90">
        <f t="shared" ca="1" si="18"/>
        <v>1076633.9898892301</v>
      </c>
      <c r="AH94" s="90">
        <f t="shared" ca="1" si="18"/>
        <v>1078134.9631570315</v>
      </c>
      <c r="AI94" s="90">
        <f t="shared" ca="1" si="18"/>
        <v>1079635.936424833</v>
      </c>
      <c r="AJ94" s="90">
        <f t="shared" ca="1" si="18"/>
        <v>1081136.9096926344</v>
      </c>
      <c r="AK94" s="90">
        <f t="shared" ca="1" si="18"/>
        <v>1082637.8829604359</v>
      </c>
      <c r="AL94" s="90">
        <f t="shared" ref="AL94:AO109" ca="1" si="19">$V94*($AP$1-AL$1)/($AP$1-$V$1)+$AP94*(AL$1-$V$1)/($AP$1-$V$1)</f>
        <v>1084138.8562282373</v>
      </c>
      <c r="AM94" s="90">
        <f t="shared" ca="1" si="19"/>
        <v>1085639.8294960388</v>
      </c>
      <c r="AN94" s="90">
        <f t="shared" ca="1" si="19"/>
        <v>1087140.8027638402</v>
      </c>
      <c r="AO94" s="90">
        <f t="shared" ca="1" si="19"/>
        <v>1088641.7760316415</v>
      </c>
      <c r="AP94">
        <f ca="1">V94*'Process Emissions Multipliers'!$H$56</f>
        <v>1090142.7492994431</v>
      </c>
    </row>
    <row r="95" spans="1:42">
      <c r="A95" s="74">
        <v>43</v>
      </c>
      <c r="B95" s="208">
        <f ca="1">IF('NGPS 2010'!$A103="MR",INDIRECT("'NGPS 2010'!"&amp;'Country Selector'!$B$3&amp;ROW($A103))*10^12,0)*'Process Emissions Multipliers'!$C$56</f>
        <v>39855768430.10936</v>
      </c>
      <c r="C95" s="90">
        <f t="shared" ca="1" si="15"/>
        <v>35898161654.277267</v>
      </c>
      <c r="D95" s="90">
        <f t="shared" ca="1" si="12"/>
        <v>31940554878.445168</v>
      </c>
      <c r="E95" s="90">
        <f t="shared" ref="D95:K126" ca="1" si="20">$B95*($L$1-E$1)/($L$1-$B$1)+$L95*(E$1-$B$1)/($L$1-$B$1)</f>
        <v>27982948102.613071</v>
      </c>
      <c r="F95" s="90">
        <f t="shared" ca="1" si="20"/>
        <v>24025341326.780979</v>
      </c>
      <c r="G95" s="90">
        <f t="shared" ca="1" si="20"/>
        <v>20067734550.948883</v>
      </c>
      <c r="H95" s="90">
        <f t="shared" ca="1" si="20"/>
        <v>16110127775.116789</v>
      </c>
      <c r="I95" s="90">
        <f t="shared" ca="1" si="20"/>
        <v>12152520999.284695</v>
      </c>
      <c r="J95" s="90">
        <f t="shared" ca="1" si="20"/>
        <v>8194914223.4525986</v>
      </c>
      <c r="K95" s="90">
        <f t="shared" ca="1" si="20"/>
        <v>4237307447.6205039</v>
      </c>
      <c r="L95">
        <f ca="1">IF('NGPS 2020'!$A103="MR",INDIRECT("'NGPS 2020'!"&amp;'Country Selector'!$B$3&amp;ROW($A103))*10^12,0)*'Process Emissions Multipliers'!$E$56</f>
        <v>279700671.78840888</v>
      </c>
      <c r="M95" s="90">
        <f t="shared" ca="1" si="16"/>
        <v>480994434.87359881</v>
      </c>
      <c r="N95" s="90">
        <f t="shared" ca="1" si="13"/>
        <v>682288197.95878875</v>
      </c>
      <c r="O95" s="90">
        <f t="shared" ref="N95:U126" ca="1" si="21">$L95*($V$1-O$1)/($V$1-$L$1)+$V95*(O$1-$L$1)/($V$1-$L$1)</f>
        <v>883581961.04397881</v>
      </c>
      <c r="P95" s="90">
        <f t="shared" ca="1" si="21"/>
        <v>1084875724.1291687</v>
      </c>
      <c r="Q95" s="90">
        <f t="shared" ca="1" si="21"/>
        <v>1286169487.2143586</v>
      </c>
      <c r="R95" s="90">
        <f t="shared" ca="1" si="21"/>
        <v>1487463250.2995486</v>
      </c>
      <c r="S95" s="90">
        <f t="shared" ca="1" si="21"/>
        <v>1688757013.3847384</v>
      </c>
      <c r="T95" s="90">
        <f t="shared" ca="1" si="21"/>
        <v>1890050776.4699285</v>
      </c>
      <c r="U95" s="90">
        <f t="shared" ca="1" si="21"/>
        <v>2091344539.5551183</v>
      </c>
      <c r="V95">
        <f ca="1">IF('NGPS 2030'!$A103="MR",INDIRECT("'NGPS 2030'!"&amp;'Country Selector'!$B$3&amp;ROW($A103))*10^12,0)*'Process Emissions Multipliers'!$G$56</f>
        <v>2292638302.6403084</v>
      </c>
      <c r="W95" s="90">
        <f t="shared" ref="W95:AL110" ca="1" si="22">$V95*($AP$1-W$1)/($AP$1-$V$1)+$AP95*(W$1-$V$1)/($AP$1-$V$1)</f>
        <v>2295884329.6421876</v>
      </c>
      <c r="X95" s="90">
        <f t="shared" ca="1" si="22"/>
        <v>2299130356.6440659</v>
      </c>
      <c r="Y95" s="90">
        <f t="shared" ca="1" si="22"/>
        <v>2302376383.6459446</v>
      </c>
      <c r="Z95" s="90">
        <f t="shared" ca="1" si="22"/>
        <v>2305622410.6478238</v>
      </c>
      <c r="AA95" s="90">
        <f t="shared" ca="1" si="22"/>
        <v>2308868437.649703</v>
      </c>
      <c r="AB95" s="90">
        <f t="shared" ca="1" si="22"/>
        <v>2312114464.6515818</v>
      </c>
      <c r="AC95" s="90">
        <f t="shared" ca="1" si="22"/>
        <v>2315360491.6534605</v>
      </c>
      <c r="AD95" s="90">
        <f t="shared" ca="1" si="22"/>
        <v>2318606518.6553392</v>
      </c>
      <c r="AE95" s="90">
        <f t="shared" ca="1" si="22"/>
        <v>2321852545.657218</v>
      </c>
      <c r="AF95" s="90">
        <f t="shared" ca="1" si="22"/>
        <v>2325098572.6590967</v>
      </c>
      <c r="AG95" s="90">
        <f t="shared" ca="1" si="22"/>
        <v>2328344599.6609755</v>
      </c>
      <c r="AH95" s="90">
        <f t="shared" ca="1" si="22"/>
        <v>2331590626.6628547</v>
      </c>
      <c r="AI95" s="90">
        <f t="shared" ca="1" si="22"/>
        <v>2334836653.6647334</v>
      </c>
      <c r="AJ95" s="90">
        <f t="shared" ca="1" si="22"/>
        <v>2338082680.6666126</v>
      </c>
      <c r="AK95" s="90">
        <f t="shared" ca="1" si="22"/>
        <v>2341328707.6684914</v>
      </c>
      <c r="AL95" s="90">
        <f t="shared" ca="1" si="22"/>
        <v>2344574734.6703701</v>
      </c>
      <c r="AM95" s="90">
        <f t="shared" ca="1" si="19"/>
        <v>2347820761.6722488</v>
      </c>
      <c r="AN95" s="90">
        <f t="shared" ca="1" si="19"/>
        <v>2351066788.6741281</v>
      </c>
      <c r="AO95" s="90">
        <f t="shared" ca="1" si="19"/>
        <v>2354312815.6760063</v>
      </c>
      <c r="AP95">
        <f ca="1">V95*'Process Emissions Multipliers'!$H$56</f>
        <v>2357558842.6778855</v>
      </c>
    </row>
    <row r="96" spans="1:42">
      <c r="A96" s="74">
        <v>44</v>
      </c>
      <c r="B96" s="208">
        <f ca="1">IF('NGPS 2010'!$A104="MR",INDIRECT("'NGPS 2010'!"&amp;'Country Selector'!$B$3&amp;ROW($A104))*10^12,0)*'Process Emissions Multipliers'!$C$56</f>
        <v>0</v>
      </c>
      <c r="C96" s="90">
        <f t="shared" ca="1" si="15"/>
        <v>27108927.741413899</v>
      </c>
      <c r="D96" s="90">
        <f t="shared" ca="1" si="20"/>
        <v>54217855.482827798</v>
      </c>
      <c r="E96" s="90">
        <f t="shared" ca="1" si="20"/>
        <v>81326783.224241689</v>
      </c>
      <c r="F96" s="90">
        <f t="shared" ca="1" si="20"/>
        <v>108435710.9656556</v>
      </c>
      <c r="G96" s="90">
        <f t="shared" ca="1" si="20"/>
        <v>135544638.70706949</v>
      </c>
      <c r="H96" s="90">
        <f t="shared" ca="1" si="20"/>
        <v>162653566.44848338</v>
      </c>
      <c r="I96" s="90">
        <f t="shared" ca="1" si="20"/>
        <v>189762494.18989727</v>
      </c>
      <c r="J96" s="90">
        <f t="shared" ca="1" si="20"/>
        <v>216871421.93131119</v>
      </c>
      <c r="K96" s="90">
        <f t="shared" ca="1" si="20"/>
        <v>243980349.67272505</v>
      </c>
      <c r="L96">
        <f ca="1">IF('NGPS 2020'!$A104="MR",INDIRECT("'NGPS 2020'!"&amp;'Country Selector'!$B$3&amp;ROW($A104))*10^12,0)*'Process Emissions Multipliers'!$E$56</f>
        <v>271089277.41413897</v>
      </c>
      <c r="M96" s="90">
        <f t="shared" ca="1" si="16"/>
        <v>243980349.67272505</v>
      </c>
      <c r="N96" s="90">
        <f t="shared" ca="1" si="21"/>
        <v>216871421.93131119</v>
      </c>
      <c r="O96" s="90">
        <f t="shared" ca="1" si="21"/>
        <v>189762494.18989727</v>
      </c>
      <c r="P96" s="90">
        <f t="shared" ca="1" si="21"/>
        <v>162653566.44848338</v>
      </c>
      <c r="Q96" s="90">
        <f t="shared" ca="1" si="21"/>
        <v>135544638.70706949</v>
      </c>
      <c r="R96" s="90">
        <f t="shared" ca="1" si="21"/>
        <v>108435710.9656556</v>
      </c>
      <c r="S96" s="90">
        <f t="shared" ca="1" si="21"/>
        <v>81326783.224241689</v>
      </c>
      <c r="T96" s="90">
        <f t="shared" ca="1" si="21"/>
        <v>54217855.482827798</v>
      </c>
      <c r="U96" s="90">
        <f t="shared" ca="1" si="21"/>
        <v>27108927.741413899</v>
      </c>
      <c r="V96">
        <f ca="1">IF('NGPS 2030'!$A104="MR",INDIRECT("'NGPS 2030'!"&amp;'Country Selector'!$B$3&amp;ROW($A104))*10^12,0)*'Process Emissions Multipliers'!$G$56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Multipliers'!$H$56</f>
        <v>0</v>
      </c>
    </row>
    <row r="97" spans="1:42">
      <c r="A97" s="74">
        <v>45</v>
      </c>
      <c r="B97" s="208">
        <f ca="1">IF('NGPS 2010'!$A105="MR",INDIRECT("'NGPS 2010'!"&amp;'Country Selector'!$B$3&amp;ROW($A105))*10^12,0)*'Process Emissions Multipliers'!$C$56</f>
        <v>1494366300.6788955</v>
      </c>
      <c r="C97" s="90">
        <f t="shared" ca="1" si="15"/>
        <v>1345332830.0836043</v>
      </c>
      <c r="D97" s="90">
        <f t="shared" ca="1" si="20"/>
        <v>1196299359.4883132</v>
      </c>
      <c r="E97" s="90">
        <f t="shared" ca="1" si="20"/>
        <v>1047265888.8930219</v>
      </c>
      <c r="F97" s="90">
        <f t="shared" ca="1" si="20"/>
        <v>898232418.2977308</v>
      </c>
      <c r="G97" s="90">
        <f t="shared" ca="1" si="20"/>
        <v>749198947.70243967</v>
      </c>
      <c r="H97" s="90">
        <f t="shared" ca="1" si="20"/>
        <v>600165477.10714853</v>
      </c>
      <c r="I97" s="90">
        <f t="shared" ca="1" si="20"/>
        <v>451132006.51185733</v>
      </c>
      <c r="J97" s="90">
        <f t="shared" ca="1" si="20"/>
        <v>302098535.91656625</v>
      </c>
      <c r="K97" s="90">
        <f t="shared" ca="1" si="20"/>
        <v>153065065.32127509</v>
      </c>
      <c r="L97">
        <f ca="1">IF('NGPS 2020'!$A105="MR",INDIRECT("'NGPS 2020'!"&amp;'Country Selector'!$B$3&amp;ROW($A105))*10^12,0)*'Process Emissions Multipliers'!$E$56</f>
        <v>4031594.7259839321</v>
      </c>
      <c r="M97" s="90">
        <f t="shared" ca="1" si="16"/>
        <v>223781739.19471979</v>
      </c>
      <c r="N97" s="90">
        <f t="shared" ca="1" si="21"/>
        <v>443531883.66345567</v>
      </c>
      <c r="O97" s="90">
        <f t="shared" ca="1" si="21"/>
        <v>663282028.13219154</v>
      </c>
      <c r="P97" s="90">
        <f t="shared" ca="1" si="21"/>
        <v>883032172.60092735</v>
      </c>
      <c r="Q97" s="90">
        <f t="shared" ca="1" si="21"/>
        <v>1102782317.0696633</v>
      </c>
      <c r="R97" s="90">
        <f t="shared" ca="1" si="21"/>
        <v>1322532461.538399</v>
      </c>
      <c r="S97" s="90">
        <f t="shared" ca="1" si="21"/>
        <v>1542282606.0071349</v>
      </c>
      <c r="T97" s="90">
        <f t="shared" ca="1" si="21"/>
        <v>1762032750.4758708</v>
      </c>
      <c r="U97" s="90">
        <f t="shared" ca="1" si="21"/>
        <v>1981782894.9446065</v>
      </c>
      <c r="V97">
        <f ca="1">IF('NGPS 2030'!$A105="MR",INDIRECT("'NGPS 2030'!"&amp;'Country Selector'!$B$3&amp;ROW($A105))*10^12,0)*'Process Emissions Multipliers'!$G$56</f>
        <v>2201533039.4133425</v>
      </c>
      <c r="W97" s="90">
        <f t="shared" ca="1" si="22"/>
        <v>2204650075.224545</v>
      </c>
      <c r="X97" s="90">
        <f t="shared" ca="1" si="22"/>
        <v>2207767111.0357475</v>
      </c>
      <c r="Y97" s="90">
        <f t="shared" ca="1" si="22"/>
        <v>2210884146.8469501</v>
      </c>
      <c r="Z97" s="90">
        <f t="shared" ca="1" si="22"/>
        <v>2214001182.6581521</v>
      </c>
      <c r="AA97" s="90">
        <f t="shared" ca="1" si="22"/>
        <v>2217118218.4693546</v>
      </c>
      <c r="AB97" s="90">
        <f t="shared" ca="1" si="22"/>
        <v>2220235254.2805567</v>
      </c>
      <c r="AC97" s="90">
        <f t="shared" ca="1" si="22"/>
        <v>2223352290.0917592</v>
      </c>
      <c r="AD97" s="90">
        <f t="shared" ca="1" si="22"/>
        <v>2226469325.9029617</v>
      </c>
      <c r="AE97" s="90">
        <f t="shared" ca="1" si="22"/>
        <v>2229586361.7141643</v>
      </c>
      <c r="AF97" s="90">
        <f t="shared" ca="1" si="22"/>
        <v>2232703397.5253668</v>
      </c>
      <c r="AG97" s="90">
        <f t="shared" ca="1" si="22"/>
        <v>2235820433.3365688</v>
      </c>
      <c r="AH97" s="90">
        <f t="shared" ca="1" si="22"/>
        <v>2238937469.1477714</v>
      </c>
      <c r="AI97" s="90">
        <f t="shared" ca="1" si="22"/>
        <v>2242054504.9589739</v>
      </c>
      <c r="AJ97" s="90">
        <f t="shared" ca="1" si="22"/>
        <v>2245171540.7701759</v>
      </c>
      <c r="AK97" s="90">
        <f t="shared" ca="1" si="22"/>
        <v>2248288576.5813789</v>
      </c>
      <c r="AL97" s="90">
        <f t="shared" ca="1" si="22"/>
        <v>2251405612.392581</v>
      </c>
      <c r="AM97" s="90">
        <f t="shared" ca="1" si="19"/>
        <v>2254522648.203783</v>
      </c>
      <c r="AN97" s="90">
        <f t="shared" ca="1" si="19"/>
        <v>2257639684.014986</v>
      </c>
      <c r="AO97" s="90">
        <f t="shared" ca="1" si="19"/>
        <v>2260756719.8261881</v>
      </c>
      <c r="AP97">
        <f ca="1">V97*'Process Emissions Multipliers'!$H$56</f>
        <v>2263873755.6373906</v>
      </c>
    </row>
    <row r="98" spans="1:42">
      <c r="A98" s="74">
        <v>46</v>
      </c>
      <c r="B98" s="208">
        <f ca="1">IF('NGPS 2010'!$A106="MR",INDIRECT("'NGPS 2010'!"&amp;'Country Selector'!$B$3&amp;ROW($A106))*10^12,0)*'Process Emissions Multipliers'!$C$56</f>
        <v>1750571665.4886186</v>
      </c>
      <c r="C98" s="90">
        <f t="shared" ca="1" si="15"/>
        <v>1810315777.7766659</v>
      </c>
      <c r="D98" s="90">
        <f t="shared" ca="1" si="20"/>
        <v>1870059890.064713</v>
      </c>
      <c r="E98" s="90">
        <f t="shared" ca="1" si="20"/>
        <v>1929804002.3527603</v>
      </c>
      <c r="F98" s="90">
        <f t="shared" ca="1" si="20"/>
        <v>1989548114.6408076</v>
      </c>
      <c r="G98" s="90">
        <f t="shared" ca="1" si="20"/>
        <v>2049292226.9288547</v>
      </c>
      <c r="H98" s="90">
        <f t="shared" ca="1" si="20"/>
        <v>2109036339.216902</v>
      </c>
      <c r="I98" s="90">
        <f t="shared" ca="1" si="20"/>
        <v>2168780451.5049491</v>
      </c>
      <c r="J98" s="90">
        <f t="shared" ca="1" si="20"/>
        <v>2228524563.7929964</v>
      </c>
      <c r="K98" s="90">
        <f t="shared" ca="1" si="20"/>
        <v>2288268676.0810437</v>
      </c>
      <c r="L98">
        <f ca="1">IF('NGPS 2020'!$A106="MR",INDIRECT("'NGPS 2020'!"&amp;'Country Selector'!$B$3&amp;ROW($A106))*10^12,0)*'Process Emissions Multipliers'!$E$56</f>
        <v>2348012788.369091</v>
      </c>
      <c r="M98" s="90">
        <f t="shared" ca="1" si="16"/>
        <v>2169989331.7178917</v>
      </c>
      <c r="N98" s="90">
        <f t="shared" ca="1" si="21"/>
        <v>1991965875.0666926</v>
      </c>
      <c r="O98" s="90">
        <f t="shared" ca="1" si="21"/>
        <v>1813942418.415493</v>
      </c>
      <c r="P98" s="90">
        <f t="shared" ca="1" si="21"/>
        <v>1635918961.7642939</v>
      </c>
      <c r="Q98" s="90">
        <f t="shared" ca="1" si="21"/>
        <v>1457895505.1130946</v>
      </c>
      <c r="R98" s="90">
        <f t="shared" ca="1" si="21"/>
        <v>1279872048.4618955</v>
      </c>
      <c r="S98" s="90">
        <f t="shared" ca="1" si="21"/>
        <v>1101848591.8106959</v>
      </c>
      <c r="T98" s="90">
        <f t="shared" ca="1" si="21"/>
        <v>923825135.15949678</v>
      </c>
      <c r="U98" s="90">
        <f t="shared" ca="1" si="21"/>
        <v>745801678.50829744</v>
      </c>
      <c r="V98">
        <f ca="1">IF('NGPS 2030'!$A106="MR",INDIRECT("'NGPS 2030'!"&amp;'Country Selector'!$B$3&amp;ROW($A106))*10^12,0)*'Process Emissions Multipliers'!$G$56</f>
        <v>567778221.8570981</v>
      </c>
      <c r="W98" s="90">
        <f t="shared" ca="1" si="22"/>
        <v>568582109.42937875</v>
      </c>
      <c r="X98" s="90">
        <f t="shared" ca="1" si="22"/>
        <v>569385997.00165915</v>
      </c>
      <c r="Y98" s="90">
        <f t="shared" ca="1" si="22"/>
        <v>570189884.57393968</v>
      </c>
      <c r="Z98" s="90">
        <f t="shared" ca="1" si="22"/>
        <v>570993772.14622033</v>
      </c>
      <c r="AA98" s="90">
        <f t="shared" ca="1" si="22"/>
        <v>571797659.71850085</v>
      </c>
      <c r="AB98" s="90">
        <f t="shared" ca="1" si="22"/>
        <v>572601547.29078138</v>
      </c>
      <c r="AC98" s="90">
        <f t="shared" ca="1" si="22"/>
        <v>573405434.8630619</v>
      </c>
      <c r="AD98" s="90">
        <f t="shared" ca="1" si="22"/>
        <v>574209322.43534255</v>
      </c>
      <c r="AE98" s="90">
        <f t="shared" ca="1" si="22"/>
        <v>575013210.00762296</v>
      </c>
      <c r="AF98" s="90">
        <f t="shared" ca="1" si="22"/>
        <v>575817097.5799036</v>
      </c>
      <c r="AG98" s="90">
        <f t="shared" ca="1" si="22"/>
        <v>576620985.15218401</v>
      </c>
      <c r="AH98" s="90">
        <f t="shared" ca="1" si="22"/>
        <v>577424872.72446465</v>
      </c>
      <c r="AI98" s="90">
        <f t="shared" ca="1" si="22"/>
        <v>578228760.29674518</v>
      </c>
      <c r="AJ98" s="90">
        <f t="shared" ca="1" si="22"/>
        <v>579032647.86902571</v>
      </c>
      <c r="AK98" s="90">
        <f t="shared" ca="1" si="22"/>
        <v>579836535.44130623</v>
      </c>
      <c r="AL98" s="90">
        <f t="shared" ca="1" si="22"/>
        <v>580640423.01358688</v>
      </c>
      <c r="AM98" s="90">
        <f t="shared" ca="1" si="19"/>
        <v>581444310.5858674</v>
      </c>
      <c r="AN98" s="90">
        <f t="shared" ca="1" si="19"/>
        <v>582248198.15814781</v>
      </c>
      <c r="AO98" s="90">
        <f t="shared" ca="1" si="19"/>
        <v>583052085.73042834</v>
      </c>
      <c r="AP98">
        <f ca="1">V98*'Process Emissions Multipliers'!$H$56</f>
        <v>583855973.30270898</v>
      </c>
    </row>
    <row r="99" spans="1:42">
      <c r="A99" s="74">
        <v>47</v>
      </c>
      <c r="B99" s="208">
        <f ca="1">IF('NGPS 2010'!$A107="MR",INDIRECT("'NGPS 2010'!"&amp;'Country Selector'!$B$3&amp;ROW($A107))*10^12,0)*'Process Emissions Multipliers'!$C$56</f>
        <v>1609203957.3552291</v>
      </c>
      <c r="C99" s="90">
        <f t="shared" ca="1" si="15"/>
        <v>1448298674.2087271</v>
      </c>
      <c r="D99" s="90">
        <f t="shared" ca="1" si="20"/>
        <v>1287393391.0622251</v>
      </c>
      <c r="E99" s="90">
        <f t="shared" ca="1" si="20"/>
        <v>1126488107.9157231</v>
      </c>
      <c r="F99" s="90">
        <f t="shared" ca="1" si="20"/>
        <v>965582824.76922095</v>
      </c>
      <c r="G99" s="90">
        <f t="shared" ca="1" si="20"/>
        <v>804677541.62271893</v>
      </c>
      <c r="H99" s="90">
        <f t="shared" ca="1" si="20"/>
        <v>643772258.47621691</v>
      </c>
      <c r="I99" s="90">
        <f t="shared" ca="1" si="20"/>
        <v>482866975.32971483</v>
      </c>
      <c r="J99" s="90">
        <f t="shared" ca="1" si="20"/>
        <v>321961692.18321282</v>
      </c>
      <c r="K99" s="90">
        <f t="shared" ca="1" si="20"/>
        <v>161056409.0367108</v>
      </c>
      <c r="L99">
        <f ca="1">IF('NGPS 2020'!$A107="MR",INDIRECT("'NGPS 2020'!"&amp;'Country Selector'!$B$3&amp;ROW($A107))*10^12,0)*'Process Emissions Multipliers'!$E$56</f>
        <v>151125.89020874238</v>
      </c>
      <c r="M99" s="90">
        <f t="shared" ca="1" si="16"/>
        <v>71190607.176589176</v>
      </c>
      <c r="N99" s="90">
        <f t="shared" ca="1" si="21"/>
        <v>142230088.4629696</v>
      </c>
      <c r="O99" s="90">
        <f t="shared" ca="1" si="21"/>
        <v>213269569.74935004</v>
      </c>
      <c r="P99" s="90">
        <f t="shared" ca="1" si="21"/>
        <v>284309051.03573048</v>
      </c>
      <c r="Q99" s="90">
        <f t="shared" ca="1" si="21"/>
        <v>355348532.32211089</v>
      </c>
      <c r="R99" s="90">
        <f t="shared" ca="1" si="21"/>
        <v>426388013.60849136</v>
      </c>
      <c r="S99" s="90">
        <f t="shared" ca="1" si="21"/>
        <v>497427494.89487177</v>
      </c>
      <c r="T99" s="90">
        <f t="shared" ca="1" si="21"/>
        <v>568466976.18125212</v>
      </c>
      <c r="U99" s="90">
        <f t="shared" ca="1" si="21"/>
        <v>639506457.46763265</v>
      </c>
      <c r="V99">
        <f ca="1">IF('NGPS 2030'!$A107="MR",INDIRECT("'NGPS 2030'!"&amp;'Country Selector'!$B$3&amp;ROW($A107))*10^12,0)*'Process Emissions Multipliers'!$G$56</f>
        <v>710545938.75401306</v>
      </c>
      <c r="W99" s="90">
        <f t="shared" ca="1" si="22"/>
        <v>711551963.69070482</v>
      </c>
      <c r="X99" s="90">
        <f t="shared" ca="1" si="22"/>
        <v>712557988.6273967</v>
      </c>
      <c r="Y99" s="90">
        <f t="shared" ca="1" si="22"/>
        <v>713564013.56408834</v>
      </c>
      <c r="Z99" s="90">
        <f t="shared" ca="1" si="22"/>
        <v>714570038.50078022</v>
      </c>
      <c r="AA99" s="90">
        <f t="shared" ca="1" si="22"/>
        <v>715576063.43747199</v>
      </c>
      <c r="AB99" s="90">
        <f t="shared" ca="1" si="22"/>
        <v>716582088.37416387</v>
      </c>
      <c r="AC99" s="90">
        <f t="shared" ca="1" si="22"/>
        <v>717588113.31085563</v>
      </c>
      <c r="AD99" s="90">
        <f t="shared" ca="1" si="22"/>
        <v>718594138.24754739</v>
      </c>
      <c r="AE99" s="90">
        <f t="shared" ca="1" si="22"/>
        <v>719600163.18423915</v>
      </c>
      <c r="AF99" s="90">
        <f t="shared" ca="1" si="22"/>
        <v>720606188.12093091</v>
      </c>
      <c r="AG99" s="90">
        <f t="shared" ca="1" si="22"/>
        <v>721612213.05762279</v>
      </c>
      <c r="AH99" s="90">
        <f t="shared" ca="1" si="22"/>
        <v>722618237.99431455</v>
      </c>
      <c r="AI99" s="90">
        <f t="shared" ca="1" si="22"/>
        <v>723624262.93100643</v>
      </c>
      <c r="AJ99" s="90">
        <f t="shared" ca="1" si="22"/>
        <v>724630287.86769807</v>
      </c>
      <c r="AK99" s="90">
        <f t="shared" ca="1" si="22"/>
        <v>725636312.80438995</v>
      </c>
      <c r="AL99" s="90">
        <f t="shared" ca="1" si="22"/>
        <v>726642337.74108171</v>
      </c>
      <c r="AM99" s="90">
        <f t="shared" ca="1" si="19"/>
        <v>727648362.67777348</v>
      </c>
      <c r="AN99" s="90">
        <f t="shared" ca="1" si="19"/>
        <v>728654387.61446524</v>
      </c>
      <c r="AO99" s="90">
        <f t="shared" ca="1" si="19"/>
        <v>729660412.55115712</v>
      </c>
      <c r="AP99">
        <f ca="1">V99*'Process Emissions Multipliers'!$H$56</f>
        <v>730666437.48784888</v>
      </c>
    </row>
    <row r="100" spans="1:42">
      <c r="A100" s="74">
        <v>48</v>
      </c>
      <c r="B100" s="208">
        <f ca="1">IF('NGPS 2010'!$A108="MR",INDIRECT("'NGPS 2010'!"&amp;'Country Selector'!$B$3&amp;ROW($A108))*10^12,0)*'Process Emissions Multipliers'!$C$56</f>
        <v>153002479.72465476</v>
      </c>
      <c r="C100" s="90">
        <f t="shared" ca="1" si="15"/>
        <v>335380724.99692255</v>
      </c>
      <c r="D100" s="90">
        <f t="shared" ca="1" si="20"/>
        <v>517758970.26919037</v>
      </c>
      <c r="E100" s="90">
        <f t="shared" ca="1" si="20"/>
        <v>700137215.54145825</v>
      </c>
      <c r="F100" s="90">
        <f t="shared" ca="1" si="20"/>
        <v>882515460.81372595</v>
      </c>
      <c r="G100" s="90">
        <f t="shared" ca="1" si="20"/>
        <v>1064893706.0859938</v>
      </c>
      <c r="H100" s="90">
        <f t="shared" ca="1" si="20"/>
        <v>1247271951.3582616</v>
      </c>
      <c r="I100" s="90">
        <f t="shared" ca="1" si="20"/>
        <v>1429650196.6305294</v>
      </c>
      <c r="J100" s="90">
        <f t="shared" ca="1" si="20"/>
        <v>1612028441.9027972</v>
      </c>
      <c r="K100" s="90">
        <f t="shared" ca="1" si="20"/>
        <v>1794406687.1750653</v>
      </c>
      <c r="L100">
        <f ca="1">IF('NGPS 2020'!$A108="MR",INDIRECT("'NGPS 2020'!"&amp;'Country Selector'!$B$3&amp;ROW($A108))*10^12,0)*'Process Emissions Multipliers'!$E$56</f>
        <v>1976784932.4473329</v>
      </c>
      <c r="M100" s="90">
        <f t="shared" ca="1" si="16"/>
        <v>2149216387.2425985</v>
      </c>
      <c r="N100" s="90">
        <f t="shared" ca="1" si="21"/>
        <v>2321647842.0378637</v>
      </c>
      <c r="O100" s="90">
        <f t="shared" ca="1" si="21"/>
        <v>2494079296.8331294</v>
      </c>
      <c r="P100" s="90">
        <f t="shared" ca="1" si="21"/>
        <v>2666510751.6283946</v>
      </c>
      <c r="Q100" s="90">
        <f t="shared" ca="1" si="21"/>
        <v>2838942206.4236603</v>
      </c>
      <c r="R100" s="90">
        <f t="shared" ca="1" si="21"/>
        <v>3011373661.2189255</v>
      </c>
      <c r="S100" s="90">
        <f t="shared" ca="1" si="21"/>
        <v>3183805116.0141912</v>
      </c>
      <c r="T100" s="90">
        <f t="shared" ca="1" si="21"/>
        <v>3356236570.8094563</v>
      </c>
      <c r="U100" s="90">
        <f t="shared" ca="1" si="21"/>
        <v>3528668025.6047215</v>
      </c>
      <c r="V100">
        <f ca="1">IF('NGPS 2030'!$A108="MR",INDIRECT("'NGPS 2030'!"&amp;'Country Selector'!$B$3&amp;ROW($A108))*10^12,0)*'Process Emissions Multipliers'!$G$56</f>
        <v>3701099480.3999872</v>
      </c>
      <c r="W100" s="90">
        <f t="shared" ca="1" si="22"/>
        <v>3706339674.1262212</v>
      </c>
      <c r="X100" s="90">
        <f t="shared" ca="1" si="22"/>
        <v>3711579867.8524537</v>
      </c>
      <c r="Y100" s="90">
        <f t="shared" ca="1" si="22"/>
        <v>3716820061.5786877</v>
      </c>
      <c r="Z100" s="90">
        <f t="shared" ca="1" si="22"/>
        <v>3722060255.3049207</v>
      </c>
      <c r="AA100" s="90">
        <f t="shared" ca="1" si="22"/>
        <v>3727300449.0311546</v>
      </c>
      <c r="AB100" s="90">
        <f t="shared" ca="1" si="22"/>
        <v>3732540642.7573876</v>
      </c>
      <c r="AC100" s="90">
        <f t="shared" ca="1" si="22"/>
        <v>3737780836.4836211</v>
      </c>
      <c r="AD100" s="90">
        <f t="shared" ca="1" si="22"/>
        <v>3743021030.2098551</v>
      </c>
      <c r="AE100" s="90">
        <f t="shared" ca="1" si="22"/>
        <v>3748261223.9360876</v>
      </c>
      <c r="AF100" s="90">
        <f t="shared" ca="1" si="22"/>
        <v>3753501417.6623211</v>
      </c>
      <c r="AG100" s="90">
        <f t="shared" ca="1" si="22"/>
        <v>3758741611.3885546</v>
      </c>
      <c r="AH100" s="90">
        <f t="shared" ca="1" si="22"/>
        <v>3763981805.1147881</v>
      </c>
      <c r="AI100" s="90">
        <f t="shared" ca="1" si="22"/>
        <v>3769221998.8410215</v>
      </c>
      <c r="AJ100" s="90">
        <f t="shared" ca="1" si="22"/>
        <v>3774462192.567255</v>
      </c>
      <c r="AK100" s="90">
        <f t="shared" ca="1" si="22"/>
        <v>3779702386.2934885</v>
      </c>
      <c r="AL100" s="90">
        <f t="shared" ca="1" si="22"/>
        <v>3784942580.019722</v>
      </c>
      <c r="AM100" s="90">
        <f t="shared" ca="1" si="19"/>
        <v>3790182773.745955</v>
      </c>
      <c r="AN100" s="90">
        <f t="shared" ca="1" si="19"/>
        <v>3795422967.4721885</v>
      </c>
      <c r="AO100" s="90">
        <f t="shared" ca="1" si="19"/>
        <v>3800663161.198422</v>
      </c>
      <c r="AP100">
        <f ca="1">V100*'Process Emissions Multipliers'!$H$56</f>
        <v>3805903354.9246554</v>
      </c>
    </row>
    <row r="101" spans="1:42">
      <c r="A101" s="74">
        <v>49</v>
      </c>
      <c r="B101" s="208">
        <f ca="1">IF('NGPS 2010'!$A109="MR",INDIRECT("'NGPS 2010'!"&amp;'Country Selector'!$B$3&amp;ROW($A109))*10^12,0)*'Process Emissions Multipliers'!$C$56</f>
        <v>465359827.02169967</v>
      </c>
      <c r="C101" s="90">
        <f t="shared" ca="1" si="15"/>
        <v>519277464.3858031</v>
      </c>
      <c r="D101" s="90">
        <f t="shared" ca="1" si="20"/>
        <v>573195101.74990654</v>
      </c>
      <c r="E101" s="90">
        <f t="shared" ca="1" si="20"/>
        <v>627112739.1140101</v>
      </c>
      <c r="F101" s="90">
        <f t="shared" ca="1" si="20"/>
        <v>681030376.47811341</v>
      </c>
      <c r="G101" s="90">
        <f t="shared" ca="1" si="20"/>
        <v>734948013.84221697</v>
      </c>
      <c r="H101" s="90">
        <f t="shared" ca="1" si="20"/>
        <v>788865651.20632052</v>
      </c>
      <c r="I101" s="90">
        <f t="shared" ca="1" si="20"/>
        <v>842783288.57042396</v>
      </c>
      <c r="J101" s="90">
        <f t="shared" ca="1" si="20"/>
        <v>896700925.93452728</v>
      </c>
      <c r="K101" s="90">
        <f t="shared" ca="1" si="20"/>
        <v>950618563.29863095</v>
      </c>
      <c r="L101">
        <f ca="1">IF('NGPS 2020'!$A109="MR",INDIRECT("'NGPS 2020'!"&amp;'Country Selector'!$B$3&amp;ROW($A109))*10^12,0)*'Process Emissions Multipliers'!$E$56</f>
        <v>1004536200.6627343</v>
      </c>
      <c r="M101" s="90">
        <f t="shared" ca="1" si="16"/>
        <v>951534780.61689341</v>
      </c>
      <c r="N101" s="90">
        <f t="shared" ca="1" si="21"/>
        <v>898533360.57105231</v>
      </c>
      <c r="O101" s="90">
        <f t="shared" ca="1" si="21"/>
        <v>845531940.52521133</v>
      </c>
      <c r="P101" s="90">
        <f t="shared" ca="1" si="21"/>
        <v>792530520.47937036</v>
      </c>
      <c r="Q101" s="90">
        <f t="shared" ca="1" si="21"/>
        <v>739529100.43352938</v>
      </c>
      <c r="R101" s="90">
        <f t="shared" ca="1" si="21"/>
        <v>686527680.3876884</v>
      </c>
      <c r="S101" s="90">
        <f t="shared" ca="1" si="21"/>
        <v>633526260.34184742</v>
      </c>
      <c r="T101" s="90">
        <f t="shared" ca="1" si="21"/>
        <v>580524840.29600644</v>
      </c>
      <c r="U101" s="90">
        <f t="shared" ca="1" si="21"/>
        <v>527523420.25016558</v>
      </c>
      <c r="V101">
        <f ca="1">IF('NGPS 2030'!$A109="MR",INDIRECT("'NGPS 2030'!"&amp;'Country Selector'!$B$3&amp;ROW($A109))*10^12,0)*'Process Emissions Multipliers'!$G$56</f>
        <v>474522000.2043246</v>
      </c>
      <c r="W101" s="90">
        <f t="shared" ca="1" si="22"/>
        <v>475193851.15607524</v>
      </c>
      <c r="X101" s="90">
        <f t="shared" ca="1" si="22"/>
        <v>475865702.10782582</v>
      </c>
      <c r="Y101" s="90">
        <f t="shared" ca="1" si="22"/>
        <v>476537553.05957639</v>
      </c>
      <c r="Z101" s="90">
        <f t="shared" ca="1" si="22"/>
        <v>477209404.01132703</v>
      </c>
      <c r="AA101" s="90">
        <f t="shared" ca="1" si="22"/>
        <v>477881254.96307766</v>
      </c>
      <c r="AB101" s="90">
        <f t="shared" ca="1" si="22"/>
        <v>478553105.91482824</v>
      </c>
      <c r="AC101" s="90">
        <f t="shared" ca="1" si="22"/>
        <v>479224956.86657888</v>
      </c>
      <c r="AD101" s="90">
        <f t="shared" ca="1" si="22"/>
        <v>479896807.81832945</v>
      </c>
      <c r="AE101" s="90">
        <f t="shared" ca="1" si="22"/>
        <v>480568658.77008009</v>
      </c>
      <c r="AF101" s="90">
        <f t="shared" ca="1" si="22"/>
        <v>481240509.72183073</v>
      </c>
      <c r="AG101" s="90">
        <f t="shared" ca="1" si="22"/>
        <v>481912360.67358136</v>
      </c>
      <c r="AH101" s="90">
        <f t="shared" ca="1" si="22"/>
        <v>482584211.62533194</v>
      </c>
      <c r="AI101" s="90">
        <f t="shared" ca="1" si="22"/>
        <v>483256062.57708257</v>
      </c>
      <c r="AJ101" s="90">
        <f t="shared" ca="1" si="22"/>
        <v>483927913.52883321</v>
      </c>
      <c r="AK101" s="90">
        <f t="shared" ca="1" si="22"/>
        <v>484599764.48058379</v>
      </c>
      <c r="AL101" s="90">
        <f t="shared" ca="1" si="22"/>
        <v>485271615.43233442</v>
      </c>
      <c r="AM101" s="90">
        <f t="shared" ca="1" si="19"/>
        <v>485943466.38408506</v>
      </c>
      <c r="AN101" s="90">
        <f t="shared" ca="1" si="19"/>
        <v>486615317.33583564</v>
      </c>
      <c r="AO101" s="90">
        <f t="shared" ca="1" si="19"/>
        <v>487287168.28758633</v>
      </c>
      <c r="AP101">
        <f ca="1">V101*'Process Emissions Multipliers'!$H$56</f>
        <v>487959019.23933691</v>
      </c>
    </row>
    <row r="102" spans="1:42">
      <c r="A102" s="74">
        <v>50</v>
      </c>
      <c r="B102" s="208">
        <f ca="1">IF('NGPS 2010'!$A110="MR",INDIRECT("'NGPS 2010'!"&amp;'Country Selector'!$B$3&amp;ROW($A110))*10^12,0)*'Process Emissions Multipliers'!$C$56</f>
        <v>545927.95181653521</v>
      </c>
      <c r="C102" s="90">
        <f t="shared" ca="1" si="15"/>
        <v>67896765.283721805</v>
      </c>
      <c r="D102" s="90">
        <f t="shared" ca="1" si="20"/>
        <v>135247602.61562708</v>
      </c>
      <c r="E102" s="90">
        <f t="shared" ca="1" si="20"/>
        <v>202598439.94753236</v>
      </c>
      <c r="F102" s="90">
        <f t="shared" ca="1" si="20"/>
        <v>269949277.2794376</v>
      </c>
      <c r="G102" s="90">
        <f t="shared" ca="1" si="20"/>
        <v>337300114.61134291</v>
      </c>
      <c r="H102" s="90">
        <f t="shared" ca="1" si="20"/>
        <v>404650951.94324815</v>
      </c>
      <c r="I102" s="90">
        <f t="shared" ca="1" si="20"/>
        <v>472001789.27515346</v>
      </c>
      <c r="J102" s="90">
        <f t="shared" ca="1" si="20"/>
        <v>539352626.60705864</v>
      </c>
      <c r="K102" s="90">
        <f t="shared" ca="1" si="20"/>
        <v>606703463.93896401</v>
      </c>
      <c r="L102">
        <f ca="1">IF('NGPS 2020'!$A110="MR",INDIRECT("'NGPS 2020'!"&amp;'Country Selector'!$B$3&amp;ROW($A110))*10^12,0)*'Process Emissions Multipliers'!$E$56</f>
        <v>674054301.27086926</v>
      </c>
      <c r="M102" s="90">
        <f t="shared" ca="1" si="16"/>
        <v>606648871.14378238</v>
      </c>
      <c r="N102" s="90">
        <f t="shared" ca="1" si="21"/>
        <v>539243441.01669538</v>
      </c>
      <c r="O102" s="90">
        <f t="shared" ca="1" si="21"/>
        <v>471838010.8896085</v>
      </c>
      <c r="P102" s="90">
        <f t="shared" ca="1" si="21"/>
        <v>404432580.76252156</v>
      </c>
      <c r="Q102" s="90">
        <f t="shared" ca="1" si="21"/>
        <v>337027150.63543463</v>
      </c>
      <c r="R102" s="90">
        <f t="shared" ca="1" si="21"/>
        <v>269621720.50834769</v>
      </c>
      <c r="S102" s="90">
        <f t="shared" ca="1" si="21"/>
        <v>202216290.38126078</v>
      </c>
      <c r="T102" s="90">
        <f t="shared" ca="1" si="21"/>
        <v>134810860.25417385</v>
      </c>
      <c r="U102" s="90">
        <f t="shared" ca="1" si="21"/>
        <v>67405430.127086923</v>
      </c>
      <c r="V102">
        <f ca="1">IF('NGPS 2030'!$A110="MR",INDIRECT("'NGPS 2030'!"&amp;'Country Selector'!$B$3&amp;ROW($A110))*10^12,0)*'Process Emissions Multipliers'!$G$56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Multipliers'!$H$56</f>
        <v>0</v>
      </c>
    </row>
    <row r="103" spans="1:42">
      <c r="A103" s="74">
        <v>51</v>
      </c>
      <c r="B103" s="208">
        <f ca="1">IF('NGPS 2010'!$A111="MR",INDIRECT("'NGPS 2010'!"&amp;'Country Selector'!$B$3&amp;ROW($A111))*10^12,0)*'Process Emissions Multipliers'!$C$56</f>
        <v>1447506519.6225913</v>
      </c>
      <c r="C103" s="90">
        <f t="shared" ca="1" si="15"/>
        <v>1657040697.3999264</v>
      </c>
      <c r="D103" s="90">
        <f t="shared" ca="1" si="20"/>
        <v>1866574875.1772614</v>
      </c>
      <c r="E103" s="90">
        <f t="shared" ca="1" si="20"/>
        <v>2076109052.9545963</v>
      </c>
      <c r="F103" s="90">
        <f t="shared" ca="1" si="20"/>
        <v>2285643230.7319317</v>
      </c>
      <c r="G103" s="90">
        <f t="shared" ca="1" si="20"/>
        <v>2495177408.5092664</v>
      </c>
      <c r="H103" s="90">
        <f t="shared" ca="1" si="20"/>
        <v>2704711586.2866011</v>
      </c>
      <c r="I103" s="90">
        <f t="shared" ca="1" si="20"/>
        <v>2914245764.0639367</v>
      </c>
      <c r="J103" s="90">
        <f t="shared" ca="1" si="20"/>
        <v>3123779941.8412714</v>
      </c>
      <c r="K103" s="90">
        <f t="shared" ca="1" si="20"/>
        <v>3333314119.618607</v>
      </c>
      <c r="L103">
        <f ca="1">IF('NGPS 2020'!$A111="MR",INDIRECT("'NGPS 2020'!"&amp;'Country Selector'!$B$3&amp;ROW($A111))*10^12,0)*'Process Emissions Multipliers'!$E$56</f>
        <v>3542848297.3959417</v>
      </c>
      <c r="M103" s="90">
        <f t="shared" ca="1" si="16"/>
        <v>3188563467.6563478</v>
      </c>
      <c r="N103" s="90">
        <f t="shared" ca="1" si="21"/>
        <v>2834278637.9167533</v>
      </c>
      <c r="O103" s="90">
        <f t="shared" ca="1" si="21"/>
        <v>2479993808.1771593</v>
      </c>
      <c r="P103" s="90">
        <f t="shared" ca="1" si="21"/>
        <v>2125708978.4375648</v>
      </c>
      <c r="Q103" s="90">
        <f t="shared" ca="1" si="21"/>
        <v>1771424148.6979709</v>
      </c>
      <c r="R103" s="90">
        <f t="shared" ca="1" si="21"/>
        <v>1417139318.9583766</v>
      </c>
      <c r="S103" s="90">
        <f t="shared" ca="1" si="21"/>
        <v>1062854489.2187824</v>
      </c>
      <c r="T103" s="90">
        <f t="shared" ca="1" si="21"/>
        <v>708569659.47918832</v>
      </c>
      <c r="U103" s="90">
        <f t="shared" ca="1" si="21"/>
        <v>354284829.73959416</v>
      </c>
      <c r="V103">
        <f ca="1">IF('NGPS 2030'!$A111="MR",INDIRECT("'NGPS 2030'!"&amp;'Country Selector'!$B$3&amp;ROW($A111))*10^12,0)*'Process Emissions Multipliers'!$G$56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Multipliers'!$H$56</f>
        <v>0</v>
      </c>
    </row>
    <row r="104" spans="1:42">
      <c r="A104" s="74">
        <v>52</v>
      </c>
      <c r="B104" s="208">
        <f ca="1">IF('NGPS 2010'!$A112="MR",INDIRECT("'NGPS 2010'!"&amp;'Country Selector'!$B$3&amp;ROW($A112))*10^12,0)*'Process Emissions Multipliers'!$C$56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Selector'!$B$3&amp;ROW($A112))*10^12,0)*'Process Emissions Multipliers'!$E$56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Selector'!$B$3&amp;ROW($A112))*10^12,0)*'Process Emissions Multipliers'!$G$56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Multipliers'!$H$56</f>
        <v>0</v>
      </c>
    </row>
    <row r="105" spans="1:42">
      <c r="A105" s="74">
        <v>53</v>
      </c>
      <c r="B105" s="208">
        <f ca="1">IF('NGPS 2010'!$A113="MR",INDIRECT("'NGPS 2010'!"&amp;'Country Selector'!$B$3&amp;ROW($A113))*10^12,0)*'Process Emissions Multipliers'!$C$56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Selector'!$B$3&amp;ROW($A113))*10^12,0)*'Process Emissions Multipliers'!$E$56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Selector'!$B$3&amp;ROW($A113))*10^12,0)*'Process Emissions Multipliers'!$G$56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Multipliers'!$H$56</f>
        <v>0</v>
      </c>
    </row>
    <row r="106" spans="1:42">
      <c r="A106" s="74">
        <v>54</v>
      </c>
      <c r="B106" s="208">
        <f ca="1">IF('NGPS 2010'!$A114="MR",INDIRECT("'NGPS 2010'!"&amp;'Country Selector'!$B$3&amp;ROW($A114))*10^12,0)*'Process Emissions Multipliers'!$C$56</f>
        <v>284841636.25038767</v>
      </c>
      <c r="C106" s="90">
        <f t="shared" ca="1" si="15"/>
        <v>256357472.6253489</v>
      </c>
      <c r="D106" s="90">
        <f t="shared" ca="1" si="20"/>
        <v>227873309.00031012</v>
      </c>
      <c r="E106" s="90">
        <f t="shared" ca="1" si="20"/>
        <v>199389145.37527138</v>
      </c>
      <c r="F106" s="90">
        <f t="shared" ca="1" si="20"/>
        <v>170904981.75023261</v>
      </c>
      <c r="G106" s="90">
        <f t="shared" ca="1" si="20"/>
        <v>142420818.12519383</v>
      </c>
      <c r="H106" s="90">
        <f t="shared" ca="1" si="20"/>
        <v>113936654.50015506</v>
      </c>
      <c r="I106" s="90">
        <f t="shared" ca="1" si="20"/>
        <v>85452490.875116304</v>
      </c>
      <c r="J106" s="90">
        <f t="shared" ca="1" si="20"/>
        <v>56968327.250077531</v>
      </c>
      <c r="K106" s="90">
        <f t="shared" ca="1" si="20"/>
        <v>28484163.625038765</v>
      </c>
      <c r="L106">
        <f ca="1">IF('NGPS 2020'!$A114="MR",INDIRECT("'NGPS 2020'!"&amp;'Country Selector'!$B$3&amp;ROW($A114))*10^12,0)*'Process Emissions Multipliers'!$E$56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2030'!$A114="MR",INDIRECT("'NGPS 2030'!"&amp;'Country Selector'!$B$3&amp;ROW($A114))*10^12,0)*'Process Emissions Multipliers'!$G$56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Multipliers'!$H$56</f>
        <v>0</v>
      </c>
    </row>
    <row r="107" spans="1:42">
      <c r="A107" s="74">
        <v>55</v>
      </c>
      <c r="B107" s="208">
        <f ca="1">IF('NGPS 2010'!$A115="MR",INDIRECT("'NGPS 2010'!"&amp;'Country Selector'!$B$3&amp;ROW($A115))*10^12,0)*'Process Emissions Multipliers'!$C$56</f>
        <v>400811429.3493644</v>
      </c>
      <c r="C107" s="90">
        <f t="shared" ca="1" si="15"/>
        <v>404106696.33188957</v>
      </c>
      <c r="D107" s="90">
        <f t="shared" ca="1" si="20"/>
        <v>407401963.3144148</v>
      </c>
      <c r="E107" s="90">
        <f t="shared" ca="1" si="20"/>
        <v>410697230.29693997</v>
      </c>
      <c r="F107" s="90">
        <f t="shared" ca="1" si="20"/>
        <v>413992497.2794652</v>
      </c>
      <c r="G107" s="90">
        <f t="shared" ca="1" si="20"/>
        <v>417287764.26199037</v>
      </c>
      <c r="H107" s="90">
        <f t="shared" ca="1" si="20"/>
        <v>420583031.24451554</v>
      </c>
      <c r="I107" s="90">
        <f t="shared" ca="1" si="20"/>
        <v>423878298.22704077</v>
      </c>
      <c r="J107" s="90">
        <f t="shared" ca="1" si="20"/>
        <v>427173565.20956594</v>
      </c>
      <c r="K107" s="90">
        <f t="shared" ca="1" si="20"/>
        <v>430468832.19209117</v>
      </c>
      <c r="L107">
        <f ca="1">IF('NGPS 2020'!$A115="MR",INDIRECT("'NGPS 2020'!"&amp;'Country Selector'!$B$3&amp;ROW($A115))*10^12,0)*'Process Emissions Multipliers'!$E$56</f>
        <v>433764099.17461634</v>
      </c>
      <c r="M107" s="90">
        <f t="shared" ca="1" si="16"/>
        <v>390537021.22806191</v>
      </c>
      <c r="N107" s="90">
        <f t="shared" ca="1" si="21"/>
        <v>347309943.28150755</v>
      </c>
      <c r="O107" s="90">
        <f t="shared" ca="1" si="21"/>
        <v>304082865.33495313</v>
      </c>
      <c r="P107" s="90">
        <f t="shared" ca="1" si="21"/>
        <v>260855787.38839874</v>
      </c>
      <c r="Q107" s="90">
        <f t="shared" ca="1" si="21"/>
        <v>217628709.44184434</v>
      </c>
      <c r="R107" s="90">
        <f t="shared" ca="1" si="21"/>
        <v>174401631.49528995</v>
      </c>
      <c r="S107" s="90">
        <f t="shared" ca="1" si="21"/>
        <v>131174553.54873554</v>
      </c>
      <c r="T107" s="90">
        <f t="shared" ca="1" si="21"/>
        <v>87947475.602181137</v>
      </c>
      <c r="U107" s="90">
        <f t="shared" ca="1" si="21"/>
        <v>44720397.655626737</v>
      </c>
      <c r="V107">
        <f ca="1">IF('NGPS 2030'!$A115="MR",INDIRECT("'NGPS 2030'!"&amp;'Country Selector'!$B$3&amp;ROW($A115))*10^12,0)*'Process Emissions Multipliers'!$G$56</f>
        <v>1493319.7090723393</v>
      </c>
      <c r="W107" s="90">
        <f t="shared" ca="1" si="22"/>
        <v>1495434.0225654463</v>
      </c>
      <c r="X107" s="90">
        <f t="shared" ca="1" si="22"/>
        <v>1497548.3360585538</v>
      </c>
      <c r="Y107" s="90">
        <f t="shared" ca="1" si="22"/>
        <v>1499662.6495516608</v>
      </c>
      <c r="Z107" s="90">
        <f t="shared" ca="1" si="22"/>
        <v>1501776.9630447682</v>
      </c>
      <c r="AA107" s="90">
        <f t="shared" ca="1" si="22"/>
        <v>1503891.2765378752</v>
      </c>
      <c r="AB107" s="90">
        <f t="shared" ca="1" si="22"/>
        <v>1506005.5900309822</v>
      </c>
      <c r="AC107" s="90">
        <f t="shared" ca="1" si="22"/>
        <v>1508119.9035240896</v>
      </c>
      <c r="AD107" s="90">
        <f t="shared" ca="1" si="22"/>
        <v>1510234.2170171966</v>
      </c>
      <c r="AE107" s="90">
        <f t="shared" ca="1" si="22"/>
        <v>1512348.5305103036</v>
      </c>
      <c r="AF107" s="90">
        <f t="shared" ca="1" si="22"/>
        <v>1514462.844003411</v>
      </c>
      <c r="AG107" s="90">
        <f t="shared" ca="1" si="22"/>
        <v>1516577.157496518</v>
      </c>
      <c r="AH107" s="90">
        <f t="shared" ca="1" si="22"/>
        <v>1518691.4709896252</v>
      </c>
      <c r="AI107" s="90">
        <f t="shared" ca="1" si="22"/>
        <v>1520805.7844827322</v>
      </c>
      <c r="AJ107" s="90">
        <f t="shared" ca="1" si="22"/>
        <v>1522920.0979758394</v>
      </c>
      <c r="AK107" s="90">
        <f t="shared" ca="1" si="22"/>
        <v>1525034.4114689466</v>
      </c>
      <c r="AL107" s="90">
        <f t="shared" ca="1" si="22"/>
        <v>1527148.7249620538</v>
      </c>
      <c r="AM107" s="90">
        <f t="shared" ca="1" si="19"/>
        <v>1529263.038455161</v>
      </c>
      <c r="AN107" s="90">
        <f t="shared" ca="1" si="19"/>
        <v>1531377.351948268</v>
      </c>
      <c r="AO107" s="90">
        <f t="shared" ca="1" si="19"/>
        <v>1533491.6654413755</v>
      </c>
      <c r="AP107">
        <f ca="1">V107*'Process Emissions Multipliers'!$H$56</f>
        <v>1535605.9789344824</v>
      </c>
    </row>
    <row r="108" spans="1:42">
      <c r="A108" s="74">
        <v>56</v>
      </c>
      <c r="B108" s="208">
        <f ca="1">IF('NGPS 2010'!$A116="MR",INDIRECT("'NGPS 2010'!"&amp;'Country Selector'!$B$3&amp;ROW($A116))*10^12,0)*'Process Emissions Multipliers'!$C$56</f>
        <v>2273059283.0343781</v>
      </c>
      <c r="C108" s="90">
        <f t="shared" ca="1" si="15"/>
        <v>2108963321.0826714</v>
      </c>
      <c r="D108" s="90">
        <f t="shared" ca="1" si="20"/>
        <v>1944867359.1309648</v>
      </c>
      <c r="E108" s="90">
        <f t="shared" ca="1" si="20"/>
        <v>1780771397.1792581</v>
      </c>
      <c r="F108" s="90">
        <f t="shared" ca="1" si="20"/>
        <v>1616675435.2275515</v>
      </c>
      <c r="G108" s="90">
        <f t="shared" ca="1" si="20"/>
        <v>1452579473.2758448</v>
      </c>
      <c r="H108" s="90">
        <f t="shared" ca="1" si="20"/>
        <v>1288483511.3241382</v>
      </c>
      <c r="I108" s="90">
        <f t="shared" ca="1" si="20"/>
        <v>1124387549.3724315</v>
      </c>
      <c r="J108" s="90">
        <f t="shared" ca="1" si="20"/>
        <v>960291587.42072487</v>
      </c>
      <c r="K108" s="90">
        <f t="shared" ca="1" si="20"/>
        <v>796195625.46901822</v>
      </c>
      <c r="L108">
        <f ca="1">IF('NGPS 2020'!$A116="MR",INDIRECT("'NGPS 2020'!"&amp;'Country Selector'!$B$3&amp;ROW($A116))*10^12,0)*'Process Emissions Multipliers'!$E$56</f>
        <v>632099663.51731157</v>
      </c>
      <c r="M108" s="90">
        <f t="shared" ca="1" si="16"/>
        <v>568889697.16558039</v>
      </c>
      <c r="N108" s="90">
        <f t="shared" ca="1" si="21"/>
        <v>505679730.81384927</v>
      </c>
      <c r="O108" s="90">
        <f t="shared" ca="1" si="21"/>
        <v>442469764.46211815</v>
      </c>
      <c r="P108" s="90">
        <f t="shared" ca="1" si="21"/>
        <v>379259798.11038697</v>
      </c>
      <c r="Q108" s="90">
        <f t="shared" ca="1" si="21"/>
        <v>316049831.75865579</v>
      </c>
      <c r="R108" s="90">
        <f t="shared" ca="1" si="21"/>
        <v>252839865.40692464</v>
      </c>
      <c r="S108" s="90">
        <f t="shared" ca="1" si="21"/>
        <v>189629899.05519348</v>
      </c>
      <c r="T108" s="90">
        <f t="shared" ca="1" si="21"/>
        <v>126419932.70346232</v>
      </c>
      <c r="U108" s="90">
        <f t="shared" ca="1" si="21"/>
        <v>63209966.351731159</v>
      </c>
      <c r="V108">
        <f ca="1">IF('NGPS 2030'!$A116="MR",INDIRECT("'NGPS 2030'!"&amp;'Country Selector'!$B$3&amp;ROW($A116))*10^12,0)*'Process Emissions Multipliers'!$G$56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Multipliers'!$H$56</f>
        <v>0</v>
      </c>
    </row>
    <row r="109" spans="1:42">
      <c r="A109" s="74">
        <v>57</v>
      </c>
      <c r="B109" s="208">
        <f ca="1">IF('NGPS 2010'!$A117="MR",INDIRECT("'NGPS 2010'!"&amp;'Country Selector'!$B$3&amp;ROW($A117))*10^12,0)*'Process Emissions Multipliers'!$C$56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2020'!$A117="MR",INDIRECT("'NGPS 2020'!"&amp;'Country Selector'!$B$3&amp;ROW($A117))*10^12,0)*'Process Emissions Multipliers'!$E$56</f>
        <v>0</v>
      </c>
      <c r="M109" s="90">
        <f t="shared" ca="1" si="16"/>
        <v>416529.02718638675</v>
      </c>
      <c r="N109" s="90">
        <f t="shared" ca="1" si="21"/>
        <v>833058.05437277351</v>
      </c>
      <c r="O109" s="90">
        <f t="shared" ca="1" si="21"/>
        <v>1249587.0815591603</v>
      </c>
      <c r="P109" s="90">
        <f t="shared" ca="1" si="21"/>
        <v>1666116.108745547</v>
      </c>
      <c r="Q109" s="90">
        <f t="shared" ca="1" si="21"/>
        <v>2082645.1359319338</v>
      </c>
      <c r="R109" s="90">
        <f t="shared" ca="1" si="21"/>
        <v>2499174.1631183205</v>
      </c>
      <c r="S109" s="90">
        <f t="shared" ca="1" si="21"/>
        <v>2915703.1903047073</v>
      </c>
      <c r="T109" s="90">
        <f t="shared" ca="1" si="21"/>
        <v>3332232.217491094</v>
      </c>
      <c r="U109" s="90">
        <f t="shared" ca="1" si="21"/>
        <v>3748761.2446774812</v>
      </c>
      <c r="V109">
        <f ca="1">IF('NGPS 2030'!$A117="MR",INDIRECT("'NGPS 2030'!"&amp;'Country Selector'!$B$3&amp;ROW($A117))*10^12,0)*'Process Emissions Multipliers'!$G$56</f>
        <v>4165290.2718638675</v>
      </c>
      <c r="W109" s="90">
        <f t="shared" ca="1" si="22"/>
        <v>4171187.6891222126</v>
      </c>
      <c r="X109" s="90">
        <f t="shared" ca="1" si="22"/>
        <v>4177085.1063805576</v>
      </c>
      <c r="Y109" s="90">
        <f t="shared" ca="1" si="22"/>
        <v>4182982.5236389018</v>
      </c>
      <c r="Z109" s="90">
        <f t="shared" ca="1" si="22"/>
        <v>4188879.9408972468</v>
      </c>
      <c r="AA109" s="90">
        <f t="shared" ca="1" si="22"/>
        <v>4194777.3581555914</v>
      </c>
      <c r="AB109" s="90">
        <f t="shared" ca="1" si="22"/>
        <v>4200674.7754139369</v>
      </c>
      <c r="AC109" s="90">
        <f t="shared" ca="1" si="22"/>
        <v>4206572.1926722815</v>
      </c>
      <c r="AD109" s="90">
        <f t="shared" ca="1" si="22"/>
        <v>4212469.609930627</v>
      </c>
      <c r="AE109" s="90">
        <f t="shared" ca="1" si="22"/>
        <v>4218367.0271889716</v>
      </c>
      <c r="AF109" s="90">
        <f t="shared" ca="1" si="22"/>
        <v>4224264.4444473162</v>
      </c>
      <c r="AG109" s="90">
        <f t="shared" ca="1" si="22"/>
        <v>4230161.8617056608</v>
      </c>
      <c r="AH109" s="90">
        <f t="shared" ca="1" si="22"/>
        <v>4236059.2789640054</v>
      </c>
      <c r="AI109" s="90">
        <f t="shared" ca="1" si="22"/>
        <v>4241956.6962223509</v>
      </c>
      <c r="AJ109" s="90">
        <f t="shared" ca="1" si="22"/>
        <v>4247854.1134806955</v>
      </c>
      <c r="AK109" s="90">
        <f t="shared" ca="1" si="22"/>
        <v>4253751.530739041</v>
      </c>
      <c r="AL109" s="90">
        <f t="shared" ca="1" si="22"/>
        <v>4259648.9479973856</v>
      </c>
      <c r="AM109" s="90">
        <f t="shared" ca="1" si="19"/>
        <v>4265546.3652557302</v>
      </c>
      <c r="AN109" s="90">
        <f t="shared" ca="1" si="19"/>
        <v>4271443.7825140748</v>
      </c>
      <c r="AO109" s="90">
        <f t="shared" ca="1" si="19"/>
        <v>4277341.1997724203</v>
      </c>
      <c r="AP109">
        <f ca="1">V109*'Process Emissions Multipliers'!$H$56</f>
        <v>4283238.6170307649</v>
      </c>
    </row>
    <row r="110" spans="1:42">
      <c r="A110" s="74">
        <v>58</v>
      </c>
      <c r="B110" s="208">
        <f ca="1">IF('NGPS 2010'!$A118="MR",INDIRECT("'NGPS 2010'!"&amp;'Country Selector'!$B$3&amp;ROW($A118))*10^12,0)*'Process Emissions Multipliers'!$C$56</f>
        <v>0</v>
      </c>
      <c r="C110" s="90">
        <f t="shared" ca="1" si="15"/>
        <v>139341.25215243458</v>
      </c>
      <c r="D110" s="90">
        <f t="shared" ca="1" si="20"/>
        <v>278682.50430486916</v>
      </c>
      <c r="E110" s="90">
        <f t="shared" ca="1" si="20"/>
        <v>418023.75645730377</v>
      </c>
      <c r="F110" s="90">
        <f t="shared" ca="1" si="20"/>
        <v>557365.00860973832</v>
      </c>
      <c r="G110" s="90">
        <f t="shared" ca="1" si="20"/>
        <v>696706.26076217287</v>
      </c>
      <c r="H110" s="90">
        <f t="shared" ca="1" si="20"/>
        <v>836047.51291460753</v>
      </c>
      <c r="I110" s="90">
        <f t="shared" ca="1" si="20"/>
        <v>975388.76506704208</v>
      </c>
      <c r="J110" s="90">
        <f t="shared" ca="1" si="20"/>
        <v>1114730.0172194766</v>
      </c>
      <c r="K110" s="90">
        <f t="shared" ca="1" si="20"/>
        <v>1254071.2693719112</v>
      </c>
      <c r="L110">
        <f ca="1">IF('NGPS 2020'!$A118="MR",INDIRECT("'NGPS 2020'!"&amp;'Country Selector'!$B$3&amp;ROW($A118))*10^12,0)*'Process Emissions Multipliers'!$E$56</f>
        <v>1393412.5215243457</v>
      </c>
      <c r="M110" s="90">
        <f t="shared" ca="1" si="16"/>
        <v>2869183.9506954965</v>
      </c>
      <c r="N110" s="90">
        <f t="shared" ca="1" si="21"/>
        <v>4344955.3798666475</v>
      </c>
      <c r="O110" s="90">
        <f t="shared" ca="1" si="21"/>
        <v>5820726.8090377981</v>
      </c>
      <c r="P110" s="90">
        <f t="shared" ca="1" si="21"/>
        <v>7296498.2382089486</v>
      </c>
      <c r="Q110" s="90">
        <f t="shared" ca="1" si="21"/>
        <v>8772269.6673801001</v>
      </c>
      <c r="R110" s="90">
        <f t="shared" ca="1" si="21"/>
        <v>10248041.096551251</v>
      </c>
      <c r="S110" s="90">
        <f t="shared" ca="1" si="21"/>
        <v>11723812.525722401</v>
      </c>
      <c r="T110" s="90">
        <f t="shared" ca="1" si="21"/>
        <v>13199583.954893552</v>
      </c>
      <c r="U110" s="90">
        <f t="shared" ca="1" si="21"/>
        <v>14675355.384064702</v>
      </c>
      <c r="V110">
        <f ca="1">IF('NGPS 2030'!$A118="MR",INDIRECT("'NGPS 2030'!"&amp;'Country Selector'!$B$3&amp;ROW($A118))*10^12,0)*'Process Emissions Multipliers'!$G$56</f>
        <v>16151126.813235853</v>
      </c>
      <c r="W110" s="90">
        <f t="shared" ca="1" si="22"/>
        <v>16173994.351340819</v>
      </c>
      <c r="X110" s="90">
        <f t="shared" ca="1" si="22"/>
        <v>16196861.889445785</v>
      </c>
      <c r="Y110" s="90">
        <f t="shared" ca="1" si="22"/>
        <v>16219729.427550755</v>
      </c>
      <c r="Z110" s="90">
        <f t="shared" ca="1" si="22"/>
        <v>16242596.96565572</v>
      </c>
      <c r="AA110" s="90">
        <f t="shared" ca="1" si="22"/>
        <v>16265464.503760688</v>
      </c>
      <c r="AB110" s="90">
        <f t="shared" ca="1" si="22"/>
        <v>16288332.041865652</v>
      </c>
      <c r="AC110" s="90">
        <f t="shared" ca="1" si="22"/>
        <v>16311199.579970621</v>
      </c>
      <c r="AD110" s="90">
        <f t="shared" ca="1" si="22"/>
        <v>16334067.118075587</v>
      </c>
      <c r="AE110" s="90">
        <f t="shared" ca="1" si="22"/>
        <v>16356934.656180551</v>
      </c>
      <c r="AF110" s="90">
        <f t="shared" ca="1" si="22"/>
        <v>16379802.194285519</v>
      </c>
      <c r="AG110" s="90">
        <f t="shared" ca="1" si="22"/>
        <v>16402669.732390486</v>
      </c>
      <c r="AH110" s="90">
        <f t="shared" ca="1" si="22"/>
        <v>16425537.270495452</v>
      </c>
      <c r="AI110" s="90">
        <f t="shared" ca="1" si="22"/>
        <v>16448404.80860042</v>
      </c>
      <c r="AJ110" s="90">
        <f t="shared" ca="1" si="22"/>
        <v>16471272.346705386</v>
      </c>
      <c r="AK110" s="90">
        <f t="shared" ca="1" si="22"/>
        <v>16494139.884810355</v>
      </c>
      <c r="AL110" s="90">
        <f t="shared" ref="AL110:AO125" ca="1" si="23">$V110*($AP$1-AL$1)/($AP$1-$V$1)+$AP110*(AL$1-$V$1)/($AP$1-$V$1)</f>
        <v>16517007.422915319</v>
      </c>
      <c r="AM110" s="90">
        <f t="shared" ca="1" si="23"/>
        <v>16539874.961020287</v>
      </c>
      <c r="AN110" s="90">
        <f t="shared" ca="1" si="23"/>
        <v>16562742.499125252</v>
      </c>
      <c r="AO110" s="90">
        <f t="shared" ca="1" si="23"/>
        <v>16585610.037230218</v>
      </c>
      <c r="AP110">
        <f ca="1">V110*'Process Emissions Multipliers'!$H$56</f>
        <v>16608477.575335186</v>
      </c>
    </row>
    <row r="111" spans="1:42">
      <c r="A111" s="74">
        <v>59</v>
      </c>
      <c r="B111" s="208">
        <f ca="1">IF('NGPS 2010'!$A119="MR",INDIRECT("'NGPS 2010'!"&amp;'Country Selector'!$B$3&amp;ROW($A119))*10^12,0)*'Process Emissions Multipliers'!$C$56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2020'!$A119="MR",INDIRECT("'NGPS 2020'!"&amp;'Country Selector'!$B$3&amp;ROW($A119))*10^12,0)*'Process Emissions Multipliers'!$E$56</f>
        <v>0</v>
      </c>
      <c r="M111" s="90">
        <f t="shared" ca="1" si="16"/>
        <v>11142618093.703541</v>
      </c>
      <c r="N111" s="90">
        <f t="shared" ca="1" si="21"/>
        <v>22285236187.407082</v>
      </c>
      <c r="O111" s="90">
        <f t="shared" ca="1" si="21"/>
        <v>33427854281.110619</v>
      </c>
      <c r="P111" s="90">
        <f t="shared" ca="1" si="21"/>
        <v>44570472374.814163</v>
      </c>
      <c r="Q111" s="90">
        <f t="shared" ca="1" si="21"/>
        <v>55713090468.5177</v>
      </c>
      <c r="R111" s="90">
        <f t="shared" ca="1" si="21"/>
        <v>66855708562.221237</v>
      </c>
      <c r="S111" s="90">
        <f t="shared" ca="1" si="21"/>
        <v>77998326655.924774</v>
      </c>
      <c r="T111" s="90">
        <f t="shared" ca="1" si="21"/>
        <v>89140944749.628326</v>
      </c>
      <c r="U111" s="90">
        <f t="shared" ca="1" si="21"/>
        <v>100283562843.33186</v>
      </c>
      <c r="V111">
        <f ca="1">IF('NGPS 2030'!$A119="MR",INDIRECT("'NGPS 2030'!"&amp;'Country Selector'!$B$3&amp;ROW($A119))*10^12,0)*'Process Emissions Multipliers'!$G$56</f>
        <v>111426180937.0354</v>
      </c>
      <c r="W111" s="90">
        <f t="shared" ref="W111:AL126" ca="1" si="24">$V111*($AP$1-W$1)/($AP$1-$V$1)+$AP111*(W$1-$V$1)/($AP$1-$V$1)</f>
        <v>111583943455.27533</v>
      </c>
      <c r="X111" s="90">
        <f t="shared" ca="1" si="24"/>
        <v>111741705973.51526</v>
      </c>
      <c r="Y111" s="90">
        <f t="shared" ca="1" si="24"/>
        <v>111899468491.75519</v>
      </c>
      <c r="Z111" s="90">
        <f t="shared" ca="1" si="24"/>
        <v>112057231009.99513</v>
      </c>
      <c r="AA111" s="90">
        <f t="shared" ca="1" si="24"/>
        <v>112214993528.23506</v>
      </c>
      <c r="AB111" s="90">
        <f t="shared" ca="1" si="24"/>
        <v>112372756046.47498</v>
      </c>
      <c r="AC111" s="90">
        <f t="shared" ca="1" si="24"/>
        <v>112530518564.71494</v>
      </c>
      <c r="AD111" s="90">
        <f t="shared" ca="1" si="24"/>
        <v>112688281082.95485</v>
      </c>
      <c r="AE111" s="90">
        <f t="shared" ca="1" si="24"/>
        <v>112846043601.19478</v>
      </c>
      <c r="AF111" s="90">
        <f t="shared" ca="1" si="24"/>
        <v>113003806119.43472</v>
      </c>
      <c r="AG111" s="90">
        <f t="shared" ca="1" si="24"/>
        <v>113161568637.67465</v>
      </c>
      <c r="AH111" s="90">
        <f t="shared" ca="1" si="24"/>
        <v>113319331155.91458</v>
      </c>
      <c r="AI111" s="90">
        <f t="shared" ca="1" si="24"/>
        <v>113477093674.1545</v>
      </c>
      <c r="AJ111" s="90">
        <f t="shared" ca="1" si="24"/>
        <v>113634856192.39444</v>
      </c>
      <c r="AK111" s="90">
        <f t="shared" ca="1" si="24"/>
        <v>113792618710.63437</v>
      </c>
      <c r="AL111" s="90">
        <f t="shared" ca="1" si="24"/>
        <v>113950381228.8743</v>
      </c>
      <c r="AM111" s="90">
        <f t="shared" ca="1" si="23"/>
        <v>114108143747.11424</v>
      </c>
      <c r="AN111" s="90">
        <f t="shared" ca="1" si="23"/>
        <v>114265906265.35416</v>
      </c>
      <c r="AO111" s="90">
        <f t="shared" ca="1" si="23"/>
        <v>114423668783.59412</v>
      </c>
      <c r="AP111">
        <f ca="1">V111*'Process Emissions Multipliers'!$H$56</f>
        <v>114581431301.83403</v>
      </c>
    </row>
    <row r="112" spans="1:42">
      <c r="A112" s="74">
        <v>60</v>
      </c>
      <c r="B112" s="208">
        <f ca="1">IF('NGPS 2010'!$A120="MR",INDIRECT("'NGPS 2010'!"&amp;'Country Selector'!$B$3&amp;ROW($A120))*10^12,0)*'Process Emissions Multipliers'!$C$56</f>
        <v>214265528.27067149</v>
      </c>
      <c r="C112" s="90">
        <f t="shared" ca="1" si="15"/>
        <v>192932561.55019328</v>
      </c>
      <c r="D112" s="90">
        <f t="shared" ca="1" si="20"/>
        <v>171599594.8297151</v>
      </c>
      <c r="E112" s="90">
        <f t="shared" ca="1" si="20"/>
        <v>150266628.1092369</v>
      </c>
      <c r="F112" s="90">
        <f t="shared" ca="1" si="20"/>
        <v>128933661.3887587</v>
      </c>
      <c r="G112" s="90">
        <f t="shared" ca="1" si="20"/>
        <v>107600694.66828051</v>
      </c>
      <c r="H112" s="90">
        <f t="shared" ca="1" si="20"/>
        <v>86267727.947802305</v>
      </c>
      <c r="I112" s="90">
        <f t="shared" ca="1" si="20"/>
        <v>64934761.227324113</v>
      </c>
      <c r="J112" s="90">
        <f t="shared" ca="1" si="20"/>
        <v>43601794.506845914</v>
      </c>
      <c r="K112" s="90">
        <f t="shared" ca="1" si="20"/>
        <v>22268827.786367722</v>
      </c>
      <c r="L112">
        <f ca="1">IF('NGPS 2020'!$A120="MR",INDIRECT("'NGPS 2020'!"&amp;'Country Selector'!$B$3&amp;ROW($A120))*10^12,0)*'Process Emissions Multipliers'!$E$56</f>
        <v>935861.06588952534</v>
      </c>
      <c r="M112" s="90">
        <f t="shared" ca="1" si="16"/>
        <v>2864625786.1415019</v>
      </c>
      <c r="N112" s="90">
        <f t="shared" ca="1" si="21"/>
        <v>5728315711.2171144</v>
      </c>
      <c r="O112" s="90">
        <f t="shared" ca="1" si="21"/>
        <v>8592005636.2927265</v>
      </c>
      <c r="P112" s="90">
        <f t="shared" ca="1" si="21"/>
        <v>11455695561.36834</v>
      </c>
      <c r="Q112" s="90">
        <f t="shared" ca="1" si="21"/>
        <v>14319385486.443953</v>
      </c>
      <c r="R112" s="90">
        <f t="shared" ca="1" si="21"/>
        <v>17183075411.519566</v>
      </c>
      <c r="S112" s="90">
        <f t="shared" ca="1" si="21"/>
        <v>20046765336.595177</v>
      </c>
      <c r="T112" s="90">
        <f t="shared" ca="1" si="21"/>
        <v>22910455261.670788</v>
      </c>
      <c r="U112" s="90">
        <f t="shared" ca="1" si="21"/>
        <v>25774145186.746403</v>
      </c>
      <c r="V112">
        <f ca="1">IF('NGPS 2030'!$A120="MR",INDIRECT("'NGPS 2030'!"&amp;'Country Selector'!$B$3&amp;ROW($A120))*10^12,0)*'Process Emissions Multipliers'!$G$56</f>
        <v>28637835111.822014</v>
      </c>
      <c r="W112" s="90">
        <f t="shared" ca="1" si="24"/>
        <v>28678381928.972054</v>
      </c>
      <c r="X112" s="90">
        <f t="shared" ca="1" si="24"/>
        <v>28718928746.122089</v>
      </c>
      <c r="Y112" s="90">
        <f t="shared" ca="1" si="24"/>
        <v>28759475563.272129</v>
      </c>
      <c r="Z112" s="90">
        <f t="shared" ca="1" si="24"/>
        <v>28800022380.422165</v>
      </c>
      <c r="AA112" s="90">
        <f t="shared" ca="1" si="24"/>
        <v>28840569197.572197</v>
      </c>
      <c r="AB112" s="90">
        <f t="shared" ca="1" si="24"/>
        <v>28881116014.722237</v>
      </c>
      <c r="AC112" s="90">
        <f t="shared" ca="1" si="24"/>
        <v>28921662831.872276</v>
      </c>
      <c r="AD112" s="90">
        <f t="shared" ca="1" si="24"/>
        <v>28962209649.022312</v>
      </c>
      <c r="AE112" s="90">
        <f t="shared" ca="1" si="24"/>
        <v>29002756466.172352</v>
      </c>
      <c r="AF112" s="90">
        <f t="shared" ca="1" si="24"/>
        <v>29043303283.322388</v>
      </c>
      <c r="AG112" s="90">
        <f t="shared" ca="1" si="24"/>
        <v>29083850100.472424</v>
      </c>
      <c r="AH112" s="90">
        <f t="shared" ca="1" si="24"/>
        <v>29124396917.622463</v>
      </c>
      <c r="AI112" s="90">
        <f t="shared" ca="1" si="24"/>
        <v>29164943734.772499</v>
      </c>
      <c r="AJ112" s="90">
        <f t="shared" ca="1" si="24"/>
        <v>29205490551.922539</v>
      </c>
      <c r="AK112" s="90">
        <f t="shared" ca="1" si="24"/>
        <v>29246037369.072578</v>
      </c>
      <c r="AL112" s="90">
        <f t="shared" ca="1" si="24"/>
        <v>29286584186.22261</v>
      </c>
      <c r="AM112" s="90">
        <f t="shared" ca="1" si="23"/>
        <v>29327131003.37265</v>
      </c>
      <c r="AN112" s="90">
        <f t="shared" ca="1" si="23"/>
        <v>29367677820.522686</v>
      </c>
      <c r="AO112" s="90">
        <f t="shared" ca="1" si="23"/>
        <v>29408224637.672722</v>
      </c>
      <c r="AP112">
        <f ca="1">V112*'Process Emissions Multipliers'!$H$56</f>
        <v>29448771454.822762</v>
      </c>
    </row>
    <row r="113" spans="1:42">
      <c r="A113" s="74">
        <v>61</v>
      </c>
      <c r="B113" s="208">
        <f ca="1">IF('NGPS 2010'!$A121="MR",INDIRECT("'NGPS 2010'!"&amp;'Country Selector'!$B$3&amp;ROW($A121))*10^12,0)*'Process Emissions Multipliers'!$C$56</f>
        <v>398314216.92287421</v>
      </c>
      <c r="C113" s="90">
        <f t="shared" ca="1" si="15"/>
        <v>360468164.72652346</v>
      </c>
      <c r="D113" s="90">
        <f t="shared" ca="1" si="20"/>
        <v>322622112.53017271</v>
      </c>
      <c r="E113" s="90">
        <f t="shared" ca="1" si="20"/>
        <v>284776060.33382189</v>
      </c>
      <c r="F113" s="90">
        <f t="shared" ca="1" si="20"/>
        <v>246930008.13747117</v>
      </c>
      <c r="G113" s="90">
        <f t="shared" ca="1" si="20"/>
        <v>209083955.94112042</v>
      </c>
      <c r="H113" s="90">
        <f t="shared" ca="1" si="20"/>
        <v>171237903.74476966</v>
      </c>
      <c r="I113" s="90">
        <f t="shared" ca="1" si="20"/>
        <v>133391851.54841888</v>
      </c>
      <c r="J113" s="90">
        <f t="shared" ca="1" si="20"/>
        <v>95545799.352068126</v>
      </c>
      <c r="K113" s="90">
        <f t="shared" ca="1" si="20"/>
        <v>57699747.155717358</v>
      </c>
      <c r="L113">
        <f ca="1">IF('NGPS 2020'!$A121="MR",INDIRECT("'NGPS 2020'!"&amp;'Country Selector'!$B$3&amp;ROW($A121))*10^12,0)*'Process Emissions Multipliers'!$E$56</f>
        <v>19853694.959366597</v>
      </c>
      <c r="M113" s="90">
        <f t="shared" ca="1" si="16"/>
        <v>17868325.463429935</v>
      </c>
      <c r="N113" s="90">
        <f t="shared" ca="1" si="21"/>
        <v>15882955.967493277</v>
      </c>
      <c r="O113" s="90">
        <f t="shared" ca="1" si="21"/>
        <v>13897586.471556619</v>
      </c>
      <c r="P113" s="90">
        <f t="shared" ca="1" si="21"/>
        <v>11912216.975619959</v>
      </c>
      <c r="Q113" s="90">
        <f t="shared" ca="1" si="21"/>
        <v>9926847.4796832986</v>
      </c>
      <c r="R113" s="90">
        <f t="shared" ca="1" si="21"/>
        <v>7941477.9837466385</v>
      </c>
      <c r="S113" s="90">
        <f t="shared" ca="1" si="21"/>
        <v>5956108.4878099794</v>
      </c>
      <c r="T113" s="90">
        <f t="shared" ca="1" si="21"/>
        <v>3970738.9918733193</v>
      </c>
      <c r="U113" s="90">
        <f t="shared" ca="1" si="21"/>
        <v>1985369.4959366596</v>
      </c>
      <c r="V113">
        <f ca="1">IF('NGPS 2030'!$A121="MR",INDIRECT("'NGPS 2030'!"&amp;'Country Selector'!$B$3&amp;ROW($A121))*10^12,0)*'Process Emissions Multipliers'!$G$56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Multipliers'!$H$56</f>
        <v>0</v>
      </c>
    </row>
    <row r="114" spans="1:42">
      <c r="A114" s="74">
        <v>62</v>
      </c>
      <c r="B114" s="208">
        <f ca="1">IF('NGPS 2010'!$A122="MR",INDIRECT("'NGPS 2010'!"&amp;'Country Selector'!$B$3&amp;ROW($A122))*10^12,0)*'Process Emissions Multipliers'!$C$56</f>
        <v>0</v>
      </c>
      <c r="C114" s="90">
        <f t="shared" ca="1" si="15"/>
        <v>10193169648.758535</v>
      </c>
      <c r="D114" s="90">
        <f t="shared" ca="1" si="20"/>
        <v>20386339297.517071</v>
      </c>
      <c r="E114" s="90">
        <f t="shared" ca="1" si="20"/>
        <v>30579508946.275612</v>
      </c>
      <c r="F114" s="90">
        <f t="shared" ca="1" si="20"/>
        <v>40772678595.034142</v>
      </c>
      <c r="G114" s="90">
        <f t="shared" ca="1" si="20"/>
        <v>50965848243.792679</v>
      </c>
      <c r="H114" s="90">
        <f t="shared" ca="1" si="20"/>
        <v>61159017892.551224</v>
      </c>
      <c r="I114" s="90">
        <f t="shared" ca="1" si="20"/>
        <v>71352187541.309753</v>
      </c>
      <c r="J114" s="90">
        <f t="shared" ca="1" si="20"/>
        <v>81545357190.068283</v>
      </c>
      <c r="K114" s="90">
        <f t="shared" ca="1" si="20"/>
        <v>91738526838.826813</v>
      </c>
      <c r="L114">
        <f ca="1">IF('NGPS 2020'!$A122="MR",INDIRECT("'NGPS 2020'!"&amp;'Country Selector'!$B$3&amp;ROW($A122))*10^12,0)*'Process Emissions Multipliers'!$E$56</f>
        <v>101931696487.58536</v>
      </c>
      <c r="M114" s="90">
        <f t="shared" ca="1" si="16"/>
        <v>91738526838.826813</v>
      </c>
      <c r="N114" s="90">
        <f t="shared" ca="1" si="21"/>
        <v>81545357190.068283</v>
      </c>
      <c r="O114" s="90">
        <f t="shared" ca="1" si="21"/>
        <v>71352187541.309753</v>
      </c>
      <c r="P114" s="90">
        <f t="shared" ca="1" si="21"/>
        <v>61159017892.551224</v>
      </c>
      <c r="Q114" s="90">
        <f t="shared" ca="1" si="21"/>
        <v>50965848243.792679</v>
      </c>
      <c r="R114" s="90">
        <f t="shared" ca="1" si="21"/>
        <v>40772678595.034142</v>
      </c>
      <c r="S114" s="90">
        <f t="shared" ca="1" si="21"/>
        <v>30579508946.275612</v>
      </c>
      <c r="T114" s="90">
        <f t="shared" ca="1" si="21"/>
        <v>20386339297.517071</v>
      </c>
      <c r="U114" s="90">
        <f t="shared" ca="1" si="21"/>
        <v>10193169648.758535</v>
      </c>
      <c r="V114">
        <f ca="1">IF('NGPS 2030'!$A122="MR",INDIRECT("'NGPS 2030'!"&amp;'Country Selector'!$B$3&amp;ROW($A122))*10^12,0)*'Process Emissions Multipliers'!$G$56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Multipliers'!$H$56</f>
        <v>0</v>
      </c>
    </row>
    <row r="115" spans="1:42">
      <c r="A115" s="74">
        <v>63</v>
      </c>
      <c r="B115" s="208">
        <f ca="1">IF('NGPS 2010'!$A123="MR",INDIRECT("'NGPS 2010'!"&amp;'Country Selector'!$B$3&amp;ROW($A123))*10^12,0)*'Process Emissions Multipliers'!$C$56</f>
        <v>692588.0634084685</v>
      </c>
      <c r="C115" s="90">
        <f t="shared" ca="1" si="15"/>
        <v>12211255.050540037</v>
      </c>
      <c r="D115" s="90">
        <f t="shared" ca="1" si="20"/>
        <v>23729922.037671607</v>
      </c>
      <c r="E115" s="90">
        <f t="shared" ca="1" si="20"/>
        <v>35248589.024803177</v>
      </c>
      <c r="F115" s="90">
        <f t="shared" ca="1" si="20"/>
        <v>46767256.01193475</v>
      </c>
      <c r="G115" s="90">
        <f t="shared" ca="1" si="20"/>
        <v>58285922.999066316</v>
      </c>
      <c r="H115" s="90">
        <f t="shared" ca="1" si="20"/>
        <v>69804589.986197889</v>
      </c>
      <c r="I115" s="90">
        <f t="shared" ca="1" si="20"/>
        <v>81323256.973329455</v>
      </c>
      <c r="J115" s="90">
        <f t="shared" ca="1" si="20"/>
        <v>92841923.96046102</v>
      </c>
      <c r="K115" s="90">
        <f t="shared" ca="1" si="20"/>
        <v>104360590.9475926</v>
      </c>
      <c r="L115">
        <f ca="1">IF('NGPS 2020'!$A123="MR",INDIRECT("'NGPS 2020'!"&amp;'Country Selector'!$B$3&amp;ROW($A123))*10^12,0)*'Process Emissions Multipliers'!$E$56</f>
        <v>115879257.93472417</v>
      </c>
      <c r="M115" s="90">
        <f t="shared" ca="1" si="16"/>
        <v>180928646.48801911</v>
      </c>
      <c r="N115" s="90">
        <f t="shared" ca="1" si="21"/>
        <v>245978035.04131401</v>
      </c>
      <c r="O115" s="90">
        <f t="shared" ca="1" si="21"/>
        <v>311027423.5946089</v>
      </c>
      <c r="P115" s="90">
        <f t="shared" ca="1" si="21"/>
        <v>376076812.14790386</v>
      </c>
      <c r="Q115" s="90">
        <f t="shared" ca="1" si="21"/>
        <v>441126200.70119876</v>
      </c>
      <c r="R115" s="90">
        <f t="shared" ca="1" si="21"/>
        <v>506175589.25449359</v>
      </c>
      <c r="S115" s="90">
        <f t="shared" ca="1" si="21"/>
        <v>571224977.80778861</v>
      </c>
      <c r="T115" s="90">
        <f t="shared" ca="1" si="21"/>
        <v>636274366.36108351</v>
      </c>
      <c r="U115" s="90">
        <f t="shared" ca="1" si="21"/>
        <v>701323754.9143784</v>
      </c>
      <c r="V115">
        <f ca="1">IF('NGPS 2030'!$A123="MR",INDIRECT("'NGPS 2030'!"&amp;'Country Selector'!$B$3&amp;ROW($A123))*10^12,0)*'Process Emissions Multipliers'!$G$56</f>
        <v>766373143.4676733</v>
      </c>
      <c r="W115" s="90">
        <f t="shared" ca="1" si="24"/>
        <v>767458211.23189318</v>
      </c>
      <c r="X115" s="90">
        <f t="shared" ca="1" si="24"/>
        <v>768543278.99611318</v>
      </c>
      <c r="Y115" s="90">
        <f t="shared" ca="1" si="24"/>
        <v>769628346.76033318</v>
      </c>
      <c r="Z115" s="90">
        <f t="shared" ca="1" si="24"/>
        <v>770713414.52455306</v>
      </c>
      <c r="AA115" s="90">
        <f t="shared" ca="1" si="24"/>
        <v>771798482.28877282</v>
      </c>
      <c r="AB115" s="90">
        <f t="shared" ca="1" si="24"/>
        <v>772883550.05299282</v>
      </c>
      <c r="AC115" s="90">
        <f t="shared" ca="1" si="24"/>
        <v>773968617.8172127</v>
      </c>
      <c r="AD115" s="90">
        <f t="shared" ca="1" si="24"/>
        <v>775053685.58143258</v>
      </c>
      <c r="AE115" s="90">
        <f t="shared" ca="1" si="24"/>
        <v>776138753.34565246</v>
      </c>
      <c r="AF115" s="90">
        <f t="shared" ca="1" si="24"/>
        <v>777223821.10987234</v>
      </c>
      <c r="AG115" s="90">
        <f t="shared" ca="1" si="24"/>
        <v>778308888.87409234</v>
      </c>
      <c r="AH115" s="90">
        <f t="shared" ca="1" si="24"/>
        <v>779393956.63831234</v>
      </c>
      <c r="AI115" s="90">
        <f t="shared" ca="1" si="24"/>
        <v>780479024.4025321</v>
      </c>
      <c r="AJ115" s="90">
        <f t="shared" ca="1" si="24"/>
        <v>781564092.1667521</v>
      </c>
      <c r="AK115" s="90">
        <f t="shared" ca="1" si="24"/>
        <v>782649159.93097198</v>
      </c>
      <c r="AL115" s="90">
        <f t="shared" ca="1" si="24"/>
        <v>783734227.69519186</v>
      </c>
      <c r="AM115" s="90">
        <f t="shared" ca="1" si="23"/>
        <v>784819295.45941174</v>
      </c>
      <c r="AN115" s="90">
        <f t="shared" ca="1" si="23"/>
        <v>785904363.22363162</v>
      </c>
      <c r="AO115" s="90">
        <f t="shared" ca="1" si="23"/>
        <v>786989430.98785162</v>
      </c>
      <c r="AP115">
        <f ca="1">V115*'Process Emissions Multipliers'!$H$56</f>
        <v>788074498.7520715</v>
      </c>
    </row>
    <row r="116" spans="1:42">
      <c r="A116" s="74">
        <v>64</v>
      </c>
      <c r="B116" s="208">
        <f ca="1">IF('NGPS 2010'!$A124="MR",INDIRECT("'NGPS 2010'!"&amp;'Country Selector'!$B$3&amp;ROW($A124))*10^12,0)*'Process Emissions Multipliers'!$C$56</f>
        <v>0</v>
      </c>
      <c r="C116" s="90">
        <f t="shared" ca="1" si="15"/>
        <v>2734719471.182013</v>
      </c>
      <c r="D116" s="90">
        <f t="shared" ca="1" si="20"/>
        <v>5469438942.3640261</v>
      </c>
      <c r="E116" s="90">
        <f t="shared" ca="1" si="20"/>
        <v>8204158413.5460386</v>
      </c>
      <c r="F116" s="90">
        <f t="shared" ca="1" si="20"/>
        <v>10938877884.728052</v>
      </c>
      <c r="G116" s="90">
        <f t="shared" ca="1" si="20"/>
        <v>13673597355.910065</v>
      </c>
      <c r="H116" s="90">
        <f t="shared" ca="1" si="20"/>
        <v>16408316827.092077</v>
      </c>
      <c r="I116" s="90">
        <f t="shared" ca="1" si="20"/>
        <v>19143036298.27409</v>
      </c>
      <c r="J116" s="90">
        <f t="shared" ca="1" si="20"/>
        <v>21877755769.456104</v>
      </c>
      <c r="K116" s="90">
        <f t="shared" ca="1" si="20"/>
        <v>24612475240.638115</v>
      </c>
      <c r="L116">
        <f ca="1">IF('NGPS 2020'!$A124="MR",INDIRECT("'NGPS 2020'!"&amp;'Country Selector'!$B$3&amp;ROW($A124))*10^12,0)*'Process Emissions Multipliers'!$E$56</f>
        <v>27347194711.820129</v>
      </c>
      <c r="M116" s="90">
        <f t="shared" ca="1" si="16"/>
        <v>24612475240.638115</v>
      </c>
      <c r="N116" s="90">
        <f t="shared" ca="1" si="21"/>
        <v>21877755769.456104</v>
      </c>
      <c r="O116" s="90">
        <f t="shared" ca="1" si="21"/>
        <v>19143036298.27409</v>
      </c>
      <c r="P116" s="90">
        <f t="shared" ca="1" si="21"/>
        <v>16408316827.092077</v>
      </c>
      <c r="Q116" s="90">
        <f t="shared" ca="1" si="21"/>
        <v>13673597355.910065</v>
      </c>
      <c r="R116" s="90">
        <f t="shared" ca="1" si="21"/>
        <v>10938877884.728052</v>
      </c>
      <c r="S116" s="90">
        <f t="shared" ca="1" si="21"/>
        <v>8204158413.5460386</v>
      </c>
      <c r="T116" s="90">
        <f t="shared" ca="1" si="21"/>
        <v>5469438942.3640261</v>
      </c>
      <c r="U116" s="90">
        <f t="shared" ca="1" si="21"/>
        <v>2734719471.182013</v>
      </c>
      <c r="V116">
        <f ca="1">IF('NGPS 2030'!$A124="MR",INDIRECT("'NGPS 2030'!"&amp;'Country Selector'!$B$3&amp;ROW($A124))*10^12,0)*'Process Emissions Multipliers'!$G$56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Multipliers'!$H$56</f>
        <v>0</v>
      </c>
    </row>
    <row r="117" spans="1:42">
      <c r="A117" s="74">
        <v>65</v>
      </c>
      <c r="B117" s="208">
        <f ca="1">IF('NGPS 2010'!$A125="MR",INDIRECT("'NGPS 2010'!"&amp;'Country Selector'!$B$3&amp;ROW($A125))*10^12,0)*'Process Emissions Multipliers'!$C$56</f>
        <v>3396991.344797262</v>
      </c>
      <c r="C117" s="90">
        <f t="shared" ca="1" si="15"/>
        <v>3057292.2103175358</v>
      </c>
      <c r="D117" s="90">
        <f t="shared" ca="1" si="20"/>
        <v>2717593.0758378096</v>
      </c>
      <c r="E117" s="90">
        <f t="shared" ca="1" si="20"/>
        <v>2377893.9413580834</v>
      </c>
      <c r="F117" s="90">
        <f t="shared" ca="1" si="20"/>
        <v>2038194.8068783574</v>
      </c>
      <c r="G117" s="90">
        <f t="shared" ca="1" si="20"/>
        <v>1698495.672398631</v>
      </c>
      <c r="H117" s="90">
        <f t="shared" ca="1" si="20"/>
        <v>1358796.5379189048</v>
      </c>
      <c r="I117" s="90">
        <f t="shared" ca="1" si="20"/>
        <v>1019097.4034391787</v>
      </c>
      <c r="J117" s="90">
        <f t="shared" ca="1" si="20"/>
        <v>679398.2689594524</v>
      </c>
      <c r="K117" s="90">
        <f t="shared" ca="1" si="20"/>
        <v>339699.1344797262</v>
      </c>
      <c r="L117">
        <f ca="1">IF('NGPS 2020'!$A125="MR",INDIRECT("'NGPS 2020'!"&amp;'Country Selector'!$B$3&amp;ROW($A125))*10^12,0)*'Process Emissions Multipliers'!$E$56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Selector'!$B$3&amp;ROW($A125))*10^12,0)*'Process Emissions Multipliers'!$G$56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Multipliers'!$H$56</f>
        <v>0</v>
      </c>
    </row>
    <row r="118" spans="1:42">
      <c r="A118" s="74">
        <v>66</v>
      </c>
      <c r="B118" s="208">
        <f ca="1">IF('NGPS 2010'!$A126="MR",INDIRECT("'NGPS 2010'!"&amp;'Country Selector'!$B$3&amp;ROW($A126))*10^12,0)*'Process Emissions Multipliers'!$C$56</f>
        <v>34544059665.286583</v>
      </c>
      <c r="C118" s="90">
        <f t="shared" ca="1" si="15"/>
        <v>31162973990.726959</v>
      </c>
      <c r="D118" s="90">
        <f t="shared" ca="1" si="20"/>
        <v>27781888316.167336</v>
      </c>
      <c r="E118" s="90">
        <f t="shared" ca="1" si="20"/>
        <v>24400802641.607712</v>
      </c>
      <c r="F118" s="90">
        <f t="shared" ca="1" si="20"/>
        <v>21019716967.048084</v>
      </c>
      <c r="G118" s="90">
        <f t="shared" ca="1" si="20"/>
        <v>17638631292.488464</v>
      </c>
      <c r="H118" s="90">
        <f t="shared" ca="1" si="20"/>
        <v>14257545617.928841</v>
      </c>
      <c r="I118" s="90">
        <f t="shared" ca="1" si="20"/>
        <v>10876459943.369217</v>
      </c>
      <c r="J118" s="90">
        <f t="shared" ca="1" si="20"/>
        <v>7495374268.8095942</v>
      </c>
      <c r="K118" s="90">
        <f t="shared" ca="1" si="20"/>
        <v>4114288594.24997</v>
      </c>
      <c r="L118">
        <f ca="1">IF('NGPS 2020'!$A126="MR",INDIRECT("'NGPS 2020'!"&amp;'Country Selector'!$B$3&amp;ROW($A126))*10^12,0)*'Process Emissions Multipliers'!$E$56</f>
        <v>733202919.69034624</v>
      </c>
      <c r="M118" s="90">
        <f t="shared" ca="1" si="16"/>
        <v>659882627.72131157</v>
      </c>
      <c r="N118" s="90">
        <f t="shared" ca="1" si="21"/>
        <v>586562335.75227702</v>
      </c>
      <c r="O118" s="90">
        <f t="shared" ca="1" si="21"/>
        <v>513242043.7832424</v>
      </c>
      <c r="P118" s="90">
        <f t="shared" ca="1" si="21"/>
        <v>439921751.81420773</v>
      </c>
      <c r="Q118" s="90">
        <f t="shared" ca="1" si="21"/>
        <v>366601459.84517312</v>
      </c>
      <c r="R118" s="90">
        <f t="shared" ca="1" si="21"/>
        <v>293281167.87613851</v>
      </c>
      <c r="S118" s="90">
        <f t="shared" ca="1" si="21"/>
        <v>219960875.90710387</v>
      </c>
      <c r="T118" s="90">
        <f t="shared" ca="1" si="21"/>
        <v>146640583.93806925</v>
      </c>
      <c r="U118" s="90">
        <f t="shared" ca="1" si="21"/>
        <v>73320291.969034627</v>
      </c>
      <c r="V118">
        <f ca="1">IF('NGPS 2030'!$A126="MR",INDIRECT("'NGPS 2030'!"&amp;'Country Selector'!$B$3&amp;ROW($A126))*10^12,0)*'Process Emissions Multipliers'!$G$56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Multipliers'!$H$56</f>
        <v>0</v>
      </c>
    </row>
    <row r="119" spans="1:42">
      <c r="A119" s="74">
        <v>67</v>
      </c>
      <c r="B119" s="208">
        <f ca="1">IF('NGPS 2010'!$A127="MR",INDIRECT("'NGPS 2010'!"&amp;'Country Selector'!$B$3&amp;ROW($A127))*10^12,0)*'Process Emissions Multipliers'!$C$56</f>
        <v>6591244170.80334</v>
      </c>
      <c r="C119" s="90">
        <f t="shared" ca="1" si="15"/>
        <v>5932119753.7230053</v>
      </c>
      <c r="D119" s="90">
        <f t="shared" ca="1" si="20"/>
        <v>5272995336.6426716</v>
      </c>
      <c r="E119" s="90">
        <f t="shared" ca="1" si="20"/>
        <v>4613870919.5623379</v>
      </c>
      <c r="F119" s="90">
        <f t="shared" ca="1" si="20"/>
        <v>3954746502.4820037</v>
      </c>
      <c r="G119" s="90">
        <f t="shared" ca="1" si="20"/>
        <v>3295622085.40167</v>
      </c>
      <c r="H119" s="90">
        <f t="shared" ca="1" si="20"/>
        <v>2636497668.3213358</v>
      </c>
      <c r="I119" s="90">
        <f t="shared" ca="1" si="20"/>
        <v>1977373251.2410018</v>
      </c>
      <c r="J119" s="90">
        <f t="shared" ca="1" si="20"/>
        <v>1318248834.1606679</v>
      </c>
      <c r="K119" s="90">
        <f t="shared" ca="1" si="20"/>
        <v>659124417.08033395</v>
      </c>
      <c r="L119">
        <f ca="1">IF('NGPS 2020'!$A127="MR",INDIRECT("'NGPS 2020'!"&amp;'Country Selector'!$B$3&amp;ROW($A127))*10^12,0)*'Process Emissions Multipliers'!$E$56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Selector'!$B$3&amp;ROW($A127))*10^12,0)*'Process Emissions Multipliers'!$G$56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Multipliers'!$H$56</f>
        <v>0</v>
      </c>
    </row>
    <row r="120" spans="1:42">
      <c r="A120" s="74">
        <v>68</v>
      </c>
      <c r="B120" s="208">
        <f ca="1">IF('NGPS 2010'!$A128="MR",INDIRECT("'NGPS 2010'!"&amp;'Country Selector'!$B$3&amp;ROW($A128))*10^12,0)*'Process Emissions Multipliers'!$C$56</f>
        <v>17366432426.883575</v>
      </c>
      <c r="C120" s="90">
        <f t="shared" ca="1" si="15"/>
        <v>15629789184.195217</v>
      </c>
      <c r="D120" s="90">
        <f t="shared" ca="1" si="20"/>
        <v>13893145941.506861</v>
      </c>
      <c r="E120" s="90">
        <f t="shared" ca="1" si="20"/>
        <v>12156502698.818502</v>
      </c>
      <c r="F120" s="90">
        <f t="shared" ca="1" si="20"/>
        <v>10419859456.130146</v>
      </c>
      <c r="G120" s="90">
        <f t="shared" ca="1" si="20"/>
        <v>8683216213.4417877</v>
      </c>
      <c r="H120" s="90">
        <f t="shared" ca="1" si="20"/>
        <v>6946572970.7534304</v>
      </c>
      <c r="I120" s="90">
        <f t="shared" ca="1" si="20"/>
        <v>5209929728.065073</v>
      </c>
      <c r="J120" s="90">
        <f t="shared" ca="1" si="20"/>
        <v>3473286485.3767152</v>
      </c>
      <c r="K120" s="90">
        <f t="shared" ca="1" si="20"/>
        <v>1736643242.6883576</v>
      </c>
      <c r="L120">
        <f ca="1">IF('NGPS 2020'!$A128="MR",INDIRECT("'NGPS 2020'!"&amp;'Country Selector'!$B$3&amp;ROW($A128))*10^12,0)*'Process Emissions Multipliers'!$E$56</f>
        <v>0</v>
      </c>
      <c r="M120" s="90">
        <f t="shared" ca="1" si="16"/>
        <v>1008990540.6696354</v>
      </c>
      <c r="N120" s="90">
        <f t="shared" ca="1" si="21"/>
        <v>2017981081.3392708</v>
      </c>
      <c r="O120" s="90">
        <f t="shared" ca="1" si="21"/>
        <v>3026971622.0089064</v>
      </c>
      <c r="P120" s="90">
        <f t="shared" ca="1" si="21"/>
        <v>4035962162.6785417</v>
      </c>
      <c r="Q120" s="90">
        <f t="shared" ca="1" si="21"/>
        <v>5044952703.348177</v>
      </c>
      <c r="R120" s="90">
        <f t="shared" ca="1" si="21"/>
        <v>6053943244.0178127</v>
      </c>
      <c r="S120" s="90">
        <f t="shared" ca="1" si="21"/>
        <v>7062933784.6874485</v>
      </c>
      <c r="T120" s="90">
        <f t="shared" ca="1" si="21"/>
        <v>8071924325.3570833</v>
      </c>
      <c r="U120" s="90">
        <f t="shared" ca="1" si="21"/>
        <v>9080914866.0267181</v>
      </c>
      <c r="V120">
        <f ca="1">IF('NGPS 2030'!$A128="MR",INDIRECT("'NGPS 2030'!"&amp;'Country Selector'!$B$3&amp;ROW($A128))*10^12,0)*'Process Emissions Multipliers'!$G$56</f>
        <v>10089905406.696354</v>
      </c>
      <c r="W120" s="90">
        <f t="shared" ca="1" si="24"/>
        <v>10104191177.530252</v>
      </c>
      <c r="X120" s="90">
        <f t="shared" ca="1" si="24"/>
        <v>10118476948.364153</v>
      </c>
      <c r="Y120" s="90">
        <f t="shared" ca="1" si="24"/>
        <v>10132762719.198051</v>
      </c>
      <c r="Z120" s="90">
        <f t="shared" ca="1" si="24"/>
        <v>10147048490.031952</v>
      </c>
      <c r="AA120" s="90">
        <f t="shared" ca="1" si="24"/>
        <v>10161334260.865852</v>
      </c>
      <c r="AB120" s="90">
        <f t="shared" ca="1" si="24"/>
        <v>10175620031.699753</v>
      </c>
      <c r="AC120" s="90">
        <f t="shared" ca="1" si="24"/>
        <v>10189905802.533651</v>
      </c>
      <c r="AD120" s="90">
        <f t="shared" ca="1" si="24"/>
        <v>10204191573.36755</v>
      </c>
      <c r="AE120" s="90">
        <f t="shared" ca="1" si="24"/>
        <v>10218477344.20145</v>
      </c>
      <c r="AF120" s="90">
        <f t="shared" ca="1" si="24"/>
        <v>10232763115.035351</v>
      </c>
      <c r="AG120" s="90">
        <f t="shared" ca="1" si="24"/>
        <v>10247048885.869249</v>
      </c>
      <c r="AH120" s="90">
        <f t="shared" ca="1" si="24"/>
        <v>10261334656.70315</v>
      </c>
      <c r="AI120" s="90">
        <f t="shared" ca="1" si="24"/>
        <v>10275620427.537048</v>
      </c>
      <c r="AJ120" s="90">
        <f t="shared" ca="1" si="24"/>
        <v>10289906198.370949</v>
      </c>
      <c r="AK120" s="90">
        <f t="shared" ca="1" si="24"/>
        <v>10304191969.204847</v>
      </c>
      <c r="AL120" s="90">
        <f t="shared" ca="1" si="24"/>
        <v>10318477740.038748</v>
      </c>
      <c r="AM120" s="90">
        <f t="shared" ca="1" si="23"/>
        <v>10332763510.872648</v>
      </c>
      <c r="AN120" s="90">
        <f t="shared" ca="1" si="23"/>
        <v>10347049281.706547</v>
      </c>
      <c r="AO120" s="90">
        <f t="shared" ca="1" si="23"/>
        <v>10361335052.540447</v>
      </c>
      <c r="AP120">
        <f ca="1">V120*'Process Emissions Multipliers'!$H$56</f>
        <v>10375620823.374346</v>
      </c>
    </row>
    <row r="121" spans="1:42">
      <c r="A121" s="74">
        <v>69</v>
      </c>
      <c r="B121" s="208">
        <f ca="1">IF('NGPS 2010'!$A129="MR",INDIRECT("'NGPS 2010'!"&amp;'Country Selector'!$B$3&amp;ROW($A129))*10^12,0)*'Process Emissions Multipliers'!$C$56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2020'!$A129="MR",INDIRECT("'NGPS 2020'!"&amp;'Country Selector'!$B$3&amp;ROW($A129))*10^12,0)*'Process Emissions Multipliers'!$E$56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2030'!$A129="MR",INDIRECT("'NGPS 2030'!"&amp;'Country Selector'!$B$3&amp;ROW($A129))*10^12,0)*'Process Emissions Multipliers'!$G$56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Multipliers'!$H$56</f>
        <v>0</v>
      </c>
    </row>
    <row r="122" spans="1:42">
      <c r="A122" s="74">
        <v>70</v>
      </c>
      <c r="B122" s="208">
        <f ca="1">IF('NGPS 2010'!$A130="MR",INDIRECT("'NGPS 2010'!"&amp;'Country Selector'!$B$3&amp;ROW($A130))*10^12,0)*'Process Emissions Multipliers'!$C$56</f>
        <v>3144207.7282293923</v>
      </c>
      <c r="C122" s="90">
        <f t="shared" ca="1" si="15"/>
        <v>2829786.955406453</v>
      </c>
      <c r="D122" s="90">
        <f t="shared" ca="1" si="20"/>
        <v>2515366.1825835137</v>
      </c>
      <c r="E122" s="90">
        <f t="shared" ca="1" si="20"/>
        <v>2200945.4097605748</v>
      </c>
      <c r="F122" s="90">
        <f t="shared" ca="1" si="20"/>
        <v>1886524.6369376355</v>
      </c>
      <c r="G122" s="90">
        <f t="shared" ca="1" si="20"/>
        <v>1572103.8641146962</v>
      </c>
      <c r="H122" s="90">
        <f t="shared" ca="1" si="20"/>
        <v>1257683.0912917568</v>
      </c>
      <c r="I122" s="90">
        <f t="shared" ca="1" si="20"/>
        <v>943262.31846881774</v>
      </c>
      <c r="J122" s="90">
        <f t="shared" ca="1" si="20"/>
        <v>628841.54564587842</v>
      </c>
      <c r="K122" s="90">
        <f t="shared" ca="1" si="20"/>
        <v>314420.77282293921</v>
      </c>
      <c r="L122">
        <f ca="1">IF('NGPS 2020'!$A130="MR",INDIRECT("'NGPS 2020'!"&amp;'Country Selector'!$B$3&amp;ROW($A130))*10^12,0)*'Process Emissions Multipliers'!$E$56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Selector'!$B$3&amp;ROW($A130))*10^12,0)*'Process Emissions Multipliers'!$G$56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Multipliers'!$H$56</f>
        <v>0</v>
      </c>
    </row>
    <row r="123" spans="1:42">
      <c r="A123" s="74">
        <v>71</v>
      </c>
      <c r="B123" s="208">
        <f ca="1">IF('NGPS 2010'!$A131="MR",INDIRECT("'NGPS 2010'!"&amp;'Country Selector'!$B$3&amp;ROW($A131))*10^12,0)*'Process Emissions Multipliers'!$C$56</f>
        <v>465733118.69720149</v>
      </c>
      <c r="C123" s="90">
        <f t="shared" ca="1" si="15"/>
        <v>1476640038.7783399</v>
      </c>
      <c r="D123" s="90">
        <f t="shared" ca="1" si="20"/>
        <v>2487546958.859478</v>
      </c>
      <c r="E123" s="90">
        <f t="shared" ca="1" si="20"/>
        <v>3498453878.9406166</v>
      </c>
      <c r="F123" s="90">
        <f t="shared" ca="1" si="20"/>
        <v>4509360799.0217552</v>
      </c>
      <c r="G123" s="90">
        <f t="shared" ca="1" si="20"/>
        <v>5520267719.1028929</v>
      </c>
      <c r="H123" s="90">
        <f t="shared" ca="1" si="20"/>
        <v>6531174639.1840324</v>
      </c>
      <c r="I123" s="90">
        <f t="shared" ca="1" si="20"/>
        <v>7542081559.2651691</v>
      </c>
      <c r="J123" s="90">
        <f t="shared" ca="1" si="20"/>
        <v>8552988479.3463078</v>
      </c>
      <c r="K123" s="90">
        <f t="shared" ca="1" si="20"/>
        <v>9563895399.4274483</v>
      </c>
      <c r="L123">
        <f ca="1">IF('NGPS 2020'!$A131="MR",INDIRECT("'NGPS 2020'!"&amp;'Country Selector'!$B$3&amp;ROW($A131))*10^12,0)*'Process Emissions Multipliers'!$E$56</f>
        <v>10574802319.508585</v>
      </c>
      <c r="M123" s="90">
        <f t="shared" ca="1" si="16"/>
        <v>9517322087.5577278</v>
      </c>
      <c r="N123" s="90">
        <f t="shared" ca="1" si="21"/>
        <v>8459841855.6068678</v>
      </c>
      <c r="O123" s="90">
        <f t="shared" ca="1" si="21"/>
        <v>7402361623.6560087</v>
      </c>
      <c r="P123" s="90">
        <f t="shared" ca="1" si="21"/>
        <v>6344881391.7051516</v>
      </c>
      <c r="Q123" s="90">
        <f t="shared" ca="1" si="21"/>
        <v>5287401159.7542925</v>
      </c>
      <c r="R123" s="90">
        <f t="shared" ca="1" si="21"/>
        <v>4229920927.8034339</v>
      </c>
      <c r="S123" s="90">
        <f t="shared" ca="1" si="21"/>
        <v>3172440695.8525758</v>
      </c>
      <c r="T123" s="90">
        <f t="shared" ca="1" si="21"/>
        <v>2114960463.9017169</v>
      </c>
      <c r="U123" s="90">
        <f t="shared" ca="1" si="21"/>
        <v>1057480231.9508585</v>
      </c>
      <c r="V123">
        <f ca="1">IF('NGPS 2030'!$A131="MR",INDIRECT("'NGPS 2030'!"&amp;'Country Selector'!$B$3&amp;ROW($A131))*10^12,0)*'Process Emissions Multipliers'!$G$56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Multipliers'!$H$56</f>
        <v>0</v>
      </c>
    </row>
    <row r="124" spans="1:42">
      <c r="A124" s="74">
        <v>72</v>
      </c>
      <c r="B124" s="208">
        <f ca="1">IF('NGPS 2010'!$A132="MR",INDIRECT("'NGPS 2010'!"&amp;'Country Selector'!$B$3&amp;ROW($A132))*10^12,0)*'Process Emissions Multipliers'!$C$56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Selector'!$B$3&amp;ROW($A132))*10^12,0)*'Process Emissions Multipliers'!$E$56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Selector'!$B$3&amp;ROW($A132))*10^12,0)*'Process Emissions Multipliers'!$G$56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Multipliers'!$H$56</f>
        <v>0</v>
      </c>
    </row>
    <row r="125" spans="1:42">
      <c r="A125" s="74">
        <v>73</v>
      </c>
      <c r="B125" s="208">
        <f ca="1">IF('NGPS 2010'!$A133="MR",INDIRECT("'NGPS 2010'!"&amp;'Country Selector'!$B$3&amp;ROW($A133))*10^12,0)*'Process Emissions Multipliers'!$C$56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Selector'!$B$3&amp;ROW($A133))*10^12,0)*'Process Emissions Multipliers'!$E$56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Selector'!$B$3&amp;ROW($A133))*10^12,0)*'Process Emissions Multipliers'!$G$56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Multipliers'!$H$56</f>
        <v>0</v>
      </c>
    </row>
    <row r="126" spans="1:42">
      <c r="A126" s="74">
        <v>74</v>
      </c>
      <c r="B126" s="208">
        <f ca="1">IF('NGPS 2010'!$A134="MR",INDIRECT("'NGPS 2010'!"&amp;'Country Selector'!$B$3&amp;ROW($A134))*10^12,0)*'Process Emissions Multipliers'!$C$56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Selector'!$B$3&amp;ROW($A134))*10^12,0)*'Process Emissions Multipliers'!$E$56</f>
        <v>0</v>
      </c>
      <c r="M126" s="90">
        <f t="shared" ca="1" si="16"/>
        <v>101696364.33457217</v>
      </c>
      <c r="N126" s="90">
        <f t="shared" ca="1" si="21"/>
        <v>203392728.66914433</v>
      </c>
      <c r="O126" s="90">
        <f t="shared" ca="1" si="21"/>
        <v>305089093.00371653</v>
      </c>
      <c r="P126" s="90">
        <f t="shared" ca="1" si="21"/>
        <v>406785457.33828866</v>
      </c>
      <c r="Q126" s="90">
        <f t="shared" ca="1" si="21"/>
        <v>508481821.67286092</v>
      </c>
      <c r="R126" s="90">
        <f t="shared" ca="1" si="21"/>
        <v>610178186.00743306</v>
      </c>
      <c r="S126" s="90">
        <f t="shared" ca="1" si="21"/>
        <v>711874550.34200513</v>
      </c>
      <c r="T126" s="90">
        <f t="shared" ca="1" si="21"/>
        <v>813570914.67657733</v>
      </c>
      <c r="U126" s="90">
        <f t="shared" ca="1" si="21"/>
        <v>915267279.01114964</v>
      </c>
      <c r="V126">
        <f ca="1">IF('NGPS 2030'!$A134="MR",INDIRECT("'NGPS 2030'!"&amp;'Country Selector'!$B$3&amp;ROW($A134))*10^12,0)*'Process Emissions Multipliers'!$G$56</f>
        <v>1016963643.3457217</v>
      </c>
      <c r="W126" s="90">
        <f t="shared" ca="1" si="24"/>
        <v>1018403509.1293596</v>
      </c>
      <c r="X126" s="90">
        <f t="shared" ca="1" si="24"/>
        <v>1019843374.9129975</v>
      </c>
      <c r="Y126" s="90">
        <f t="shared" ca="1" si="24"/>
        <v>1021283240.6966352</v>
      </c>
      <c r="Z126" s="90">
        <f t="shared" ca="1" si="24"/>
        <v>1022723106.480273</v>
      </c>
      <c r="AA126" s="90">
        <f t="shared" ca="1" si="24"/>
        <v>1024162972.263911</v>
      </c>
      <c r="AB126" s="90">
        <f t="shared" ca="1" si="24"/>
        <v>1025602838.0475488</v>
      </c>
      <c r="AC126" s="90">
        <f t="shared" ca="1" si="24"/>
        <v>1027042703.8311865</v>
      </c>
      <c r="AD126" s="90">
        <f t="shared" ca="1" si="24"/>
        <v>1028482569.6148245</v>
      </c>
      <c r="AE126" s="90">
        <f t="shared" ca="1" si="24"/>
        <v>1029922435.3984623</v>
      </c>
      <c r="AF126" s="90">
        <f t="shared" ca="1" si="24"/>
        <v>1031362301.1821003</v>
      </c>
      <c r="AG126" s="90">
        <f t="shared" ca="1" si="24"/>
        <v>1032802166.9657381</v>
      </c>
      <c r="AH126" s="90">
        <f t="shared" ca="1" si="24"/>
        <v>1034242032.7493758</v>
      </c>
      <c r="AI126" s="90">
        <f t="shared" ca="1" si="24"/>
        <v>1035681898.5330136</v>
      </c>
      <c r="AJ126" s="90">
        <f t="shared" ca="1" si="24"/>
        <v>1037121764.3166516</v>
      </c>
      <c r="AK126" s="90">
        <f t="shared" ca="1" si="24"/>
        <v>1038561630.1002893</v>
      </c>
      <c r="AL126" s="90">
        <f t="shared" ref="AL126:AO141" ca="1" si="25">$V126*($AP$1-AL$1)/($AP$1-$V$1)+$AP126*(AL$1-$V$1)/($AP$1-$V$1)</f>
        <v>1040001495.8839271</v>
      </c>
      <c r="AM126" s="90">
        <f t="shared" ca="1" si="25"/>
        <v>1041441361.6675651</v>
      </c>
      <c r="AN126" s="90">
        <f t="shared" ca="1" si="25"/>
        <v>1042881227.451203</v>
      </c>
      <c r="AO126" s="90">
        <f t="shared" ca="1" si="25"/>
        <v>1044321093.2348408</v>
      </c>
      <c r="AP126">
        <f ca="1">V126*'Process Emissions Multipliers'!$H$56</f>
        <v>1045760959.0184785</v>
      </c>
    </row>
    <row r="127" spans="1:42">
      <c r="A127" s="74">
        <v>75</v>
      </c>
      <c r="B127" s="208">
        <f ca="1">IF('NGPS 2010'!$A135="MR",INDIRECT("'NGPS 2010'!"&amp;'Country Selector'!$B$3&amp;ROW($A135))*10^12,0)*'Process Emissions Multipliers'!$C$56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Selector'!$B$3&amp;ROW($A135))*10^12,0)*'Process Emissions Multipliers'!$E$56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Selector'!$B$3&amp;ROW($A135))*10^12,0)*'Process Emissions Multipliers'!$G$56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Multipliers'!$H$56</f>
        <v>0</v>
      </c>
    </row>
    <row r="128" spans="1:42">
      <c r="A128" s="74">
        <v>76</v>
      </c>
      <c r="B128" s="208">
        <f ca="1">IF('NGPS 2010'!$A136="MR",INDIRECT("'NGPS 2010'!"&amp;'Country Selector'!$B$3&amp;ROW($A136))*10^12,0)*'Process Emissions Multipliers'!$C$56</f>
        <v>6570678205.8541498</v>
      </c>
      <c r="C128" s="90">
        <f t="shared" ref="C128:K156" ca="1" si="27">$B128*($L$1-C$1)/($L$1-$B$1)+$L128*(C$1-$B$1)/($L$1-$B$1)</f>
        <v>5913610385.2687349</v>
      </c>
      <c r="D128" s="90">
        <f t="shared" ca="1" si="27"/>
        <v>5256542564.68332</v>
      </c>
      <c r="E128" s="90">
        <f t="shared" ca="1" si="27"/>
        <v>4599474744.0979052</v>
      </c>
      <c r="F128" s="90">
        <f t="shared" ca="1" si="27"/>
        <v>3942406923.5124903</v>
      </c>
      <c r="G128" s="90">
        <f t="shared" ca="1" si="27"/>
        <v>3285339102.9270749</v>
      </c>
      <c r="H128" s="90">
        <f t="shared" ca="1" si="27"/>
        <v>2628271282.34166</v>
      </c>
      <c r="I128" s="90">
        <f t="shared" ca="1" si="27"/>
        <v>1971203461.7562451</v>
      </c>
      <c r="J128" s="90">
        <f t="shared" ca="1" si="27"/>
        <v>1314135641.17083</v>
      </c>
      <c r="K128" s="90">
        <f t="shared" ca="1" si="27"/>
        <v>657067820.58541501</v>
      </c>
      <c r="L128">
        <f ca="1">IF('NGPS 2020'!$A136="MR",INDIRECT("'NGPS 2020'!"&amp;'Country Selector'!$B$3&amp;ROW($A136))*10^12,0)*'Process Emissions Multipliers'!$E$56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Selector'!$B$3&amp;ROW($A136))*10^12,0)*'Process Emissions Multipliers'!$G$56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Multipliers'!$H$56</f>
        <v>0</v>
      </c>
    </row>
    <row r="129" spans="1:42">
      <c r="A129" s="74">
        <v>77</v>
      </c>
      <c r="B129" s="208">
        <f ca="1">IF('NGPS 2010'!$A137="MR",INDIRECT("'NGPS 2010'!"&amp;'Country Selector'!$B$3&amp;ROW($A137))*10^12,0)*'Process Emissions Multipliers'!$C$56</f>
        <v>0</v>
      </c>
      <c r="C129" s="90">
        <f t="shared" ca="1" si="27"/>
        <v>99380150.913878962</v>
      </c>
      <c r="D129" s="90">
        <f t="shared" ca="1" si="27"/>
        <v>198760301.82775792</v>
      </c>
      <c r="E129" s="90">
        <f t="shared" ca="1" si="27"/>
        <v>298140452.74163687</v>
      </c>
      <c r="F129" s="90">
        <f t="shared" ca="1" si="27"/>
        <v>397520603.65551585</v>
      </c>
      <c r="G129" s="90">
        <f t="shared" ca="1" si="27"/>
        <v>496900754.56939489</v>
      </c>
      <c r="H129" s="90">
        <f t="shared" ca="1" si="27"/>
        <v>596280905.48327374</v>
      </c>
      <c r="I129" s="90">
        <f t="shared" ca="1" si="27"/>
        <v>695661056.39715266</v>
      </c>
      <c r="J129" s="90">
        <f t="shared" ca="1" si="27"/>
        <v>795041207.3110317</v>
      </c>
      <c r="K129" s="90">
        <f t="shared" ca="1" si="27"/>
        <v>894421358.22491074</v>
      </c>
      <c r="L129">
        <f ca="1">IF('NGPS 2020'!$A137="MR",INDIRECT("'NGPS 2020'!"&amp;'Country Selector'!$B$3&amp;ROW($A137))*10^12,0)*'Process Emissions Multipliers'!$E$56</f>
        <v>993801509.13878965</v>
      </c>
      <c r="M129" s="90">
        <f t="shared" ca="1" si="28"/>
        <v>894421358.22491074</v>
      </c>
      <c r="N129" s="90">
        <f t="shared" ca="1" si="28"/>
        <v>795041207.3110317</v>
      </c>
      <c r="O129" s="90">
        <f t="shared" ca="1" si="28"/>
        <v>695661056.39715266</v>
      </c>
      <c r="P129" s="90">
        <f t="shared" ca="1" si="28"/>
        <v>596280905.48327374</v>
      </c>
      <c r="Q129" s="90">
        <f t="shared" ca="1" si="28"/>
        <v>496900754.56939489</v>
      </c>
      <c r="R129" s="90">
        <f t="shared" ca="1" si="28"/>
        <v>397520603.65551585</v>
      </c>
      <c r="S129" s="90">
        <f t="shared" ca="1" si="28"/>
        <v>298140452.74163687</v>
      </c>
      <c r="T129" s="90">
        <f t="shared" ca="1" si="28"/>
        <v>198760301.82775792</v>
      </c>
      <c r="U129" s="90">
        <f t="shared" ca="1" si="28"/>
        <v>99380150.913878962</v>
      </c>
      <c r="V129">
        <f ca="1">IF('NGPS 2030'!$A137="MR",INDIRECT("'NGPS 2030'!"&amp;'Country Selector'!$B$3&amp;ROW($A137))*10^12,0)*'Process Emissions Multipliers'!$G$56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Multipliers'!$H$56</f>
        <v>0</v>
      </c>
    </row>
    <row r="130" spans="1:42">
      <c r="A130" s="74">
        <v>78</v>
      </c>
      <c r="B130" s="208">
        <f ca="1">IF('NGPS 2010'!$A138="MR",INDIRECT("'NGPS 2010'!"&amp;'Country Selector'!$B$3&amp;ROW($A138))*10^12,0)*'Process Emissions Multipliers'!$C$56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Selector'!$B$3&amp;ROW($A138))*10^12,0)*'Process Emissions Multipliers'!$E$56</f>
        <v>0</v>
      </c>
      <c r="M130" s="90">
        <f t="shared" ca="1" si="28"/>
        <v>165517.88133367308</v>
      </c>
      <c r="N130" s="90">
        <f t="shared" ca="1" si="28"/>
        <v>331035.76266734616</v>
      </c>
      <c r="O130" s="90">
        <f t="shared" ca="1" si="28"/>
        <v>496553.64400101919</v>
      </c>
      <c r="P130" s="90">
        <f t="shared" ca="1" si="28"/>
        <v>662071.52533469233</v>
      </c>
      <c r="Q130" s="90">
        <f t="shared" ca="1" si="28"/>
        <v>827589.40666836535</v>
      </c>
      <c r="R130" s="90">
        <f t="shared" ca="1" si="28"/>
        <v>993107.28800203837</v>
      </c>
      <c r="S130" s="90">
        <f t="shared" ca="1" si="28"/>
        <v>1158625.1693357115</v>
      </c>
      <c r="T130" s="90">
        <f t="shared" ca="1" si="28"/>
        <v>1324143.0506693847</v>
      </c>
      <c r="U130" s="90">
        <f t="shared" ca="1" si="28"/>
        <v>1489660.9320030576</v>
      </c>
      <c r="V130">
        <f ca="1">IF('NGPS 2030'!$A138="MR",INDIRECT("'NGPS 2030'!"&amp;'Country Selector'!$B$3&amp;ROW($A138))*10^12,0)*'Process Emissions Multipliers'!$G$56</f>
        <v>1655178.8133367307</v>
      </c>
      <c r="W130" s="90">
        <f t="shared" ca="1" si="26"/>
        <v>1657522.2946939259</v>
      </c>
      <c r="X130" s="90">
        <f t="shared" ca="1" si="26"/>
        <v>1659865.7760511208</v>
      </c>
      <c r="Y130" s="90">
        <f t="shared" ca="1" si="26"/>
        <v>1662209.2574083158</v>
      </c>
      <c r="Z130" s="90">
        <f t="shared" ca="1" si="26"/>
        <v>1664552.738765511</v>
      </c>
      <c r="AA130" s="90">
        <f t="shared" ca="1" si="26"/>
        <v>1666896.2201227059</v>
      </c>
      <c r="AB130" s="90">
        <f t="shared" ca="1" si="26"/>
        <v>1669239.7014799011</v>
      </c>
      <c r="AC130" s="90">
        <f t="shared" ca="1" si="26"/>
        <v>1671583.182837096</v>
      </c>
      <c r="AD130" s="90">
        <f t="shared" ca="1" si="26"/>
        <v>1673926.664194291</v>
      </c>
      <c r="AE130" s="90">
        <f t="shared" ca="1" si="26"/>
        <v>1676270.1455514859</v>
      </c>
      <c r="AF130" s="90">
        <f t="shared" ca="1" si="26"/>
        <v>1678613.6269086811</v>
      </c>
      <c r="AG130" s="90">
        <f t="shared" ca="1" si="26"/>
        <v>1680957.1082658761</v>
      </c>
      <c r="AH130" s="90">
        <f t="shared" ca="1" si="26"/>
        <v>1683300.5896230713</v>
      </c>
      <c r="AI130" s="90">
        <f t="shared" ca="1" si="26"/>
        <v>1685644.0709802662</v>
      </c>
      <c r="AJ130" s="90">
        <f t="shared" ca="1" si="26"/>
        <v>1687987.5523374614</v>
      </c>
      <c r="AK130" s="90">
        <f t="shared" ca="1" si="26"/>
        <v>1690331.0336946563</v>
      </c>
      <c r="AL130" s="90">
        <f t="shared" ca="1" si="26"/>
        <v>1692674.5150518515</v>
      </c>
      <c r="AM130" s="90">
        <f t="shared" ca="1" si="25"/>
        <v>1695017.9964090465</v>
      </c>
      <c r="AN130" s="90">
        <f t="shared" ca="1" si="25"/>
        <v>1697361.4777662414</v>
      </c>
      <c r="AO130" s="90">
        <f t="shared" ca="1" si="25"/>
        <v>1699704.9591234366</v>
      </c>
      <c r="AP130">
        <f ca="1">V130*'Process Emissions Multipliers'!$H$56</f>
        <v>1702048.4404806315</v>
      </c>
    </row>
    <row r="131" spans="1:42">
      <c r="A131" s="74">
        <v>79</v>
      </c>
      <c r="B131" s="208">
        <f ca="1">IF('NGPS 2010'!$A139="MR",INDIRECT("'NGPS 2010'!"&amp;'Country Selector'!$B$3&amp;ROW($A139))*10^12,0)*'Process Emissions Multipliers'!$C$56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Selector'!$B$3&amp;ROW($A139))*10^12,0)*'Process Emissions Multipliers'!$E$56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2030'!$A139="MR",INDIRECT("'NGPS 2030'!"&amp;'Country Selector'!$B$3&amp;ROW($A139))*10^12,0)*'Process Emissions Multipliers'!$G$56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Multipliers'!$H$56</f>
        <v>0</v>
      </c>
    </row>
    <row r="132" spans="1:42">
      <c r="A132" s="74">
        <v>80</v>
      </c>
      <c r="B132" s="208">
        <f ca="1">IF('NGPS 2010'!$A140="MR",INDIRECT("'NGPS 2010'!"&amp;'Country Selector'!$B$3&amp;ROW($A140))*10^12,0)*'Process Emissions Multipliers'!$C$56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Selector'!$B$3&amp;ROW($A140))*10^12,0)*'Process Emissions Multipliers'!$E$56</f>
        <v>0</v>
      </c>
      <c r="M132" s="90">
        <f t="shared" ca="1" si="28"/>
        <v>11697125132.816114</v>
      </c>
      <c r="N132" s="90">
        <f t="shared" ca="1" si="28"/>
        <v>23394250265.632229</v>
      </c>
      <c r="O132" s="90">
        <f t="shared" ca="1" si="28"/>
        <v>35091375398.448349</v>
      </c>
      <c r="P132" s="90">
        <f t="shared" ca="1" si="28"/>
        <v>46788500531.264458</v>
      </c>
      <c r="Q132" s="90">
        <f t="shared" ca="1" si="28"/>
        <v>58485625664.080582</v>
      </c>
      <c r="R132" s="90">
        <f t="shared" ca="1" si="28"/>
        <v>70182750796.896698</v>
      </c>
      <c r="S132" s="90">
        <f t="shared" ca="1" si="28"/>
        <v>81879875929.712799</v>
      </c>
      <c r="T132" s="90">
        <f t="shared" ca="1" si="28"/>
        <v>93577001062.528915</v>
      </c>
      <c r="U132" s="90">
        <f t="shared" ca="1" si="28"/>
        <v>105274126195.34503</v>
      </c>
      <c r="V132">
        <f ca="1">IF('NGPS 2030'!$A140="MR",INDIRECT("'NGPS 2030'!"&amp;'Country Selector'!$B$3&amp;ROW($A140))*10^12,0)*'Process Emissions Multipliers'!$G$56</f>
        <v>116971251328.16115</v>
      </c>
      <c r="W132" s="90">
        <f t="shared" ca="1" si="26"/>
        <v>117136864822.3689</v>
      </c>
      <c r="X132" s="90">
        <f t="shared" ca="1" si="26"/>
        <v>117302478316.57663</v>
      </c>
      <c r="Y132" s="90">
        <f t="shared" ca="1" si="26"/>
        <v>117468091810.78438</v>
      </c>
      <c r="Z132" s="90">
        <f t="shared" ca="1" si="26"/>
        <v>117633705304.99213</v>
      </c>
      <c r="AA132" s="90">
        <f t="shared" ca="1" si="26"/>
        <v>117799318799.19986</v>
      </c>
      <c r="AB132" s="90">
        <f t="shared" ca="1" si="26"/>
        <v>117964932293.40759</v>
      </c>
      <c r="AC132" s="90">
        <f t="shared" ca="1" si="26"/>
        <v>118130545787.61536</v>
      </c>
      <c r="AD132" s="90">
        <f t="shared" ca="1" si="26"/>
        <v>118296159281.8231</v>
      </c>
      <c r="AE132" s="90">
        <f t="shared" ca="1" si="26"/>
        <v>118461772776.03084</v>
      </c>
      <c r="AF132" s="90">
        <f t="shared" ca="1" si="26"/>
        <v>118627386270.23859</v>
      </c>
      <c r="AG132" s="90">
        <f t="shared" ca="1" si="26"/>
        <v>118792999764.44632</v>
      </c>
      <c r="AH132" s="90">
        <f t="shared" ca="1" si="26"/>
        <v>118958613258.65405</v>
      </c>
      <c r="AI132" s="90">
        <f t="shared" ca="1" si="26"/>
        <v>119124226752.8618</v>
      </c>
      <c r="AJ132" s="90">
        <f t="shared" ca="1" si="26"/>
        <v>119289840247.06955</v>
      </c>
      <c r="AK132" s="90">
        <f t="shared" ca="1" si="26"/>
        <v>119455453741.27731</v>
      </c>
      <c r="AL132" s="90">
        <f t="shared" ca="1" si="26"/>
        <v>119621067235.48505</v>
      </c>
      <c r="AM132" s="90">
        <f t="shared" ca="1" si="25"/>
        <v>119786680729.69278</v>
      </c>
      <c r="AN132" s="90">
        <f t="shared" ca="1" si="25"/>
        <v>119952294223.90053</v>
      </c>
      <c r="AO132" s="90">
        <f t="shared" ca="1" si="25"/>
        <v>120117907718.10828</v>
      </c>
      <c r="AP132">
        <f ca="1">V132*'Process Emissions Multipliers'!$H$56</f>
        <v>120283521212.31601</v>
      </c>
    </row>
    <row r="133" spans="1:42">
      <c r="A133" s="74">
        <v>81</v>
      </c>
      <c r="B133" s="208">
        <f ca="1">IF('NGPS 2010'!$A141="MR",INDIRECT("'NGPS 2010'!"&amp;'Country Selector'!$B$3&amp;ROW($A141))*10^12,0)*'Process Emissions Multipliers'!$C$56</f>
        <v>332212183.62773979</v>
      </c>
      <c r="C133" s="90">
        <f t="shared" ca="1" si="27"/>
        <v>299148403.35257399</v>
      </c>
      <c r="D133" s="90">
        <f t="shared" ca="1" si="27"/>
        <v>266084623.07740816</v>
      </c>
      <c r="E133" s="90">
        <f t="shared" ca="1" si="27"/>
        <v>233020842.80224234</v>
      </c>
      <c r="F133" s="90">
        <f t="shared" ca="1" si="27"/>
        <v>199957062.52707657</v>
      </c>
      <c r="G133" s="90">
        <f t="shared" ca="1" si="27"/>
        <v>166893282.25191075</v>
      </c>
      <c r="H133" s="90">
        <f t="shared" ca="1" si="27"/>
        <v>133829501.97674493</v>
      </c>
      <c r="I133" s="90">
        <f t="shared" ca="1" si="27"/>
        <v>100765721.70157912</v>
      </c>
      <c r="J133" s="90">
        <f t="shared" ca="1" si="27"/>
        <v>67701941.426413313</v>
      </c>
      <c r="K133" s="90">
        <f t="shared" ca="1" si="27"/>
        <v>34638161.151247509</v>
      </c>
      <c r="L133">
        <f ca="1">IF('NGPS 2020'!$A141="MR",INDIRECT("'NGPS 2020'!"&amp;'Country Selector'!$B$3&amp;ROW($A141))*10^12,0)*'Process Emissions Multipliers'!$E$56</f>
        <v>1574380.8760817014</v>
      </c>
      <c r="M133" s="90">
        <f t="shared" ca="1" si="28"/>
        <v>5626597.9252674133</v>
      </c>
      <c r="N133" s="90">
        <f t="shared" ca="1" si="28"/>
        <v>9678814.974453127</v>
      </c>
      <c r="O133" s="90">
        <f t="shared" ca="1" si="28"/>
        <v>13731032.023638839</v>
      </c>
      <c r="P133" s="90">
        <f t="shared" ca="1" si="28"/>
        <v>17783249.072824553</v>
      </c>
      <c r="Q133" s="90">
        <f t="shared" ca="1" si="28"/>
        <v>21835466.122010261</v>
      </c>
      <c r="R133" s="90">
        <f t="shared" ca="1" si="28"/>
        <v>25887683.171195976</v>
      </c>
      <c r="S133" s="90">
        <f t="shared" ca="1" si="28"/>
        <v>29939900.220381688</v>
      </c>
      <c r="T133" s="90">
        <f t="shared" ca="1" si="28"/>
        <v>33992117.2695674</v>
      </c>
      <c r="U133" s="90">
        <f t="shared" ca="1" si="28"/>
        <v>38044334.318753116</v>
      </c>
      <c r="V133">
        <f ca="1">IF('NGPS 2030'!$A141="MR",INDIRECT("'NGPS 2030'!"&amp;'Country Selector'!$B$3&amp;ROW($A141))*10^12,0)*'Process Emissions Multipliers'!$G$56</f>
        <v>42096551.367938824</v>
      </c>
      <c r="W133" s="90">
        <f t="shared" ca="1" si="26"/>
        <v>42156153.679506652</v>
      </c>
      <c r="X133" s="90">
        <f t="shared" ca="1" si="26"/>
        <v>42215755.991074488</v>
      </c>
      <c r="Y133" s="90">
        <f t="shared" ca="1" si="26"/>
        <v>42275358.302642316</v>
      </c>
      <c r="Z133" s="90">
        <f t="shared" ca="1" si="26"/>
        <v>42334960.614210144</v>
      </c>
      <c r="AA133" s="90">
        <f t="shared" ca="1" si="26"/>
        <v>42394562.925777972</v>
      </c>
      <c r="AB133" s="90">
        <f t="shared" ca="1" si="26"/>
        <v>42454165.237345815</v>
      </c>
      <c r="AC133" s="90">
        <f t="shared" ca="1" si="26"/>
        <v>42513767.548913635</v>
      </c>
      <c r="AD133" s="90">
        <f t="shared" ca="1" si="26"/>
        <v>42573369.860481471</v>
      </c>
      <c r="AE133" s="90">
        <f t="shared" ca="1" si="26"/>
        <v>42632972.172049299</v>
      </c>
      <c r="AF133" s="90">
        <f t="shared" ca="1" si="26"/>
        <v>42692574.483617127</v>
      </c>
      <c r="AG133" s="90">
        <f t="shared" ca="1" si="26"/>
        <v>42752176.795184962</v>
      </c>
      <c r="AH133" s="90">
        <f t="shared" ca="1" si="26"/>
        <v>42811779.106752798</v>
      </c>
      <c r="AI133" s="90">
        <f t="shared" ca="1" si="26"/>
        <v>42871381.418320626</v>
      </c>
      <c r="AJ133" s="90">
        <f t="shared" ca="1" si="26"/>
        <v>42930983.729888454</v>
      </c>
      <c r="AK133" s="90">
        <f t="shared" ca="1" si="26"/>
        <v>42990586.04145629</v>
      </c>
      <c r="AL133" s="90">
        <f t="shared" ca="1" si="26"/>
        <v>43050188.35302411</v>
      </c>
      <c r="AM133" s="90">
        <f t="shared" ca="1" si="25"/>
        <v>43109790.664591938</v>
      </c>
      <c r="AN133" s="90">
        <f t="shared" ca="1" si="25"/>
        <v>43169392.976159774</v>
      </c>
      <c r="AO133" s="90">
        <f t="shared" ca="1" si="25"/>
        <v>43228995.287727609</v>
      </c>
      <c r="AP133">
        <f ca="1">V133*'Process Emissions Multipliers'!$H$56</f>
        <v>43288597.599295437</v>
      </c>
    </row>
    <row r="134" spans="1:42">
      <c r="A134" s="74">
        <v>82</v>
      </c>
      <c r="B134" s="208">
        <f ca="1">IF('NGPS 2010'!$A142="MR",INDIRECT("'NGPS 2010'!"&amp;'Country Selector'!$B$3&amp;ROW($A142))*10^12,0)*'Process Emissions Multipliers'!$C$56</f>
        <v>191769925.01201594</v>
      </c>
      <c r="C134" s="90">
        <f t="shared" ca="1" si="27"/>
        <v>172592932.51081434</v>
      </c>
      <c r="D134" s="90">
        <f t="shared" ca="1" si="27"/>
        <v>153415940.00961274</v>
      </c>
      <c r="E134" s="90">
        <f t="shared" ca="1" si="27"/>
        <v>134238947.50841117</v>
      </c>
      <c r="F134" s="90">
        <f t="shared" ca="1" si="27"/>
        <v>115061955.00720957</v>
      </c>
      <c r="G134" s="90">
        <f t="shared" ca="1" si="27"/>
        <v>95884962.506007969</v>
      </c>
      <c r="H134" s="90">
        <f t="shared" ca="1" si="27"/>
        <v>76707970.00480637</v>
      </c>
      <c r="I134" s="90">
        <f t="shared" ca="1" si="27"/>
        <v>57530977.503604785</v>
      </c>
      <c r="J134" s="90">
        <f t="shared" ca="1" si="27"/>
        <v>38353985.002403185</v>
      </c>
      <c r="K134" s="90">
        <f t="shared" ca="1" si="27"/>
        <v>19176992.501201592</v>
      </c>
      <c r="L134">
        <f ca="1">IF('NGPS 2020'!$A142="MR",INDIRECT("'NGPS 2020'!"&amp;'Country Selector'!$B$3&amp;ROW($A142))*10^12,0)*'Process Emissions Multipliers'!$E$56</f>
        <v>0</v>
      </c>
      <c r="M134" s="90">
        <f t="shared" ca="1" si="28"/>
        <v>6116789518.2048025</v>
      </c>
      <c r="N134" s="90">
        <f t="shared" ca="1" si="28"/>
        <v>12233579036.409605</v>
      </c>
      <c r="O134" s="90">
        <f t="shared" ca="1" si="28"/>
        <v>18350368554.614407</v>
      </c>
      <c r="P134" s="90">
        <f t="shared" ca="1" si="28"/>
        <v>24467158072.81921</v>
      </c>
      <c r="Q134" s="90">
        <f t="shared" ca="1" si="28"/>
        <v>30583947591.02401</v>
      </c>
      <c r="R134" s="90">
        <f t="shared" ca="1" si="28"/>
        <v>36700737109.228813</v>
      </c>
      <c r="S134" s="90">
        <f t="shared" ca="1" si="28"/>
        <v>42817526627.433617</v>
      </c>
      <c r="T134" s="90">
        <f t="shared" ca="1" si="28"/>
        <v>48934316145.63842</v>
      </c>
      <c r="U134" s="90">
        <f t="shared" ca="1" si="28"/>
        <v>55051105663.843224</v>
      </c>
      <c r="V134">
        <f ca="1">IF('NGPS 2030'!$A142="MR",INDIRECT("'NGPS 2030'!"&amp;'Country Selector'!$B$3&amp;ROW($A142))*10^12,0)*'Process Emissions Multipliers'!$G$56</f>
        <v>61167895182.048027</v>
      </c>
      <c r="W134" s="90">
        <f t="shared" ca="1" si="26"/>
        <v>61254499614.670639</v>
      </c>
      <c r="X134" s="90">
        <f t="shared" ca="1" si="26"/>
        <v>61341104047.293243</v>
      </c>
      <c r="Y134" s="90">
        <f t="shared" ca="1" si="26"/>
        <v>61427708479.915848</v>
      </c>
      <c r="Z134" s="90">
        <f t="shared" ca="1" si="26"/>
        <v>61514312912.53846</v>
      </c>
      <c r="AA134" s="90">
        <f t="shared" ca="1" si="26"/>
        <v>61600917345.161072</v>
      </c>
      <c r="AB134" s="90">
        <f t="shared" ca="1" si="26"/>
        <v>61687521777.783676</v>
      </c>
      <c r="AC134" s="90">
        <f t="shared" ca="1" si="26"/>
        <v>61774126210.406296</v>
      </c>
      <c r="AD134" s="90">
        <f t="shared" ca="1" si="26"/>
        <v>61860730643.028893</v>
      </c>
      <c r="AE134" s="90">
        <f t="shared" ca="1" si="26"/>
        <v>61947335075.651505</v>
      </c>
      <c r="AF134" s="90">
        <f t="shared" ca="1" si="26"/>
        <v>62033939508.274109</v>
      </c>
      <c r="AG134" s="90">
        <f t="shared" ca="1" si="26"/>
        <v>62120543940.896729</v>
      </c>
      <c r="AH134" s="90">
        <f t="shared" ca="1" si="26"/>
        <v>62207148373.519333</v>
      </c>
      <c r="AI134" s="90">
        <f t="shared" ca="1" si="26"/>
        <v>62293752806.141937</v>
      </c>
      <c r="AJ134" s="90">
        <f t="shared" ca="1" si="26"/>
        <v>62380357238.764542</v>
      </c>
      <c r="AK134" s="90">
        <f t="shared" ca="1" si="26"/>
        <v>62466961671.387146</v>
      </c>
      <c r="AL134" s="90">
        <f t="shared" ca="1" si="26"/>
        <v>62553566104.009766</v>
      </c>
      <c r="AM134" s="90">
        <f t="shared" ca="1" si="25"/>
        <v>62640170536.632378</v>
      </c>
      <c r="AN134" s="90">
        <f t="shared" ca="1" si="25"/>
        <v>62726774969.25499</v>
      </c>
      <c r="AO134" s="90">
        <f t="shared" ca="1" si="25"/>
        <v>62813379401.877586</v>
      </c>
      <c r="AP134">
        <f ca="1">V134*'Process Emissions Multipliers'!$H$56</f>
        <v>62899983834.500198</v>
      </c>
    </row>
    <row r="135" spans="1:42">
      <c r="A135" s="74">
        <v>83</v>
      </c>
      <c r="B135" s="208">
        <f ca="1">IF('NGPS 2010'!$A143="MR",INDIRECT("'NGPS 2010'!"&amp;'Country Selector'!$B$3&amp;ROW($A143))*10^12,0)*'Process Emissions Multipliers'!$C$56</f>
        <v>0</v>
      </c>
      <c r="C135" s="90">
        <f t="shared" ca="1" si="27"/>
        <v>11196980810.885006</v>
      </c>
      <c r="D135" s="90">
        <f t="shared" ca="1" si="27"/>
        <v>22393961621.770012</v>
      </c>
      <c r="E135" s="90">
        <f t="shared" ca="1" si="27"/>
        <v>33590942432.655018</v>
      </c>
      <c r="F135" s="90">
        <f t="shared" ca="1" si="27"/>
        <v>44787923243.540024</v>
      </c>
      <c r="G135" s="90">
        <f t="shared" ca="1" si="27"/>
        <v>55984904054.425026</v>
      </c>
      <c r="H135" s="90">
        <f t="shared" ca="1" si="27"/>
        <v>67181884865.310036</v>
      </c>
      <c r="I135" s="90">
        <f t="shared" ca="1" si="27"/>
        <v>78378865676.195038</v>
      </c>
      <c r="J135" s="90">
        <f t="shared" ca="1" si="27"/>
        <v>89575846487.080048</v>
      </c>
      <c r="K135" s="90">
        <f t="shared" ca="1" si="27"/>
        <v>100772827297.96506</v>
      </c>
      <c r="L135">
        <f ca="1">IF('NGPS 2020'!$A143="MR",INDIRECT("'NGPS 2020'!"&amp;'Country Selector'!$B$3&amp;ROW($A143))*10^12,0)*'Process Emissions Multipliers'!$E$56</f>
        <v>111969808108.85005</v>
      </c>
      <c r="M135" s="90">
        <f t="shared" ca="1" si="28"/>
        <v>100779660684.73953</v>
      </c>
      <c r="N135" s="90">
        <f t="shared" ca="1" si="28"/>
        <v>89589513260.628998</v>
      </c>
      <c r="O135" s="90">
        <f t="shared" ca="1" si="28"/>
        <v>78399365836.518463</v>
      </c>
      <c r="P135" s="90">
        <f t="shared" ca="1" si="28"/>
        <v>67209218412.407944</v>
      </c>
      <c r="Q135" s="90">
        <f t="shared" ca="1" si="28"/>
        <v>56019070988.297409</v>
      </c>
      <c r="R135" s="90">
        <f t="shared" ca="1" si="28"/>
        <v>44828923564.186882</v>
      </c>
      <c r="S135" s="90">
        <f t="shared" ca="1" si="28"/>
        <v>33638776140.076351</v>
      </c>
      <c r="T135" s="90">
        <f t="shared" ca="1" si="28"/>
        <v>22448628715.96582</v>
      </c>
      <c r="U135" s="90">
        <f t="shared" ca="1" si="28"/>
        <v>11258481291.855291</v>
      </c>
      <c r="V135">
        <f ca="1">IF('NGPS 2030'!$A143="MR",INDIRECT("'NGPS 2030'!"&amp;'Country Selector'!$B$3&amp;ROW($A143))*10^12,0)*'Process Emissions Multipliers'!$G$56</f>
        <v>68333867.744761467</v>
      </c>
      <c r="W135" s="90">
        <f t="shared" ca="1" si="26"/>
        <v>68430618.104199708</v>
      </c>
      <c r="X135" s="90">
        <f t="shared" ca="1" si="26"/>
        <v>68527368.463637933</v>
      </c>
      <c r="Y135" s="90">
        <f t="shared" ca="1" si="26"/>
        <v>68624118.823076174</v>
      </c>
      <c r="Z135" s="90">
        <f t="shared" ca="1" si="26"/>
        <v>68720869.182514399</v>
      </c>
      <c r="AA135" s="90">
        <f t="shared" ca="1" si="26"/>
        <v>68817619.54195264</v>
      </c>
      <c r="AB135" s="90">
        <f t="shared" ca="1" si="26"/>
        <v>68914369.90139088</v>
      </c>
      <c r="AC135" s="90">
        <f t="shared" ca="1" si="26"/>
        <v>69011120.260829121</v>
      </c>
      <c r="AD135" s="90">
        <f t="shared" ca="1" si="26"/>
        <v>69107870.620267347</v>
      </c>
      <c r="AE135" s="90">
        <f t="shared" ca="1" si="26"/>
        <v>69204620.979705572</v>
      </c>
      <c r="AF135" s="90">
        <f t="shared" ca="1" si="26"/>
        <v>69301371.339143813</v>
      </c>
      <c r="AG135" s="90">
        <f t="shared" ca="1" si="26"/>
        <v>69398121.698582053</v>
      </c>
      <c r="AH135" s="90">
        <f t="shared" ca="1" si="26"/>
        <v>69494872.058020294</v>
      </c>
      <c r="AI135" s="90">
        <f t="shared" ca="1" si="26"/>
        <v>69591622.417458534</v>
      </c>
      <c r="AJ135" s="90">
        <f t="shared" ca="1" si="26"/>
        <v>69688372.77689676</v>
      </c>
      <c r="AK135" s="90">
        <f t="shared" ca="1" si="26"/>
        <v>69785123.136335</v>
      </c>
      <c r="AL135" s="90">
        <f t="shared" ca="1" si="26"/>
        <v>69881873.495773226</v>
      </c>
      <c r="AM135" s="90">
        <f t="shared" ca="1" si="25"/>
        <v>69978623.855211481</v>
      </c>
      <c r="AN135" s="90">
        <f t="shared" ca="1" si="25"/>
        <v>70075374.214649692</v>
      </c>
      <c r="AO135" s="90">
        <f t="shared" ca="1" si="25"/>
        <v>70172124.574087948</v>
      </c>
      <c r="AP135">
        <f ca="1">V135*'Process Emissions Multipliers'!$H$56</f>
        <v>70268874.933526173</v>
      </c>
    </row>
    <row r="136" spans="1:42">
      <c r="A136" s="74">
        <v>84</v>
      </c>
      <c r="B136" s="208">
        <f ca="1">IF('NGPS 2010'!$A144="MR",INDIRECT("'NGPS 2010'!"&amp;'Country Selector'!$B$3&amp;ROW($A144))*10^12,0)*'Process Emissions Multipliers'!$C$56</f>
        <v>0</v>
      </c>
      <c r="C136" s="90">
        <f t="shared" ca="1" si="27"/>
        <v>149558.85993475706</v>
      </c>
      <c r="D136" s="90">
        <f t="shared" ca="1" si="27"/>
        <v>299117.71986951411</v>
      </c>
      <c r="E136" s="90">
        <f t="shared" ca="1" si="27"/>
        <v>448676.57980427111</v>
      </c>
      <c r="F136" s="90">
        <f t="shared" ca="1" si="27"/>
        <v>598235.43973902822</v>
      </c>
      <c r="G136" s="90">
        <f t="shared" ca="1" si="27"/>
        <v>747794.29967378522</v>
      </c>
      <c r="H136" s="90">
        <f t="shared" ca="1" si="27"/>
        <v>897353.15960854222</v>
      </c>
      <c r="I136" s="90">
        <f t="shared" ca="1" si="27"/>
        <v>1046912.0195432992</v>
      </c>
      <c r="J136" s="90">
        <f t="shared" ca="1" si="27"/>
        <v>1196470.8794780564</v>
      </c>
      <c r="K136" s="90">
        <f t="shared" ca="1" si="27"/>
        <v>1346029.7394128134</v>
      </c>
      <c r="L136">
        <f ca="1">IF('NGPS 2020'!$A144="MR",INDIRECT("'NGPS 2020'!"&amp;'Country Selector'!$B$3&amp;ROW($A144))*10^12,0)*'Process Emissions Multipliers'!$E$56</f>
        <v>1495588.5993475704</v>
      </c>
      <c r="M136" s="90">
        <f t="shared" ca="1" si="28"/>
        <v>1566542653.0884714</v>
      </c>
      <c r="N136" s="90">
        <f t="shared" ca="1" si="28"/>
        <v>3131589717.5775952</v>
      </c>
      <c r="O136" s="90">
        <f t="shared" ca="1" si="28"/>
        <v>4696636782.06672</v>
      </c>
      <c r="P136" s="90">
        <f t="shared" ca="1" si="28"/>
        <v>6261683846.5558434</v>
      </c>
      <c r="Q136" s="90">
        <f t="shared" ca="1" si="28"/>
        <v>7826730911.0449686</v>
      </c>
      <c r="R136" s="90">
        <f t="shared" ca="1" si="28"/>
        <v>9391777975.5340919</v>
      </c>
      <c r="S136" s="90">
        <f t="shared" ca="1" si="28"/>
        <v>10956825040.023214</v>
      </c>
      <c r="T136" s="90">
        <f t="shared" ca="1" si="28"/>
        <v>12521872104.512339</v>
      </c>
      <c r="U136" s="90">
        <f t="shared" ca="1" si="28"/>
        <v>14086919169.001463</v>
      </c>
      <c r="V136">
        <f ca="1">IF('NGPS 2030'!$A144="MR",INDIRECT("'NGPS 2030'!"&amp;'Country Selector'!$B$3&amp;ROW($A144))*10^12,0)*'Process Emissions Multipliers'!$G$56</f>
        <v>15651966233.490587</v>
      </c>
      <c r="W136" s="90">
        <f t="shared" ca="1" si="26"/>
        <v>15674127036.16404</v>
      </c>
      <c r="X136" s="90">
        <f t="shared" ca="1" si="26"/>
        <v>15696287838.83749</v>
      </c>
      <c r="Y136" s="90">
        <f t="shared" ca="1" si="26"/>
        <v>15718448641.510939</v>
      </c>
      <c r="Z136" s="90">
        <f t="shared" ca="1" si="26"/>
        <v>15740609444.184389</v>
      </c>
      <c r="AA136" s="90">
        <f t="shared" ca="1" si="26"/>
        <v>15762770246.85784</v>
      </c>
      <c r="AB136" s="90">
        <f t="shared" ca="1" si="26"/>
        <v>15784931049.531292</v>
      </c>
      <c r="AC136" s="90">
        <f t="shared" ca="1" si="26"/>
        <v>15807091852.204742</v>
      </c>
      <c r="AD136" s="90">
        <f t="shared" ca="1" si="26"/>
        <v>15829252654.878193</v>
      </c>
      <c r="AE136" s="90">
        <f t="shared" ca="1" si="26"/>
        <v>15851413457.551643</v>
      </c>
      <c r="AF136" s="90">
        <f t="shared" ca="1" si="26"/>
        <v>15873574260.225094</v>
      </c>
      <c r="AG136" s="90">
        <f t="shared" ca="1" si="26"/>
        <v>15895735062.898544</v>
      </c>
      <c r="AH136" s="90">
        <f t="shared" ca="1" si="26"/>
        <v>15917895865.571995</v>
      </c>
      <c r="AI136" s="90">
        <f t="shared" ca="1" si="26"/>
        <v>15940056668.245445</v>
      </c>
      <c r="AJ136" s="90">
        <f t="shared" ca="1" si="26"/>
        <v>15962217470.918898</v>
      </c>
      <c r="AK136" s="90">
        <f t="shared" ca="1" si="26"/>
        <v>15984378273.592346</v>
      </c>
      <c r="AL136" s="90">
        <f t="shared" ca="1" si="26"/>
        <v>16006539076.265797</v>
      </c>
      <c r="AM136" s="90">
        <f t="shared" ca="1" si="25"/>
        <v>16028699878.939249</v>
      </c>
      <c r="AN136" s="90">
        <f t="shared" ca="1" si="25"/>
        <v>16050860681.6127</v>
      </c>
      <c r="AO136" s="90">
        <f t="shared" ca="1" si="25"/>
        <v>16073021484.286152</v>
      </c>
      <c r="AP136">
        <f ca="1">V136*'Process Emissions Multipliers'!$H$56</f>
        <v>16095182286.9596</v>
      </c>
    </row>
    <row r="137" spans="1:42">
      <c r="A137" s="74">
        <v>85</v>
      </c>
      <c r="B137" s="208">
        <f ca="1">IF('NGPS 2010'!$A145="MR",INDIRECT("'NGPS 2010'!"&amp;'Country Selector'!$B$3&amp;ROW($A145))*10^12,0)*'Process Emissions Multipliers'!$C$56</f>
        <v>1457841.822957075</v>
      </c>
      <c r="C137" s="90">
        <f t="shared" ca="1" si="27"/>
        <v>5068178545.1023598</v>
      </c>
      <c r="D137" s="90">
        <f t="shared" ca="1" si="27"/>
        <v>10134899248.381763</v>
      </c>
      <c r="E137" s="90">
        <f t="shared" ca="1" si="27"/>
        <v>15201619951.661165</v>
      </c>
      <c r="F137" s="90">
        <f t="shared" ca="1" si="27"/>
        <v>20268340654.940567</v>
      </c>
      <c r="G137" s="90">
        <f t="shared" ca="1" si="27"/>
        <v>25335061358.219971</v>
      </c>
      <c r="H137" s="90">
        <f t="shared" ca="1" si="27"/>
        <v>30401782061.499374</v>
      </c>
      <c r="I137" s="90">
        <f t="shared" ca="1" si="27"/>
        <v>35468502764.778778</v>
      </c>
      <c r="J137" s="90">
        <f t="shared" ca="1" si="27"/>
        <v>40535223468.058182</v>
      </c>
      <c r="K137" s="90">
        <f t="shared" ca="1" si="27"/>
        <v>45601944171.337585</v>
      </c>
      <c r="L137">
        <f ca="1">IF('NGPS 2020'!$A145="MR",INDIRECT("'NGPS 2020'!"&amp;'Country Selector'!$B$3&amp;ROW($A145))*10^12,0)*'Process Emissions Multipliers'!$E$56</f>
        <v>50668664874.616982</v>
      </c>
      <c r="M137" s="90">
        <f t="shared" ca="1" si="28"/>
        <v>45602231429.99762</v>
      </c>
      <c r="N137" s="90">
        <f t="shared" ca="1" si="28"/>
        <v>40535797985.378242</v>
      </c>
      <c r="O137" s="90">
        <f t="shared" ca="1" si="28"/>
        <v>35469364540.758873</v>
      </c>
      <c r="P137" s="90">
        <f t="shared" ca="1" si="28"/>
        <v>30402931096.139503</v>
      </c>
      <c r="Q137" s="90">
        <f t="shared" ca="1" si="28"/>
        <v>25336497651.52013</v>
      </c>
      <c r="R137" s="90">
        <f t="shared" ca="1" si="28"/>
        <v>20270064206.900761</v>
      </c>
      <c r="S137" s="90">
        <f t="shared" ca="1" si="28"/>
        <v>15203630762.281391</v>
      </c>
      <c r="T137" s="90">
        <f t="shared" ca="1" si="28"/>
        <v>10137197317.66202</v>
      </c>
      <c r="U137" s="90">
        <f t="shared" ca="1" si="28"/>
        <v>5070763873.0426493</v>
      </c>
      <c r="V137">
        <f ca="1">IF('NGPS 2030'!$A145="MR",INDIRECT("'NGPS 2030'!"&amp;'Country Selector'!$B$3&amp;ROW($A145))*10^12,0)*'Process Emissions Multipliers'!$G$56</f>
        <v>4330428.4232786018</v>
      </c>
      <c r="W137" s="90">
        <f t="shared" ca="1" si="26"/>
        <v>4336559.6510328781</v>
      </c>
      <c r="X137" s="90">
        <f t="shared" ca="1" si="26"/>
        <v>4342690.8787871553</v>
      </c>
      <c r="Y137" s="90">
        <f t="shared" ca="1" si="26"/>
        <v>4348822.1065414315</v>
      </c>
      <c r="Z137" s="90">
        <f t="shared" ca="1" si="26"/>
        <v>4354953.3342957087</v>
      </c>
      <c r="AA137" s="90">
        <f t="shared" ca="1" si="26"/>
        <v>4361084.5620499849</v>
      </c>
      <c r="AB137" s="90">
        <f t="shared" ca="1" si="26"/>
        <v>4367215.7898042612</v>
      </c>
      <c r="AC137" s="90">
        <f t="shared" ca="1" si="26"/>
        <v>4373347.0175585384</v>
      </c>
      <c r="AD137" s="90">
        <f t="shared" ca="1" si="26"/>
        <v>4379478.2453128155</v>
      </c>
      <c r="AE137" s="90">
        <f t="shared" ca="1" si="26"/>
        <v>4385609.4730670918</v>
      </c>
      <c r="AF137" s="90">
        <f t="shared" ca="1" si="26"/>
        <v>4391740.700821368</v>
      </c>
      <c r="AG137" s="90">
        <f t="shared" ca="1" si="26"/>
        <v>4397871.9285756452</v>
      </c>
      <c r="AH137" s="90">
        <f t="shared" ca="1" si="26"/>
        <v>4404003.1563299214</v>
      </c>
      <c r="AI137" s="90">
        <f t="shared" ca="1" si="26"/>
        <v>4410134.3840841986</v>
      </c>
      <c r="AJ137" s="90">
        <f t="shared" ca="1" si="26"/>
        <v>4416265.6118384749</v>
      </c>
      <c r="AK137" s="90">
        <f t="shared" ca="1" si="26"/>
        <v>4422396.839592752</v>
      </c>
      <c r="AL137" s="90">
        <f t="shared" ca="1" si="26"/>
        <v>4428528.0673470283</v>
      </c>
      <c r="AM137" s="90">
        <f t="shared" ca="1" si="25"/>
        <v>4434659.2951013055</v>
      </c>
      <c r="AN137" s="90">
        <f t="shared" ca="1" si="25"/>
        <v>4440790.5228555817</v>
      </c>
      <c r="AO137" s="90">
        <f t="shared" ca="1" si="25"/>
        <v>4446921.750609858</v>
      </c>
      <c r="AP137">
        <f ca="1">V137*'Process Emissions Multipliers'!$H$56</f>
        <v>4453052.9783641351</v>
      </c>
    </row>
    <row r="138" spans="1:42">
      <c r="A138" s="74">
        <v>86</v>
      </c>
      <c r="B138" s="208">
        <f ca="1">IF('NGPS 2010'!$A146="MR",INDIRECT("'NGPS 2010'!"&amp;'Country Selector'!$B$3&amp;ROW($A146))*10^12,0)*'Process Emissions Multipliers'!$C$56</f>
        <v>1129306.4640172888</v>
      </c>
      <c r="C138" s="90">
        <f t="shared" ca="1" si="27"/>
        <v>540196563.49767232</v>
      </c>
      <c r="D138" s="90">
        <f t="shared" ca="1" si="27"/>
        <v>1079263820.5313275</v>
      </c>
      <c r="E138" s="90">
        <f t="shared" ca="1" si="27"/>
        <v>1618331077.5649827</v>
      </c>
      <c r="F138" s="90">
        <f t="shared" ca="1" si="27"/>
        <v>2157398334.5986376</v>
      </c>
      <c r="G138" s="90">
        <f t="shared" ca="1" si="27"/>
        <v>2696465591.6322927</v>
      </c>
      <c r="H138" s="90">
        <f t="shared" ca="1" si="27"/>
        <v>3235532848.6659484</v>
      </c>
      <c r="I138" s="90">
        <f t="shared" ca="1" si="27"/>
        <v>3774600105.6996031</v>
      </c>
      <c r="J138" s="90">
        <f t="shared" ca="1" si="27"/>
        <v>4313667362.7332582</v>
      </c>
      <c r="K138" s="90">
        <f t="shared" ca="1" si="27"/>
        <v>4852734619.7669134</v>
      </c>
      <c r="L138">
        <f ca="1">IF('NGPS 2020'!$A146="MR",INDIRECT("'NGPS 2020'!"&amp;'Country Selector'!$B$3&amp;ROW($A146))*10^12,0)*'Process Emissions Multipliers'!$E$56</f>
        <v>5391801876.8005686</v>
      </c>
      <c r="M138" s="90">
        <f t="shared" ca="1" si="28"/>
        <v>5290107038.26443</v>
      </c>
      <c r="N138" s="90">
        <f t="shared" ca="1" si="28"/>
        <v>5188412199.7282915</v>
      </c>
      <c r="O138" s="90">
        <f t="shared" ca="1" si="28"/>
        <v>5086717361.192153</v>
      </c>
      <c r="P138" s="90">
        <f t="shared" ca="1" si="28"/>
        <v>4985022522.6560144</v>
      </c>
      <c r="Q138" s="90">
        <f t="shared" ca="1" si="28"/>
        <v>4883327684.1198759</v>
      </c>
      <c r="R138" s="90">
        <f t="shared" ca="1" si="28"/>
        <v>4781632845.5837374</v>
      </c>
      <c r="S138" s="90">
        <f t="shared" ca="1" si="28"/>
        <v>4679938007.0475988</v>
      </c>
      <c r="T138" s="90">
        <f t="shared" ca="1" si="28"/>
        <v>4578243168.5114603</v>
      </c>
      <c r="U138" s="90">
        <f t="shared" ca="1" si="28"/>
        <v>4476548329.9753218</v>
      </c>
      <c r="V138">
        <f ca="1">IF('NGPS 2030'!$A146="MR",INDIRECT("'NGPS 2030'!"&amp;'Country Selector'!$B$3&amp;ROW($A146))*10^12,0)*'Process Emissions Multipliers'!$G$56</f>
        <v>4374853491.4391832</v>
      </c>
      <c r="W138" s="90">
        <f t="shared" ca="1" si="26"/>
        <v>4381047618.330513</v>
      </c>
      <c r="X138" s="90">
        <f t="shared" ca="1" si="26"/>
        <v>4387241745.2218418</v>
      </c>
      <c r="Y138" s="90">
        <f t="shared" ca="1" si="26"/>
        <v>4393435872.1131706</v>
      </c>
      <c r="Z138" s="90">
        <f t="shared" ca="1" si="26"/>
        <v>4399629999.0045004</v>
      </c>
      <c r="AA138" s="90">
        <f t="shared" ca="1" si="26"/>
        <v>4405824125.8958292</v>
      </c>
      <c r="AB138" s="90">
        <f t="shared" ca="1" si="26"/>
        <v>4412018252.787159</v>
      </c>
      <c r="AC138" s="90">
        <f t="shared" ca="1" si="26"/>
        <v>4418212379.6784878</v>
      </c>
      <c r="AD138" s="90">
        <f t="shared" ca="1" si="26"/>
        <v>4424406506.5698166</v>
      </c>
      <c r="AE138" s="90">
        <f t="shared" ca="1" si="26"/>
        <v>4430600633.4611454</v>
      </c>
      <c r="AF138" s="90">
        <f t="shared" ca="1" si="26"/>
        <v>4436794760.3524752</v>
      </c>
      <c r="AG138" s="90">
        <f t="shared" ca="1" si="26"/>
        <v>4442988887.2438049</v>
      </c>
      <c r="AH138" s="90">
        <f t="shared" ca="1" si="26"/>
        <v>4449183014.1351337</v>
      </c>
      <c r="AI138" s="90">
        <f t="shared" ca="1" si="26"/>
        <v>4455377141.0264626</v>
      </c>
      <c r="AJ138" s="90">
        <f t="shared" ca="1" si="26"/>
        <v>4461571267.9177923</v>
      </c>
      <c r="AK138" s="90">
        <f t="shared" ca="1" si="26"/>
        <v>4467765394.8091211</v>
      </c>
      <c r="AL138" s="90">
        <f t="shared" ca="1" si="26"/>
        <v>4473959521.7004509</v>
      </c>
      <c r="AM138" s="90">
        <f t="shared" ca="1" si="25"/>
        <v>4480153648.5917797</v>
      </c>
      <c r="AN138" s="90">
        <f t="shared" ca="1" si="25"/>
        <v>4486347775.4831085</v>
      </c>
      <c r="AO138" s="90">
        <f t="shared" ca="1" si="25"/>
        <v>4492541902.3744383</v>
      </c>
      <c r="AP138">
        <f ca="1">V138*'Process Emissions Multipliers'!$H$56</f>
        <v>4498736029.2657671</v>
      </c>
    </row>
    <row r="139" spans="1:42">
      <c r="A139" s="74">
        <v>87</v>
      </c>
      <c r="B139" s="208">
        <f ca="1">IF('NGPS 2010'!$A147="MR",INDIRECT("'NGPS 2010'!"&amp;'Country Selector'!$B$3&amp;ROW($A147))*10^12,0)*'Process Emissions Multipliers'!$C$56</f>
        <v>732515.20020321349</v>
      </c>
      <c r="C139" s="90">
        <f t="shared" ca="1" si="27"/>
        <v>1502011459.9713774</v>
      </c>
      <c r="D139" s="90">
        <f t="shared" ca="1" si="27"/>
        <v>3003290404.7425513</v>
      </c>
      <c r="E139" s="90">
        <f t="shared" ca="1" si="27"/>
        <v>4504569349.5137262</v>
      </c>
      <c r="F139" s="90">
        <f t="shared" ca="1" si="27"/>
        <v>6005848294.2848997</v>
      </c>
      <c r="G139" s="90">
        <f t="shared" ca="1" si="27"/>
        <v>7507127239.0560741</v>
      </c>
      <c r="H139" s="90">
        <f t="shared" ca="1" si="27"/>
        <v>9008406183.8272495</v>
      </c>
      <c r="I139" s="90">
        <f t="shared" ca="1" si="27"/>
        <v>10509685128.598423</v>
      </c>
      <c r="J139" s="90">
        <f t="shared" ca="1" si="27"/>
        <v>12010964073.369596</v>
      </c>
      <c r="K139" s="90">
        <f t="shared" ca="1" si="27"/>
        <v>13512243018.14077</v>
      </c>
      <c r="L139">
        <f ca="1">IF('NGPS 2020'!$A147="MR",INDIRECT("'NGPS 2020'!"&amp;'Country Selector'!$B$3&amp;ROW($A147))*10^12,0)*'Process Emissions Multipliers'!$E$56</f>
        <v>15013521962.911945</v>
      </c>
      <c r="M139" s="90">
        <f t="shared" ca="1" si="28"/>
        <v>13512290556.506918</v>
      </c>
      <c r="N139" s="90">
        <f t="shared" ca="1" si="28"/>
        <v>12011059150.101892</v>
      </c>
      <c r="O139" s="90">
        <f t="shared" ca="1" si="28"/>
        <v>10509827743.696867</v>
      </c>
      <c r="P139" s="90">
        <f t="shared" ca="1" si="28"/>
        <v>9008596337.2918396</v>
      </c>
      <c r="Q139" s="90">
        <f t="shared" ca="1" si="28"/>
        <v>7507364930.8868141</v>
      </c>
      <c r="R139" s="90">
        <f t="shared" ca="1" si="28"/>
        <v>6006133524.4817867</v>
      </c>
      <c r="S139" s="90">
        <f t="shared" ca="1" si="28"/>
        <v>4504902118.0767612</v>
      </c>
      <c r="T139" s="90">
        <f t="shared" ca="1" si="28"/>
        <v>3003670711.6717343</v>
      </c>
      <c r="U139" s="90">
        <f t="shared" ca="1" si="28"/>
        <v>1502439305.2667081</v>
      </c>
      <c r="V139">
        <f ca="1">IF('NGPS 2030'!$A147="MR",INDIRECT("'NGPS 2030'!"&amp;'Country Selector'!$B$3&amp;ROW($A147))*10^12,0)*'Process Emissions Multipliers'!$G$56</f>
        <v>1207898.8616819493</v>
      </c>
      <c r="W139" s="90">
        <f t="shared" ca="1" si="26"/>
        <v>1209609.0626831464</v>
      </c>
      <c r="X139" s="90">
        <f t="shared" ca="1" si="26"/>
        <v>1211319.2636843435</v>
      </c>
      <c r="Y139" s="90">
        <f t="shared" ca="1" si="26"/>
        <v>1213029.4646855406</v>
      </c>
      <c r="Z139" s="90">
        <f t="shared" ca="1" si="26"/>
        <v>1214739.665686738</v>
      </c>
      <c r="AA139" s="90">
        <f t="shared" ca="1" si="26"/>
        <v>1216449.8666879351</v>
      </c>
      <c r="AB139" s="90">
        <f t="shared" ca="1" si="26"/>
        <v>1218160.0676891322</v>
      </c>
      <c r="AC139" s="90">
        <f t="shared" ca="1" si="26"/>
        <v>1219870.2686903293</v>
      </c>
      <c r="AD139" s="90">
        <f t="shared" ca="1" si="26"/>
        <v>1221580.4696915264</v>
      </c>
      <c r="AE139" s="90">
        <f t="shared" ca="1" si="26"/>
        <v>1223290.6706927235</v>
      </c>
      <c r="AF139" s="90">
        <f t="shared" ca="1" si="26"/>
        <v>1225000.8716939208</v>
      </c>
      <c r="AG139" s="90">
        <f t="shared" ca="1" si="26"/>
        <v>1226711.0726951179</v>
      </c>
      <c r="AH139" s="90">
        <f t="shared" ca="1" si="26"/>
        <v>1228421.273696315</v>
      </c>
      <c r="AI139" s="90">
        <f t="shared" ca="1" si="26"/>
        <v>1230131.4746975121</v>
      </c>
      <c r="AJ139" s="90">
        <f t="shared" ca="1" si="26"/>
        <v>1231841.6756987092</v>
      </c>
      <c r="AK139" s="90">
        <f t="shared" ca="1" si="26"/>
        <v>1233551.8766999063</v>
      </c>
      <c r="AL139" s="90">
        <f t="shared" ca="1" si="26"/>
        <v>1235262.0777011034</v>
      </c>
      <c r="AM139" s="90">
        <f t="shared" ca="1" si="25"/>
        <v>1236972.2787023005</v>
      </c>
      <c r="AN139" s="90">
        <f t="shared" ca="1" si="25"/>
        <v>1238682.4797034976</v>
      </c>
      <c r="AO139" s="90">
        <f t="shared" ca="1" si="25"/>
        <v>1240392.6807046949</v>
      </c>
      <c r="AP139">
        <f ca="1">V139*'Process Emissions Multipliers'!$H$56</f>
        <v>1242102.881705892</v>
      </c>
    </row>
    <row r="140" spans="1:42">
      <c r="A140" s="74">
        <v>88</v>
      </c>
      <c r="B140" s="208">
        <f ca="1">IF('NGPS 2010'!$A148="MR",INDIRECT("'NGPS 2010'!"&amp;'Country Selector'!$B$3&amp;ROW($A148))*10^12,0)*'Process Emissions Multipliers'!$C$56</f>
        <v>71838811706.545502</v>
      </c>
      <c r="C140" s="90">
        <f t="shared" ca="1" si="27"/>
        <v>64654930535.890953</v>
      </c>
      <c r="D140" s="90">
        <f t="shared" ca="1" si="27"/>
        <v>57471049365.236404</v>
      </c>
      <c r="E140" s="90">
        <f t="shared" ca="1" si="27"/>
        <v>50287168194.581848</v>
      </c>
      <c r="F140" s="90">
        <f t="shared" ca="1" si="27"/>
        <v>43103287023.927299</v>
      </c>
      <c r="G140" s="90">
        <f t="shared" ca="1" si="27"/>
        <v>35919405853.272751</v>
      </c>
      <c r="H140" s="90">
        <f t="shared" ca="1" si="27"/>
        <v>28735524682.618202</v>
      </c>
      <c r="I140" s="90">
        <f t="shared" ca="1" si="27"/>
        <v>21551643511.96365</v>
      </c>
      <c r="J140" s="90">
        <f t="shared" ca="1" si="27"/>
        <v>14367762341.309101</v>
      </c>
      <c r="K140" s="90">
        <f t="shared" ca="1" si="27"/>
        <v>7183881170.6545506</v>
      </c>
      <c r="L140">
        <f ca="1">IF('NGPS 2020'!$A148="MR",INDIRECT("'NGPS 2020'!"&amp;'Country Selector'!$B$3&amp;ROW($A148))*10^12,0)*'Process Emissions Multipliers'!$E$56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Selector'!$B$3&amp;ROW($A148))*10^12,0)*'Process Emissions Multipliers'!$G$56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Multipliers'!$H$56</f>
        <v>0</v>
      </c>
    </row>
    <row r="141" spans="1:42">
      <c r="A141" s="74">
        <v>89</v>
      </c>
      <c r="B141" s="208">
        <f ca="1">IF('NGPS 2010'!$A149="MR",INDIRECT("'NGPS 2010'!"&amp;'Country Selector'!$B$3&amp;ROW($A149))*10^12,0)*'Process Emissions Multipliers'!$C$56</f>
        <v>16452292.333895274</v>
      </c>
      <c r="C141" s="90">
        <f t="shared" ca="1" si="27"/>
        <v>470923916.47263151</v>
      </c>
      <c r="D141" s="90">
        <f t="shared" ca="1" si="27"/>
        <v>925395540.6113677</v>
      </c>
      <c r="E141" s="90">
        <f t="shared" ca="1" si="27"/>
        <v>1379867164.750104</v>
      </c>
      <c r="F141" s="90">
        <f t="shared" ca="1" si="27"/>
        <v>1834338788.8888402</v>
      </c>
      <c r="G141" s="90">
        <f t="shared" ca="1" si="27"/>
        <v>2288810413.0275764</v>
      </c>
      <c r="H141" s="90">
        <f t="shared" ca="1" si="27"/>
        <v>2743282037.1663127</v>
      </c>
      <c r="I141" s="90">
        <f t="shared" ca="1" si="27"/>
        <v>3197753661.3050489</v>
      </c>
      <c r="J141" s="90">
        <f t="shared" ca="1" si="27"/>
        <v>3652225285.4437852</v>
      </c>
      <c r="K141" s="90">
        <f t="shared" ca="1" si="27"/>
        <v>4106696909.582521</v>
      </c>
      <c r="L141">
        <f ca="1">IF('NGPS 2020'!$A149="MR",INDIRECT("'NGPS 2020'!"&amp;'Country Selector'!$B$3&amp;ROW($A149))*10^12,0)*'Process Emissions Multipliers'!$E$56</f>
        <v>4561168533.7212572</v>
      </c>
      <c r="M141" s="90">
        <f t="shared" ca="1" si="28"/>
        <v>4105051680.3491316</v>
      </c>
      <c r="N141" s="90">
        <f t="shared" ca="1" si="28"/>
        <v>3648934826.977006</v>
      </c>
      <c r="O141" s="90">
        <f t="shared" ca="1" si="28"/>
        <v>3192817973.6048803</v>
      </c>
      <c r="P141" s="90">
        <f t="shared" ca="1" si="28"/>
        <v>2736701120.2327547</v>
      </c>
      <c r="Q141" s="90">
        <f t="shared" ca="1" si="28"/>
        <v>2280584266.8606286</v>
      </c>
      <c r="R141" s="90">
        <f t="shared" ca="1" si="28"/>
        <v>1824467413.488503</v>
      </c>
      <c r="S141" s="90">
        <f t="shared" ca="1" si="28"/>
        <v>1368350560.1163774</v>
      </c>
      <c r="T141" s="90">
        <f t="shared" ca="1" si="28"/>
        <v>912233706.74425149</v>
      </c>
      <c r="U141" s="90">
        <f t="shared" ca="1" si="28"/>
        <v>456116853.37212574</v>
      </c>
      <c r="V141">
        <f ca="1">IF('NGPS 2030'!$A149="MR",INDIRECT("'NGPS 2030'!"&amp;'Country Selector'!$B$3&amp;ROW($A149))*10^12,0)*'Process Emissions Multipliers'!$G$56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Multipliers'!$H$56</f>
        <v>0</v>
      </c>
    </row>
    <row r="142" spans="1:42">
      <c r="A142" s="74">
        <v>90</v>
      </c>
      <c r="B142" s="208">
        <f ca="1">IF('NGPS 2010'!$A150="MR",INDIRECT("'NGPS 2010'!"&amp;'Country Selector'!$B$3&amp;ROW($A150))*10^12,0)*'Process Emissions Multipliers'!$C$56</f>
        <v>22577525512.019569</v>
      </c>
      <c r="C142" s="90">
        <f t="shared" ca="1" si="27"/>
        <v>20319772960.817612</v>
      </c>
      <c r="D142" s="90">
        <f t="shared" ca="1" si="27"/>
        <v>18062020409.615654</v>
      </c>
      <c r="E142" s="90">
        <f t="shared" ca="1" si="27"/>
        <v>15804267858.4137</v>
      </c>
      <c r="F142" s="90">
        <f t="shared" ca="1" si="27"/>
        <v>13546515307.211742</v>
      </c>
      <c r="G142" s="90">
        <f t="shared" ca="1" si="27"/>
        <v>11288762756.009785</v>
      </c>
      <c r="H142" s="90">
        <f t="shared" ca="1" si="27"/>
        <v>9031010204.807827</v>
      </c>
      <c r="I142" s="90">
        <f t="shared" ca="1" si="27"/>
        <v>6773257653.6058712</v>
      </c>
      <c r="J142" s="90">
        <f t="shared" ca="1" si="27"/>
        <v>4515505102.4039135</v>
      </c>
      <c r="K142" s="90">
        <f t="shared" ca="1" si="27"/>
        <v>2257752551.2019567</v>
      </c>
      <c r="L142">
        <f ca="1">IF('NGPS 2020'!$A150="MR",INDIRECT("'NGPS 2020'!"&amp;'Country Selector'!$B$3&amp;ROW($A150))*10^12,0)*'Process Emissions Multipliers'!$E$56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Selector'!$B$3&amp;ROW($A150))*10^12,0)*'Process Emissions Multipliers'!$G$56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Multipliers'!$H$56</f>
        <v>0</v>
      </c>
    </row>
    <row r="143" spans="1:42">
      <c r="A143" s="74">
        <v>91</v>
      </c>
      <c r="B143" s="208">
        <f ca="1">IF('NGPS 2010'!$A151="MR",INDIRECT("'NGPS 2010'!"&amp;'Country Selector'!$B$3&amp;ROW($A151))*10^12,0)*'Process Emissions Multipliers'!$C$56</f>
        <v>31448988.427173033</v>
      </c>
      <c r="C143" s="90">
        <f t="shared" ca="1" si="27"/>
        <v>28304089.584455729</v>
      </c>
      <c r="D143" s="90">
        <f t="shared" ca="1" si="27"/>
        <v>25159190.741738427</v>
      </c>
      <c r="E143" s="90">
        <f t="shared" ca="1" si="27"/>
        <v>22014291.899021126</v>
      </c>
      <c r="F143" s="90">
        <f t="shared" ca="1" si="27"/>
        <v>18869393.056303822</v>
      </c>
      <c r="G143" s="90">
        <f t="shared" ca="1" si="27"/>
        <v>15724494.213586515</v>
      </c>
      <c r="H143" s="90">
        <f t="shared" ca="1" si="27"/>
        <v>12579595.370869214</v>
      </c>
      <c r="I143" s="90">
        <f t="shared" ca="1" si="27"/>
        <v>9434696.5281519108</v>
      </c>
      <c r="J143" s="90">
        <f t="shared" ca="1" si="27"/>
        <v>6289797.6854346069</v>
      </c>
      <c r="K143" s="90">
        <f t="shared" ca="1" si="27"/>
        <v>3144898.8427173034</v>
      </c>
      <c r="L143">
        <f ca="1">IF('NGPS 2020'!$A151="MR",INDIRECT("'NGPS 2020'!"&amp;'Country Selector'!$B$3&amp;ROW($A151))*10^12,0)*'Process Emissions Multipliers'!$E$56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Selector'!$B$3&amp;ROW($A151))*10^12,0)*'Process Emissions Multipliers'!$G$56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Multipliers'!$H$56</f>
        <v>0</v>
      </c>
    </row>
    <row r="144" spans="1:42">
      <c r="A144" s="74">
        <v>92</v>
      </c>
      <c r="B144" s="208">
        <f ca="1">IF('NGPS 2010'!$A152="MR",INDIRECT("'NGPS 2010'!"&amp;'Country Selector'!$B$3&amp;ROW($A152))*10^12,0)*'Process Emissions Multipliers'!$C$56</f>
        <v>9501930953.7065678</v>
      </c>
      <c r="C144" s="90">
        <f t="shared" ca="1" si="27"/>
        <v>8551737858.3359118</v>
      </c>
      <c r="D144" s="90">
        <f t="shared" ca="1" si="27"/>
        <v>7601544762.9652538</v>
      </c>
      <c r="E144" s="90">
        <f t="shared" ca="1" si="27"/>
        <v>6651351667.5945978</v>
      </c>
      <c r="F144" s="90">
        <f t="shared" ca="1" si="27"/>
        <v>5701158572.2239408</v>
      </c>
      <c r="G144" s="90">
        <f t="shared" ca="1" si="27"/>
        <v>4750965476.8532839</v>
      </c>
      <c r="H144" s="90">
        <f t="shared" ca="1" si="27"/>
        <v>3800772381.4826269</v>
      </c>
      <c r="I144" s="90">
        <f t="shared" ca="1" si="27"/>
        <v>2850579286.1119704</v>
      </c>
      <c r="J144" s="90">
        <f t="shared" ca="1" si="27"/>
        <v>1900386190.7413135</v>
      </c>
      <c r="K144" s="90">
        <f t="shared" ca="1" si="27"/>
        <v>950193095.37065673</v>
      </c>
      <c r="L144">
        <f ca="1">IF('NGPS 2020'!$A152="MR",INDIRECT("'NGPS 2020'!"&amp;'Country Selector'!$B$3&amp;ROW($A152))*10^12,0)*'Process Emissions Multipliers'!$E$56</f>
        <v>0</v>
      </c>
      <c r="M144" s="90">
        <f t="shared" ca="1" si="28"/>
        <v>82758.940521793571</v>
      </c>
      <c r="N144" s="90">
        <f t="shared" ca="1" si="28"/>
        <v>165517.88104358714</v>
      </c>
      <c r="O144" s="90">
        <f t="shared" ca="1" si="28"/>
        <v>248276.8215653807</v>
      </c>
      <c r="P144" s="90">
        <f t="shared" ca="1" si="28"/>
        <v>331035.76208717428</v>
      </c>
      <c r="Q144" s="90">
        <f t="shared" ca="1" si="28"/>
        <v>413794.70260896784</v>
      </c>
      <c r="R144" s="90">
        <f t="shared" ca="1" si="28"/>
        <v>496553.6431307614</v>
      </c>
      <c r="S144" s="90">
        <f t="shared" ca="1" si="28"/>
        <v>579312.58365255501</v>
      </c>
      <c r="T144" s="90">
        <f t="shared" ca="1" si="28"/>
        <v>662071.52417434857</v>
      </c>
      <c r="U144" s="90">
        <f t="shared" ca="1" si="28"/>
        <v>744830.46469614212</v>
      </c>
      <c r="V144">
        <f ca="1">IF('NGPS 2030'!$A152="MR",INDIRECT("'NGPS 2030'!"&amp;'Country Selector'!$B$3&amp;ROW($A152))*10^12,0)*'Process Emissions Multipliers'!$G$56</f>
        <v>827589.40521793568</v>
      </c>
      <c r="W144" s="90">
        <f t="shared" ca="1" si="30"/>
        <v>828761.14589447959</v>
      </c>
      <c r="X144" s="90">
        <f t="shared" ca="1" si="30"/>
        <v>829932.88657102361</v>
      </c>
      <c r="Y144" s="90">
        <f t="shared" ca="1" si="30"/>
        <v>831104.62724756752</v>
      </c>
      <c r="Z144" s="90">
        <f t="shared" ca="1" si="30"/>
        <v>832276.36792411143</v>
      </c>
      <c r="AA144" s="90">
        <f t="shared" ca="1" si="30"/>
        <v>833448.10860065534</v>
      </c>
      <c r="AB144" s="90">
        <f t="shared" ca="1" si="30"/>
        <v>834619.84927719925</v>
      </c>
      <c r="AC144" s="90">
        <f t="shared" ca="1" si="30"/>
        <v>835791.58995374315</v>
      </c>
      <c r="AD144" s="90">
        <f t="shared" ca="1" si="30"/>
        <v>836963.33063028706</v>
      </c>
      <c r="AE144" s="90">
        <f t="shared" ca="1" si="30"/>
        <v>838135.0713068312</v>
      </c>
      <c r="AF144" s="90">
        <f t="shared" ca="1" si="30"/>
        <v>839306.81198337488</v>
      </c>
      <c r="AG144" s="90">
        <f t="shared" ca="1" si="30"/>
        <v>840478.55265991902</v>
      </c>
      <c r="AH144" s="90">
        <f t="shared" ca="1" si="30"/>
        <v>841650.29333646293</v>
      </c>
      <c r="AI144" s="90">
        <f t="shared" ca="1" si="30"/>
        <v>842822.03401300684</v>
      </c>
      <c r="AJ144" s="90">
        <f t="shared" ca="1" si="30"/>
        <v>843993.77468955063</v>
      </c>
      <c r="AK144" s="90">
        <f t="shared" ca="1" si="30"/>
        <v>845165.51536609477</v>
      </c>
      <c r="AL144" s="90">
        <f t="shared" ca="1" si="30"/>
        <v>846337.25604263856</v>
      </c>
      <c r="AM144" s="90">
        <f t="shared" ca="1" si="29"/>
        <v>847508.99671918247</v>
      </c>
      <c r="AN144" s="90">
        <f t="shared" ca="1" si="29"/>
        <v>848680.73739572649</v>
      </c>
      <c r="AO144" s="90">
        <f t="shared" ca="1" si="29"/>
        <v>849852.4780722704</v>
      </c>
      <c r="AP144">
        <f ca="1">V144*'Process Emissions Multipliers'!$H$56</f>
        <v>851024.21874881431</v>
      </c>
    </row>
    <row r="145" spans="1:42">
      <c r="A145" s="74">
        <v>93</v>
      </c>
      <c r="B145" s="208">
        <f ca="1">IF('NGPS 2010'!$A153="MR",INDIRECT("'NGPS 2010'!"&amp;'Country Selector'!$B$3&amp;ROW($A153))*10^12,0)*'Process Emissions Multipliers'!$C$56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Selector'!$B$3&amp;ROW($A153))*10^12,0)*'Process Emissions Multipliers'!$E$56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Selector'!$B$3&amp;ROW($A153))*10^12,0)*'Process Emissions Multipliers'!$G$56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Multipliers'!$H$56</f>
        <v>0</v>
      </c>
    </row>
    <row r="146" spans="1:42">
      <c r="A146" s="74">
        <v>94</v>
      </c>
      <c r="B146" s="208">
        <f ca="1">IF('NGPS 2010'!$A154="MR",INDIRECT("'NGPS 2010'!"&amp;'Country Selector'!$B$3&amp;ROW($A154))*10^12,0)*'Process Emissions Multipliers'!$C$56</f>
        <v>2818627658.5052109</v>
      </c>
      <c r="C146" s="90">
        <f t="shared" ca="1" si="27"/>
        <v>2536764892.6546898</v>
      </c>
      <c r="D146" s="90">
        <f t="shared" ca="1" si="27"/>
        <v>2254902126.8041687</v>
      </c>
      <c r="E146" s="90">
        <f t="shared" ca="1" si="27"/>
        <v>1973039360.9536476</v>
      </c>
      <c r="F146" s="90">
        <f t="shared" ca="1" si="27"/>
        <v>1691176595.1031265</v>
      </c>
      <c r="G146" s="90">
        <f t="shared" ca="1" si="27"/>
        <v>1409313829.2526054</v>
      </c>
      <c r="H146" s="90">
        <f t="shared" ca="1" si="27"/>
        <v>1127451063.4020844</v>
      </c>
      <c r="I146" s="90">
        <f t="shared" ca="1" si="27"/>
        <v>845588297.55156326</v>
      </c>
      <c r="J146" s="90">
        <f t="shared" ca="1" si="27"/>
        <v>563725531.70104218</v>
      </c>
      <c r="K146" s="90">
        <f t="shared" ca="1" si="27"/>
        <v>281862765.85052109</v>
      </c>
      <c r="L146">
        <f ca="1">IF('NGPS 2020'!$A154="MR",INDIRECT("'NGPS 2020'!"&amp;'Country Selector'!$B$3&amp;ROW($A154))*10^12,0)*'Process Emissions Multipliers'!$E$56</f>
        <v>0</v>
      </c>
      <c r="M146" s="90">
        <f t="shared" ca="1" si="28"/>
        <v>537017095.02762496</v>
      </c>
      <c r="N146" s="90">
        <f t="shared" ca="1" si="28"/>
        <v>1074034190.0552499</v>
      </c>
      <c r="O146" s="90">
        <f t="shared" ca="1" si="28"/>
        <v>1611051285.082875</v>
      </c>
      <c r="P146" s="90">
        <f t="shared" ca="1" si="28"/>
        <v>2148068380.1104999</v>
      </c>
      <c r="Q146" s="90">
        <f t="shared" ca="1" si="28"/>
        <v>2685085475.1381249</v>
      </c>
      <c r="R146" s="90">
        <f t="shared" ca="1" si="28"/>
        <v>3222102570.16575</v>
      </c>
      <c r="S146" s="90">
        <f t="shared" ca="1" si="28"/>
        <v>3759119665.1933746</v>
      </c>
      <c r="T146" s="90">
        <f t="shared" ca="1" si="28"/>
        <v>4296136760.2209997</v>
      </c>
      <c r="U146" s="90">
        <f t="shared" ca="1" si="28"/>
        <v>4833153855.2486248</v>
      </c>
      <c r="V146">
        <f ca="1">IF('NGPS 2030'!$A154="MR",INDIRECT("'NGPS 2030'!"&amp;'Country Selector'!$B$3&amp;ROW($A154))*10^12,0)*'Process Emissions Multipliers'!$G$56</f>
        <v>5370170950.2762499</v>
      </c>
      <c r="W146" s="90">
        <f t="shared" ca="1" si="30"/>
        <v>5377774295.2475119</v>
      </c>
      <c r="X146" s="90">
        <f t="shared" ca="1" si="30"/>
        <v>5385377640.2187729</v>
      </c>
      <c r="Y146" s="90">
        <f t="shared" ca="1" si="30"/>
        <v>5392980985.1900339</v>
      </c>
      <c r="Z146" s="90">
        <f t="shared" ca="1" si="30"/>
        <v>5400584330.1612968</v>
      </c>
      <c r="AA146" s="90">
        <f t="shared" ca="1" si="30"/>
        <v>5408187675.1325588</v>
      </c>
      <c r="AB146" s="90">
        <f t="shared" ca="1" si="30"/>
        <v>5415791020.1038198</v>
      </c>
      <c r="AC146" s="90">
        <f t="shared" ca="1" si="30"/>
        <v>5423394365.0750818</v>
      </c>
      <c r="AD146" s="90">
        <f t="shared" ca="1" si="30"/>
        <v>5430997710.0463428</v>
      </c>
      <c r="AE146" s="90">
        <f t="shared" ca="1" si="30"/>
        <v>5438601055.0176048</v>
      </c>
      <c r="AF146" s="90">
        <f t="shared" ca="1" si="30"/>
        <v>5446204399.9888668</v>
      </c>
      <c r="AG146" s="90">
        <f t="shared" ca="1" si="30"/>
        <v>5453807744.9601288</v>
      </c>
      <c r="AH146" s="90">
        <f t="shared" ca="1" si="30"/>
        <v>5461411089.9313898</v>
      </c>
      <c r="AI146" s="90">
        <f t="shared" ca="1" si="30"/>
        <v>5469014434.9026518</v>
      </c>
      <c r="AJ146" s="90">
        <f t="shared" ca="1" si="30"/>
        <v>5476617779.8739138</v>
      </c>
      <c r="AK146" s="90">
        <f t="shared" ca="1" si="30"/>
        <v>5484221124.8451757</v>
      </c>
      <c r="AL146" s="90">
        <f t="shared" ca="1" si="30"/>
        <v>5491824469.8164368</v>
      </c>
      <c r="AM146" s="90">
        <f t="shared" ca="1" si="29"/>
        <v>5499427814.7876978</v>
      </c>
      <c r="AN146" s="90">
        <f t="shared" ca="1" si="29"/>
        <v>5507031159.7589607</v>
      </c>
      <c r="AO146" s="90">
        <f t="shared" ca="1" si="29"/>
        <v>5514634504.7302217</v>
      </c>
      <c r="AP146">
        <f ca="1">V146*'Process Emissions Multipliers'!$H$56</f>
        <v>5522237849.7014837</v>
      </c>
    </row>
    <row r="147" spans="1:42">
      <c r="A147" s="74">
        <v>95</v>
      </c>
      <c r="B147" s="208">
        <f ca="1">IF('NGPS 2010'!$A155="MR",INDIRECT("'NGPS 2010'!"&amp;'Country Selector'!$B$3&amp;ROW($A155))*10^12,0)*'Process Emissions Multipliers'!$C$56</f>
        <v>0</v>
      </c>
      <c r="C147" s="90">
        <f t="shared" ca="1" si="27"/>
        <v>78719.043752398546</v>
      </c>
      <c r="D147" s="90">
        <f t="shared" ca="1" si="27"/>
        <v>157438.08750479709</v>
      </c>
      <c r="E147" s="90">
        <f t="shared" ca="1" si="27"/>
        <v>236157.13125719564</v>
      </c>
      <c r="F147" s="90">
        <f t="shared" ca="1" si="27"/>
        <v>314876.17500959418</v>
      </c>
      <c r="G147" s="90">
        <f t="shared" ca="1" si="27"/>
        <v>393595.2187619927</v>
      </c>
      <c r="H147" s="90">
        <f t="shared" ca="1" si="27"/>
        <v>472314.26251439127</v>
      </c>
      <c r="I147" s="90">
        <f t="shared" ca="1" si="27"/>
        <v>551033.30626678979</v>
      </c>
      <c r="J147" s="90">
        <f t="shared" ca="1" si="27"/>
        <v>629752.35001918836</v>
      </c>
      <c r="K147" s="90">
        <f t="shared" ca="1" si="27"/>
        <v>708471.39377158682</v>
      </c>
      <c r="L147">
        <f ca="1">IF('NGPS 2020'!$A155="MR",INDIRECT("'NGPS 2020'!"&amp;'Country Selector'!$B$3&amp;ROW($A155))*10^12,0)*'Process Emissions Multipliers'!$E$56</f>
        <v>787190.4375239854</v>
      </c>
      <c r="M147" s="90">
        <f t="shared" ca="1" si="28"/>
        <v>708471.39377158682</v>
      </c>
      <c r="N147" s="90">
        <f t="shared" ca="1" si="28"/>
        <v>629752.35001918836</v>
      </c>
      <c r="O147" s="90">
        <f t="shared" ca="1" si="28"/>
        <v>551033.30626678979</v>
      </c>
      <c r="P147" s="90">
        <f t="shared" ca="1" si="28"/>
        <v>472314.26251439127</v>
      </c>
      <c r="Q147" s="90">
        <f t="shared" ca="1" si="28"/>
        <v>393595.2187619927</v>
      </c>
      <c r="R147" s="90">
        <f t="shared" ca="1" si="28"/>
        <v>314876.17500959418</v>
      </c>
      <c r="S147" s="90">
        <f t="shared" ca="1" si="28"/>
        <v>236157.13125719564</v>
      </c>
      <c r="T147" s="90">
        <f t="shared" ca="1" si="28"/>
        <v>157438.08750479709</v>
      </c>
      <c r="U147" s="90">
        <f t="shared" ca="1" si="28"/>
        <v>78719.043752398546</v>
      </c>
      <c r="V147">
        <f ca="1">IF('NGPS 2030'!$A155="MR",INDIRECT("'NGPS 2030'!"&amp;'Country Selector'!$B$3&amp;ROW($A155))*10^12,0)*'Process Emissions Multipliers'!$G$56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Multipliers'!$H$56</f>
        <v>0</v>
      </c>
    </row>
    <row r="148" spans="1:42">
      <c r="A148" s="74">
        <v>96</v>
      </c>
      <c r="B148" s="208">
        <f ca="1">IF('NGPS 2010'!$A156="MR",INDIRECT("'NGPS 2010'!"&amp;'Country Selector'!$B$3&amp;ROW($A156))*10^12,0)*'Process Emissions Multipliers'!$C$56</f>
        <v>268727.42727264849</v>
      </c>
      <c r="C148" s="90">
        <f t="shared" ca="1" si="27"/>
        <v>285096.04557874933</v>
      </c>
      <c r="D148" s="90">
        <f t="shared" ca="1" si="27"/>
        <v>301464.66388485022</v>
      </c>
      <c r="E148" s="90">
        <f t="shared" ca="1" si="27"/>
        <v>317833.28219095105</v>
      </c>
      <c r="F148" s="90">
        <f t="shared" ca="1" si="27"/>
        <v>334201.90049705189</v>
      </c>
      <c r="G148" s="90">
        <f t="shared" ca="1" si="27"/>
        <v>350570.51880315272</v>
      </c>
      <c r="H148" s="90">
        <f t="shared" ca="1" si="27"/>
        <v>366939.13710925361</v>
      </c>
      <c r="I148" s="90">
        <f t="shared" ca="1" si="27"/>
        <v>383307.75541535451</v>
      </c>
      <c r="J148" s="90">
        <f t="shared" ca="1" si="27"/>
        <v>399676.37372145528</v>
      </c>
      <c r="K148" s="90">
        <f t="shared" ca="1" si="27"/>
        <v>416044.99202755617</v>
      </c>
      <c r="L148">
        <f ca="1">IF('NGPS 2020'!$A156="MR",INDIRECT("'NGPS 2020'!"&amp;'Country Selector'!$B$3&amp;ROW($A156))*10^12,0)*'Process Emissions Multipliers'!$E$56</f>
        <v>432413.61033365701</v>
      </c>
      <c r="M148" s="90">
        <f t="shared" ca="1" si="28"/>
        <v>430424.10820116976</v>
      </c>
      <c r="N148" s="90">
        <f t="shared" ca="1" si="28"/>
        <v>428434.60606868257</v>
      </c>
      <c r="O148" s="90">
        <f t="shared" ca="1" si="28"/>
        <v>426445.10393619537</v>
      </c>
      <c r="P148" s="90">
        <f t="shared" ca="1" si="28"/>
        <v>424455.60180370812</v>
      </c>
      <c r="Q148" s="90">
        <f t="shared" ca="1" si="28"/>
        <v>422466.09967122093</v>
      </c>
      <c r="R148" s="90">
        <f t="shared" ca="1" si="28"/>
        <v>420476.59753873374</v>
      </c>
      <c r="S148" s="90">
        <f t="shared" ca="1" si="28"/>
        <v>418487.09540624649</v>
      </c>
      <c r="T148" s="90">
        <f t="shared" ca="1" si="28"/>
        <v>416497.59327375924</v>
      </c>
      <c r="U148" s="90">
        <f t="shared" ca="1" si="28"/>
        <v>414508.0911412721</v>
      </c>
      <c r="V148">
        <f ca="1">IF('NGPS 2030'!$A156="MR",INDIRECT("'NGPS 2030'!"&amp;'Country Selector'!$B$3&amp;ROW($A156))*10^12,0)*'Process Emissions Multipliers'!$G$56</f>
        <v>412518.58900878485</v>
      </c>
      <c r="W148" s="90">
        <f t="shared" ca="1" si="30"/>
        <v>413102.65256436507</v>
      </c>
      <c r="X148" s="90">
        <f t="shared" ca="1" si="30"/>
        <v>413686.71611994528</v>
      </c>
      <c r="Y148" s="90">
        <f t="shared" ca="1" si="30"/>
        <v>414270.7796755255</v>
      </c>
      <c r="Z148" s="90">
        <f t="shared" ca="1" si="30"/>
        <v>414854.84323110571</v>
      </c>
      <c r="AA148" s="90">
        <f t="shared" ca="1" si="30"/>
        <v>415438.90678668593</v>
      </c>
      <c r="AB148" s="90">
        <f t="shared" ca="1" si="30"/>
        <v>416022.97034226614</v>
      </c>
      <c r="AC148" s="90">
        <f t="shared" ca="1" si="30"/>
        <v>416607.03389784636</v>
      </c>
      <c r="AD148" s="90">
        <f t="shared" ca="1" si="30"/>
        <v>417191.09745342657</v>
      </c>
      <c r="AE148" s="90">
        <f t="shared" ca="1" si="30"/>
        <v>417775.16100900678</v>
      </c>
      <c r="AF148" s="90">
        <f t="shared" ca="1" si="30"/>
        <v>418359.224564587</v>
      </c>
      <c r="AG148" s="90">
        <f t="shared" ca="1" si="30"/>
        <v>418943.28812016721</v>
      </c>
      <c r="AH148" s="90">
        <f t="shared" ca="1" si="30"/>
        <v>419527.35167574743</v>
      </c>
      <c r="AI148" s="90">
        <f t="shared" ca="1" si="30"/>
        <v>420111.41523132764</v>
      </c>
      <c r="AJ148" s="90">
        <f t="shared" ca="1" si="30"/>
        <v>420695.47878690786</v>
      </c>
      <c r="AK148" s="90">
        <f t="shared" ca="1" si="30"/>
        <v>421279.54234248807</v>
      </c>
      <c r="AL148" s="90">
        <f t="shared" ca="1" si="30"/>
        <v>421863.60589806829</v>
      </c>
      <c r="AM148" s="90">
        <f t="shared" ca="1" si="29"/>
        <v>422447.66945364856</v>
      </c>
      <c r="AN148" s="90">
        <f t="shared" ca="1" si="29"/>
        <v>423031.73300922872</v>
      </c>
      <c r="AO148" s="90">
        <f t="shared" ca="1" si="29"/>
        <v>423615.79656480887</v>
      </c>
      <c r="AP148">
        <f ca="1">V148*'Process Emissions Multipliers'!$H$56</f>
        <v>424199.86012038914</v>
      </c>
    </row>
    <row r="149" spans="1:42">
      <c r="A149" s="74">
        <v>97</v>
      </c>
      <c r="B149" s="208">
        <f ca="1">IF('NGPS 2010'!$A157="MR",INDIRECT("'NGPS 2010'!"&amp;'Country Selector'!$B$3&amp;ROW($A157))*10^12,0)*'Process Emissions Multipliers'!$C$56</f>
        <v>0</v>
      </c>
      <c r="C149" s="90">
        <f t="shared" ca="1" si="27"/>
        <v>562902736.41690576</v>
      </c>
      <c r="D149" s="90">
        <f t="shared" ca="1" si="27"/>
        <v>1125805472.8338115</v>
      </c>
      <c r="E149" s="90">
        <f t="shared" ca="1" si="27"/>
        <v>1688708209.2507174</v>
      </c>
      <c r="F149" s="90">
        <f t="shared" ca="1" si="27"/>
        <v>2251610945.667623</v>
      </c>
      <c r="G149" s="90">
        <f t="shared" ca="1" si="27"/>
        <v>2814513682.0845289</v>
      </c>
      <c r="H149" s="90">
        <f t="shared" ca="1" si="27"/>
        <v>3377416418.5014348</v>
      </c>
      <c r="I149" s="90">
        <f t="shared" ca="1" si="27"/>
        <v>3940319154.9183402</v>
      </c>
      <c r="J149" s="90">
        <f t="shared" ca="1" si="27"/>
        <v>4503221891.3352461</v>
      </c>
      <c r="K149" s="90">
        <f t="shared" ca="1" si="27"/>
        <v>5066124627.7521524</v>
      </c>
      <c r="L149">
        <f ca="1">IF('NGPS 2020'!$A157="MR",INDIRECT("'NGPS 2020'!"&amp;'Country Selector'!$B$3&amp;ROW($A157))*10^12,0)*'Process Emissions Multipliers'!$E$56</f>
        <v>5629027364.1690578</v>
      </c>
      <c r="M149" s="90">
        <f t="shared" ca="1" si="28"/>
        <v>5066124627.7521524</v>
      </c>
      <c r="N149" s="90">
        <f t="shared" ca="1" si="28"/>
        <v>4503221891.3352461</v>
      </c>
      <c r="O149" s="90">
        <f t="shared" ca="1" si="28"/>
        <v>3940319154.9183402</v>
      </c>
      <c r="P149" s="90">
        <f t="shared" ca="1" si="28"/>
        <v>3377416418.5014348</v>
      </c>
      <c r="Q149" s="90">
        <f t="shared" ca="1" si="28"/>
        <v>2814513682.0845289</v>
      </c>
      <c r="R149" s="90">
        <f t="shared" ca="1" si="28"/>
        <v>2251610945.667623</v>
      </c>
      <c r="S149" s="90">
        <f t="shared" ca="1" si="28"/>
        <v>1688708209.2507174</v>
      </c>
      <c r="T149" s="90">
        <f t="shared" ca="1" si="28"/>
        <v>1125805472.8338115</v>
      </c>
      <c r="U149" s="90">
        <f t="shared" ca="1" si="28"/>
        <v>562902736.41690576</v>
      </c>
      <c r="V149">
        <f ca="1">IF('NGPS 2030'!$A157="MR",INDIRECT("'NGPS 2030'!"&amp;'Country Selector'!$B$3&amp;ROW($A157))*10^12,0)*'Process Emissions Multipliers'!$G$56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Multipliers'!$H$56</f>
        <v>0</v>
      </c>
    </row>
    <row r="150" spans="1:42">
      <c r="A150" s="74">
        <v>98</v>
      </c>
      <c r="B150" s="208">
        <f ca="1">IF('NGPS 2010'!$A158="MR",INDIRECT("'NGPS 2010'!"&amp;'Country Selector'!$B$3&amp;ROW($A158))*10^12,0)*'Process Emissions Multipliers'!$C$56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Selector'!$B$3&amp;ROW($A158))*10^12,0)*'Process Emissions Multipliers'!$E$56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2030'!$A158="MR",INDIRECT("'NGPS 2030'!"&amp;'Country Selector'!$B$3&amp;ROW($A158))*10^12,0)*'Process Emissions Multipliers'!$G$56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Multipliers'!$H$56</f>
        <v>0</v>
      </c>
    </row>
    <row r="151" spans="1:42">
      <c r="A151" s="74">
        <v>99</v>
      </c>
      <c r="B151" s="208">
        <f ca="1">IF('NGPS 2010'!$A159="MR",INDIRECT("'NGPS 2010'!"&amp;'Country Selector'!$B$3&amp;ROW($A159))*10^12,0)*'Process Emissions Multipliers'!$C$56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2020'!$A159="MR",INDIRECT("'NGPS 2020'!"&amp;'Country Selector'!$B$3&amp;ROW($A159))*10^12,0)*'Process Emissions Multipliers'!$E$56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Selector'!$B$3&amp;ROW($A159))*10^12,0)*'Process Emissions Multipliers'!$G$56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Multipliers'!$H$56</f>
        <v>0</v>
      </c>
    </row>
    <row r="152" spans="1:42">
      <c r="A152" s="74">
        <v>100</v>
      </c>
      <c r="B152" s="208">
        <f ca="1">IF('NGPS 2010'!$A160="MR",INDIRECT("'NGPS 2010'!"&amp;'Country Selector'!$B$3&amp;ROW($A160))*10^12,0)*'Process Emissions Multipliers'!$C$56</f>
        <v>426180.80016153492</v>
      </c>
      <c r="C152" s="90">
        <f t="shared" ca="1" si="27"/>
        <v>383562.72014538141</v>
      </c>
      <c r="D152" s="90">
        <f t="shared" ca="1" si="27"/>
        <v>340944.64012922795</v>
      </c>
      <c r="E152" s="90">
        <f t="shared" ca="1" si="27"/>
        <v>298326.56011307443</v>
      </c>
      <c r="F152" s="90">
        <f t="shared" ca="1" si="27"/>
        <v>255708.48009692095</v>
      </c>
      <c r="G152" s="90">
        <f t="shared" ca="1" si="27"/>
        <v>213090.40008076746</v>
      </c>
      <c r="H152" s="90">
        <f t="shared" ca="1" si="27"/>
        <v>170472.32006461397</v>
      </c>
      <c r="I152" s="90">
        <f t="shared" ca="1" si="27"/>
        <v>127854.24004846047</v>
      </c>
      <c r="J152" s="90">
        <f t="shared" ca="1" si="27"/>
        <v>85236.160032306987</v>
      </c>
      <c r="K152" s="90">
        <f t="shared" ca="1" si="27"/>
        <v>42618.080016153493</v>
      </c>
      <c r="L152">
        <f ca="1">IF('NGPS 2020'!$A160="MR",INDIRECT("'NGPS 2020'!"&amp;'Country Selector'!$B$3&amp;ROW($A160))*10^12,0)*'Process Emissions Multipliers'!$E$56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2030'!$A160="MR",INDIRECT("'NGPS 2030'!"&amp;'Country Selector'!$B$3&amp;ROW($A160))*10^12,0)*'Process Emissions Multipliers'!$G$56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Multipliers'!$H$56</f>
        <v>0</v>
      </c>
    </row>
    <row r="153" spans="1:42">
      <c r="A153" s="74">
        <v>150</v>
      </c>
      <c r="B153" s="208">
        <f ca="1">IF('NGPS 2010'!$A161="MR",INDIRECT("'NGPS 2010'!"&amp;'Country Selector'!$B$3&amp;ROW($A161))*10^12,0)*'Process Emissions Multipliers'!$C$56</f>
        <v>99105555365.717834</v>
      </c>
      <c r="C153" s="90">
        <f t="shared" ca="1" si="27"/>
        <v>105782154669.87878</v>
      </c>
      <c r="D153" s="90">
        <f t="shared" ca="1" si="27"/>
        <v>112458753974.03976</v>
      </c>
      <c r="E153" s="90">
        <f t="shared" ca="1" si="27"/>
        <v>119135353278.20071</v>
      </c>
      <c r="F153" s="90">
        <f t="shared" ca="1" si="27"/>
        <v>125811952582.36169</v>
      </c>
      <c r="G153" s="90">
        <f t="shared" ca="1" si="27"/>
        <v>132488551886.52264</v>
      </c>
      <c r="H153" s="90">
        <f t="shared" ca="1" si="27"/>
        <v>139165151190.68359</v>
      </c>
      <c r="I153" s="90">
        <f t="shared" ca="1" si="27"/>
        <v>145841750494.84457</v>
      </c>
      <c r="J153" s="90">
        <f t="shared" ca="1" si="27"/>
        <v>152518349799.00552</v>
      </c>
      <c r="K153" s="90">
        <f t="shared" ca="1" si="27"/>
        <v>159194949103.16647</v>
      </c>
      <c r="L153">
        <f ca="1">IF('NGPS 2020'!$A161="MR",INDIRECT("'NGPS 2020'!"&amp;'Country Selector'!$B$3&amp;ROW($A161))*10^12,0)*'Process Emissions Multipliers'!$E$56</f>
        <v>165871548407.32745</v>
      </c>
      <c r="M153" s="90">
        <f t="shared" ca="1" si="28"/>
        <v>166920687228.23163</v>
      </c>
      <c r="N153" s="90">
        <f t="shared" ca="1" si="28"/>
        <v>167969826049.1358</v>
      </c>
      <c r="O153" s="90">
        <f t="shared" ca="1" si="28"/>
        <v>169018964870.04001</v>
      </c>
      <c r="P153" s="90">
        <f t="shared" ca="1" si="28"/>
        <v>170068103690.94415</v>
      </c>
      <c r="Q153" s="90">
        <f t="shared" ca="1" si="28"/>
        <v>171117242511.84836</v>
      </c>
      <c r="R153" s="90">
        <f t="shared" ca="1" si="28"/>
        <v>172166381332.75256</v>
      </c>
      <c r="S153" s="90">
        <f t="shared" ca="1" si="28"/>
        <v>173215520153.65674</v>
      </c>
      <c r="T153" s="90">
        <f t="shared" ca="1" si="28"/>
        <v>174264658974.56088</v>
      </c>
      <c r="U153" s="90">
        <f t="shared" ca="1" si="28"/>
        <v>175313797795.46509</v>
      </c>
      <c r="V153">
        <f ca="1">IF('NGPS 2030'!$A161="MR",INDIRECT("'NGPS 2030'!"&amp;'Country Selector'!$B$3&amp;ROW($A161))*10^12,0)*'Process Emissions Multipliers'!$G$56</f>
        <v>176362936616.36926</v>
      </c>
      <c r="W153" s="90">
        <f t="shared" ca="1" si="30"/>
        <v>176612639700.24783</v>
      </c>
      <c r="X153" s="90">
        <f t="shared" ca="1" si="30"/>
        <v>176862342784.12637</v>
      </c>
      <c r="Y153" s="90">
        <f t="shared" ca="1" si="30"/>
        <v>177112045868.00494</v>
      </c>
      <c r="Z153" s="90">
        <f t="shared" ca="1" si="30"/>
        <v>177361748951.88348</v>
      </c>
      <c r="AA153" s="90">
        <f t="shared" ca="1" si="30"/>
        <v>177611452035.76205</v>
      </c>
      <c r="AB153" s="90">
        <f t="shared" ca="1" si="30"/>
        <v>177861155119.64063</v>
      </c>
      <c r="AC153" s="90">
        <f t="shared" ca="1" si="30"/>
        <v>178110858203.51917</v>
      </c>
      <c r="AD153" s="90">
        <f t="shared" ca="1" si="30"/>
        <v>178360561287.39771</v>
      </c>
      <c r="AE153" s="90">
        <f t="shared" ca="1" si="30"/>
        <v>178610264371.27628</v>
      </c>
      <c r="AF153" s="90">
        <f t="shared" ca="1" si="30"/>
        <v>178859967455.15485</v>
      </c>
      <c r="AG153" s="90">
        <f t="shared" ca="1" si="30"/>
        <v>179109670539.03339</v>
      </c>
      <c r="AH153" s="90">
        <f t="shared" ca="1" si="30"/>
        <v>179359373622.91193</v>
      </c>
      <c r="AI153" s="90">
        <f t="shared" ca="1" si="30"/>
        <v>179609076706.7905</v>
      </c>
      <c r="AJ153" s="90">
        <f t="shared" ca="1" si="30"/>
        <v>179858779790.66907</v>
      </c>
      <c r="AK153" s="90">
        <f t="shared" ca="1" si="30"/>
        <v>180108482874.54761</v>
      </c>
      <c r="AL153" s="90">
        <f t="shared" ca="1" si="30"/>
        <v>180358185958.42615</v>
      </c>
      <c r="AM153" s="90">
        <f t="shared" ca="1" si="29"/>
        <v>180607889042.30472</v>
      </c>
      <c r="AN153" s="90">
        <f t="shared" ca="1" si="29"/>
        <v>180857592126.18329</v>
      </c>
      <c r="AO153" s="90">
        <f t="shared" ca="1" si="29"/>
        <v>181107295210.06183</v>
      </c>
      <c r="AP153">
        <f ca="1">V153*'Process Emissions Multipliers'!$H$56</f>
        <v>181356998293.9404</v>
      </c>
    </row>
    <row r="154" spans="1:42">
      <c r="A154" s="74">
        <v>200</v>
      </c>
      <c r="B154" s="208">
        <f ca="1">IF('NGPS 2010'!$A162="MR",INDIRECT("'NGPS 2010'!"&amp;'Country Selector'!$B$3&amp;ROW($A162))*10^12,0)*'Process Emissions Multipliers'!$C$56</f>
        <v>22596542438.400135</v>
      </c>
      <c r="C154" s="90">
        <f t="shared" ca="1" si="27"/>
        <v>25555289164.394814</v>
      </c>
      <c r="D154" s="90">
        <f t="shared" ca="1" si="27"/>
        <v>28514035890.389488</v>
      </c>
      <c r="E154" s="90">
        <f t="shared" ca="1" si="27"/>
        <v>31472782616.384163</v>
      </c>
      <c r="F154" s="90">
        <f t="shared" ca="1" si="27"/>
        <v>34431529342.378845</v>
      </c>
      <c r="G154" s="90">
        <f t="shared" ca="1" si="27"/>
        <v>37390276068.37352</v>
      </c>
      <c r="H154" s="90">
        <f t="shared" ca="1" si="27"/>
        <v>40349022794.368195</v>
      </c>
      <c r="I154" s="90">
        <f t="shared" ca="1" si="27"/>
        <v>43307769520.362877</v>
      </c>
      <c r="J154" s="90">
        <f t="shared" ca="1" si="27"/>
        <v>46266516246.357559</v>
      </c>
      <c r="K154" s="90">
        <f t="shared" ca="1" si="27"/>
        <v>49225262972.352234</v>
      </c>
      <c r="L154">
        <f ca="1">IF('NGPS 2020'!$A162="MR",INDIRECT("'NGPS 2020'!"&amp;'Country Selector'!$B$3&amp;ROW($A162))*10^12,0)*'Process Emissions Multipliers'!$E$56</f>
        <v>52184009698.346909</v>
      </c>
      <c r="M154" s="90">
        <f t="shared" ca="1" si="28"/>
        <v>52319726924.097267</v>
      </c>
      <c r="N154" s="90">
        <f t="shared" ca="1" si="28"/>
        <v>52455444149.847618</v>
      </c>
      <c r="O154" s="90">
        <f t="shared" ca="1" si="28"/>
        <v>52591161375.597969</v>
      </c>
      <c r="P154" s="90">
        <f t="shared" ca="1" si="28"/>
        <v>52726878601.348312</v>
      </c>
      <c r="Q154" s="90">
        <f t="shared" ca="1" si="28"/>
        <v>52862595827.098679</v>
      </c>
      <c r="R154" s="90">
        <f t="shared" ca="1" si="28"/>
        <v>52998313052.84903</v>
      </c>
      <c r="S154" s="90">
        <f t="shared" ca="1" si="28"/>
        <v>53134030278.59938</v>
      </c>
      <c r="T154" s="90">
        <f t="shared" ca="1" si="28"/>
        <v>53269747504.349731</v>
      </c>
      <c r="U154" s="90">
        <f t="shared" ca="1" si="28"/>
        <v>53405464730.10009</v>
      </c>
      <c r="V154">
        <f ca="1">IF('NGPS 2030'!$A162="MR",INDIRECT("'NGPS 2030'!"&amp;'Country Selector'!$B$3&amp;ROW($A162))*10^12,0)*'Process Emissions Multipliers'!$G$56</f>
        <v>53541181955.850441</v>
      </c>
      <c r="W154" s="90">
        <f t="shared" ca="1" si="30"/>
        <v>53616988122.981575</v>
      </c>
      <c r="X154" s="90">
        <f t="shared" ca="1" si="30"/>
        <v>53692794290.112717</v>
      </c>
      <c r="Y154" s="90">
        <f t="shared" ca="1" si="30"/>
        <v>53768600457.243858</v>
      </c>
      <c r="Z154" s="90">
        <f t="shared" ca="1" si="30"/>
        <v>53844406624.374992</v>
      </c>
      <c r="AA154" s="90">
        <f t="shared" ca="1" si="30"/>
        <v>53920212791.506134</v>
      </c>
      <c r="AB154" s="90">
        <f t="shared" ca="1" si="30"/>
        <v>53996018958.637268</v>
      </c>
      <c r="AC154" s="90">
        <f t="shared" ca="1" si="30"/>
        <v>54071825125.768402</v>
      </c>
      <c r="AD154" s="90">
        <f t="shared" ca="1" si="30"/>
        <v>54147631292.899544</v>
      </c>
      <c r="AE154" s="90">
        <f t="shared" ca="1" si="30"/>
        <v>54223437460.030685</v>
      </c>
      <c r="AF154" s="90">
        <f t="shared" ca="1" si="30"/>
        <v>54299243627.161819</v>
      </c>
      <c r="AG154" s="90">
        <f t="shared" ca="1" si="30"/>
        <v>54375049794.292953</v>
      </c>
      <c r="AH154" s="90">
        <f t="shared" ca="1" si="30"/>
        <v>54450855961.424088</v>
      </c>
      <c r="AI154" s="90">
        <f t="shared" ca="1" si="30"/>
        <v>54526662128.555237</v>
      </c>
      <c r="AJ154" s="90">
        <f t="shared" ca="1" si="30"/>
        <v>54602468295.686371</v>
      </c>
      <c r="AK154" s="90">
        <f t="shared" ca="1" si="30"/>
        <v>54678274462.817513</v>
      </c>
      <c r="AL154" s="90">
        <f t="shared" ca="1" si="30"/>
        <v>54754080629.948647</v>
      </c>
      <c r="AM154" s="90">
        <f t="shared" ca="1" si="29"/>
        <v>54829886797.079781</v>
      </c>
      <c r="AN154" s="90">
        <f t="shared" ca="1" si="29"/>
        <v>54905692964.210922</v>
      </c>
      <c r="AO154" s="90">
        <f t="shared" ca="1" si="29"/>
        <v>54981499131.342056</v>
      </c>
      <c r="AP154">
        <f ca="1">V154*'Process Emissions Multipliers'!$H$56</f>
        <v>55057305298.473198</v>
      </c>
    </row>
    <row r="155" spans="1:42">
      <c r="A155" s="74">
        <v>250</v>
      </c>
      <c r="B155" s="208">
        <f ca="1">IF('NGPS 2010'!$A163="MR",INDIRECT("'NGPS 2010'!"&amp;'Country Selector'!$B$3&amp;ROW($A163))*10^12,0)*'Process Emissions Multipliers'!$C$56</f>
        <v>85052371234.186325</v>
      </c>
      <c r="C155" s="90">
        <f t="shared" ca="1" si="27"/>
        <v>93796570887.360779</v>
      </c>
      <c r="D155" s="90">
        <f t="shared" ca="1" si="27"/>
        <v>102540770540.53523</v>
      </c>
      <c r="E155" s="90">
        <f t="shared" ca="1" si="27"/>
        <v>111284970193.70969</v>
      </c>
      <c r="F155" s="90">
        <f t="shared" ca="1" si="27"/>
        <v>120029169846.88414</v>
      </c>
      <c r="G155" s="90">
        <f t="shared" ca="1" si="27"/>
        <v>128773369500.05859</v>
      </c>
      <c r="H155" s="90">
        <f t="shared" ca="1" si="27"/>
        <v>137517569153.23303</v>
      </c>
      <c r="I155" s="90">
        <f t="shared" ca="1" si="27"/>
        <v>146261768806.40747</v>
      </c>
      <c r="J155" s="90">
        <f t="shared" ca="1" si="27"/>
        <v>155005968459.58197</v>
      </c>
      <c r="K155" s="90">
        <f t="shared" ca="1" si="27"/>
        <v>163750168112.75641</v>
      </c>
      <c r="L155">
        <f ca="1">IF('NGPS 2020'!$A163="MR",INDIRECT("'NGPS 2020'!"&amp;'Country Selector'!$B$3&amp;ROW($A163))*10^12,0)*'Process Emissions Multipliers'!$E$56</f>
        <v>172494367765.93085</v>
      </c>
      <c r="M155" s="90">
        <f t="shared" ca="1" si="28"/>
        <v>173796614822.07858</v>
      </c>
      <c r="N155" s="90">
        <f t="shared" ca="1" si="28"/>
        <v>175098861878.22632</v>
      </c>
      <c r="O155" s="90">
        <f t="shared" ca="1" si="28"/>
        <v>176401108934.37402</v>
      </c>
      <c r="P155" s="90">
        <f t="shared" ca="1" si="28"/>
        <v>177703355990.52173</v>
      </c>
      <c r="Q155" s="90">
        <f t="shared" ca="1" si="28"/>
        <v>179005603046.66946</v>
      </c>
      <c r="R155" s="90">
        <f t="shared" ca="1" si="28"/>
        <v>180307850102.8172</v>
      </c>
      <c r="S155" s="90">
        <f t="shared" ca="1" si="28"/>
        <v>181610097158.9649</v>
      </c>
      <c r="T155" s="90">
        <f t="shared" ca="1" si="28"/>
        <v>182912344215.11261</v>
      </c>
      <c r="U155" s="90">
        <f t="shared" ca="1" si="28"/>
        <v>184214591271.26038</v>
      </c>
      <c r="V155">
        <f ca="1">IF('NGPS 2030'!$A163="MR",INDIRECT("'NGPS 2030'!"&amp;'Country Selector'!$B$3&amp;ROW($A163))*10^12,0)*'Process Emissions Multipliers'!$G$56</f>
        <v>185516838327.40808</v>
      </c>
      <c r="W155" s="90">
        <f t="shared" ca="1" si="30"/>
        <v>185779501943.30441</v>
      </c>
      <c r="X155" s="90">
        <f t="shared" ca="1" si="30"/>
        <v>186042165559.20081</v>
      </c>
      <c r="Y155" s="90">
        <f t="shared" ca="1" si="30"/>
        <v>186304829175.09714</v>
      </c>
      <c r="Z155" s="90">
        <f t="shared" ca="1" si="30"/>
        <v>186567492790.99347</v>
      </c>
      <c r="AA155" s="90">
        <f t="shared" ca="1" si="30"/>
        <v>186830156406.8898</v>
      </c>
      <c r="AB155" s="90">
        <f t="shared" ca="1" si="30"/>
        <v>187092820022.78613</v>
      </c>
      <c r="AC155" s="90">
        <f t="shared" ca="1" si="30"/>
        <v>187355483638.6825</v>
      </c>
      <c r="AD155" s="90">
        <f t="shared" ca="1" si="30"/>
        <v>187618147254.57886</v>
      </c>
      <c r="AE155" s="90">
        <f t="shared" ca="1" si="30"/>
        <v>187880810870.47516</v>
      </c>
      <c r="AF155" s="90">
        <f t="shared" ca="1" si="30"/>
        <v>188143474486.37152</v>
      </c>
      <c r="AG155" s="90">
        <f t="shared" ca="1" si="30"/>
        <v>188406138102.26788</v>
      </c>
      <c r="AH155" s="90">
        <f t="shared" ca="1" si="30"/>
        <v>188668801718.16425</v>
      </c>
      <c r="AI155" s="90">
        <f t="shared" ca="1" si="30"/>
        <v>188931465334.06055</v>
      </c>
      <c r="AJ155" s="90">
        <f t="shared" ca="1" si="30"/>
        <v>189194128949.95691</v>
      </c>
      <c r="AK155" s="90">
        <f t="shared" ca="1" si="30"/>
        <v>189456792565.85327</v>
      </c>
      <c r="AL155" s="90">
        <f t="shared" ca="1" si="30"/>
        <v>189719456181.74963</v>
      </c>
      <c r="AM155" s="90">
        <f t="shared" ca="1" si="29"/>
        <v>189982119797.64594</v>
      </c>
      <c r="AN155" s="90">
        <f t="shared" ca="1" si="29"/>
        <v>190244783413.5423</v>
      </c>
      <c r="AO155" s="90">
        <f t="shared" ca="1" si="29"/>
        <v>190507447029.43863</v>
      </c>
      <c r="AP155">
        <f ca="1">V155*'Process Emissions Multipliers'!$H$56</f>
        <v>190770110645.33499</v>
      </c>
    </row>
    <row r="156" spans="1:42">
      <c r="A156" s="74">
        <v>300</v>
      </c>
      <c r="B156" s="208">
        <f ca="1">IF('NGPS 2010'!$A164="MR",INDIRECT("'NGPS 2010'!"&amp;'Country Selector'!$B$3&amp;ROW($A164))*10^12,0)*'Process Emissions Multipliers'!$C$56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Selector'!$B$3&amp;ROW($A164))*10^12,0)*'Process Emissions Multipliers'!$E$56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Selector'!$B$3&amp;ROW($A164))*10^12,0)*'Process Emissions Multipliers'!$G$56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Multipliers'!$H$56</f>
        <v>0</v>
      </c>
    </row>
    <row r="157" spans="1:42">
      <c r="A157" s="74">
        <v>350</v>
      </c>
      <c r="B157" s="208">
        <f ca="1">IF('NGPS 2010'!$A165="MR",INDIRECT("'NGPS 2010'!"&amp;'Country Selector'!$B$3&amp;ROW($A165))*10^12,0)*'Process Emissions Multipliers'!$C$56</f>
        <v>68902127494.520004</v>
      </c>
      <c r="C157" s="90">
        <f t="shared" ref="C157:C177" ca="1" si="33">$B157*($L$1-C$1)/($L$1-$B$1)+$L157*(C$1-$B$1)/($L$1-$B$1)</f>
        <v>68224048478.655052</v>
      </c>
      <c r="D157" s="90">
        <f t="shared" ca="1" si="31"/>
        <v>67545969462.790085</v>
      </c>
      <c r="E157" s="90">
        <f t="shared" ca="1" si="31"/>
        <v>66867890446.925125</v>
      </c>
      <c r="F157" s="90">
        <f t="shared" ca="1" si="31"/>
        <v>66189811431.060165</v>
      </c>
      <c r="G157" s="90">
        <f t="shared" ca="1" si="31"/>
        <v>65511732415.195206</v>
      </c>
      <c r="H157" s="90">
        <f t="shared" ca="1" si="31"/>
        <v>64833653399.330246</v>
      </c>
      <c r="I157" s="90">
        <f t="shared" ca="1" si="31"/>
        <v>64155574383.465286</v>
      </c>
      <c r="J157" s="90">
        <f t="shared" ca="1" si="31"/>
        <v>63477495367.600334</v>
      </c>
      <c r="K157" s="90">
        <f t="shared" ca="1" si="31"/>
        <v>62799416351.735374</v>
      </c>
      <c r="L157">
        <f ca="1">IF('NGPS 2020'!$A165="MR",INDIRECT("'NGPS 2020'!"&amp;'Country Selector'!$B$3&amp;ROW($A165))*10^12,0)*'Process Emissions Multipliers'!$E$56</f>
        <v>62121337335.870415</v>
      </c>
      <c r="M157" s="90">
        <f t="shared" ref="M157:M177" ca="1" si="34">$L157*($V$1-M$1)/($V$1-$L$1)+$V157*(M$1-$L$1)/($V$1-$L$1)</f>
        <v>62541153213.906403</v>
      </c>
      <c r="N157" s="90">
        <f t="shared" ca="1" si="32"/>
        <v>62960969091.942398</v>
      </c>
      <c r="O157" s="90">
        <f t="shared" ca="1" si="32"/>
        <v>63380784969.978378</v>
      </c>
      <c r="P157" s="90">
        <f t="shared" ca="1" si="32"/>
        <v>63800600848.014366</v>
      </c>
      <c r="Q157" s="90">
        <f t="shared" ca="1" si="32"/>
        <v>64220416726.050354</v>
      </c>
      <c r="R157" s="90">
        <f t="shared" ca="1" si="32"/>
        <v>64640232604.086349</v>
      </c>
      <c r="S157" s="90">
        <f t="shared" ca="1" si="32"/>
        <v>65060048482.122337</v>
      </c>
      <c r="T157" s="90">
        <f t="shared" ca="1" si="32"/>
        <v>65479864360.158325</v>
      </c>
      <c r="U157" s="90">
        <f t="shared" ca="1" si="32"/>
        <v>65899680238.194321</v>
      </c>
      <c r="V157">
        <f ca="1">IF('NGPS 2030'!$A165="MR",INDIRECT("'NGPS 2030'!"&amp;'Country Selector'!$B$3&amp;ROW($A165))*10^12,0)*'Process Emissions Multipliers'!$G$56</f>
        <v>66319496116.230301</v>
      </c>
      <c r="W157" s="90">
        <f t="shared" ca="1" si="30"/>
        <v>66413394431.937737</v>
      </c>
      <c r="X157" s="90">
        <f t="shared" ca="1" si="30"/>
        <v>66507292747.64518</v>
      </c>
      <c r="Y157" s="90">
        <f t="shared" ca="1" si="30"/>
        <v>66601191063.352615</v>
      </c>
      <c r="Z157" s="90">
        <f t="shared" ca="1" si="30"/>
        <v>66695089379.060051</v>
      </c>
      <c r="AA157" s="90">
        <f t="shared" ca="1" si="30"/>
        <v>66788987694.767487</v>
      </c>
      <c r="AB157" s="90">
        <f t="shared" ca="1" si="30"/>
        <v>66882886010.47493</v>
      </c>
      <c r="AC157" s="90">
        <f t="shared" ca="1" si="30"/>
        <v>66976784326.182373</v>
      </c>
      <c r="AD157" s="90">
        <f t="shared" ca="1" si="30"/>
        <v>67070682641.889801</v>
      </c>
      <c r="AE157" s="90">
        <f t="shared" ca="1" si="30"/>
        <v>67164580957.597244</v>
      </c>
      <c r="AF157" s="90">
        <f t="shared" ca="1" si="30"/>
        <v>67258479273.304672</v>
      </c>
      <c r="AG157" s="90">
        <f t="shared" ca="1" si="30"/>
        <v>67352377589.012115</v>
      </c>
      <c r="AH157" s="90">
        <f t="shared" ca="1" si="30"/>
        <v>67446275904.719551</v>
      </c>
      <c r="AI157" s="90">
        <f t="shared" ca="1" si="30"/>
        <v>67540174220.426987</v>
      </c>
      <c r="AJ157" s="90">
        <f t="shared" ca="1" si="30"/>
        <v>67634072536.13443</v>
      </c>
      <c r="AK157" s="90">
        <f t="shared" ca="1" si="30"/>
        <v>67727970851.841873</v>
      </c>
      <c r="AL157" s="90">
        <f t="shared" ca="1" si="30"/>
        <v>67821869167.549301</v>
      </c>
      <c r="AM157" s="90">
        <f t="shared" ca="1" si="29"/>
        <v>67915767483.256752</v>
      </c>
      <c r="AN157" s="90">
        <f t="shared" ca="1" si="29"/>
        <v>68009665798.96418</v>
      </c>
      <c r="AO157" s="90">
        <f t="shared" ca="1" si="29"/>
        <v>68103564114.671623</v>
      </c>
      <c r="AP157">
        <f ca="1">V157*'Process Emissions Multipliers'!$H$56</f>
        <v>68197462430.379059</v>
      </c>
    </row>
    <row r="158" spans="1:42">
      <c r="A158" s="74">
        <v>400</v>
      </c>
      <c r="B158" s="208">
        <f ca="1">IF('NGPS 2010'!$A166="MR",INDIRECT("'NGPS 2010'!"&amp;'Country Selector'!$B$3&amp;ROW($A166))*10^12,0)*'Process Emissions Multipliers'!$C$56</f>
        <v>35049372836.676231</v>
      </c>
      <c r="C158" s="90">
        <f t="shared" ca="1" si="33"/>
        <v>37138538579.164436</v>
      </c>
      <c r="D158" s="90">
        <f t="shared" ca="1" si="31"/>
        <v>39227704321.652641</v>
      </c>
      <c r="E158" s="90">
        <f t="shared" ca="1" si="31"/>
        <v>41316870064.140854</v>
      </c>
      <c r="F158" s="90">
        <f t="shared" ca="1" si="31"/>
        <v>43406035806.629051</v>
      </c>
      <c r="G158" s="90">
        <f t="shared" ca="1" si="31"/>
        <v>45495201549.117264</v>
      </c>
      <c r="H158" s="90">
        <f t="shared" ca="1" si="31"/>
        <v>47584367291.605469</v>
      </c>
      <c r="I158" s="90">
        <f t="shared" ca="1" si="31"/>
        <v>49673533034.093674</v>
      </c>
      <c r="J158" s="90">
        <f t="shared" ca="1" si="31"/>
        <v>51762698776.581871</v>
      </c>
      <c r="K158" s="90">
        <f t="shared" ca="1" si="31"/>
        <v>53851864519.070084</v>
      </c>
      <c r="L158">
        <f ca="1">IF('NGPS 2020'!$A166="MR",INDIRECT("'NGPS 2020'!"&amp;'Country Selector'!$B$3&amp;ROW($A166))*10^12,0)*'Process Emissions Multipliers'!$E$56</f>
        <v>55941030261.558289</v>
      </c>
      <c r="M158" s="90">
        <f t="shared" ca="1" si="34"/>
        <v>55574725652.177559</v>
      </c>
      <c r="N158" s="90">
        <f t="shared" ca="1" si="32"/>
        <v>55208421042.796837</v>
      </c>
      <c r="O158" s="90">
        <f t="shared" ca="1" si="32"/>
        <v>54842116433.416115</v>
      </c>
      <c r="P158" s="90">
        <f t="shared" ca="1" si="32"/>
        <v>54475811824.035385</v>
      </c>
      <c r="Q158" s="90">
        <f t="shared" ca="1" si="32"/>
        <v>54109507214.654663</v>
      </c>
      <c r="R158" s="90">
        <f t="shared" ca="1" si="32"/>
        <v>53743202605.273941</v>
      </c>
      <c r="S158" s="90">
        <f t="shared" ca="1" si="32"/>
        <v>53376897995.893219</v>
      </c>
      <c r="T158" s="90">
        <f t="shared" ca="1" si="32"/>
        <v>53010593386.512482</v>
      </c>
      <c r="U158" s="90">
        <f t="shared" ca="1" si="32"/>
        <v>52644288777.131767</v>
      </c>
      <c r="V158">
        <f ca="1">IF('NGPS 2030'!$A166="MR",INDIRECT("'NGPS 2030'!"&amp;'Country Selector'!$B$3&amp;ROW($A166))*10^12,0)*'Process Emissions Multipliers'!$G$56</f>
        <v>52277984167.751038</v>
      </c>
      <c r="W158" s="90">
        <f t="shared" ca="1" si="30"/>
        <v>52352001839.015137</v>
      </c>
      <c r="X158" s="90">
        <f t="shared" ca="1" si="30"/>
        <v>52426019510.279243</v>
      </c>
      <c r="Y158" s="90">
        <f t="shared" ca="1" si="30"/>
        <v>52500037181.543335</v>
      </c>
      <c r="Z158" s="90">
        <f t="shared" ca="1" si="30"/>
        <v>52574054852.807434</v>
      </c>
      <c r="AA158" s="90">
        <f t="shared" ca="1" si="30"/>
        <v>52648072524.071541</v>
      </c>
      <c r="AB158" s="90">
        <f t="shared" ca="1" si="30"/>
        <v>52722090195.33564</v>
      </c>
      <c r="AC158" s="90">
        <f t="shared" ca="1" si="30"/>
        <v>52796107866.599731</v>
      </c>
      <c r="AD158" s="90">
        <f t="shared" ca="1" si="30"/>
        <v>52870125537.863846</v>
      </c>
      <c r="AE158" s="90">
        <f t="shared" ca="1" si="30"/>
        <v>52944143209.127945</v>
      </c>
      <c r="AF158" s="90">
        <f t="shared" ca="1" si="30"/>
        <v>53018160880.392044</v>
      </c>
      <c r="AG158" s="90">
        <f t="shared" ca="1" si="30"/>
        <v>53092178551.656143</v>
      </c>
      <c r="AH158" s="90">
        <f t="shared" ca="1" si="30"/>
        <v>53166196222.920242</v>
      </c>
      <c r="AI158" s="90">
        <f t="shared" ca="1" si="30"/>
        <v>53240213894.184341</v>
      </c>
      <c r="AJ158" s="90">
        <f t="shared" ca="1" si="30"/>
        <v>53314231565.448441</v>
      </c>
      <c r="AK158" s="90">
        <f t="shared" ca="1" si="30"/>
        <v>53388249236.71254</v>
      </c>
      <c r="AL158" s="90">
        <f t="shared" ref="AL158:AO173" ca="1" si="35">$V158*($AP$1-AL$1)/($AP$1-$V$1)+$AP158*(AL$1-$V$1)/($AP$1-$V$1)</f>
        <v>53462266907.976646</v>
      </c>
      <c r="AM158" s="90">
        <f t="shared" ca="1" si="35"/>
        <v>53536284579.240746</v>
      </c>
      <c r="AN158" s="90">
        <f t="shared" ca="1" si="35"/>
        <v>53610302250.504837</v>
      </c>
      <c r="AO158" s="90">
        <f t="shared" ca="1" si="35"/>
        <v>53684319921.768944</v>
      </c>
      <c r="AP158">
        <f ca="1">V158*'Process Emissions Multipliers'!$H$56</f>
        <v>53758337593.033043</v>
      </c>
    </row>
    <row r="159" spans="1:42">
      <c r="A159" s="74">
        <v>450</v>
      </c>
      <c r="B159" s="208">
        <f ca="1">IF('NGPS 2010'!$A167="MR",INDIRECT("'NGPS 2010'!"&amp;'Country Selector'!$B$3&amp;ROW($A167))*10^12,0)*'Process Emissions Multipliers'!$C$56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Selector'!$B$3&amp;ROW($A167))*10^12,0)*'Process Emissions Multipliers'!$E$56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Selector'!$B$3&amp;ROW($A167))*10^12,0)*'Process Emissions Multipliers'!$G$56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Multipliers'!$H$56</f>
        <v>0</v>
      </c>
    </row>
    <row r="160" spans="1:42">
      <c r="A160" s="74">
        <v>500</v>
      </c>
      <c r="B160" s="208">
        <f ca="1">IF('NGPS 2010'!$A168="MR",INDIRECT("'NGPS 2010'!"&amp;'Country Selector'!$B$3&amp;ROW($A168))*10^12,0)*'Process Emissions Multipliers'!$C$56</f>
        <v>64247744871.201874</v>
      </c>
      <c r="C160" s="90">
        <f t="shared" ca="1" si="33"/>
        <v>71971241335.872559</v>
      </c>
      <c r="D160" s="90">
        <f t="shared" ca="1" si="31"/>
        <v>79694737800.543228</v>
      </c>
      <c r="E160" s="90">
        <f t="shared" ca="1" si="31"/>
        <v>87418234265.213898</v>
      </c>
      <c r="F160" s="90">
        <f t="shared" ca="1" si="31"/>
        <v>95141730729.884583</v>
      </c>
      <c r="G160" s="90">
        <f t="shared" ca="1" si="31"/>
        <v>102865227194.55525</v>
      </c>
      <c r="H160" s="90">
        <f t="shared" ca="1" si="31"/>
        <v>110588723659.22592</v>
      </c>
      <c r="I160" s="90">
        <f t="shared" ca="1" si="31"/>
        <v>118312220123.89661</v>
      </c>
      <c r="J160" s="90">
        <f t="shared" ca="1" si="31"/>
        <v>126035716588.56728</v>
      </c>
      <c r="K160" s="90">
        <f t="shared" ca="1" si="31"/>
        <v>133759213053.23796</v>
      </c>
      <c r="L160">
        <f ca="1">IF('NGPS 2020'!$A168="MR",INDIRECT("'NGPS 2020'!"&amp;'Country Selector'!$B$3&amp;ROW($A168))*10^12,0)*'Process Emissions Multipliers'!$E$56</f>
        <v>141482709517.90863</v>
      </c>
      <c r="M160" s="90">
        <f t="shared" ca="1" si="34"/>
        <v>142628242714.21375</v>
      </c>
      <c r="N160" s="90">
        <f t="shared" ca="1" si="32"/>
        <v>143773775910.51883</v>
      </c>
      <c r="O160" s="90">
        <f t="shared" ca="1" si="32"/>
        <v>144919309106.82394</v>
      </c>
      <c r="P160" s="90">
        <f t="shared" ca="1" si="32"/>
        <v>146064842303.12903</v>
      </c>
      <c r="Q160" s="90">
        <f t="shared" ca="1" si="32"/>
        <v>147210375499.43414</v>
      </c>
      <c r="R160" s="90">
        <f t="shared" ca="1" si="32"/>
        <v>148355908695.73926</v>
      </c>
      <c r="S160" s="90">
        <f t="shared" ca="1" si="32"/>
        <v>149501441892.04434</v>
      </c>
      <c r="T160" s="90">
        <f t="shared" ca="1" si="32"/>
        <v>150646975088.34946</v>
      </c>
      <c r="U160" s="90">
        <f t="shared" ca="1" si="32"/>
        <v>151792508284.65457</v>
      </c>
      <c r="V160">
        <f ca="1">IF('NGPS 2030'!$A168="MR",INDIRECT("'NGPS 2030'!"&amp;'Country Selector'!$B$3&amp;ROW($A168))*10^12,0)*'Process Emissions Multipliers'!$G$56</f>
        <v>152938041480.95966</v>
      </c>
      <c r="W160" s="90">
        <f t="shared" ca="1" si="36"/>
        <v>153154578477.5238</v>
      </c>
      <c r="X160" s="90">
        <f t="shared" ca="1" si="36"/>
        <v>153371115474.08798</v>
      </c>
      <c r="Y160" s="90">
        <f t="shared" ca="1" si="36"/>
        <v>153587652470.6521</v>
      </c>
      <c r="Z160" s="90">
        <f t="shared" ca="1" si="36"/>
        <v>153804189467.21628</v>
      </c>
      <c r="AA160" s="90">
        <f t="shared" ca="1" si="36"/>
        <v>154020726463.78043</v>
      </c>
      <c r="AB160" s="90">
        <f t="shared" ca="1" si="36"/>
        <v>154237263460.34454</v>
      </c>
      <c r="AC160" s="90">
        <f t="shared" ca="1" si="36"/>
        <v>154453800456.90872</v>
      </c>
      <c r="AD160" s="90">
        <f t="shared" ca="1" si="36"/>
        <v>154670337453.47287</v>
      </c>
      <c r="AE160" s="90">
        <f t="shared" ca="1" si="36"/>
        <v>154886874450.03699</v>
      </c>
      <c r="AF160" s="90">
        <f t="shared" ca="1" si="36"/>
        <v>155103411446.60117</v>
      </c>
      <c r="AG160" s="90">
        <f t="shared" ca="1" si="36"/>
        <v>155319948443.16534</v>
      </c>
      <c r="AH160" s="90">
        <f t="shared" ca="1" si="36"/>
        <v>155536485439.72949</v>
      </c>
      <c r="AI160" s="90">
        <f t="shared" ca="1" si="36"/>
        <v>155753022436.29361</v>
      </c>
      <c r="AJ160" s="90">
        <f t="shared" ca="1" si="36"/>
        <v>155969559432.85776</v>
      </c>
      <c r="AK160" s="90">
        <f t="shared" ca="1" si="36"/>
        <v>156186096429.42194</v>
      </c>
      <c r="AL160" s="90">
        <f t="shared" ca="1" si="36"/>
        <v>156402633425.98608</v>
      </c>
      <c r="AM160" s="90">
        <f t="shared" ca="1" si="35"/>
        <v>156619170422.55023</v>
      </c>
      <c r="AN160" s="90">
        <f t="shared" ca="1" si="35"/>
        <v>156835707419.11438</v>
      </c>
      <c r="AO160" s="90">
        <f t="shared" ca="1" si="35"/>
        <v>157052244415.67853</v>
      </c>
      <c r="AP160">
        <f ca="1">V160*'Process Emissions Multipliers'!$H$56</f>
        <v>157268781412.24268</v>
      </c>
    </row>
    <row r="161" spans="1:42">
      <c r="A161" s="74">
        <v>550</v>
      </c>
      <c r="B161" s="208">
        <f ca="1">IF('NGPS 2010'!$A169="MR",INDIRECT("'NGPS 2010'!"&amp;'Country Selector'!$B$3&amp;ROW($A169))*10^12,0)*'Process Emissions Multipliers'!$C$56</f>
        <v>20264113783.567959</v>
      </c>
      <c r="C161" s="90">
        <f t="shared" ca="1" si="33"/>
        <v>21473060645.039101</v>
      </c>
      <c r="D161" s="90">
        <f t="shared" ca="1" si="31"/>
        <v>22682007506.510246</v>
      </c>
      <c r="E161" s="90">
        <f t="shared" ca="1" si="31"/>
        <v>23890954367.981384</v>
      </c>
      <c r="F161" s="90">
        <f t="shared" ca="1" si="31"/>
        <v>25099901229.45253</v>
      </c>
      <c r="G161" s="90">
        <f t="shared" ca="1" si="31"/>
        <v>26308848090.923676</v>
      </c>
      <c r="H161" s="90">
        <f t="shared" ca="1" si="31"/>
        <v>27517794952.394814</v>
      </c>
      <c r="I161" s="90">
        <f t="shared" ca="1" si="31"/>
        <v>28726741813.865959</v>
      </c>
      <c r="J161" s="90">
        <f t="shared" ca="1" si="31"/>
        <v>29935688675.337105</v>
      </c>
      <c r="K161" s="90">
        <f t="shared" ca="1" si="31"/>
        <v>31144635536.80825</v>
      </c>
      <c r="L161">
        <f ca="1">IF('NGPS 2020'!$A169="MR",INDIRECT("'NGPS 2020'!"&amp;'Country Selector'!$B$3&amp;ROW($A169))*10^12,0)*'Process Emissions Multipliers'!$E$56</f>
        <v>32353582398.279388</v>
      </c>
      <c r="M161" s="90">
        <f t="shared" ca="1" si="34"/>
        <v>32185119050.928581</v>
      </c>
      <c r="N161" s="90">
        <f t="shared" ca="1" si="32"/>
        <v>32016655703.577766</v>
      </c>
      <c r="O161" s="90">
        <f t="shared" ca="1" si="32"/>
        <v>31848192356.226952</v>
      </c>
      <c r="P161" s="90">
        <f t="shared" ca="1" si="32"/>
        <v>31679729008.876141</v>
      </c>
      <c r="Q161" s="90">
        <f t="shared" ca="1" si="32"/>
        <v>31511265661.52533</v>
      </c>
      <c r="R161" s="90">
        <f t="shared" ca="1" si="32"/>
        <v>31342802314.174519</v>
      </c>
      <c r="S161" s="90">
        <f t="shared" ca="1" si="32"/>
        <v>31174338966.823708</v>
      </c>
      <c r="T161" s="90">
        <f t="shared" ca="1" si="32"/>
        <v>31005875619.472893</v>
      </c>
      <c r="U161" s="90">
        <f t="shared" ca="1" si="32"/>
        <v>30837412272.122078</v>
      </c>
      <c r="V161">
        <f ca="1">IF('NGPS 2030'!$A169="MR",INDIRECT("'NGPS 2030'!"&amp;'Country Selector'!$B$3&amp;ROW($A169))*10^12,0)*'Process Emissions Multipliers'!$G$56</f>
        <v>30668948924.771271</v>
      </c>
      <c r="W161" s="90">
        <f t="shared" ca="1" si="36"/>
        <v>30712371490.037846</v>
      </c>
      <c r="X161" s="90">
        <f t="shared" ca="1" si="36"/>
        <v>30755794055.30442</v>
      </c>
      <c r="Y161" s="90">
        <f t="shared" ca="1" si="36"/>
        <v>30799216620.570999</v>
      </c>
      <c r="Z161" s="90">
        <f t="shared" ca="1" si="36"/>
        <v>30842639185.837578</v>
      </c>
      <c r="AA161" s="90">
        <f t="shared" ca="1" si="36"/>
        <v>30886061751.104153</v>
      </c>
      <c r="AB161" s="90">
        <f t="shared" ca="1" si="36"/>
        <v>30929484316.370728</v>
      </c>
      <c r="AC161" s="90">
        <f t="shared" ca="1" si="36"/>
        <v>30972906881.637306</v>
      </c>
      <c r="AD161" s="90">
        <f t="shared" ca="1" si="36"/>
        <v>31016329446.903881</v>
      </c>
      <c r="AE161" s="90">
        <f t="shared" ca="1" si="36"/>
        <v>31059752012.17046</v>
      </c>
      <c r="AF161" s="90">
        <f t="shared" ca="1" si="36"/>
        <v>31103174577.437035</v>
      </c>
      <c r="AG161" s="90">
        <f t="shared" ca="1" si="36"/>
        <v>31146597142.703606</v>
      </c>
      <c r="AH161" s="90">
        <f t="shared" ca="1" si="36"/>
        <v>31190019707.970184</v>
      </c>
      <c r="AI161" s="90">
        <f t="shared" ca="1" si="36"/>
        <v>31233442273.236759</v>
      </c>
      <c r="AJ161" s="90">
        <f t="shared" ca="1" si="36"/>
        <v>31276864838.503338</v>
      </c>
      <c r="AK161" s="90">
        <f t="shared" ca="1" si="36"/>
        <v>31320287403.769913</v>
      </c>
      <c r="AL161" s="90">
        <f t="shared" ca="1" si="36"/>
        <v>31363709969.036491</v>
      </c>
      <c r="AM161" s="90">
        <f t="shared" ca="1" si="35"/>
        <v>31407132534.303066</v>
      </c>
      <c r="AN161" s="90">
        <f t="shared" ca="1" si="35"/>
        <v>31450555099.569645</v>
      </c>
      <c r="AO161" s="90">
        <f t="shared" ca="1" si="35"/>
        <v>31493977664.83622</v>
      </c>
      <c r="AP161">
        <f ca="1">V161*'Process Emissions Multipliers'!$H$56</f>
        <v>31537400230.102795</v>
      </c>
    </row>
    <row r="162" spans="1:42">
      <c r="A162" s="74">
        <v>600</v>
      </c>
      <c r="B162" s="208">
        <f ca="1">IF('NGPS 2010'!$A170="MR",INDIRECT("'NGPS 2010'!"&amp;'Country Selector'!$B$3&amp;ROW($A170))*10^12,0)*'Process Emissions Multipliers'!$C$56</f>
        <v>29830854026.743073</v>
      </c>
      <c r="C162" s="90">
        <f t="shared" ca="1" si="33"/>
        <v>34208083967.016598</v>
      </c>
      <c r="D162" s="90">
        <f t="shared" ca="1" si="31"/>
        <v>38585313907.290123</v>
      </c>
      <c r="E162" s="90">
        <f t="shared" ca="1" si="31"/>
        <v>42962543847.563644</v>
      </c>
      <c r="F162" s="90">
        <f t="shared" ca="1" si="31"/>
        <v>47339773787.837173</v>
      </c>
      <c r="G162" s="90">
        <f t="shared" ca="1" si="31"/>
        <v>51717003728.110703</v>
      </c>
      <c r="H162" s="90">
        <f t="shared" ca="1" si="31"/>
        <v>56094233668.384224</v>
      </c>
      <c r="I162" s="90">
        <f t="shared" ca="1" si="31"/>
        <v>60471463608.657761</v>
      </c>
      <c r="J162" s="90">
        <f t="shared" ca="1" si="31"/>
        <v>64848693548.931282</v>
      </c>
      <c r="K162" s="90">
        <f t="shared" ca="1" si="31"/>
        <v>69225923489.204803</v>
      </c>
      <c r="L162">
        <f ca="1">IF('NGPS 2020'!$A170="MR",INDIRECT("'NGPS 2020'!"&amp;'Country Selector'!$B$3&amp;ROW($A170))*10^12,0)*'Process Emissions Multipliers'!$E$56</f>
        <v>73603153429.478333</v>
      </c>
      <c r="M162" s="90">
        <f t="shared" ca="1" si="34"/>
        <v>74290085722.337967</v>
      </c>
      <c r="N162" s="90">
        <f t="shared" ca="1" si="32"/>
        <v>74977018015.197617</v>
      </c>
      <c r="O162" s="90">
        <f t="shared" ca="1" si="32"/>
        <v>75663950308.057266</v>
      </c>
      <c r="P162" s="90">
        <f t="shared" ca="1" si="32"/>
        <v>76350882600.916901</v>
      </c>
      <c r="Q162" s="90">
        <f t="shared" ca="1" si="32"/>
        <v>77037814893.77655</v>
      </c>
      <c r="R162" s="90">
        <f t="shared" ca="1" si="32"/>
        <v>77724747186.6362</v>
      </c>
      <c r="S162" s="90">
        <f t="shared" ca="1" si="32"/>
        <v>78411679479.49585</v>
      </c>
      <c r="T162" s="90">
        <f t="shared" ca="1" si="32"/>
        <v>79098611772.355484</v>
      </c>
      <c r="U162" s="90">
        <f t="shared" ca="1" si="32"/>
        <v>79785544065.215134</v>
      </c>
      <c r="V162">
        <f ca="1">IF('NGPS 2030'!$A170="MR",INDIRECT("'NGPS 2030'!"&amp;'Country Selector'!$B$3&amp;ROW($A170))*10^12,0)*'Process Emissions Multipliers'!$G$56</f>
        <v>80472476358.074783</v>
      </c>
      <c r="W162" s="90">
        <f t="shared" ca="1" si="36"/>
        <v>80586413140.368591</v>
      </c>
      <c r="X162" s="90">
        <f t="shared" ca="1" si="36"/>
        <v>80700349922.662399</v>
      </c>
      <c r="Y162" s="90">
        <f t="shared" ca="1" si="36"/>
        <v>80814286704.956192</v>
      </c>
      <c r="Z162" s="90">
        <f t="shared" ca="1" si="36"/>
        <v>80928223487.25</v>
      </c>
      <c r="AA162" s="90">
        <f t="shared" ca="1" si="36"/>
        <v>81042160269.543823</v>
      </c>
      <c r="AB162" s="90">
        <f t="shared" ca="1" si="36"/>
        <v>81156097051.837616</v>
      </c>
      <c r="AC162" s="90">
        <f t="shared" ca="1" si="36"/>
        <v>81270033834.131424</v>
      </c>
      <c r="AD162" s="90">
        <f t="shared" ca="1" si="36"/>
        <v>81383970616.425232</v>
      </c>
      <c r="AE162" s="90">
        <f t="shared" ca="1" si="36"/>
        <v>81497907398.71904</v>
      </c>
      <c r="AF162" s="90">
        <f t="shared" ca="1" si="36"/>
        <v>81611844181.012848</v>
      </c>
      <c r="AG162" s="90">
        <f t="shared" ca="1" si="36"/>
        <v>81725780963.306641</v>
      </c>
      <c r="AH162" s="90">
        <f t="shared" ca="1" si="36"/>
        <v>81839717745.600449</v>
      </c>
      <c r="AI162" s="90">
        <f t="shared" ca="1" si="36"/>
        <v>81953654527.894257</v>
      </c>
      <c r="AJ162" s="90">
        <f t="shared" ca="1" si="36"/>
        <v>82067591310.188065</v>
      </c>
      <c r="AK162" s="90">
        <f t="shared" ca="1" si="36"/>
        <v>82181528092.481873</v>
      </c>
      <c r="AL162" s="90">
        <f t="shared" ca="1" si="36"/>
        <v>82295464874.775681</v>
      </c>
      <c r="AM162" s="90">
        <f t="shared" ca="1" si="35"/>
        <v>82409401657.069473</v>
      </c>
      <c r="AN162" s="90">
        <f t="shared" ca="1" si="35"/>
        <v>82523338439.363297</v>
      </c>
      <c r="AO162" s="90">
        <f t="shared" ca="1" si="35"/>
        <v>82637275221.657089</v>
      </c>
      <c r="AP162">
        <f ca="1">V162*'Process Emissions Multipliers'!$H$56</f>
        <v>82751212003.950897</v>
      </c>
    </row>
    <row r="163" spans="1:42">
      <c r="A163" s="74">
        <v>650</v>
      </c>
      <c r="B163" s="208">
        <f ca="1">IF('NGPS 2010'!$A171="MR",INDIRECT("'NGPS 2010'!"&amp;'Country Selector'!$B$3&amp;ROW($A171))*10^12,0)*'Process Emissions Multipliers'!$C$56</f>
        <v>40545414812.535011</v>
      </c>
      <c r="C163" s="90">
        <f t="shared" ca="1" si="33"/>
        <v>42838515649.063957</v>
      </c>
      <c r="D163" s="90">
        <f t="shared" ca="1" si="31"/>
        <v>45131616485.592896</v>
      </c>
      <c r="E163" s="90">
        <f t="shared" ca="1" si="31"/>
        <v>47424717322.121841</v>
      </c>
      <c r="F163" s="90">
        <f t="shared" ca="1" si="31"/>
        <v>49717818158.650787</v>
      </c>
      <c r="G163" s="90">
        <f t="shared" ca="1" si="31"/>
        <v>52010918995.179733</v>
      </c>
      <c r="H163" s="90">
        <f t="shared" ca="1" si="31"/>
        <v>54304019831.708679</v>
      </c>
      <c r="I163" s="90">
        <f t="shared" ca="1" si="31"/>
        <v>56597120668.237625</v>
      </c>
      <c r="J163" s="90">
        <f t="shared" ca="1" si="31"/>
        <v>58890221504.766571</v>
      </c>
      <c r="K163" s="90">
        <f t="shared" ca="1" si="31"/>
        <v>61183322341.295509</v>
      </c>
      <c r="L163">
        <f ca="1">IF('NGPS 2020'!$A171="MR",INDIRECT("'NGPS 2020'!"&amp;'Country Selector'!$B$3&amp;ROW($A171))*10^12,0)*'Process Emissions Multipliers'!$E$56</f>
        <v>63476423177.824455</v>
      </c>
      <c r="M163" s="90">
        <f t="shared" ca="1" si="34"/>
        <v>63747329803.227547</v>
      </c>
      <c r="N163" s="90">
        <f t="shared" ca="1" si="32"/>
        <v>64018236428.630646</v>
      </c>
      <c r="O163" s="90">
        <f t="shared" ca="1" si="32"/>
        <v>64289143054.033737</v>
      </c>
      <c r="P163" s="90">
        <f t="shared" ca="1" si="32"/>
        <v>64560049679.436829</v>
      </c>
      <c r="Q163" s="90">
        <f t="shared" ca="1" si="32"/>
        <v>64830956304.83992</v>
      </c>
      <c r="R163" s="90">
        <f t="shared" ca="1" si="32"/>
        <v>65101862930.243019</v>
      </c>
      <c r="S163" s="90">
        <f t="shared" ca="1" si="32"/>
        <v>65372769555.646118</v>
      </c>
      <c r="T163" s="90">
        <f t="shared" ca="1" si="32"/>
        <v>65643676181.04921</v>
      </c>
      <c r="U163" s="90">
        <f t="shared" ca="1" si="32"/>
        <v>65914582806.452309</v>
      </c>
      <c r="V163">
        <f ca="1">IF('NGPS 2030'!$A171="MR",INDIRECT("'NGPS 2030'!"&amp;'Country Selector'!$B$3&amp;ROW($A171))*10^12,0)*'Process Emissions Multipliers'!$G$56</f>
        <v>66185489431.8554</v>
      </c>
      <c r="W163" s="90">
        <f t="shared" ca="1" si="36"/>
        <v>66279198014.487457</v>
      </c>
      <c r="X163" s="90">
        <f t="shared" ca="1" si="36"/>
        <v>66372906597.119499</v>
      </c>
      <c r="Y163" s="90">
        <f t="shared" ca="1" si="36"/>
        <v>66466615179.751541</v>
      </c>
      <c r="Z163" s="90">
        <f t="shared" ca="1" si="36"/>
        <v>66560323762.383598</v>
      </c>
      <c r="AA163" s="90">
        <f t="shared" ca="1" si="36"/>
        <v>66654032345.015656</v>
      </c>
      <c r="AB163" s="90">
        <f t="shared" ca="1" si="36"/>
        <v>66747740927.647697</v>
      </c>
      <c r="AC163" s="90">
        <f t="shared" ca="1" si="36"/>
        <v>66841449510.279739</v>
      </c>
      <c r="AD163" s="90">
        <f t="shared" ca="1" si="36"/>
        <v>66935158092.911789</v>
      </c>
      <c r="AE163" s="90">
        <f t="shared" ca="1" si="36"/>
        <v>67028866675.543839</v>
      </c>
      <c r="AF163" s="90">
        <f t="shared" ca="1" si="36"/>
        <v>67122575258.175888</v>
      </c>
      <c r="AG163" s="90">
        <f t="shared" ca="1" si="36"/>
        <v>67216283840.807938</v>
      </c>
      <c r="AH163" s="90">
        <f t="shared" ca="1" si="36"/>
        <v>67309992423.439987</v>
      </c>
      <c r="AI163" s="90">
        <f t="shared" ca="1" si="36"/>
        <v>67403701006.072044</v>
      </c>
      <c r="AJ163" s="90">
        <f t="shared" ca="1" si="36"/>
        <v>67497409588.704086</v>
      </c>
      <c r="AK163" s="90">
        <f t="shared" ca="1" si="36"/>
        <v>67591118171.336136</v>
      </c>
      <c r="AL163" s="90">
        <f t="shared" ca="1" si="36"/>
        <v>67684826753.968185</v>
      </c>
      <c r="AM163" s="90">
        <f t="shared" ca="1" si="35"/>
        <v>67778535336.600235</v>
      </c>
      <c r="AN163" s="90">
        <f t="shared" ca="1" si="35"/>
        <v>67872243919.232277</v>
      </c>
      <c r="AO163" s="90">
        <f t="shared" ca="1" si="35"/>
        <v>67965952501.864342</v>
      </c>
      <c r="AP163">
        <f ca="1">V163*'Process Emissions Multipliers'!$H$56</f>
        <v>68059661084.496384</v>
      </c>
    </row>
    <row r="164" spans="1:42">
      <c r="A164" s="74">
        <v>700</v>
      </c>
      <c r="B164" s="208">
        <f ca="1">IF('NGPS 2010'!$A172="MR",INDIRECT("'NGPS 2010'!"&amp;'Country Selector'!$B$3&amp;ROW($A172))*10^12,0)*'Process Emissions Multipliers'!$C$56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Selector'!$B$3&amp;ROW($A172))*10^12,0)*'Process Emissions Multipliers'!$E$56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Selector'!$B$3&amp;ROW($A172))*10^12,0)*'Process Emissions Multipliers'!$G$56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Multipliers'!$H$56</f>
        <v>0</v>
      </c>
    </row>
    <row r="165" spans="1:42">
      <c r="A165" s="74">
        <v>750</v>
      </c>
      <c r="B165" s="208">
        <f ca="1">IF('NGPS 2010'!$A173="MR",INDIRECT("'NGPS 2010'!"&amp;'Country Selector'!$B$3&amp;ROW($A173))*10^12,0)*'Process Emissions Multipliers'!$C$56</f>
        <v>4613744677.3434038</v>
      </c>
      <c r="C165" s="90">
        <f t="shared" ca="1" si="33"/>
        <v>5031303217.545104</v>
      </c>
      <c r="D165" s="90">
        <f t="shared" ca="1" si="31"/>
        <v>5448861757.7468033</v>
      </c>
      <c r="E165" s="90">
        <f t="shared" ca="1" si="31"/>
        <v>5866420297.9485035</v>
      </c>
      <c r="F165" s="90">
        <f t="shared" ca="1" si="31"/>
        <v>6283978838.1502037</v>
      </c>
      <c r="G165" s="90">
        <f t="shared" ca="1" si="31"/>
        <v>6701537378.3519039</v>
      </c>
      <c r="H165" s="90">
        <f t="shared" ca="1" si="31"/>
        <v>7119095918.5536032</v>
      </c>
      <c r="I165" s="90">
        <f t="shared" ca="1" si="31"/>
        <v>7536654458.7553034</v>
      </c>
      <c r="J165" s="90">
        <f t="shared" ca="1" si="31"/>
        <v>7954212998.9570026</v>
      </c>
      <c r="K165" s="90">
        <f t="shared" ca="1" si="31"/>
        <v>8371771539.1587029</v>
      </c>
      <c r="L165">
        <f ca="1">IF('NGPS 2020'!$A173="MR",INDIRECT("'NGPS 2020'!"&amp;'Country Selector'!$B$3&amp;ROW($A173))*10^12,0)*'Process Emissions Multipliers'!$E$56</f>
        <v>8789330079.3604031</v>
      </c>
      <c r="M165" s="90">
        <f t="shared" ca="1" si="34"/>
        <v>8843203137.7203674</v>
      </c>
      <c r="N165" s="90">
        <f t="shared" ca="1" si="32"/>
        <v>8897076196.0803337</v>
      </c>
      <c r="O165" s="90">
        <f t="shared" ca="1" si="32"/>
        <v>8950949254.4402981</v>
      </c>
      <c r="P165" s="90">
        <f t="shared" ca="1" si="32"/>
        <v>9004822312.8002625</v>
      </c>
      <c r="Q165" s="90">
        <f t="shared" ca="1" si="32"/>
        <v>9058695371.1602287</v>
      </c>
      <c r="R165" s="90">
        <f t="shared" ca="1" si="32"/>
        <v>9112568429.5201931</v>
      </c>
      <c r="S165" s="90">
        <f t="shared" ca="1" si="32"/>
        <v>9166441487.8801575</v>
      </c>
      <c r="T165" s="90">
        <f t="shared" ca="1" si="32"/>
        <v>9220314546.2401218</v>
      </c>
      <c r="U165" s="90">
        <f t="shared" ca="1" si="32"/>
        <v>9274187604.6000881</v>
      </c>
      <c r="V165">
        <f ca="1">IF('NGPS 2030'!$A173="MR",INDIRECT("'NGPS 2030'!"&amp;'Country Selector'!$B$3&amp;ROW($A173))*10^12,0)*'Process Emissions Multipliers'!$G$56</f>
        <v>9328060662.9600525</v>
      </c>
      <c r="W165" s="90">
        <f t="shared" ca="1" si="36"/>
        <v>9341267777.5547371</v>
      </c>
      <c r="X165" s="90">
        <f t="shared" ca="1" si="36"/>
        <v>9354474892.1494198</v>
      </c>
      <c r="Y165" s="90">
        <f t="shared" ca="1" si="36"/>
        <v>9367682006.7441044</v>
      </c>
      <c r="Z165" s="90">
        <f t="shared" ca="1" si="36"/>
        <v>9380889121.338789</v>
      </c>
      <c r="AA165" s="90">
        <f t="shared" ca="1" si="36"/>
        <v>9394096235.9334717</v>
      </c>
      <c r="AB165" s="90">
        <f t="shared" ca="1" si="36"/>
        <v>9407303350.5281563</v>
      </c>
      <c r="AC165" s="90">
        <f t="shared" ca="1" si="36"/>
        <v>9420510465.1228409</v>
      </c>
      <c r="AD165" s="90">
        <f t="shared" ca="1" si="36"/>
        <v>9433717579.7175255</v>
      </c>
      <c r="AE165" s="90">
        <f t="shared" ca="1" si="36"/>
        <v>9446924694.3122082</v>
      </c>
      <c r="AF165" s="90">
        <f t="shared" ca="1" si="36"/>
        <v>9460131808.9068928</v>
      </c>
      <c r="AG165" s="90">
        <f t="shared" ca="1" si="36"/>
        <v>9473338923.5015774</v>
      </c>
      <c r="AH165" s="90">
        <f t="shared" ca="1" si="36"/>
        <v>9486546038.0962601</v>
      </c>
      <c r="AI165" s="90">
        <f t="shared" ca="1" si="36"/>
        <v>9499753152.6909447</v>
      </c>
      <c r="AJ165" s="90">
        <f t="shared" ca="1" si="36"/>
        <v>9512960267.2856293</v>
      </c>
      <c r="AK165" s="90">
        <f t="shared" ca="1" si="36"/>
        <v>9526167381.8803139</v>
      </c>
      <c r="AL165" s="90">
        <f t="shared" ca="1" si="36"/>
        <v>9539374496.4749966</v>
      </c>
      <c r="AM165" s="90">
        <f t="shared" ca="1" si="35"/>
        <v>9552581611.0696812</v>
      </c>
      <c r="AN165" s="90">
        <f t="shared" ca="1" si="35"/>
        <v>9565788725.6643639</v>
      </c>
      <c r="AO165" s="90">
        <f t="shared" ca="1" si="35"/>
        <v>9578995840.2590485</v>
      </c>
      <c r="AP165">
        <f ca="1">V165*'Process Emissions Multipliers'!$H$56</f>
        <v>9592202954.8537331</v>
      </c>
    </row>
    <row r="166" spans="1:42">
      <c r="A166" s="74">
        <v>800</v>
      </c>
      <c r="B166" s="208">
        <f ca="1">IF('NGPS 2010'!$A174="MR",INDIRECT("'NGPS 2010'!"&amp;'Country Selector'!$B$3&amp;ROW($A174))*10^12,0)*'Process Emissions Multipliers'!$C$56</f>
        <v>39575895435.13063</v>
      </c>
      <c r="C166" s="90">
        <f t="shared" ca="1" si="33"/>
        <v>44320911507.236839</v>
      </c>
      <c r="D166" s="90">
        <f t="shared" ca="1" si="31"/>
        <v>49065927579.34304</v>
      </c>
      <c r="E166" s="90">
        <f t="shared" ca="1" si="31"/>
        <v>53810943651.449249</v>
      </c>
      <c r="F166" s="90">
        <f t="shared" ca="1" si="31"/>
        <v>58555959723.55545</v>
      </c>
      <c r="G166" s="90">
        <f t="shared" ca="1" si="31"/>
        <v>63300975795.661659</v>
      </c>
      <c r="H166" s="90">
        <f t="shared" ca="1" si="31"/>
        <v>68045991867.767868</v>
      </c>
      <c r="I166" s="90">
        <f t="shared" ca="1" si="31"/>
        <v>72791007939.874069</v>
      </c>
      <c r="J166" s="90">
        <f t="shared" ca="1" si="31"/>
        <v>77536024011.98027</v>
      </c>
      <c r="K166" s="90">
        <f t="shared" ca="1" si="31"/>
        <v>82281040084.086472</v>
      </c>
      <c r="L166">
        <f ca="1">IF('NGPS 2020'!$A174="MR",INDIRECT("'NGPS 2020'!"&amp;'Country Selector'!$B$3&amp;ROW($A174))*10^12,0)*'Process Emissions Multipliers'!$E$56</f>
        <v>87026056156.192688</v>
      </c>
      <c r="M166" s="90">
        <f t="shared" ca="1" si="34"/>
        <v>87724730871.457077</v>
      </c>
      <c r="N166" s="90">
        <f t="shared" ca="1" si="32"/>
        <v>88423405586.721481</v>
      </c>
      <c r="O166" s="90">
        <f t="shared" ca="1" si="32"/>
        <v>89122080301.98587</v>
      </c>
      <c r="P166" s="90">
        <f t="shared" ca="1" si="32"/>
        <v>89820755017.250275</v>
      </c>
      <c r="Q166" s="90">
        <f t="shared" ca="1" si="32"/>
        <v>90519429732.514679</v>
      </c>
      <c r="R166" s="90">
        <f t="shared" ca="1" si="32"/>
        <v>91218104447.779053</v>
      </c>
      <c r="S166" s="90">
        <f t="shared" ca="1" si="32"/>
        <v>91916779163.043457</v>
      </c>
      <c r="T166" s="90">
        <f t="shared" ca="1" si="32"/>
        <v>92615453878.307861</v>
      </c>
      <c r="U166" s="90">
        <f t="shared" ca="1" si="32"/>
        <v>93314128593.57225</v>
      </c>
      <c r="V166">
        <f ca="1">IF('NGPS 2030'!$A174="MR",INDIRECT("'NGPS 2030'!"&amp;'Country Selector'!$B$3&amp;ROW($A174))*10^12,0)*'Process Emissions Multipliers'!$G$56</f>
        <v>94012803308.836655</v>
      </c>
      <c r="W166" s="90">
        <f t="shared" ca="1" si="36"/>
        <v>94145911133.874451</v>
      </c>
      <c r="X166" s="90">
        <f t="shared" ca="1" si="36"/>
        <v>94279018958.912262</v>
      </c>
      <c r="Y166" s="90">
        <f t="shared" ca="1" si="36"/>
        <v>94412126783.950058</v>
      </c>
      <c r="Z166" s="90">
        <f t="shared" ca="1" si="36"/>
        <v>94545234608.987854</v>
      </c>
      <c r="AA166" s="90">
        <f t="shared" ca="1" si="36"/>
        <v>94678342434.025665</v>
      </c>
      <c r="AB166" s="90">
        <f t="shared" ca="1" si="36"/>
        <v>94811450259.063461</v>
      </c>
      <c r="AC166" s="90">
        <f t="shared" ca="1" si="36"/>
        <v>94944558084.101257</v>
      </c>
      <c r="AD166" s="90">
        <f t="shared" ca="1" si="36"/>
        <v>95077665909.139069</v>
      </c>
      <c r="AE166" s="90">
        <f t="shared" ca="1" si="36"/>
        <v>95210773734.17688</v>
      </c>
      <c r="AF166" s="90">
        <f t="shared" ca="1" si="36"/>
        <v>95343881559.214676</v>
      </c>
      <c r="AG166" s="90">
        <f t="shared" ca="1" si="36"/>
        <v>95476989384.252472</v>
      </c>
      <c r="AH166" s="90">
        <f t="shared" ca="1" si="36"/>
        <v>95610097209.290283</v>
      </c>
      <c r="AI166" s="90">
        <f t="shared" ca="1" si="36"/>
        <v>95743205034.328079</v>
      </c>
      <c r="AJ166" s="90">
        <f t="shared" ca="1" si="36"/>
        <v>95876312859.365875</v>
      </c>
      <c r="AK166" s="90">
        <f t="shared" ca="1" si="36"/>
        <v>96009420684.403687</v>
      </c>
      <c r="AL166" s="90">
        <f t="shared" ca="1" si="36"/>
        <v>96142528509.441498</v>
      </c>
      <c r="AM166" s="90">
        <f t="shared" ca="1" si="35"/>
        <v>96275636334.479294</v>
      </c>
      <c r="AN166" s="90">
        <f t="shared" ca="1" si="35"/>
        <v>96408744159.51709</v>
      </c>
      <c r="AO166" s="90">
        <f t="shared" ca="1" si="35"/>
        <v>96541851984.554901</v>
      </c>
      <c r="AP166">
        <f ca="1">V166*'Process Emissions Multipliers'!$H$56</f>
        <v>96674959809.592697</v>
      </c>
    </row>
    <row r="167" spans="1:42">
      <c r="A167" s="74">
        <v>850</v>
      </c>
      <c r="B167" s="208">
        <f ca="1">IF('NGPS 2010'!$A175="MR",INDIRECT("'NGPS 2010'!"&amp;'Country Selector'!$B$3&amp;ROW($A175))*10^12,0)*'Process Emissions Multipliers'!$C$56</f>
        <v>19453847378.354599</v>
      </c>
      <c r="C167" s="90">
        <f t="shared" ca="1" si="33"/>
        <v>20104764836.416626</v>
      </c>
      <c r="D167" s="90">
        <f t="shared" ca="1" si="31"/>
        <v>20755682294.478649</v>
      </c>
      <c r="E167" s="90">
        <f t="shared" ca="1" si="31"/>
        <v>21406599752.540676</v>
      </c>
      <c r="F167" s="90">
        <f t="shared" ca="1" si="31"/>
        <v>22057517210.602699</v>
      </c>
      <c r="G167" s="90">
        <f t="shared" ca="1" si="31"/>
        <v>22708434668.664726</v>
      </c>
      <c r="H167" s="90">
        <f t="shared" ca="1" si="31"/>
        <v>23359352126.726753</v>
      </c>
      <c r="I167" s="90">
        <f t="shared" ca="1" si="31"/>
        <v>24010269584.78878</v>
      </c>
      <c r="J167" s="90">
        <f t="shared" ca="1" si="31"/>
        <v>24661187042.850803</v>
      </c>
      <c r="K167" s="90">
        <f t="shared" ca="1" si="31"/>
        <v>25312104500.91283</v>
      </c>
      <c r="L167">
        <f ca="1">IF('NGPS 2020'!$A175="MR",INDIRECT("'NGPS 2020'!"&amp;'Country Selector'!$B$3&amp;ROW($A175))*10^12,0)*'Process Emissions Multipliers'!$E$56</f>
        <v>25963021958.974854</v>
      </c>
      <c r="M167" s="90">
        <f t="shared" ca="1" si="34"/>
        <v>25905462409.792068</v>
      </c>
      <c r="N167" s="90">
        <f t="shared" ca="1" si="32"/>
        <v>25847902860.609276</v>
      </c>
      <c r="O167" s="90">
        <f t="shared" ca="1" si="32"/>
        <v>25790343311.426491</v>
      </c>
      <c r="P167" s="90">
        <f t="shared" ca="1" si="32"/>
        <v>25732783762.243706</v>
      </c>
      <c r="Q167" s="90">
        <f t="shared" ca="1" si="32"/>
        <v>25675224213.060917</v>
      </c>
      <c r="R167" s="90">
        <f t="shared" ca="1" si="32"/>
        <v>25617664663.878128</v>
      </c>
      <c r="S167" s="90">
        <f t="shared" ca="1" si="32"/>
        <v>25560105114.695343</v>
      </c>
      <c r="T167" s="90">
        <f t="shared" ca="1" si="32"/>
        <v>25502545565.512554</v>
      </c>
      <c r="U167" s="90">
        <f t="shared" ca="1" si="32"/>
        <v>25444986016.329765</v>
      </c>
      <c r="V167">
        <f ca="1">IF('NGPS 2030'!$A175="MR",INDIRECT("'NGPS 2030'!"&amp;'Country Selector'!$B$3&amp;ROW($A175))*10^12,0)*'Process Emissions Multipliers'!$G$56</f>
        <v>25387426467.14698</v>
      </c>
      <c r="W167" s="90">
        <f t="shared" ca="1" si="36"/>
        <v>25423371200.219646</v>
      </c>
      <c r="X167" s="90">
        <f t="shared" ca="1" si="36"/>
        <v>25459315933.292309</v>
      </c>
      <c r="Y167" s="90">
        <f t="shared" ca="1" si="36"/>
        <v>25495260666.364975</v>
      </c>
      <c r="Z167" s="90">
        <f t="shared" ca="1" si="36"/>
        <v>25531205399.437637</v>
      </c>
      <c r="AA167" s="90">
        <f t="shared" ca="1" si="36"/>
        <v>25567150132.510307</v>
      </c>
      <c r="AB167" s="90">
        <f t="shared" ca="1" si="36"/>
        <v>25603094865.58297</v>
      </c>
      <c r="AC167" s="90">
        <f t="shared" ca="1" si="36"/>
        <v>25639039598.655636</v>
      </c>
      <c r="AD167" s="90">
        <f t="shared" ca="1" si="36"/>
        <v>25674984331.728302</v>
      </c>
      <c r="AE167" s="90">
        <f t="shared" ca="1" si="36"/>
        <v>25710929064.800964</v>
      </c>
      <c r="AF167" s="90">
        <f t="shared" ca="1" si="36"/>
        <v>25746873797.873627</v>
      </c>
      <c r="AG167" s="90">
        <f t="shared" ca="1" si="36"/>
        <v>25782818530.946293</v>
      </c>
      <c r="AH167" s="90">
        <f t="shared" ca="1" si="36"/>
        <v>25818763264.018959</v>
      </c>
      <c r="AI167" s="90">
        <f t="shared" ca="1" si="36"/>
        <v>25854707997.091621</v>
      </c>
      <c r="AJ167" s="90">
        <f t="shared" ca="1" si="36"/>
        <v>25890652730.164291</v>
      </c>
      <c r="AK167" s="90">
        <f t="shared" ca="1" si="36"/>
        <v>25926597463.236954</v>
      </c>
      <c r="AL167" s="90">
        <f t="shared" ca="1" si="36"/>
        <v>25962542196.309616</v>
      </c>
      <c r="AM167" s="90">
        <f t="shared" ca="1" si="35"/>
        <v>25998486929.382282</v>
      </c>
      <c r="AN167" s="90">
        <f t="shared" ca="1" si="35"/>
        <v>26034431662.454948</v>
      </c>
      <c r="AO167" s="90">
        <f t="shared" ca="1" si="35"/>
        <v>26070376395.527615</v>
      </c>
      <c r="AP167">
        <f ca="1">V167*'Process Emissions Multipliers'!$H$56</f>
        <v>26106321128.600277</v>
      </c>
    </row>
    <row r="168" spans="1:42">
      <c r="A168" s="74">
        <v>900</v>
      </c>
      <c r="B168" s="208">
        <f ca="1">IF('NGPS 2010'!$A176="MR",INDIRECT("'NGPS 2010'!"&amp;'Country Selector'!$B$3&amp;ROW($A176))*10^12,0)*'Process Emissions Multipliers'!$C$56</f>
        <v>5276046249.0953503</v>
      </c>
      <c r="C168" s="90">
        <f t="shared" ca="1" si="33"/>
        <v>6346499793.1645794</v>
      </c>
      <c r="D168" s="90">
        <f t="shared" ca="1" si="31"/>
        <v>7416953337.2338066</v>
      </c>
      <c r="E168" s="90">
        <f t="shared" ca="1" si="31"/>
        <v>8487406881.3030338</v>
      </c>
      <c r="F168" s="90">
        <f t="shared" ca="1" si="31"/>
        <v>9557860425.372263</v>
      </c>
      <c r="G168" s="90">
        <f t="shared" ca="1" si="31"/>
        <v>10628313969.44149</v>
      </c>
      <c r="H168" s="90">
        <f t="shared" ca="1" si="31"/>
        <v>11698767513.510717</v>
      </c>
      <c r="I168" s="90">
        <f t="shared" ca="1" si="31"/>
        <v>12769221057.579947</v>
      </c>
      <c r="J168" s="90">
        <f t="shared" ca="1" si="31"/>
        <v>13839674601.649176</v>
      </c>
      <c r="K168" s="90">
        <f t="shared" ca="1" si="31"/>
        <v>14910128145.718403</v>
      </c>
      <c r="L168">
        <f ca="1">IF('NGPS 2020'!$A176="MR",INDIRECT("'NGPS 2020'!"&amp;'Country Selector'!$B$3&amp;ROW($A176))*10^12,0)*'Process Emissions Multipliers'!$E$56</f>
        <v>15980581689.78763</v>
      </c>
      <c r="M168" s="90">
        <f t="shared" ca="1" si="34"/>
        <v>15994302765.838593</v>
      </c>
      <c r="N168" s="90">
        <f t="shared" ca="1" si="32"/>
        <v>16008023841.889553</v>
      </c>
      <c r="O168" s="90">
        <f t="shared" ca="1" si="32"/>
        <v>16021744917.940516</v>
      </c>
      <c r="P168" s="90">
        <f t="shared" ca="1" si="32"/>
        <v>16035465993.991476</v>
      </c>
      <c r="Q168" s="90">
        <f t="shared" ca="1" si="32"/>
        <v>16049187070.042439</v>
      </c>
      <c r="R168" s="90">
        <f t="shared" ca="1" si="32"/>
        <v>16062908146.093401</v>
      </c>
      <c r="S168" s="90">
        <f t="shared" ca="1" si="32"/>
        <v>16076629222.144361</v>
      </c>
      <c r="T168" s="90">
        <f t="shared" ca="1" si="32"/>
        <v>16090350298.195324</v>
      </c>
      <c r="U168" s="90">
        <f t="shared" ca="1" si="32"/>
        <v>16104071374.246286</v>
      </c>
      <c r="V168">
        <f ca="1">IF('NGPS 2030'!$A176="MR",INDIRECT("'NGPS 2030'!"&amp;'Country Selector'!$B$3&amp;ROW($A176))*10^12,0)*'Process Emissions Multipliers'!$G$56</f>
        <v>16117792450.297247</v>
      </c>
      <c r="W168" s="90">
        <f t="shared" ca="1" si="36"/>
        <v>16140612792.016258</v>
      </c>
      <c r="X168" s="90">
        <f t="shared" ca="1" si="36"/>
        <v>16163433133.735268</v>
      </c>
      <c r="Y168" s="90">
        <f t="shared" ca="1" si="36"/>
        <v>16186253475.454277</v>
      </c>
      <c r="Z168" s="90">
        <f t="shared" ca="1" si="36"/>
        <v>16209073817.173288</v>
      </c>
      <c r="AA168" s="90">
        <f t="shared" ca="1" si="36"/>
        <v>16231894158.8923</v>
      </c>
      <c r="AB168" s="90">
        <f t="shared" ca="1" si="36"/>
        <v>16254714500.611309</v>
      </c>
      <c r="AC168" s="90">
        <f t="shared" ca="1" si="36"/>
        <v>16277534842.33032</v>
      </c>
      <c r="AD168" s="90">
        <f t="shared" ca="1" si="36"/>
        <v>16300355184.049332</v>
      </c>
      <c r="AE168" s="90">
        <f t="shared" ca="1" si="36"/>
        <v>16323175525.768341</v>
      </c>
      <c r="AF168" s="90">
        <f t="shared" ca="1" si="36"/>
        <v>16345995867.48735</v>
      </c>
      <c r="AG168" s="90">
        <f t="shared" ca="1" si="36"/>
        <v>16368816209.206364</v>
      </c>
      <c r="AH168" s="90">
        <f t="shared" ca="1" si="36"/>
        <v>16391636550.925373</v>
      </c>
      <c r="AI168" s="90">
        <f t="shared" ca="1" si="36"/>
        <v>16414456892.644384</v>
      </c>
      <c r="AJ168" s="90">
        <f t="shared" ca="1" si="36"/>
        <v>16437277234.363394</v>
      </c>
      <c r="AK168" s="90">
        <f t="shared" ca="1" si="36"/>
        <v>16460097576.082405</v>
      </c>
      <c r="AL168" s="90">
        <f t="shared" ca="1" si="36"/>
        <v>16482917917.801414</v>
      </c>
      <c r="AM168" s="90">
        <f t="shared" ca="1" si="35"/>
        <v>16505738259.520428</v>
      </c>
      <c r="AN168" s="90">
        <f t="shared" ca="1" si="35"/>
        <v>16528558601.239435</v>
      </c>
      <c r="AO168" s="90">
        <f t="shared" ca="1" si="35"/>
        <v>16551378942.958447</v>
      </c>
      <c r="AP168">
        <f ca="1">V168*'Process Emissions Multipliers'!$H$56</f>
        <v>16574199284.677458</v>
      </c>
    </row>
    <row r="169" spans="1:42">
      <c r="A169" s="74">
        <v>950</v>
      </c>
      <c r="B169" s="208">
        <f ca="1">IF('NGPS 2010'!$A177="MR",INDIRECT("'NGPS 2010'!"&amp;'Country Selector'!$B$3&amp;ROW($A177))*10^12,0)*'Process Emissions Multipliers'!$C$56</f>
        <v>8608362951.479908</v>
      </c>
      <c r="C169" s="90">
        <f t="shared" ca="1" si="33"/>
        <v>8482140972.2000217</v>
      </c>
      <c r="D169" s="90">
        <f t="shared" ca="1" si="31"/>
        <v>8355918992.9201355</v>
      </c>
      <c r="E169" s="90">
        <f t="shared" ca="1" si="31"/>
        <v>8229697013.6402493</v>
      </c>
      <c r="F169" s="90">
        <f t="shared" ca="1" si="31"/>
        <v>8103475034.360363</v>
      </c>
      <c r="G169" s="90">
        <f t="shared" ca="1" si="31"/>
        <v>7977253055.0804758</v>
      </c>
      <c r="H169" s="90">
        <f t="shared" ca="1" si="31"/>
        <v>7851031075.8005905</v>
      </c>
      <c r="I169" s="90">
        <f t="shared" ca="1" si="31"/>
        <v>7724809096.5207033</v>
      </c>
      <c r="J169" s="90">
        <f t="shared" ca="1" si="31"/>
        <v>7598587117.2408171</v>
      </c>
      <c r="K169" s="90">
        <f t="shared" ca="1" si="31"/>
        <v>7472365137.9609318</v>
      </c>
      <c r="L169">
        <f ca="1">IF('NGPS 2020'!$A177="MR",INDIRECT("'NGPS 2020'!"&amp;'Country Selector'!$B$3&amp;ROW($A177))*10^12,0)*'Process Emissions Multipliers'!$E$56</f>
        <v>7346143158.6810446</v>
      </c>
      <c r="M169" s="90">
        <f t="shared" ca="1" si="34"/>
        <v>7419971992.9441528</v>
      </c>
      <c r="N169" s="90">
        <f t="shared" ca="1" si="32"/>
        <v>7493800827.2072592</v>
      </c>
      <c r="O169" s="90">
        <f t="shared" ca="1" si="32"/>
        <v>7567629661.4703655</v>
      </c>
      <c r="P169" s="90">
        <f t="shared" ca="1" si="32"/>
        <v>7641458495.7334738</v>
      </c>
      <c r="Q169" s="90">
        <f t="shared" ca="1" si="32"/>
        <v>7715287329.9965801</v>
      </c>
      <c r="R169" s="90">
        <f t="shared" ca="1" si="32"/>
        <v>7789116164.2596884</v>
      </c>
      <c r="S169" s="90">
        <f t="shared" ca="1" si="32"/>
        <v>7862944998.5227947</v>
      </c>
      <c r="T169" s="90">
        <f t="shared" ca="1" si="32"/>
        <v>7936773832.785903</v>
      </c>
      <c r="U169" s="90">
        <f t="shared" ca="1" si="32"/>
        <v>8010602667.0490093</v>
      </c>
      <c r="V169">
        <f ca="1">IF('NGPS 2030'!$A177="MR",INDIRECT("'NGPS 2030'!"&amp;'Country Selector'!$B$3&amp;ROW($A177))*10^12,0)*'Process Emissions Multipliers'!$G$56</f>
        <v>8084431501.3121176</v>
      </c>
      <c r="W169" s="90">
        <f t="shared" ca="1" si="36"/>
        <v>8095877826.2373695</v>
      </c>
      <c r="X169" s="90">
        <f t="shared" ca="1" si="36"/>
        <v>8107324151.1626215</v>
      </c>
      <c r="Y169" s="90">
        <f t="shared" ca="1" si="36"/>
        <v>8118770476.0878735</v>
      </c>
      <c r="Z169" s="90">
        <f t="shared" ca="1" si="36"/>
        <v>8130216801.0131254</v>
      </c>
      <c r="AA169" s="90">
        <f t="shared" ca="1" si="36"/>
        <v>8141663125.9383774</v>
      </c>
      <c r="AB169" s="90">
        <f t="shared" ca="1" si="36"/>
        <v>8153109450.8636293</v>
      </c>
      <c r="AC169" s="90">
        <f t="shared" ca="1" si="36"/>
        <v>8164555775.7888823</v>
      </c>
      <c r="AD169" s="90">
        <f t="shared" ca="1" si="36"/>
        <v>8176002100.7141342</v>
      </c>
      <c r="AE169" s="90">
        <f t="shared" ca="1" si="36"/>
        <v>8187448425.6393852</v>
      </c>
      <c r="AF169" s="90">
        <f t="shared" ca="1" si="36"/>
        <v>8198894750.5646362</v>
      </c>
      <c r="AG169" s="90">
        <f t="shared" ca="1" si="36"/>
        <v>8210341075.4898891</v>
      </c>
      <c r="AH169" s="90">
        <f t="shared" ca="1" si="36"/>
        <v>8221787400.4151421</v>
      </c>
      <c r="AI169" s="90">
        <f t="shared" ca="1" si="36"/>
        <v>8233233725.3403931</v>
      </c>
      <c r="AJ169" s="90">
        <f t="shared" ca="1" si="36"/>
        <v>8244680050.265646</v>
      </c>
      <c r="AK169" s="90">
        <f t="shared" ca="1" si="36"/>
        <v>8256126375.190897</v>
      </c>
      <c r="AL169" s="90">
        <f t="shared" ca="1" si="36"/>
        <v>8267572700.1161499</v>
      </c>
      <c r="AM169" s="90">
        <f t="shared" ca="1" si="35"/>
        <v>8279019025.0414019</v>
      </c>
      <c r="AN169" s="90">
        <f t="shared" ca="1" si="35"/>
        <v>8290465349.9666538</v>
      </c>
      <c r="AO169" s="90">
        <f t="shared" ca="1" si="35"/>
        <v>8301911674.8919058</v>
      </c>
      <c r="AP169">
        <f ca="1">V169*'Process Emissions Multipliers'!$H$56</f>
        <v>8313357999.8171577</v>
      </c>
    </row>
    <row r="170" spans="1:42">
      <c r="A170" s="74">
        <v>1000</v>
      </c>
      <c r="B170" s="208">
        <f ca="1">IF('NGPS 2010'!$A178="MR",INDIRECT("'NGPS 2010'!"&amp;'Country Selector'!$B$3&amp;ROW($A178))*10^12,0)*'Process Emissions Multipliers'!$C$56</f>
        <v>535440993.09801769</v>
      </c>
      <c r="C170" s="90">
        <f t="shared" ca="1" si="33"/>
        <v>575970560.50891805</v>
      </c>
      <c r="D170" s="90">
        <f t="shared" ca="1" si="31"/>
        <v>616500127.9198184</v>
      </c>
      <c r="E170" s="90">
        <f t="shared" ca="1" si="31"/>
        <v>657029695.33071876</v>
      </c>
      <c r="F170" s="90">
        <f t="shared" ca="1" si="31"/>
        <v>697559262.74161911</v>
      </c>
      <c r="G170" s="90">
        <f t="shared" ca="1" si="31"/>
        <v>738088830.15251958</v>
      </c>
      <c r="H170" s="90">
        <f t="shared" ca="1" si="31"/>
        <v>778618397.56341982</v>
      </c>
      <c r="I170" s="90">
        <f t="shared" ca="1" si="31"/>
        <v>819147964.97432029</v>
      </c>
      <c r="J170" s="90">
        <f t="shared" ca="1" si="31"/>
        <v>859677532.38522065</v>
      </c>
      <c r="K170" s="90">
        <f t="shared" ca="1" si="31"/>
        <v>900207099.79612112</v>
      </c>
      <c r="L170">
        <f ca="1">IF('NGPS 2020'!$A178="MR",INDIRECT("'NGPS 2020'!"&amp;'Country Selector'!$B$3&amp;ROW($A178))*10^12,0)*'Process Emissions Multipliers'!$E$56</f>
        <v>940736667.20702147</v>
      </c>
      <c r="M170" s="90">
        <f t="shared" ca="1" si="34"/>
        <v>887981218.12502003</v>
      </c>
      <c r="N170" s="90">
        <f t="shared" ca="1" si="32"/>
        <v>835225769.04301858</v>
      </c>
      <c r="O170" s="90">
        <f t="shared" ca="1" si="32"/>
        <v>782470319.96101701</v>
      </c>
      <c r="P170" s="90">
        <f t="shared" ca="1" si="32"/>
        <v>729714870.87901556</v>
      </c>
      <c r="Q170" s="90">
        <f t="shared" ca="1" si="32"/>
        <v>676959421.79701424</v>
      </c>
      <c r="R170" s="90">
        <f t="shared" ca="1" si="32"/>
        <v>624203972.71501279</v>
      </c>
      <c r="S170" s="90">
        <f t="shared" ca="1" si="32"/>
        <v>571448523.63301134</v>
      </c>
      <c r="T170" s="90">
        <f t="shared" ca="1" si="32"/>
        <v>518693074.55100983</v>
      </c>
      <c r="U170" s="90">
        <f t="shared" ca="1" si="32"/>
        <v>465937625.46900833</v>
      </c>
      <c r="V170">
        <f ca="1">IF('NGPS 2030'!$A178="MR",INDIRECT("'NGPS 2030'!"&amp;'Country Selector'!$B$3&amp;ROW($A178))*10^12,0)*'Process Emissions Multipliers'!$G$56</f>
        <v>413182176.38700694</v>
      </c>
      <c r="W170" s="90">
        <f t="shared" ca="1" si="36"/>
        <v>413767179.48134714</v>
      </c>
      <c r="X170" s="90">
        <f t="shared" ca="1" si="36"/>
        <v>414352182.57568717</v>
      </c>
      <c r="Y170" s="90">
        <f t="shared" ca="1" si="36"/>
        <v>414937185.67002738</v>
      </c>
      <c r="Z170" s="90">
        <f t="shared" ca="1" si="36"/>
        <v>415522188.76436746</v>
      </c>
      <c r="AA170" s="90">
        <f t="shared" ca="1" si="36"/>
        <v>416107191.85870761</v>
      </c>
      <c r="AB170" s="90">
        <f t="shared" ca="1" si="36"/>
        <v>416692194.95304775</v>
      </c>
      <c r="AC170" s="90">
        <f t="shared" ca="1" si="36"/>
        <v>417277198.04738784</v>
      </c>
      <c r="AD170" s="90">
        <f t="shared" ca="1" si="36"/>
        <v>417862201.14172804</v>
      </c>
      <c r="AE170" s="90">
        <f t="shared" ca="1" si="36"/>
        <v>418447204.23606813</v>
      </c>
      <c r="AF170" s="90">
        <f t="shared" ca="1" si="36"/>
        <v>419032207.33040833</v>
      </c>
      <c r="AG170" s="90">
        <f t="shared" ca="1" si="36"/>
        <v>419617210.42474842</v>
      </c>
      <c r="AH170" s="90">
        <f t="shared" ca="1" si="36"/>
        <v>420202213.51908857</v>
      </c>
      <c r="AI170" s="90">
        <f t="shared" ca="1" si="36"/>
        <v>420787216.61342871</v>
      </c>
      <c r="AJ170" s="90">
        <f t="shared" ca="1" si="36"/>
        <v>421372219.70776892</v>
      </c>
      <c r="AK170" s="90">
        <f t="shared" ca="1" si="36"/>
        <v>421957222.802109</v>
      </c>
      <c r="AL170" s="90">
        <f t="shared" ca="1" si="36"/>
        <v>422542225.89644915</v>
      </c>
      <c r="AM170" s="90">
        <f t="shared" ca="1" si="35"/>
        <v>423127228.99078923</v>
      </c>
      <c r="AN170" s="90">
        <f t="shared" ca="1" si="35"/>
        <v>423712232.08512938</v>
      </c>
      <c r="AO170" s="90">
        <f t="shared" ca="1" si="35"/>
        <v>424297235.17946959</v>
      </c>
      <c r="AP170">
        <f ca="1">V170*'Process Emissions Multipliers'!$H$56</f>
        <v>424882238.27380967</v>
      </c>
    </row>
    <row r="171" spans="1:42">
      <c r="A171" s="74">
        <v>1500</v>
      </c>
      <c r="B171" s="208">
        <f ca="1">IF('NGPS 2010'!$A179="MR",INDIRECT("'NGPS 2010'!"&amp;'Country Selector'!$B$3&amp;ROW($A179))*10^12,0)*'Process Emissions Multipliers'!$C$56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Selector'!$B$3&amp;ROW($A179))*10^12,0)*'Process Emissions Multipliers'!$E$56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Selector'!$B$3&amp;ROW($A179))*10^12,0)*'Process Emissions Multipliers'!$G$56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Multipliers'!$H$56</f>
        <v>0</v>
      </c>
    </row>
    <row r="172" spans="1:42">
      <c r="A172" s="74">
        <v>2000</v>
      </c>
      <c r="B172" s="208">
        <f ca="1">IF('NGPS 2010'!$A180="MR",INDIRECT("'NGPS 2010'!"&amp;'Country Selector'!$B$3&amp;ROW($A180))*10^12,0)*'Process Emissions Multipliers'!$C$56</f>
        <v>32553931718.38707</v>
      </c>
      <c r="C172" s="90">
        <f t="shared" ca="1" si="33"/>
        <v>36184483730.221504</v>
      </c>
      <c r="D172" s="90">
        <f t="shared" ca="1" si="31"/>
        <v>39815035742.055946</v>
      </c>
      <c r="E172" s="90">
        <f t="shared" ca="1" si="31"/>
        <v>43445587753.890381</v>
      </c>
      <c r="F172" s="90">
        <f t="shared" ca="1" si="31"/>
        <v>47076139765.724823</v>
      </c>
      <c r="G172" s="90">
        <f t="shared" ca="1" si="31"/>
        <v>50706691777.559258</v>
      </c>
      <c r="H172" s="90">
        <f t="shared" ca="1" si="31"/>
        <v>54337243789.393692</v>
      </c>
      <c r="I172" s="90">
        <f t="shared" ca="1" si="31"/>
        <v>57967795801.228134</v>
      </c>
      <c r="J172" s="90">
        <f t="shared" ca="1" si="31"/>
        <v>61598347813.062569</v>
      </c>
      <c r="K172" s="90">
        <f t="shared" ca="1" si="31"/>
        <v>65228899824.897011</v>
      </c>
      <c r="L172">
        <f ca="1">IF('NGPS 2020'!$A180="MR",INDIRECT("'NGPS 2020'!"&amp;'Country Selector'!$B$3&amp;ROW($A180))*10^12,0)*'Process Emissions Multipliers'!$E$56</f>
        <v>68859451836.731445</v>
      </c>
      <c r="M172" s="90">
        <f t="shared" ca="1" si="34"/>
        <v>69326834736.376694</v>
      </c>
      <c r="N172" s="90">
        <f t="shared" ca="1" si="32"/>
        <v>69794217636.021927</v>
      </c>
      <c r="O172" s="90">
        <f t="shared" ca="1" si="32"/>
        <v>70261600535.667175</v>
      </c>
      <c r="P172" s="90">
        <f t="shared" ca="1" si="32"/>
        <v>70728983435.312408</v>
      </c>
      <c r="Q172" s="90">
        <f t="shared" ca="1" si="32"/>
        <v>71196366334.957642</v>
      </c>
      <c r="R172" s="90">
        <f t="shared" ca="1" si="32"/>
        <v>71663749234.60289</v>
      </c>
      <c r="S172" s="90">
        <f t="shared" ca="1" si="32"/>
        <v>72131132134.248138</v>
      </c>
      <c r="T172" s="90">
        <f t="shared" ca="1" si="32"/>
        <v>72598515033.893372</v>
      </c>
      <c r="U172" s="90">
        <f t="shared" ca="1" si="32"/>
        <v>73065897933.538605</v>
      </c>
      <c r="V172">
        <f ca="1">IF('NGPS 2030'!$A180="MR",INDIRECT("'NGPS 2030'!"&amp;'Country Selector'!$B$3&amp;ROW($A180))*10^12,0)*'Process Emissions Multipliers'!$G$56</f>
        <v>73533280833.183853</v>
      </c>
      <c r="W172" s="90">
        <f t="shared" ca="1" si="36"/>
        <v>73637392770.44249</v>
      </c>
      <c r="X172" s="90">
        <f t="shared" ca="1" si="36"/>
        <v>73741504707.701141</v>
      </c>
      <c r="Y172" s="90">
        <f t="shared" ca="1" si="36"/>
        <v>73845616644.959793</v>
      </c>
      <c r="Z172" s="90">
        <f t="shared" ca="1" si="36"/>
        <v>73949728582.21843</v>
      </c>
      <c r="AA172" s="90">
        <f t="shared" ca="1" si="36"/>
        <v>74053840519.477081</v>
      </c>
      <c r="AB172" s="90">
        <f t="shared" ca="1" si="36"/>
        <v>74157952456.735733</v>
      </c>
      <c r="AC172" s="90">
        <f t="shared" ca="1" si="36"/>
        <v>74262064393.99437</v>
      </c>
      <c r="AD172" s="90">
        <f t="shared" ca="1" si="36"/>
        <v>74366176331.253021</v>
      </c>
      <c r="AE172" s="90">
        <f t="shared" ca="1" si="36"/>
        <v>74470288268.511658</v>
      </c>
      <c r="AF172" s="90">
        <f t="shared" ca="1" si="36"/>
        <v>74574400205.770309</v>
      </c>
      <c r="AG172" s="90">
        <f t="shared" ca="1" si="36"/>
        <v>74678512143.028961</v>
      </c>
      <c r="AH172" s="90">
        <f t="shared" ca="1" si="36"/>
        <v>74782624080.287598</v>
      </c>
      <c r="AI172" s="90">
        <f t="shared" ca="1" si="36"/>
        <v>74886736017.546249</v>
      </c>
      <c r="AJ172" s="90">
        <f t="shared" ca="1" si="36"/>
        <v>74990847954.804901</v>
      </c>
      <c r="AK172" s="90">
        <f t="shared" ca="1" si="36"/>
        <v>75094959892.063538</v>
      </c>
      <c r="AL172" s="90">
        <f t="shared" ca="1" si="36"/>
        <v>75199071829.322174</v>
      </c>
      <c r="AM172" s="90">
        <f t="shared" ca="1" si="35"/>
        <v>75303183766.580826</v>
      </c>
      <c r="AN172" s="90">
        <f t="shared" ca="1" si="35"/>
        <v>75407295703.839478</v>
      </c>
      <c r="AO172" s="90">
        <f t="shared" ca="1" si="35"/>
        <v>75511407641.098129</v>
      </c>
      <c r="AP172">
        <f ca="1">V172*'Process Emissions Multipliers'!$H$56</f>
        <v>75615519578.356766</v>
      </c>
    </row>
    <row r="173" spans="1:42">
      <c r="A173" s="74">
        <v>3000</v>
      </c>
      <c r="B173" s="208">
        <f ca="1">IF('NGPS 2010'!$A181="MR",INDIRECT("'NGPS 2010'!"&amp;'Country Selector'!$B$3&amp;ROW($A181))*10^12,0)*'Process Emissions Multipliers'!$C$56</f>
        <v>45286087687.46402</v>
      </c>
      <c r="C173" s="90">
        <f t="shared" ca="1" si="33"/>
        <v>48652093443.278709</v>
      </c>
      <c r="D173" s="90">
        <f t="shared" ca="1" si="31"/>
        <v>52018099199.093407</v>
      </c>
      <c r="E173" s="90">
        <f t="shared" ca="1" si="31"/>
        <v>55384104954.908104</v>
      </c>
      <c r="F173" s="90">
        <f t="shared" ca="1" si="31"/>
        <v>58750110710.722794</v>
      </c>
      <c r="G173" s="90">
        <f t="shared" ca="1" si="31"/>
        <v>62116116466.537491</v>
      </c>
      <c r="H173" s="90">
        <f t="shared" ca="1" si="31"/>
        <v>65482122222.352188</v>
      </c>
      <c r="I173" s="90">
        <f t="shared" ca="1" si="31"/>
        <v>68848127978.166885</v>
      </c>
      <c r="J173" s="90">
        <f t="shared" ca="1" si="31"/>
        <v>72214133733.981567</v>
      </c>
      <c r="K173" s="90">
        <f t="shared" ca="1" si="31"/>
        <v>75580139489.796265</v>
      </c>
      <c r="L173">
        <f ca="1">IF('NGPS 2020'!$A181="MR",INDIRECT("'NGPS 2020'!"&amp;'Country Selector'!$B$3&amp;ROW($A181))*10^12,0)*'Process Emissions Multipliers'!$E$56</f>
        <v>78946145245.610962</v>
      </c>
      <c r="M173" s="90">
        <f t="shared" ca="1" si="34"/>
        <v>79373157008.873901</v>
      </c>
      <c r="N173" s="90">
        <f t="shared" ca="1" si="32"/>
        <v>79800168772.136856</v>
      </c>
      <c r="O173" s="90">
        <f t="shared" ca="1" si="32"/>
        <v>80227180535.399811</v>
      </c>
      <c r="P173" s="90">
        <f t="shared" ca="1" si="32"/>
        <v>80654192298.66275</v>
      </c>
      <c r="Q173" s="90">
        <f t="shared" ca="1" si="32"/>
        <v>81081204061.92569</v>
      </c>
      <c r="R173" s="90">
        <f t="shared" ca="1" si="32"/>
        <v>81508215825.188644</v>
      </c>
      <c r="S173" s="90">
        <f t="shared" ca="1" si="32"/>
        <v>81935227588.451584</v>
      </c>
      <c r="T173" s="90">
        <f t="shared" ca="1" si="32"/>
        <v>82362239351.714539</v>
      </c>
      <c r="U173" s="90">
        <f t="shared" ca="1" si="32"/>
        <v>82789251114.977493</v>
      </c>
      <c r="V173">
        <f ca="1">IF('NGPS 2030'!$A181="MR",INDIRECT("'NGPS 2030'!"&amp;'Country Selector'!$B$3&amp;ROW($A181))*10^12,0)*'Process Emissions Multipliers'!$G$56</f>
        <v>83216262878.240433</v>
      </c>
      <c r="W173" s="90">
        <f t="shared" ca="1" si="36"/>
        <v>83334084444.768005</v>
      </c>
      <c r="X173" s="90">
        <f t="shared" ca="1" si="36"/>
        <v>83451906011.295609</v>
      </c>
      <c r="Y173" s="90">
        <f t="shared" ca="1" si="36"/>
        <v>83569727577.823181</v>
      </c>
      <c r="Z173" s="90">
        <f t="shared" ca="1" si="36"/>
        <v>83687549144.350754</v>
      </c>
      <c r="AA173" s="90">
        <f t="shared" ca="1" si="36"/>
        <v>83805370710.878342</v>
      </c>
      <c r="AB173" s="90">
        <f t="shared" ca="1" si="36"/>
        <v>83923192277.405914</v>
      </c>
      <c r="AC173" s="90">
        <f t="shared" ca="1" si="36"/>
        <v>84041013843.933502</v>
      </c>
      <c r="AD173" s="90">
        <f t="shared" ca="1" si="36"/>
        <v>84158835410.46109</v>
      </c>
      <c r="AE173" s="90">
        <f t="shared" ca="1" si="36"/>
        <v>84276656976.988678</v>
      </c>
      <c r="AF173" s="90">
        <f t="shared" ca="1" si="36"/>
        <v>84394478543.516251</v>
      </c>
      <c r="AG173" s="90">
        <f t="shared" ca="1" si="36"/>
        <v>84512300110.043839</v>
      </c>
      <c r="AH173" s="90">
        <f t="shared" ca="1" si="36"/>
        <v>84630121676.571411</v>
      </c>
      <c r="AI173" s="90">
        <f t="shared" ca="1" si="36"/>
        <v>84747943243.098999</v>
      </c>
      <c r="AJ173" s="90">
        <f t="shared" ca="1" si="36"/>
        <v>84865764809.626572</v>
      </c>
      <c r="AK173" s="90">
        <f t="shared" ca="1" si="36"/>
        <v>84983586376.15416</v>
      </c>
      <c r="AL173" s="90">
        <f t="shared" ca="1" si="36"/>
        <v>85101407942.681732</v>
      </c>
      <c r="AM173" s="90">
        <f t="shared" ca="1" si="35"/>
        <v>85219229509.20932</v>
      </c>
      <c r="AN173" s="90">
        <f t="shared" ca="1" si="35"/>
        <v>85337051075.736908</v>
      </c>
      <c r="AO173" s="90">
        <f t="shared" ca="1" si="35"/>
        <v>85454872642.264481</v>
      </c>
      <c r="AP173">
        <f ca="1">V173*'Process Emissions Multipliers'!$H$56</f>
        <v>85572694208.792068</v>
      </c>
    </row>
    <row r="174" spans="1:42">
      <c r="A174" s="74">
        <v>5000</v>
      </c>
      <c r="B174" s="208">
        <f ca="1">IF('NGPS 2010'!$A182="MR",INDIRECT("'NGPS 2010'!"&amp;'Country Selector'!$B$3&amp;ROW($A182))*10^12,0)*'Process Emissions Multipliers'!$C$56</f>
        <v>18001686401.277569</v>
      </c>
      <c r="C174" s="90">
        <f t="shared" ca="1" si="33"/>
        <v>19073650461.442429</v>
      </c>
      <c r="D174" s="90">
        <f t="shared" ca="1" si="31"/>
        <v>20145614521.607285</v>
      </c>
      <c r="E174" s="90">
        <f t="shared" ca="1" si="31"/>
        <v>21217578581.772148</v>
      </c>
      <c r="F174" s="90">
        <f t="shared" ca="1" si="31"/>
        <v>22289542641.937004</v>
      </c>
      <c r="G174" s="90">
        <f t="shared" ca="1" si="31"/>
        <v>23361506702.101864</v>
      </c>
      <c r="H174" s="90">
        <f t="shared" ca="1" si="31"/>
        <v>24433470762.266724</v>
      </c>
      <c r="I174" s="90">
        <f t="shared" ca="1" si="31"/>
        <v>25505434822.431583</v>
      </c>
      <c r="J174" s="90">
        <f t="shared" ca="1" si="31"/>
        <v>26577398882.596439</v>
      </c>
      <c r="K174" s="90">
        <f t="shared" ca="1" si="31"/>
        <v>27649362942.761299</v>
      </c>
      <c r="L174">
        <f ca="1">IF('NGPS 2020'!$A182="MR",INDIRECT("'NGPS 2020'!"&amp;'Country Selector'!$B$3&amp;ROW($A182))*10^12,0)*'Process Emissions Multipliers'!$E$56</f>
        <v>28721327002.926159</v>
      </c>
      <c r="M174" s="90">
        <f t="shared" ca="1" si="34"/>
        <v>28783326515.979454</v>
      </c>
      <c r="N174" s="90">
        <f t="shared" ca="1" si="32"/>
        <v>28845326029.032757</v>
      </c>
      <c r="O174" s="90">
        <f t="shared" ca="1" si="32"/>
        <v>28907325542.08606</v>
      </c>
      <c r="P174" s="90">
        <f t="shared" ca="1" si="32"/>
        <v>28969325055.139355</v>
      </c>
      <c r="Q174" s="90">
        <f t="shared" ca="1" si="32"/>
        <v>29031324568.192654</v>
      </c>
      <c r="R174" s="90">
        <f t="shared" ca="1" si="32"/>
        <v>29093324081.245953</v>
      </c>
      <c r="S174" s="90">
        <f t="shared" ca="1" si="32"/>
        <v>29155323594.299255</v>
      </c>
      <c r="T174" s="90">
        <f t="shared" ca="1" si="32"/>
        <v>29217323107.352551</v>
      </c>
      <c r="U174" s="90">
        <f t="shared" ca="1" si="32"/>
        <v>29279322620.405846</v>
      </c>
      <c r="V174">
        <f ca="1">IF('NGPS 2030'!$A182="MR",INDIRECT("'NGPS 2030'!"&amp;'Country Selector'!$B$3&amp;ROW($A182))*10^12,0)*'Process Emissions Multipliers'!$G$56</f>
        <v>29341322133.459148</v>
      </c>
      <c r="W174" s="90">
        <f t="shared" ca="1" si="36"/>
        <v>29382864981.193287</v>
      </c>
      <c r="X174" s="90">
        <f t="shared" ca="1" si="36"/>
        <v>29424407828.927418</v>
      </c>
      <c r="Y174" s="90">
        <f t="shared" ca="1" si="36"/>
        <v>29465950676.661556</v>
      </c>
      <c r="Z174" s="90">
        <f t="shared" ca="1" si="36"/>
        <v>29507493524.395691</v>
      </c>
      <c r="AA174" s="90">
        <f t="shared" ca="1" si="36"/>
        <v>29549036372.129829</v>
      </c>
      <c r="AB174" s="90">
        <f t="shared" ca="1" si="36"/>
        <v>29590579219.863968</v>
      </c>
      <c r="AC174" s="90">
        <f t="shared" ca="1" si="36"/>
        <v>29632122067.598099</v>
      </c>
      <c r="AD174" s="90">
        <f t="shared" ca="1" si="36"/>
        <v>29673664915.332237</v>
      </c>
      <c r="AE174" s="90">
        <f t="shared" ca="1" si="36"/>
        <v>29715207763.066376</v>
      </c>
      <c r="AF174" s="90">
        <f t="shared" ca="1" si="36"/>
        <v>29756750610.800507</v>
      </c>
      <c r="AG174" s="90">
        <f t="shared" ca="1" si="36"/>
        <v>29798293458.534645</v>
      </c>
      <c r="AH174" s="90">
        <f t="shared" ca="1" si="36"/>
        <v>29839836306.26878</v>
      </c>
      <c r="AI174" s="90">
        <f t="shared" ca="1" si="36"/>
        <v>29881379154.002914</v>
      </c>
      <c r="AJ174" s="90">
        <f t="shared" ca="1" si="36"/>
        <v>29922922001.737053</v>
      </c>
      <c r="AK174" s="90">
        <f t="shared" ca="1" si="36"/>
        <v>29964464849.471191</v>
      </c>
      <c r="AL174" s="90">
        <f t="shared" ref="AL174:AO177" ca="1" si="37">$V174*($AP$1-AL$1)/($AP$1-$V$1)+$AP174*(AL$1-$V$1)/($AP$1-$V$1)</f>
        <v>30006007697.205326</v>
      </c>
      <c r="AM174" s="90">
        <f t="shared" ca="1" si="37"/>
        <v>30047550544.939457</v>
      </c>
      <c r="AN174" s="90">
        <f t="shared" ca="1" si="37"/>
        <v>30089093392.673599</v>
      </c>
      <c r="AO174" s="90">
        <f t="shared" ca="1" si="37"/>
        <v>30130636240.407738</v>
      </c>
      <c r="AP174">
        <f ca="1">V174*'Process Emissions Multipliers'!$H$56</f>
        <v>30172179088.141869</v>
      </c>
    </row>
    <row r="175" spans="1:42">
      <c r="A175" s="74">
        <v>10000</v>
      </c>
      <c r="B175" s="208">
        <f ca="1">IF('NGPS 2010'!$A183="MR",INDIRECT("'NGPS 2010'!"&amp;'Country Selector'!$B$3&amp;ROW($A183))*10^12,0)*'Process Emissions Multipliers'!$C$56</f>
        <v>1884101183.3258955</v>
      </c>
      <c r="C175" s="90">
        <f t="shared" ca="1" si="33"/>
        <v>2074663446.8185675</v>
      </c>
      <c r="D175" s="90">
        <f t="shared" ca="1" si="31"/>
        <v>2265225710.3112397</v>
      </c>
      <c r="E175" s="90">
        <f t="shared" ca="1" si="31"/>
        <v>2455787973.8039117</v>
      </c>
      <c r="F175" s="90">
        <f t="shared" ca="1" si="31"/>
        <v>2646350237.2965837</v>
      </c>
      <c r="G175" s="90">
        <f t="shared" ca="1" si="31"/>
        <v>2836912500.7892561</v>
      </c>
      <c r="H175" s="90">
        <f t="shared" ca="1" si="31"/>
        <v>3027474764.2819281</v>
      </c>
      <c r="I175" s="90">
        <f t="shared" ca="1" si="31"/>
        <v>3218037027.7746</v>
      </c>
      <c r="J175" s="90">
        <f t="shared" ca="1" si="31"/>
        <v>3408599291.267272</v>
      </c>
      <c r="K175" s="90">
        <f t="shared" ca="1" si="31"/>
        <v>3599161554.759944</v>
      </c>
      <c r="L175">
        <f ca="1">IF('NGPS 2020'!$A183="MR",INDIRECT("'NGPS 2020'!"&amp;'Country Selector'!$B$3&amp;ROW($A183))*10^12,0)*'Process Emissions Multipliers'!$E$56</f>
        <v>3789723818.2526159</v>
      </c>
      <c r="M175" s="90">
        <f t="shared" ca="1" si="34"/>
        <v>3813122205.9158702</v>
      </c>
      <c r="N175" s="90">
        <f t="shared" ca="1" si="32"/>
        <v>3836520593.5791245</v>
      </c>
      <c r="O175" s="90">
        <f t="shared" ca="1" si="32"/>
        <v>3859918981.2423792</v>
      </c>
      <c r="P175" s="90">
        <f t="shared" ca="1" si="32"/>
        <v>3883317368.9056334</v>
      </c>
      <c r="Q175" s="90">
        <f t="shared" ca="1" si="32"/>
        <v>3906715756.5688877</v>
      </c>
      <c r="R175" s="90">
        <f t="shared" ca="1" si="32"/>
        <v>3930114144.2321424</v>
      </c>
      <c r="S175" s="90">
        <f t="shared" ca="1" si="32"/>
        <v>3953512531.8953967</v>
      </c>
      <c r="T175" s="90">
        <f t="shared" ca="1" si="32"/>
        <v>3976910919.558651</v>
      </c>
      <c r="U175" s="90">
        <f t="shared" ca="1" si="32"/>
        <v>4000309307.2219052</v>
      </c>
      <c r="V175">
        <f ca="1">IF('NGPS 2030'!$A183="MR",INDIRECT("'NGPS 2030'!"&amp;'Country Selector'!$B$3&amp;ROW($A183))*10^12,0)*'Process Emissions Multipliers'!$G$56</f>
        <v>4023707694.8851595</v>
      </c>
      <c r="W175" s="90">
        <f t="shared" ref="W175:AL177" ca="1" si="38">$V175*($AP$1-W$1)/($AP$1-$V$1)+$AP175*(W$1-$V$1)/($AP$1-$V$1)</f>
        <v>4029404652.7568927</v>
      </c>
      <c r="X175" s="90">
        <f t="shared" ca="1" si="38"/>
        <v>4035101610.6286268</v>
      </c>
      <c r="Y175" s="90">
        <f t="shared" ca="1" si="38"/>
        <v>4040798568.500361</v>
      </c>
      <c r="Z175" s="90">
        <f t="shared" ca="1" si="38"/>
        <v>4046495526.3720946</v>
      </c>
      <c r="AA175" s="90">
        <f t="shared" ca="1" si="38"/>
        <v>4052192484.2438278</v>
      </c>
      <c r="AB175" s="90">
        <f t="shared" ca="1" si="38"/>
        <v>4057889442.1155624</v>
      </c>
      <c r="AC175" s="90">
        <f t="shared" ca="1" si="38"/>
        <v>4063586399.9872952</v>
      </c>
      <c r="AD175" s="90">
        <f t="shared" ca="1" si="38"/>
        <v>4069283357.8590298</v>
      </c>
      <c r="AE175" s="90">
        <f t="shared" ca="1" si="38"/>
        <v>4074980315.7307634</v>
      </c>
      <c r="AF175" s="90">
        <f t="shared" ca="1" si="38"/>
        <v>4080677273.6024971</v>
      </c>
      <c r="AG175" s="90">
        <f t="shared" ca="1" si="38"/>
        <v>4086374231.4742303</v>
      </c>
      <c r="AH175" s="90">
        <f t="shared" ca="1" si="38"/>
        <v>4092071189.3459644</v>
      </c>
      <c r="AI175" s="90">
        <f t="shared" ca="1" si="38"/>
        <v>4097768147.2176981</v>
      </c>
      <c r="AJ175" s="90">
        <f t="shared" ca="1" si="38"/>
        <v>4103465105.0894318</v>
      </c>
      <c r="AK175" s="90">
        <f t="shared" ca="1" si="38"/>
        <v>4109162062.9611654</v>
      </c>
      <c r="AL175" s="90">
        <f t="shared" ca="1" si="38"/>
        <v>4114859020.8328991</v>
      </c>
      <c r="AM175" s="90">
        <f t="shared" ca="1" si="37"/>
        <v>4120555978.7046328</v>
      </c>
      <c r="AN175" s="90">
        <f t="shared" ca="1" si="37"/>
        <v>4126252936.5763669</v>
      </c>
      <c r="AO175" s="90">
        <f t="shared" ca="1" si="37"/>
        <v>4131949894.4481001</v>
      </c>
      <c r="AP175">
        <f ca="1">V175*'Process Emissions Multipliers'!$H$56</f>
        <v>4137646852.3198342</v>
      </c>
    </row>
    <row r="176" spans="1:42">
      <c r="A176" s="74">
        <v>100000</v>
      </c>
      <c r="B176" s="208">
        <f ca="1">IF('NGPS 2010'!$A184="MR",INDIRECT("'NGPS 2010'!"&amp;'Country Selector'!$B$3&amp;ROW($A184))*10^12,0)*'Process Emissions Multipliers'!$C$56</f>
        <v>2658866608.7090449</v>
      </c>
      <c r="C176" s="90">
        <f t="shared" ca="1" si="33"/>
        <v>2862511066.1492591</v>
      </c>
      <c r="D176" s="90">
        <f t="shared" ca="1" si="31"/>
        <v>3066155523.5894732</v>
      </c>
      <c r="E176" s="90">
        <f t="shared" ca="1" si="31"/>
        <v>3269799981.0296869</v>
      </c>
      <c r="F176" s="90">
        <f t="shared" ca="1" si="31"/>
        <v>3473444438.4699011</v>
      </c>
      <c r="G176" s="90">
        <f t="shared" ca="1" si="31"/>
        <v>3677088895.9101152</v>
      </c>
      <c r="H176" s="90">
        <f t="shared" ca="1" si="31"/>
        <v>3880733353.3503294</v>
      </c>
      <c r="I176" s="90">
        <f t="shared" ca="1" si="31"/>
        <v>4084377810.7905436</v>
      </c>
      <c r="J176" s="90">
        <f t="shared" ca="1" si="31"/>
        <v>4288022268.2307577</v>
      </c>
      <c r="K176" s="90">
        <f t="shared" ca="1" si="31"/>
        <v>4491666725.6709719</v>
      </c>
      <c r="L176">
        <f ca="1">IF('NGPS 2020'!$A184="MR",INDIRECT("'NGPS 2020'!"&amp;'Country Selector'!$B$3&amp;ROW($A184))*10^12,0)*'Process Emissions Multipliers'!$E$56</f>
        <v>4695311183.111186</v>
      </c>
      <c r="M176" s="90">
        <f t="shared" ca="1" si="34"/>
        <v>4717727833.5375013</v>
      </c>
      <c r="N176" s="90">
        <f t="shared" ca="1" si="32"/>
        <v>4740144483.9638166</v>
      </c>
      <c r="O176" s="90">
        <f t="shared" ca="1" si="32"/>
        <v>4762561134.390132</v>
      </c>
      <c r="P176" s="90">
        <f t="shared" ca="1" si="32"/>
        <v>4784977784.8164482</v>
      </c>
      <c r="Q176" s="90">
        <f t="shared" ca="1" si="32"/>
        <v>4807394435.2427635</v>
      </c>
      <c r="R176" s="90">
        <f t="shared" ca="1" si="32"/>
        <v>4829811085.6690788</v>
      </c>
      <c r="S176" s="90">
        <f t="shared" ca="1" si="32"/>
        <v>4852227736.0953941</v>
      </c>
      <c r="T176" s="90">
        <f t="shared" ca="1" si="32"/>
        <v>4874644386.5217094</v>
      </c>
      <c r="U176" s="90">
        <f t="shared" ca="1" si="32"/>
        <v>4897061036.9480247</v>
      </c>
      <c r="V176">
        <f ca="1">IF('NGPS 2030'!$A184="MR",INDIRECT("'NGPS 2030'!"&amp;'Country Selector'!$B$3&amp;ROW($A184))*10^12,0)*'Process Emissions Multipliers'!$G$56</f>
        <v>4919477687.3743401</v>
      </c>
      <c r="W176" s="90">
        <f t="shared" ca="1" si="38"/>
        <v>4926442919.2602272</v>
      </c>
      <c r="X176" s="90">
        <f t="shared" ca="1" si="38"/>
        <v>4933408151.1461163</v>
      </c>
      <c r="Y176" s="90">
        <f t="shared" ca="1" si="38"/>
        <v>4940373383.0320034</v>
      </c>
      <c r="Z176" s="90">
        <f t="shared" ca="1" si="38"/>
        <v>4947338614.9178905</v>
      </c>
      <c r="AA176" s="90">
        <f t="shared" ca="1" si="38"/>
        <v>4954303846.8037786</v>
      </c>
      <c r="AB176" s="90">
        <f t="shared" ca="1" si="38"/>
        <v>4961269078.6896658</v>
      </c>
      <c r="AC176" s="90">
        <f t="shared" ca="1" si="38"/>
        <v>4968234310.5755539</v>
      </c>
      <c r="AD176" s="90">
        <f t="shared" ca="1" si="38"/>
        <v>4975199542.461441</v>
      </c>
      <c r="AE176" s="90">
        <f t="shared" ca="1" si="38"/>
        <v>4982164774.3473282</v>
      </c>
      <c r="AF176" s="90">
        <f t="shared" ca="1" si="38"/>
        <v>4989130006.2332172</v>
      </c>
      <c r="AG176" s="90">
        <f t="shared" ca="1" si="38"/>
        <v>4996095238.1191044</v>
      </c>
      <c r="AH176" s="90">
        <f t="shared" ca="1" si="38"/>
        <v>5003060470.0049915</v>
      </c>
      <c r="AI176" s="90">
        <f t="shared" ca="1" si="38"/>
        <v>5010025701.8908796</v>
      </c>
      <c r="AJ176" s="90">
        <f t="shared" ca="1" si="38"/>
        <v>5016990933.7767677</v>
      </c>
      <c r="AK176" s="90">
        <f t="shared" ca="1" si="38"/>
        <v>5023956165.6626549</v>
      </c>
      <c r="AL176" s="90">
        <f t="shared" ca="1" si="38"/>
        <v>5030921397.548543</v>
      </c>
      <c r="AM176" s="90">
        <f t="shared" ca="1" si="37"/>
        <v>5037886629.4344301</v>
      </c>
      <c r="AN176" s="90">
        <f t="shared" ca="1" si="37"/>
        <v>5044851861.3203182</v>
      </c>
      <c r="AO176" s="90">
        <f t="shared" ca="1" si="37"/>
        <v>5051817093.2062054</v>
      </c>
      <c r="AP176">
        <f ca="1">V176*'Process Emissions Multipliers'!$H$56</f>
        <v>5058782325.0920935</v>
      </c>
    </row>
    <row r="177" spans="1:42">
      <c r="A177" s="74">
        <v>1000000</v>
      </c>
      <c r="B177" s="208">
        <f ca="1">IF('NGPS 2010'!$A185="MR",INDIRECT("'NGPS 2010'!"&amp;'Country Selector'!$B$3&amp;ROW($A185))*10^12,0)*'Process Emissions Multipliers'!$C$56</f>
        <v>75644776043.866135</v>
      </c>
      <c r="C177" s="90">
        <f t="shared" ca="1" si="33"/>
        <v>81976152145.049728</v>
      </c>
      <c r="D177" s="90">
        <f t="shared" ca="1" si="31"/>
        <v>88307528246.233337</v>
      </c>
      <c r="E177" s="90">
        <f t="shared" ca="1" si="31"/>
        <v>94638904347.416931</v>
      </c>
      <c r="F177" s="90">
        <f t="shared" ca="1" si="31"/>
        <v>100970280448.60054</v>
      </c>
      <c r="G177" s="90">
        <f t="shared" ca="1" si="31"/>
        <v>107301656549.78415</v>
      </c>
      <c r="H177" s="90">
        <f t="shared" ca="1" si="31"/>
        <v>113633032650.96774</v>
      </c>
      <c r="I177" s="90">
        <f t="shared" ca="1" si="31"/>
        <v>119964408752.15134</v>
      </c>
      <c r="J177" s="90">
        <f t="shared" ca="1" si="31"/>
        <v>126295784853.33495</v>
      </c>
      <c r="K177" s="90">
        <f t="shared" ca="1" si="31"/>
        <v>132627160954.51854</v>
      </c>
      <c r="L177">
        <f ca="1">IF('NGPS 2020'!$A185="MR",INDIRECT("'NGPS 2020'!"&amp;'Country Selector'!$B$3&amp;ROW($A185))*10^12,0)*'Process Emissions Multipliers'!$E$56</f>
        <v>138958537055.70215</v>
      </c>
      <c r="M177" s="90">
        <f t="shared" ca="1" si="34"/>
        <v>139733524524.38062</v>
      </c>
      <c r="N177" s="90">
        <f t="shared" ca="1" si="32"/>
        <v>140508511993.05911</v>
      </c>
      <c r="O177" s="90">
        <f t="shared" ca="1" si="32"/>
        <v>141283499461.73761</v>
      </c>
      <c r="P177" s="90">
        <f t="shared" ca="1" si="32"/>
        <v>142058486930.41608</v>
      </c>
      <c r="Q177" s="90">
        <f t="shared" ca="1" si="32"/>
        <v>142833474399.09457</v>
      </c>
      <c r="R177" s="90">
        <f t="shared" ca="1" si="32"/>
        <v>143608461867.77307</v>
      </c>
      <c r="S177" s="90">
        <f t="shared" ca="1" si="32"/>
        <v>144383449336.45154</v>
      </c>
      <c r="T177" s="90">
        <f t="shared" ca="1" si="32"/>
        <v>145158436805.13004</v>
      </c>
      <c r="U177" s="90">
        <f t="shared" ca="1" si="32"/>
        <v>145933424273.80853</v>
      </c>
      <c r="V177">
        <f ca="1">IF('NGPS 2030'!$A185="MR",INDIRECT("'NGPS 2030'!"&amp;'Country Selector'!$B$3&amp;ROW($A185))*10^12,0)*'Process Emissions Multipliers'!$G$56</f>
        <v>146708411742.487</v>
      </c>
      <c r="W177" s="90">
        <f t="shared" ca="1" si="38"/>
        <v>146916128531.20612</v>
      </c>
      <c r="X177" s="90">
        <f t="shared" ca="1" si="38"/>
        <v>147123845319.92523</v>
      </c>
      <c r="Y177" s="90">
        <f t="shared" ca="1" si="38"/>
        <v>147331562108.64432</v>
      </c>
      <c r="Z177" s="90">
        <f t="shared" ca="1" si="38"/>
        <v>147539278897.36343</v>
      </c>
      <c r="AA177" s="90">
        <f t="shared" ca="1" si="38"/>
        <v>147746995686.08258</v>
      </c>
      <c r="AB177" s="90">
        <f t="shared" ca="1" si="38"/>
        <v>147954712474.80164</v>
      </c>
      <c r="AC177" s="90">
        <f t="shared" ca="1" si="38"/>
        <v>148162429263.52075</v>
      </c>
      <c r="AD177" s="90">
        <f t="shared" ca="1" si="38"/>
        <v>148370146052.23987</v>
      </c>
      <c r="AE177" s="90">
        <f t="shared" ca="1" si="38"/>
        <v>148577862840.95898</v>
      </c>
      <c r="AF177" s="90">
        <f t="shared" ca="1" si="38"/>
        <v>148785579629.6781</v>
      </c>
      <c r="AG177" s="90">
        <f t="shared" ca="1" si="38"/>
        <v>148993296418.39722</v>
      </c>
      <c r="AH177" s="90">
        <f t="shared" ca="1" si="38"/>
        <v>149201013207.11633</v>
      </c>
      <c r="AI177" s="90">
        <f t="shared" ca="1" si="38"/>
        <v>149408729995.83542</v>
      </c>
      <c r="AJ177" s="90">
        <f t="shared" ca="1" si="38"/>
        <v>149616446784.55453</v>
      </c>
      <c r="AK177" s="90">
        <f t="shared" ca="1" si="38"/>
        <v>149824163573.27365</v>
      </c>
      <c r="AL177" s="90">
        <f t="shared" ca="1" si="38"/>
        <v>150031880361.99277</v>
      </c>
      <c r="AM177" s="90">
        <f t="shared" ca="1" si="37"/>
        <v>150239597150.71188</v>
      </c>
      <c r="AN177" s="90">
        <f t="shared" ca="1" si="37"/>
        <v>150447313939.43097</v>
      </c>
      <c r="AO177" s="90">
        <f t="shared" ca="1" si="37"/>
        <v>150655030728.15009</v>
      </c>
      <c r="AP177">
        <f ca="1">V177*'Process Emissions Multipliers'!$H$56</f>
        <v>150862747516.8692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R1" workbookViewId="0">
      <selection activeCell="AP2" sqref="AP2"/>
    </sheetView>
  </sheetViews>
  <sheetFormatPr defaultRowHeight="15"/>
  <cols>
    <col min="1" max="1" width="28.85546875" customWidth="1"/>
    <col min="2" max="2" width="10.85546875" bestFit="1" customWidth="1"/>
    <col min="12" max="12" width="12" bestFit="1" customWidth="1"/>
    <col min="22" max="22" width="10.570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Selector'!$B$3&amp;ROW($A10))*10^12,0)*'Process Emissions Multipliers'!$C$53</f>
        <v>9703196003.43577</v>
      </c>
      <c r="C2" s="90">
        <f ca="1">$B2*($L$1-C$1)/($L$1-$B$1)+$L2*(C$1-$B$1)/($L$1-$B$1)</f>
        <v>9897011771.2765846</v>
      </c>
      <c r="D2" s="90">
        <f t="shared" ref="D2:K17" ca="1" si="0">$B2*($L$1-D$1)/($L$1-$B$1)+$L2*(D$1-$B$1)/($L$1-$B$1)</f>
        <v>10090827539.117399</v>
      </c>
      <c r="E2" s="90">
        <f t="shared" ca="1" si="0"/>
        <v>10284643306.958214</v>
      </c>
      <c r="F2" s="90">
        <f t="shared" ca="1" si="0"/>
        <v>10478459074.79903</v>
      </c>
      <c r="G2" s="90">
        <f t="shared" ca="1" si="0"/>
        <v>10672274842.639843</v>
      </c>
      <c r="H2" s="90">
        <f t="shared" ca="1" si="0"/>
        <v>10866090610.480659</v>
      </c>
      <c r="I2" s="90">
        <f t="shared" ca="1" si="0"/>
        <v>11059906378.321474</v>
      </c>
      <c r="J2" s="90">
        <f t="shared" ca="1" si="0"/>
        <v>11253722146.162289</v>
      </c>
      <c r="K2" s="90">
        <f t="shared" ca="1" si="0"/>
        <v>11447537914.003103</v>
      </c>
      <c r="L2">
        <f ca="1">IF('Waste 2020'!$A10="MR",INDIRECT("'Waste 2020'!"&amp;'Country Selector'!$B$3&amp;ROW($A10))*10^12,0)*'Process Emissions Multipliers'!$E$53</f>
        <v>11641353681.843918</v>
      </c>
      <c r="M2" s="90">
        <f ca="1">$L2*($V$1-M$1)/($V$1-$L$1)+$V2*(M$1-$L$1)/($V$1-$L$1)</f>
        <v>11728993295.653276</v>
      </c>
      <c r="N2" s="90">
        <f t="shared" ref="N2:U17" ca="1" si="1">$L2*($V$1-N$1)/($V$1-$L$1)+$V2*(N$1-$L$1)/($V$1-$L$1)</f>
        <v>11816632909.462635</v>
      </c>
      <c r="O2" s="90">
        <f t="shared" ca="1" si="1"/>
        <v>11904272523.271992</v>
      </c>
      <c r="P2" s="90">
        <f t="shared" ca="1" si="1"/>
        <v>11991912137.081352</v>
      </c>
      <c r="Q2" s="90">
        <f t="shared" ca="1" si="1"/>
        <v>12079551750.890709</v>
      </c>
      <c r="R2" s="90">
        <f t="shared" ca="1" si="1"/>
        <v>12167191364.700066</v>
      </c>
      <c r="S2" s="90">
        <f t="shared" ca="1" si="1"/>
        <v>12254830978.509424</v>
      </c>
      <c r="T2" s="90">
        <f t="shared" ca="1" si="1"/>
        <v>12342470592.318785</v>
      </c>
      <c r="U2" s="90">
        <f t="shared" ca="1" si="1"/>
        <v>12430110206.128141</v>
      </c>
      <c r="V2">
        <f ca="1">IF('Waste 2030'!$A10="MR",INDIRECT("'Waste 2030'!"&amp;'Country Selector'!$B$3&amp;ROW($A10))*10^12,0)*'Process Emissions Multipliers'!$G$53</f>
        <v>12517749819.9375</v>
      </c>
      <c r="W2" s="90">
        <f ca="1">$V2*($AP$1-W$1)/($AP$1-$V$1)+$AP2*(W$1-$V$1)/($AP$1-$V$1)</f>
        <v>12606147708.736855</v>
      </c>
      <c r="X2" s="90">
        <f t="shared" ref="X2:AO16" ca="1" si="2">$V2*($AP$1-X$1)/($AP$1-$V$1)+$AP2*(X$1-$V$1)/($AP$1-$V$1)</f>
        <v>12694545597.536213</v>
      </c>
      <c r="Y2" s="90">
        <f t="shared" ca="1" si="2"/>
        <v>12782943486.335567</v>
      </c>
      <c r="Z2" s="90">
        <f t="shared" ca="1" si="2"/>
        <v>12871341375.134924</v>
      </c>
      <c r="AA2" s="90">
        <f t="shared" ca="1" si="2"/>
        <v>12959739263.93428</v>
      </c>
      <c r="AB2" s="90">
        <f t="shared" ca="1" si="2"/>
        <v>13048137152.733635</v>
      </c>
      <c r="AC2" s="90">
        <f t="shared" ca="1" si="2"/>
        <v>13136535041.532991</v>
      </c>
      <c r="AD2" s="90">
        <f t="shared" ca="1" si="2"/>
        <v>13224932930.332348</v>
      </c>
      <c r="AE2" s="90">
        <f t="shared" ca="1" si="2"/>
        <v>13313330819.131702</v>
      </c>
      <c r="AF2" s="90">
        <f t="shared" ca="1" si="2"/>
        <v>13401728707.931059</v>
      </c>
      <c r="AG2" s="90">
        <f t="shared" ca="1" si="2"/>
        <v>13490126596.730415</v>
      </c>
      <c r="AH2" s="90">
        <f t="shared" ca="1" si="2"/>
        <v>13578524485.52977</v>
      </c>
      <c r="AI2" s="90">
        <f t="shared" ca="1" si="2"/>
        <v>13666922374.329126</v>
      </c>
      <c r="AJ2" s="90">
        <f t="shared" ca="1" si="2"/>
        <v>13755320263.128483</v>
      </c>
      <c r="AK2" s="90">
        <f t="shared" ca="1" si="2"/>
        <v>13843718151.927837</v>
      </c>
      <c r="AL2" s="90">
        <f t="shared" ca="1" si="2"/>
        <v>13932116040.727196</v>
      </c>
      <c r="AM2" s="90">
        <f t="shared" ca="1" si="2"/>
        <v>14020513929.52655</v>
      </c>
      <c r="AN2" s="90">
        <f t="shared" ca="1" si="2"/>
        <v>14108911818.325907</v>
      </c>
      <c r="AO2" s="90">
        <f t="shared" ca="1" si="2"/>
        <v>14197309707.125263</v>
      </c>
      <c r="AP2">
        <f ca="1">V2*'Process Emissions Multipliers'!$H$53</f>
        <v>14285707595.924618</v>
      </c>
    </row>
    <row r="3" spans="1:42">
      <c r="A3" s="74">
        <v>-49</v>
      </c>
      <c r="B3" s="208">
        <f ca="1">IF('Waste 2010'!$A11="MR",INDIRECT("'Waste 2010'!"&amp;'Country Selector'!$B$3&amp;ROW($A11))*10^12,0)*'Process Emissions Multipliers'!$C$53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08">
        <f ca="1">IF('Waste 2020'!$A11="MR",INDIRECT("'Waste 2020'!"&amp;'Country Selector'!$B$3&amp;ROW($A11))*10^12,0)*'Process Emissions Multipliers'!$E$53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Selector'!$B$3&amp;ROW($A11))*10^12,0)*'Process Emissions Multipliers'!$G$53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Multipliers'!$H$53</f>
        <v>0</v>
      </c>
    </row>
    <row r="4" spans="1:42">
      <c r="A4" s="74">
        <v>-48</v>
      </c>
      <c r="B4" s="208">
        <f ca="1">IF('Waste 2010'!$A12="MR",INDIRECT("'Waste 2010'!"&amp;'Country Selector'!$B$3&amp;ROW($A12))*10^12,0)*'Process Emissions Multipliers'!$C$53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08">
        <f ca="1">IF('Waste 2020'!$A12="MR",INDIRECT("'Waste 2020'!"&amp;'Country Selector'!$B$3&amp;ROW($A12))*10^12,0)*'Process Emissions Multipliers'!$E$53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Selector'!$B$3&amp;ROW($A12))*10^12,0)*'Process Emissions Multipliers'!$G$53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Multipliers'!$H$53</f>
        <v>0</v>
      </c>
    </row>
    <row r="5" spans="1:42">
      <c r="A5" s="74">
        <v>-47</v>
      </c>
      <c r="B5" s="208">
        <f ca="1">IF('Waste 2010'!$A13="MR",INDIRECT("'Waste 2010'!"&amp;'Country Selector'!$B$3&amp;ROW($A13))*10^12,0)*'Process Emissions Multipliers'!$C$53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08">
        <f ca="1">IF('Waste 2020'!$A13="MR",INDIRECT("'Waste 2020'!"&amp;'Country Selector'!$B$3&amp;ROW($A13))*10^12,0)*'Process Emissions Multipliers'!$E$53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Selector'!$B$3&amp;ROW($A13))*10^12,0)*'Process Emissions Multipliers'!$G$53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Multipliers'!$H$53</f>
        <v>0</v>
      </c>
    </row>
    <row r="6" spans="1:42">
      <c r="A6" s="74">
        <v>-46</v>
      </c>
      <c r="B6" s="208">
        <f ca="1">IF('Waste 2010'!$A14="MR",INDIRECT("'Waste 2010'!"&amp;'Country Selector'!$B$3&amp;ROW($A14))*10^12,0)*'Process Emissions Multipliers'!$C$53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08">
        <f ca="1">IF('Waste 2020'!$A14="MR",INDIRECT("'Waste 2020'!"&amp;'Country Selector'!$B$3&amp;ROW($A14))*10^12,0)*'Process Emissions Multipliers'!$E$53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Selector'!$B$3&amp;ROW($A14))*10^12,0)*'Process Emissions Multipliers'!$G$53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Multipliers'!$H$53</f>
        <v>0</v>
      </c>
    </row>
    <row r="7" spans="1:42">
      <c r="A7" s="74">
        <v>-45</v>
      </c>
      <c r="B7" s="208">
        <f ca="1">IF('Waste 2010'!$A15="MR",INDIRECT("'Waste 2010'!"&amp;'Country Selector'!$B$3&amp;ROW($A15))*10^12,0)*'Process Emissions Multipliers'!$C$53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08">
        <f ca="1">IF('Waste 2020'!$A15="MR",INDIRECT("'Waste 2020'!"&amp;'Country Selector'!$B$3&amp;ROW($A15))*10^12,0)*'Process Emissions Multipliers'!$E$53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Selector'!$B$3&amp;ROW($A15))*10^12,0)*'Process Emissions Multipliers'!$G$53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Multipliers'!$H$53</f>
        <v>0</v>
      </c>
    </row>
    <row r="8" spans="1:42">
      <c r="A8" s="74">
        <v>-44</v>
      </c>
      <c r="B8" s="208">
        <f ca="1">IF('Waste 2010'!$A16="MR",INDIRECT("'Waste 2010'!"&amp;'Country Selector'!$B$3&amp;ROW($A16))*10^12,0)*'Process Emissions Multipliers'!$C$53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08">
        <f ca="1">IF('Waste 2020'!$A16="MR",INDIRECT("'Waste 2020'!"&amp;'Country Selector'!$B$3&amp;ROW($A16))*10^12,0)*'Process Emissions Multipliers'!$E$53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Selector'!$B$3&amp;ROW($A16))*10^12,0)*'Process Emissions Multipliers'!$G$53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Multipliers'!$H$53</f>
        <v>0</v>
      </c>
    </row>
    <row r="9" spans="1:42">
      <c r="A9" s="74">
        <v>-43</v>
      </c>
      <c r="B9" s="208">
        <f ca="1">IF('Waste 2010'!$A17="MR",INDIRECT("'Waste 2010'!"&amp;'Country Selector'!$B$3&amp;ROW($A17))*10^12,0)*'Process Emissions Multipliers'!$C$53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08">
        <f ca="1">IF('Waste 2020'!$A17="MR",INDIRECT("'Waste 2020'!"&amp;'Country Selector'!$B$3&amp;ROW($A17))*10^12,0)*'Process Emissions Multipliers'!$E$53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Selector'!$B$3&amp;ROW($A17))*10^12,0)*'Process Emissions Multipliers'!$G$53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Multipliers'!$H$53</f>
        <v>0</v>
      </c>
    </row>
    <row r="10" spans="1:42">
      <c r="A10" s="74">
        <v>-42</v>
      </c>
      <c r="B10" s="208">
        <f ca="1">IF('Waste 2010'!$A18="MR",INDIRECT("'Waste 2010'!"&amp;'Country Selector'!$B$3&amp;ROW($A18))*10^12,0)*'Process Emissions Multipliers'!$C$53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08">
        <f ca="1">IF('Waste 2020'!$A18="MR",INDIRECT("'Waste 2020'!"&amp;'Country Selector'!$B$3&amp;ROW($A18))*10^12,0)*'Process Emissions Multipliers'!$E$53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Selector'!$B$3&amp;ROW($A18))*10^12,0)*'Process Emissions Multipliers'!$G$53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Multipliers'!$H$53</f>
        <v>0</v>
      </c>
    </row>
    <row r="11" spans="1:42">
      <c r="A11" s="74">
        <v>-41</v>
      </c>
      <c r="B11" s="208">
        <f ca="1">IF('Waste 2010'!$A19="MR",INDIRECT("'Waste 2010'!"&amp;'Country Selector'!$B$3&amp;ROW($A19))*10^12,0)*'Process Emissions Multipliers'!$C$53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08">
        <f ca="1">IF('Waste 2020'!$A19="MR",INDIRECT("'Waste 2020'!"&amp;'Country Selector'!$B$3&amp;ROW($A19))*10^12,0)*'Process Emissions Multipliers'!$E$53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Selector'!$B$3&amp;ROW($A19))*10^12,0)*'Process Emissions Multipliers'!$G$53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Multipliers'!$H$53</f>
        <v>0</v>
      </c>
    </row>
    <row r="12" spans="1:42">
      <c r="A12" s="74">
        <v>-40</v>
      </c>
      <c r="B12" s="208">
        <f ca="1">IF('Waste 2010'!$A20="MR",INDIRECT("'Waste 2010'!"&amp;'Country Selector'!$B$3&amp;ROW($A20))*10^12,0)*'Process Emissions Multipliers'!$C$53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08">
        <f ca="1">IF('Waste 2020'!$A20="MR",INDIRECT("'Waste 2020'!"&amp;'Country Selector'!$B$3&amp;ROW($A20))*10^12,0)*'Process Emissions Multipliers'!$E$53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Selector'!$B$3&amp;ROW($A20))*10^12,0)*'Process Emissions Multipliers'!$G$53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Multipliers'!$H$53</f>
        <v>0</v>
      </c>
    </row>
    <row r="13" spans="1:42">
      <c r="A13" s="74">
        <v>-39</v>
      </c>
      <c r="B13" s="208">
        <f ca="1">IF('Waste 2010'!$A21="MR",INDIRECT("'Waste 2010'!"&amp;'Country Selector'!$B$3&amp;ROW($A21))*10^12,0)*'Process Emissions Multipliers'!$C$53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08">
        <f ca="1">IF('Waste 2020'!$A21="MR",INDIRECT("'Waste 2020'!"&amp;'Country Selector'!$B$3&amp;ROW($A21))*10^12,0)*'Process Emissions Multipliers'!$E$53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Selector'!$B$3&amp;ROW($A21))*10^12,0)*'Process Emissions Multipliers'!$G$53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Multipliers'!$H$53</f>
        <v>0</v>
      </c>
    </row>
    <row r="14" spans="1:42">
      <c r="A14" s="74">
        <v>-38</v>
      </c>
      <c r="B14" s="208">
        <f ca="1">IF('Waste 2010'!$A22="MR",INDIRECT("'Waste 2010'!"&amp;'Country Selector'!$B$3&amp;ROW($A22))*10^12,0)*'Process Emissions Multipliers'!$C$53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08">
        <f ca="1">IF('Waste 2020'!$A22="MR",INDIRECT("'Waste 2020'!"&amp;'Country Selector'!$B$3&amp;ROW($A22))*10^12,0)*'Process Emissions Multipliers'!$E$53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Selector'!$B$3&amp;ROW($A22))*10^12,0)*'Process Emissions Multipliers'!$G$53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Multipliers'!$H$53</f>
        <v>0</v>
      </c>
    </row>
    <row r="15" spans="1:42">
      <c r="A15" s="74">
        <v>-37</v>
      </c>
      <c r="B15" s="208">
        <f ca="1">IF('Waste 2010'!$A23="MR",INDIRECT("'Waste 2010'!"&amp;'Country Selector'!$B$3&amp;ROW($A23))*10^12,0)*'Process Emissions Multipliers'!$C$53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08">
        <f ca="1">IF('Waste 2020'!$A23="MR",INDIRECT("'Waste 2020'!"&amp;'Country Selector'!$B$3&amp;ROW($A23))*10^12,0)*'Process Emissions Multipliers'!$E$53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Selector'!$B$3&amp;ROW($A23))*10^12,0)*'Process Emissions Multipliers'!$G$53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Multipliers'!$H$53</f>
        <v>0</v>
      </c>
    </row>
    <row r="16" spans="1:42">
      <c r="A16" s="74">
        <v>-36</v>
      </c>
      <c r="B16" s="208">
        <f ca="1">IF('Waste 2010'!$A24="MR",INDIRECT("'Waste 2010'!"&amp;'Country Selector'!$B$3&amp;ROW($A24))*10^12,0)*'Process Emissions Multipliers'!$C$53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08">
        <f ca="1">IF('Waste 2020'!$A24="MR",INDIRECT("'Waste 2020'!"&amp;'Country Selector'!$B$3&amp;ROW($A24))*10^12,0)*'Process Emissions Multipliers'!$E$53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Selector'!$B$3&amp;ROW($A24))*10^12,0)*'Process Emissions Multipliers'!$G$53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Multipliers'!$H$53</f>
        <v>0</v>
      </c>
    </row>
    <row r="17" spans="1:42">
      <c r="A17" s="74">
        <v>-35</v>
      </c>
      <c r="B17" s="208">
        <f ca="1">IF('Waste 2010'!$A25="MR",INDIRECT("'Waste 2010'!"&amp;'Country Selector'!$B$3&amp;ROW($A25))*10^12,0)*'Process Emissions Multipliers'!$C$53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08">
        <f ca="1">IF('Waste 2020'!$A25="MR",INDIRECT("'Waste 2020'!"&amp;'Country Selector'!$B$3&amp;ROW($A25))*10^12,0)*'Process Emissions Multipliers'!$E$53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Selector'!$B$3&amp;ROW($A25))*10^12,0)*'Process Emissions Multipliers'!$G$53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Multipliers'!$H$53</f>
        <v>0</v>
      </c>
    </row>
    <row r="18" spans="1:42">
      <c r="A18" s="74">
        <v>-34</v>
      </c>
      <c r="B18" s="208">
        <f ca="1">IF('Waste 2010'!$A26="MR",INDIRECT("'Waste 2010'!"&amp;'Country Selector'!$B$3&amp;ROW($A26))*10^12,0)*'Process Emissions Multipliers'!$C$53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08">
        <f ca="1">IF('Waste 2020'!$A26="MR",INDIRECT("'Waste 2020'!"&amp;'Country Selector'!$B$3&amp;ROW($A26))*10^12,0)*'Process Emissions Multipliers'!$E$53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Selector'!$B$3&amp;ROW($A26))*10^12,0)*'Process Emissions Multipliers'!$G$53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Multipliers'!$H$53</f>
        <v>0</v>
      </c>
    </row>
    <row r="19" spans="1:42">
      <c r="A19" s="74">
        <v>-33</v>
      </c>
      <c r="B19" s="208">
        <f ca="1">IF('Waste 2010'!$A27="MR",INDIRECT("'Waste 2010'!"&amp;'Country Selector'!$B$3&amp;ROW($A27))*10^12,0)*'Process Emissions Multipliers'!$C$53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08">
        <f ca="1">IF('Waste 2020'!$A27="MR",INDIRECT("'Waste 2020'!"&amp;'Country Selector'!$B$3&amp;ROW($A27))*10^12,0)*'Process Emissions Multipliers'!$E$53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Selector'!$B$3&amp;ROW($A27))*10^12,0)*'Process Emissions Multipliers'!$G$53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Multipliers'!$H$53</f>
        <v>0</v>
      </c>
    </row>
    <row r="20" spans="1:42">
      <c r="A20" s="74">
        <v>-32</v>
      </c>
      <c r="B20" s="208">
        <f ca="1">IF('Waste 2010'!$A28="MR",INDIRECT("'Waste 2010'!"&amp;'Country Selector'!$B$3&amp;ROW($A28))*10^12,0)*'Process Emissions Multipliers'!$C$53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08">
        <f ca="1">IF('Waste 2020'!$A28="MR",INDIRECT("'Waste 2020'!"&amp;'Country Selector'!$B$3&amp;ROW($A28))*10^12,0)*'Process Emissions Multipliers'!$E$53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Selector'!$B$3&amp;ROW($A28))*10^12,0)*'Process Emissions Multipliers'!$G$53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Multipliers'!$H$53</f>
        <v>0</v>
      </c>
    </row>
    <row r="21" spans="1:42">
      <c r="A21" s="74">
        <v>-31</v>
      </c>
      <c r="B21" s="208">
        <f ca="1">IF('Waste 2010'!$A29="MR",INDIRECT("'Waste 2010'!"&amp;'Country Selector'!$B$3&amp;ROW($A29))*10^12,0)*'Process Emissions Multipliers'!$C$53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08">
        <f ca="1">IF('Waste 2020'!$A29="MR",INDIRECT("'Waste 2020'!"&amp;'Country Selector'!$B$3&amp;ROW($A29))*10^12,0)*'Process Emissions Multipliers'!$E$53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Selector'!$B$3&amp;ROW($A29))*10^12,0)*'Process Emissions Multipliers'!$G$53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Multipliers'!$H$53</f>
        <v>0</v>
      </c>
    </row>
    <row r="22" spans="1:42">
      <c r="A22" s="74">
        <v>-30</v>
      </c>
      <c r="B22" s="208">
        <f ca="1">IF('Waste 2010'!$A30="MR",INDIRECT("'Waste 2010'!"&amp;'Country Selector'!$B$3&amp;ROW($A30))*10^12,0)*'Process Emissions Multipliers'!$C$53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08">
        <f ca="1">IF('Waste 2020'!$A30="MR",INDIRECT("'Waste 2020'!"&amp;'Country Selector'!$B$3&amp;ROW($A30))*10^12,0)*'Process Emissions Multipliers'!$E$53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Selector'!$B$3&amp;ROW($A30))*10^12,0)*'Process Emissions Multipliers'!$G$53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Multipliers'!$H$53</f>
        <v>0</v>
      </c>
    </row>
    <row r="23" spans="1:42">
      <c r="A23" s="74">
        <v>-29</v>
      </c>
      <c r="B23" s="208">
        <f ca="1">IF('Waste 2010'!$A31="MR",INDIRECT("'Waste 2010'!"&amp;'Country Selector'!$B$3&amp;ROW($A31))*10^12,0)*'Process Emissions Multipliers'!$C$53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08">
        <f ca="1">IF('Waste 2020'!$A31="MR",INDIRECT("'Waste 2020'!"&amp;'Country Selector'!$B$3&amp;ROW($A31))*10^12,0)*'Process Emissions Multipliers'!$E$53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Selector'!$B$3&amp;ROW($A31))*10^12,0)*'Process Emissions Multipliers'!$G$53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Multipliers'!$H$53</f>
        <v>0</v>
      </c>
    </row>
    <row r="24" spans="1:42">
      <c r="A24" s="74">
        <v>-28</v>
      </c>
      <c r="B24" s="208">
        <f ca="1">IF('Waste 2010'!$A32="MR",INDIRECT("'Waste 2010'!"&amp;'Country Selector'!$B$3&amp;ROW($A32))*10^12,0)*'Process Emissions Multipliers'!$C$53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08">
        <f ca="1">IF('Waste 2020'!$A32="MR",INDIRECT("'Waste 2020'!"&amp;'Country Selector'!$B$3&amp;ROW($A32))*10^12,0)*'Process Emissions Multipliers'!$E$53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Selector'!$B$3&amp;ROW($A32))*10^12,0)*'Process Emissions Multipliers'!$G$53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Multipliers'!$H$53</f>
        <v>0</v>
      </c>
    </row>
    <row r="25" spans="1:42">
      <c r="A25" s="74">
        <v>-27</v>
      </c>
      <c r="B25" s="208">
        <f ca="1">IF('Waste 2010'!$A33="MR",INDIRECT("'Waste 2010'!"&amp;'Country Selector'!$B$3&amp;ROW($A33))*10^12,0)*'Process Emissions Multipliers'!$C$53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08">
        <f ca="1">IF('Waste 2020'!$A33="MR",INDIRECT("'Waste 2020'!"&amp;'Country Selector'!$B$3&amp;ROW($A33))*10^12,0)*'Process Emissions Multipliers'!$E$53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Selector'!$B$3&amp;ROW($A33))*10^12,0)*'Process Emissions Multipliers'!$G$53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Multipliers'!$H$53</f>
        <v>0</v>
      </c>
    </row>
    <row r="26" spans="1:42">
      <c r="A26" s="74">
        <v>-26</v>
      </c>
      <c r="B26" s="208">
        <f ca="1">IF('Waste 2010'!$A34="MR",INDIRECT("'Waste 2010'!"&amp;'Country Selector'!$B$3&amp;ROW($A34))*10^12,0)*'Process Emissions Multipliers'!$C$53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08">
        <f ca="1">IF('Waste 2020'!$A34="MR",INDIRECT("'Waste 2020'!"&amp;'Country Selector'!$B$3&amp;ROW($A34))*10^12,0)*'Process Emissions Multipliers'!$E$53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Selector'!$B$3&amp;ROW($A34))*10^12,0)*'Process Emissions Multipliers'!$G$53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Multipliers'!$H$53</f>
        <v>0</v>
      </c>
    </row>
    <row r="27" spans="1:42">
      <c r="A27" s="74">
        <v>-25</v>
      </c>
      <c r="B27" s="208">
        <f ca="1">IF('Waste 2010'!$A35="MR",INDIRECT("'Waste 2010'!"&amp;'Country Selector'!$B$3&amp;ROW($A35))*10^12,0)*'Process Emissions Multipliers'!$C$53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08">
        <f ca="1">IF('Waste 2020'!$A35="MR",INDIRECT("'Waste 2020'!"&amp;'Country Selector'!$B$3&amp;ROW($A35))*10^12,0)*'Process Emissions Multipliers'!$E$53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Selector'!$B$3&amp;ROW($A35))*10^12,0)*'Process Emissions Multipliers'!$G$53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Multipliers'!$H$53</f>
        <v>0</v>
      </c>
    </row>
    <row r="28" spans="1:42">
      <c r="A28" s="74">
        <v>-24</v>
      </c>
      <c r="B28" s="208">
        <f ca="1">IF('Waste 2010'!$A36="MR",INDIRECT("'Waste 2010'!"&amp;'Country Selector'!$B$3&amp;ROW($A36))*10^12,0)*'Process Emissions Multipliers'!$C$53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08">
        <f ca="1">IF('Waste 2020'!$A36="MR",INDIRECT("'Waste 2020'!"&amp;'Country Selector'!$B$3&amp;ROW($A36))*10^12,0)*'Process Emissions Multipliers'!$E$53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Selector'!$B$3&amp;ROW($A36))*10^12,0)*'Process Emissions Multipliers'!$G$53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Multipliers'!$H$53</f>
        <v>0</v>
      </c>
    </row>
    <row r="29" spans="1:42">
      <c r="A29" s="74">
        <v>-23</v>
      </c>
      <c r="B29" s="208">
        <f ca="1">IF('Waste 2010'!$A37="MR",INDIRECT("'Waste 2010'!"&amp;'Country Selector'!$B$3&amp;ROW($A37))*10^12,0)*'Process Emissions Multipliers'!$C$53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08">
        <f ca="1">IF('Waste 2020'!$A37="MR",INDIRECT("'Waste 2020'!"&amp;'Country Selector'!$B$3&amp;ROW($A37))*10^12,0)*'Process Emissions Multipliers'!$E$53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2030'!$A37="MR",INDIRECT("'Waste 2030'!"&amp;'Country Selector'!$B$3&amp;ROW($A37))*10^12,0)*'Process Emissions Multipliers'!$G$53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Multipliers'!$H$53</f>
        <v>0</v>
      </c>
    </row>
    <row r="30" spans="1:42">
      <c r="A30" s="74">
        <v>-22</v>
      </c>
      <c r="B30" s="208">
        <f ca="1">IF('Waste 2010'!$A38="MR",INDIRECT("'Waste 2010'!"&amp;'Country Selector'!$B$3&amp;ROW($A38))*10^12,0)*'Process Emissions Multipliers'!$C$53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208">
        <f ca="1">IF('Waste 2020'!$A38="MR",INDIRECT("'Waste 2020'!"&amp;'Country Selector'!$B$3&amp;ROW($A38))*10^12,0)*'Process Emissions Multipliers'!$E$53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Selector'!$B$3&amp;ROW($A38))*10^12,0)*'Process Emissions Multipliers'!$G$53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Multipliers'!$H$53</f>
        <v>0</v>
      </c>
    </row>
    <row r="31" spans="1:42">
      <c r="A31" s="74">
        <v>-21</v>
      </c>
      <c r="B31" s="208">
        <f ca="1">IF('Waste 2010'!$A39="MR",INDIRECT("'Waste 2010'!"&amp;'Country Selector'!$B$3&amp;ROW($A39))*10^12,0)*'Process Emissions Multipliers'!$C$53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08">
        <f ca="1">IF('Waste 2020'!$A39="MR",INDIRECT("'Waste 2020'!"&amp;'Country Selector'!$B$3&amp;ROW($A39))*10^12,0)*'Process Emissions Multipliers'!$E$53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2030'!$A39="MR",INDIRECT("'Waste 2030'!"&amp;'Country Selector'!$B$3&amp;ROW($A39))*10^12,0)*'Process Emissions Multipliers'!$G$53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Multipliers'!$H$53</f>
        <v>0</v>
      </c>
    </row>
    <row r="32" spans="1:42">
      <c r="A32" s="74">
        <v>-20</v>
      </c>
      <c r="B32" s="208">
        <f ca="1">IF('Waste 2010'!$A40="MR",INDIRECT("'Waste 2010'!"&amp;'Country Selector'!$B$3&amp;ROW($A40))*10^12,0)*'Process Emissions Multipliers'!$C$53</f>
        <v>9703196003.43577</v>
      </c>
      <c r="C32" s="90">
        <f t="shared" ca="1" si="3"/>
        <v>9897011771.2765846</v>
      </c>
      <c r="D32" s="90">
        <f t="shared" ca="1" si="3"/>
        <v>10090827539.117399</v>
      </c>
      <c r="E32" s="90">
        <f t="shared" ca="1" si="3"/>
        <v>10284643306.958214</v>
      </c>
      <c r="F32" s="90">
        <f t="shared" ca="1" si="3"/>
        <v>10478459074.79903</v>
      </c>
      <c r="G32" s="90">
        <f t="shared" ca="1" si="3"/>
        <v>10672274842.639843</v>
      </c>
      <c r="H32" s="90">
        <f t="shared" ca="1" si="3"/>
        <v>10866090610.480659</v>
      </c>
      <c r="I32" s="90">
        <f t="shared" ca="1" si="3"/>
        <v>11059906378.321474</v>
      </c>
      <c r="J32" s="90">
        <f t="shared" ca="1" si="3"/>
        <v>11253722146.162289</v>
      </c>
      <c r="K32" s="90">
        <f t="shared" ca="1" si="3"/>
        <v>11447537914.003103</v>
      </c>
      <c r="L32" s="208">
        <f ca="1">IF('Waste 2020'!$A40="MR",INDIRECT("'Waste 2020'!"&amp;'Country Selector'!$B$3&amp;ROW($A40))*10^12,0)*'Process Emissions Multipliers'!$E$53</f>
        <v>11641353681.843918</v>
      </c>
      <c r="M32" s="90">
        <f t="shared" ca="1" si="4"/>
        <v>11728993295.653276</v>
      </c>
      <c r="N32" s="90">
        <f t="shared" ca="1" si="4"/>
        <v>11816632909.462635</v>
      </c>
      <c r="O32" s="90">
        <f t="shared" ca="1" si="4"/>
        <v>11904272523.271992</v>
      </c>
      <c r="P32" s="90">
        <f t="shared" ca="1" si="4"/>
        <v>11991912137.081352</v>
      </c>
      <c r="Q32" s="90">
        <f t="shared" ca="1" si="4"/>
        <v>12079551750.890709</v>
      </c>
      <c r="R32" s="90">
        <f t="shared" ca="1" si="4"/>
        <v>12167191364.700066</v>
      </c>
      <c r="S32" s="90">
        <f t="shared" ca="1" si="4"/>
        <v>12254830978.509424</v>
      </c>
      <c r="T32" s="90">
        <f t="shared" ca="1" si="4"/>
        <v>12342470592.318785</v>
      </c>
      <c r="U32" s="90">
        <f t="shared" ca="1" si="4"/>
        <v>12430110206.128141</v>
      </c>
      <c r="V32">
        <f ca="1">IF('Waste 2030'!$A40="MR",INDIRECT("'Waste 2030'!"&amp;'Country Selector'!$B$3&amp;ROW($A40))*10^12,0)*'Process Emissions Multipliers'!$G$53</f>
        <v>12517749819.9375</v>
      </c>
      <c r="W32" s="90">
        <f t="shared" ca="1" si="5"/>
        <v>12606147708.736855</v>
      </c>
      <c r="X32" s="90">
        <f t="shared" ref="X32:AM47" ca="1" si="7">$V32*($AP$1-X$1)/($AP$1-$V$1)+$AP32*(X$1-$V$1)/($AP$1-$V$1)</f>
        <v>12694545597.536213</v>
      </c>
      <c r="Y32" s="90">
        <f t="shared" ca="1" si="7"/>
        <v>12782943486.335567</v>
      </c>
      <c r="Z32" s="90">
        <f t="shared" ca="1" si="7"/>
        <v>12871341375.134924</v>
      </c>
      <c r="AA32" s="90">
        <f t="shared" ca="1" si="7"/>
        <v>12959739263.93428</v>
      </c>
      <c r="AB32" s="90">
        <f t="shared" ca="1" si="7"/>
        <v>13048137152.733635</v>
      </c>
      <c r="AC32" s="90">
        <f t="shared" ca="1" si="7"/>
        <v>13136535041.532991</v>
      </c>
      <c r="AD32" s="90">
        <f t="shared" ca="1" si="7"/>
        <v>13224932930.332348</v>
      </c>
      <c r="AE32" s="90">
        <f t="shared" ca="1" si="7"/>
        <v>13313330819.131702</v>
      </c>
      <c r="AF32" s="90">
        <f t="shared" ca="1" si="7"/>
        <v>13401728707.931059</v>
      </c>
      <c r="AG32" s="90">
        <f t="shared" ca="1" si="7"/>
        <v>13490126596.730415</v>
      </c>
      <c r="AH32" s="90">
        <f t="shared" ca="1" si="7"/>
        <v>13578524485.52977</v>
      </c>
      <c r="AI32" s="90">
        <f t="shared" ca="1" si="7"/>
        <v>13666922374.329126</v>
      </c>
      <c r="AJ32" s="90">
        <f t="shared" ca="1" si="7"/>
        <v>13755320263.128483</v>
      </c>
      <c r="AK32" s="90">
        <f t="shared" ca="1" si="7"/>
        <v>13843718151.927837</v>
      </c>
      <c r="AL32" s="90">
        <f t="shared" ca="1" si="7"/>
        <v>13932116040.727196</v>
      </c>
      <c r="AM32" s="90">
        <f t="shared" ca="1" si="7"/>
        <v>14020513929.52655</v>
      </c>
      <c r="AN32" s="90">
        <f t="shared" ca="1" si="6"/>
        <v>14108911818.325907</v>
      </c>
      <c r="AO32" s="90">
        <f t="shared" ca="1" si="6"/>
        <v>14197309707.125263</v>
      </c>
      <c r="AP32">
        <f ca="1">V32*'Process Emissions Multipliers'!$H$53</f>
        <v>14285707595.924618</v>
      </c>
    </row>
    <row r="33" spans="1:42">
      <c r="A33" s="74">
        <v>-19</v>
      </c>
      <c r="B33" s="208">
        <f ca="1">IF('Waste 2010'!$A41="MR",INDIRECT("'Waste 2010'!"&amp;'Country Selector'!$B$3&amp;ROW($A41))*10^12,0)*'Process Emissions Multipliers'!$C$53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08">
        <f ca="1">IF('Waste 2020'!$A41="MR",INDIRECT("'Waste 2020'!"&amp;'Country Selector'!$B$3&amp;ROW($A41))*10^12,0)*'Process Emissions Multipliers'!$E$53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2030'!$A41="MR",INDIRECT("'Waste 2030'!"&amp;'Country Selector'!$B$3&amp;ROW($A41))*10^12,0)*'Process Emissions Multipliers'!$G$53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Multipliers'!$H$53</f>
        <v>0</v>
      </c>
    </row>
    <row r="34" spans="1:42">
      <c r="A34" s="74">
        <v>-18</v>
      </c>
      <c r="B34" s="208">
        <f ca="1">IF('Waste 2010'!$A42="MR",INDIRECT("'Waste 2010'!"&amp;'Country Selector'!$B$3&amp;ROW($A42))*10^12,0)*'Process Emissions Multipliers'!$C$53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08">
        <f ca="1">IF('Waste 2020'!$A42="MR",INDIRECT("'Waste 2020'!"&amp;'Country Selector'!$B$3&amp;ROW($A42))*10^12,0)*'Process Emissions Multipliers'!$E$53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2030'!$A42="MR",INDIRECT("'Waste 2030'!"&amp;'Country Selector'!$B$3&amp;ROW($A42))*10^12,0)*'Process Emissions Multipliers'!$G$53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Multipliers'!$H$53</f>
        <v>0</v>
      </c>
    </row>
    <row r="35" spans="1:42">
      <c r="A35" s="74">
        <v>-17</v>
      </c>
      <c r="B35" s="208">
        <f ca="1">IF('Waste 2010'!$A43="MR",INDIRECT("'Waste 2010'!"&amp;'Country Selector'!$B$3&amp;ROW($A43))*10^12,0)*'Process Emissions Multipliers'!$C$53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208">
        <f ca="1">IF('Waste 2020'!$A43="MR",INDIRECT("'Waste 2020'!"&amp;'Country Selector'!$B$3&amp;ROW($A43))*10^12,0)*'Process Emissions Multipliers'!$E$53</f>
        <v>0</v>
      </c>
      <c r="M35" s="90">
        <f t="shared" ref="M35:U63" ca="1" si="10">$L35*($V$1-M$1)/($V$1-$L$1)+$V35*(M$1-$L$1)/($V$1-$L$1)</f>
        <v>49285742509.01078</v>
      </c>
      <c r="N35" s="90">
        <f t="shared" ca="1" si="10"/>
        <v>98571485018.021561</v>
      </c>
      <c r="O35" s="90">
        <f t="shared" ca="1" si="10"/>
        <v>147857227527.03232</v>
      </c>
      <c r="P35" s="90">
        <f t="shared" ca="1" si="10"/>
        <v>197142970036.04312</v>
      </c>
      <c r="Q35" s="90">
        <f t="shared" ca="1" si="10"/>
        <v>246428712545.05389</v>
      </c>
      <c r="R35" s="90">
        <f t="shared" ca="1" si="10"/>
        <v>295714455054.06464</v>
      </c>
      <c r="S35" s="90">
        <f t="shared" ca="1" si="10"/>
        <v>345000197563.07544</v>
      </c>
      <c r="T35" s="90">
        <f t="shared" ca="1" si="10"/>
        <v>394285940072.08624</v>
      </c>
      <c r="U35" s="90">
        <f t="shared" ca="1" si="10"/>
        <v>443571682581.09698</v>
      </c>
      <c r="V35">
        <f ca="1">IF('Waste 2030'!$A43="MR",INDIRECT("'Waste 2030'!"&amp;'Country Selector'!$B$3&amp;ROW($A43))*10^12,0)*'Process Emissions Multipliers'!$G$53</f>
        <v>492857425090.10779</v>
      </c>
      <c r="W35" s="90">
        <f t="shared" ca="1" si="8"/>
        <v>496337887352.39557</v>
      </c>
      <c r="X35" s="90">
        <f t="shared" ca="1" si="7"/>
        <v>499818349614.68335</v>
      </c>
      <c r="Y35" s="90">
        <f t="shared" ca="1" si="7"/>
        <v>503298811876.97113</v>
      </c>
      <c r="Z35" s="90">
        <f t="shared" ca="1" si="7"/>
        <v>506779274139.25891</v>
      </c>
      <c r="AA35" s="90">
        <f t="shared" ca="1" si="7"/>
        <v>510259736401.54675</v>
      </c>
      <c r="AB35" s="90">
        <f t="shared" ca="1" si="7"/>
        <v>513740198663.83447</v>
      </c>
      <c r="AC35" s="90">
        <f t="shared" ca="1" si="7"/>
        <v>517220660926.12231</v>
      </c>
      <c r="AD35" s="90">
        <f t="shared" ca="1" si="7"/>
        <v>520701123188.41003</v>
      </c>
      <c r="AE35" s="90">
        <f t="shared" ca="1" si="7"/>
        <v>524181585450.69788</v>
      </c>
      <c r="AF35" s="90">
        <f t="shared" ca="1" si="7"/>
        <v>527662047712.98566</v>
      </c>
      <c r="AG35" s="90">
        <f t="shared" ca="1" si="7"/>
        <v>531142509975.27344</v>
      </c>
      <c r="AH35" s="90">
        <f t="shared" ca="1" si="7"/>
        <v>534622972237.56128</v>
      </c>
      <c r="AI35" s="90">
        <f t="shared" ca="1" si="7"/>
        <v>538103434499.849</v>
      </c>
      <c r="AJ35" s="90">
        <f t="shared" ca="1" si="7"/>
        <v>541583896762.13684</v>
      </c>
      <c r="AK35" s="90">
        <f t="shared" ca="1" si="7"/>
        <v>545064359024.42456</v>
      </c>
      <c r="AL35" s="90">
        <f t="shared" ca="1" si="7"/>
        <v>548544821286.71234</v>
      </c>
      <c r="AM35" s="90">
        <f t="shared" ca="1" si="7"/>
        <v>552025283549.00012</v>
      </c>
      <c r="AN35" s="90">
        <f t="shared" ca="1" si="6"/>
        <v>555505745811.28796</v>
      </c>
      <c r="AO35" s="90">
        <f t="shared" ca="1" si="6"/>
        <v>558986208073.57568</v>
      </c>
      <c r="AP35">
        <f ca="1">V35*'Process Emissions Multipliers'!$H$53</f>
        <v>562466670335.86353</v>
      </c>
    </row>
    <row r="36" spans="1:42">
      <c r="A36" s="74">
        <v>-16</v>
      </c>
      <c r="B36" s="208">
        <f ca="1">IF('Waste 2010'!$A44="MR",INDIRECT("'Waste 2010'!"&amp;'Country Selector'!$B$3&amp;ROW($A44))*10^12,0)*'Process Emissions Multipliers'!$C$53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08">
        <f ca="1">IF('Waste 2020'!$A44="MR",INDIRECT("'Waste 2020'!"&amp;'Country Selector'!$B$3&amp;ROW($A44))*10^12,0)*'Process Emissions Multipliers'!$E$53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2030'!$A44="MR",INDIRECT("'Waste 2030'!"&amp;'Country Selector'!$B$3&amp;ROW($A44))*10^12,0)*'Process Emissions Multipliers'!$G$53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Multipliers'!$H$53</f>
        <v>0</v>
      </c>
    </row>
    <row r="37" spans="1:42">
      <c r="A37" s="74">
        <v>-15</v>
      </c>
      <c r="B37" s="208">
        <f ca="1">IF('Waste 2010'!$A45="MR",INDIRECT("'Waste 2010'!"&amp;'Country Selector'!$B$3&amp;ROW($A45))*10^12,0)*'Process Emissions Multipliers'!$C$53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08">
        <f ca="1">IF('Waste 2020'!$A45="MR",INDIRECT("'Waste 2020'!"&amp;'Country Selector'!$B$3&amp;ROW($A45))*10^12,0)*'Process Emissions Multipliers'!$E$53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2030'!$A45="MR",INDIRECT("'Waste 2030'!"&amp;'Country Selector'!$B$3&amp;ROW($A45))*10^12,0)*'Process Emissions Multipliers'!$G$53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Multipliers'!$H$53</f>
        <v>0</v>
      </c>
    </row>
    <row r="38" spans="1:42">
      <c r="A38" s="74">
        <v>-14</v>
      </c>
      <c r="B38" s="208">
        <f ca="1">IF('Waste 2010'!$A46="MR",INDIRECT("'Waste 2010'!"&amp;'Country Selector'!$B$3&amp;ROW($A46))*10^12,0)*'Process Emissions Multipliers'!$C$53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08">
        <f ca="1">IF('Waste 2020'!$A46="MR",INDIRECT("'Waste 2020'!"&amp;'Country Selector'!$B$3&amp;ROW($A46))*10^12,0)*'Process Emissions Multipliers'!$E$53</f>
        <v>0</v>
      </c>
      <c r="M38" s="90">
        <f t="shared" ca="1" si="10"/>
        <v>73928613763.51593</v>
      </c>
      <c r="N38" s="90">
        <f t="shared" ca="1" si="10"/>
        <v>147857227527.03186</v>
      </c>
      <c r="O38" s="90">
        <f t="shared" ca="1" si="10"/>
        <v>221785841290.54779</v>
      </c>
      <c r="P38" s="90">
        <f t="shared" ca="1" si="10"/>
        <v>295714455054.06372</v>
      </c>
      <c r="Q38" s="90">
        <f t="shared" ca="1" si="10"/>
        <v>369643068817.57965</v>
      </c>
      <c r="R38" s="90">
        <f t="shared" ca="1" si="10"/>
        <v>443571682581.09558</v>
      </c>
      <c r="S38" s="90">
        <f t="shared" ca="1" si="10"/>
        <v>517500296344.61151</v>
      </c>
      <c r="T38" s="90">
        <f t="shared" ca="1" si="10"/>
        <v>591428910108.12744</v>
      </c>
      <c r="U38" s="90">
        <f t="shared" ca="1" si="10"/>
        <v>665357523871.64331</v>
      </c>
      <c r="V38">
        <f ca="1">IF('Waste 2030'!$A46="MR",INDIRECT("'Waste 2030'!"&amp;'Country Selector'!$B$3&amp;ROW($A46))*10^12,0)*'Process Emissions Multipliers'!$G$53</f>
        <v>739286137635.1593</v>
      </c>
      <c r="W38" s="90">
        <f t="shared" ca="1" si="8"/>
        <v>744506831028.59094</v>
      </c>
      <c r="X38" s="90">
        <f t="shared" ca="1" si="7"/>
        <v>749727524422.02258</v>
      </c>
      <c r="Y38" s="90">
        <f t="shared" ca="1" si="7"/>
        <v>754948217815.45435</v>
      </c>
      <c r="Z38" s="90">
        <f t="shared" ca="1" si="7"/>
        <v>760168911208.88599</v>
      </c>
      <c r="AA38" s="90">
        <f t="shared" ca="1" si="7"/>
        <v>765389604602.3175</v>
      </c>
      <c r="AB38" s="90">
        <f t="shared" ca="1" si="7"/>
        <v>770610297995.74927</v>
      </c>
      <c r="AC38" s="90">
        <f t="shared" ca="1" si="7"/>
        <v>775830991389.18091</v>
      </c>
      <c r="AD38" s="90">
        <f t="shared" ca="1" si="7"/>
        <v>781051684782.61255</v>
      </c>
      <c r="AE38" s="90">
        <f t="shared" ca="1" si="7"/>
        <v>786272378176.04419</v>
      </c>
      <c r="AF38" s="90">
        <f t="shared" ca="1" si="7"/>
        <v>791493071569.47595</v>
      </c>
      <c r="AG38" s="90">
        <f t="shared" ca="1" si="7"/>
        <v>796713764962.90759</v>
      </c>
      <c r="AH38" s="90">
        <f t="shared" ca="1" si="7"/>
        <v>801934458356.33936</v>
      </c>
      <c r="AI38" s="90">
        <f t="shared" ca="1" si="7"/>
        <v>807155151749.771</v>
      </c>
      <c r="AJ38" s="90">
        <f t="shared" ca="1" si="7"/>
        <v>812375845143.20264</v>
      </c>
      <c r="AK38" s="90">
        <f t="shared" ca="1" si="7"/>
        <v>817596538536.63428</v>
      </c>
      <c r="AL38" s="90">
        <f t="shared" ca="1" si="7"/>
        <v>822817231930.06592</v>
      </c>
      <c r="AM38" s="90">
        <f t="shared" ca="1" si="7"/>
        <v>828037925323.49768</v>
      </c>
      <c r="AN38" s="90">
        <f t="shared" ca="1" si="6"/>
        <v>833258618716.9292</v>
      </c>
      <c r="AO38" s="90">
        <f t="shared" ca="1" si="6"/>
        <v>838479312110.36084</v>
      </c>
      <c r="AP38">
        <f ca="1">V38*'Process Emissions Multipliers'!$H$53</f>
        <v>843700005503.7926</v>
      </c>
    </row>
    <row r="39" spans="1:42">
      <c r="A39" s="74">
        <v>-13</v>
      </c>
      <c r="B39" s="208">
        <f ca="1">IF('Waste 2010'!$A47="MR",INDIRECT("'Waste 2010'!"&amp;'Country Selector'!$B$3&amp;ROW($A47))*10^12,0)*'Process Emissions Multipliers'!$C$53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08">
        <f ca="1">IF('Waste 2020'!$A47="MR",INDIRECT("'Waste 2020'!"&amp;'Country Selector'!$B$3&amp;ROW($A47))*10^12,0)*'Process Emissions Multipliers'!$E$53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2030'!$A47="MR",INDIRECT("'Waste 2030'!"&amp;'Country Selector'!$B$3&amp;ROW($A47))*10^12,0)*'Process Emissions Multipliers'!$G$53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Multipliers'!$H$53</f>
        <v>0</v>
      </c>
    </row>
    <row r="40" spans="1:42">
      <c r="A40" s="74">
        <v>-12</v>
      </c>
      <c r="B40" s="208">
        <f ca="1">IF('Waste 2010'!$A48="MR",INDIRECT("'Waste 2010'!"&amp;'Country Selector'!$B$3&amp;ROW($A48))*10^12,0)*'Process Emissions Multipliers'!$C$53</f>
        <v>0</v>
      </c>
      <c r="C40" s="90">
        <f t="shared" ca="1" si="9"/>
        <v>43043976398.666237</v>
      </c>
      <c r="D40" s="90">
        <f t="shared" ca="1" si="9"/>
        <v>86087952797.332474</v>
      </c>
      <c r="E40" s="90">
        <f t="shared" ca="1" si="9"/>
        <v>129131929195.9987</v>
      </c>
      <c r="F40" s="90">
        <f t="shared" ca="1" si="9"/>
        <v>172175905594.66495</v>
      </c>
      <c r="G40" s="90">
        <f t="shared" ca="1" si="9"/>
        <v>215219881993.33118</v>
      </c>
      <c r="H40" s="90">
        <f t="shared" ca="1" si="9"/>
        <v>258263858391.99741</v>
      </c>
      <c r="I40" s="90">
        <f t="shared" ca="1" si="9"/>
        <v>301307834790.6637</v>
      </c>
      <c r="J40" s="90">
        <f t="shared" ca="1" si="9"/>
        <v>344351811189.3299</v>
      </c>
      <c r="K40" s="90">
        <f t="shared" ca="1" si="9"/>
        <v>387395787587.99609</v>
      </c>
      <c r="L40" s="208">
        <f ca="1">IF('Waste 2020'!$A48="MR",INDIRECT("'Waste 2020'!"&amp;'Country Selector'!$B$3&amp;ROW($A48))*10^12,0)*'Process Emissions Multipliers'!$E$53</f>
        <v>430439763986.66235</v>
      </c>
      <c r="M40" s="90">
        <f t="shared" ca="1" si="10"/>
        <v>387395787587.99609</v>
      </c>
      <c r="N40" s="90">
        <f t="shared" ca="1" si="10"/>
        <v>344351811189.3299</v>
      </c>
      <c r="O40" s="90">
        <f t="shared" ca="1" si="10"/>
        <v>301307834790.6637</v>
      </c>
      <c r="P40" s="90">
        <f t="shared" ca="1" si="10"/>
        <v>258263858391.99741</v>
      </c>
      <c r="Q40" s="90">
        <f t="shared" ca="1" si="10"/>
        <v>215219881993.33118</v>
      </c>
      <c r="R40" s="90">
        <f t="shared" ca="1" si="10"/>
        <v>172175905594.66495</v>
      </c>
      <c r="S40" s="90">
        <f t="shared" ca="1" si="10"/>
        <v>129131929195.9987</v>
      </c>
      <c r="T40" s="90">
        <f t="shared" ca="1" si="10"/>
        <v>86087952797.332474</v>
      </c>
      <c r="U40" s="90">
        <f t="shared" ca="1" si="10"/>
        <v>43043976398.666237</v>
      </c>
      <c r="V40">
        <f ca="1">IF('Waste 2030'!$A48="MR",INDIRECT("'Waste 2030'!"&amp;'Country Selector'!$B$3&amp;ROW($A48))*10^12,0)*'Process Emissions Multipliers'!$G$53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Multipliers'!$H$53</f>
        <v>0</v>
      </c>
    </row>
    <row r="41" spans="1:42">
      <c r="A41" s="74">
        <v>-11</v>
      </c>
      <c r="B41" s="208">
        <f ca="1">IF('Waste 2010'!$A49="MR",INDIRECT("'Waste 2010'!"&amp;'Country Selector'!$B$3&amp;ROW($A49))*10^12,0)*'Process Emissions Multipliers'!$C$53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08">
        <f ca="1">IF('Waste 2020'!$A49="MR",INDIRECT("'Waste 2020'!"&amp;'Country Selector'!$B$3&amp;ROW($A49))*10^12,0)*'Process Emissions Multipliers'!$E$53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2030'!$A49="MR",INDIRECT("'Waste 2030'!"&amp;'Country Selector'!$B$3&amp;ROW($A49))*10^12,0)*'Process Emissions Multipliers'!$G$53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Multipliers'!$H$53</f>
        <v>0</v>
      </c>
    </row>
    <row r="42" spans="1:42">
      <c r="A42" s="74">
        <v>-10</v>
      </c>
      <c r="B42" s="208">
        <f ca="1">IF('Waste 2010'!$A50="MR",INDIRECT("'Waste 2010'!"&amp;'Country Selector'!$B$3&amp;ROW($A50))*10^12,0)*'Process Emissions Multipliers'!$C$53</f>
        <v>0</v>
      </c>
      <c r="C42" s="90">
        <f t="shared" ca="1" si="9"/>
        <v>64565964597.999405</v>
      </c>
      <c r="D42" s="90">
        <f t="shared" ca="1" si="9"/>
        <v>129131929195.99881</v>
      </c>
      <c r="E42" s="90">
        <f t="shared" ca="1" si="9"/>
        <v>193697893793.9982</v>
      </c>
      <c r="F42" s="90">
        <f t="shared" ca="1" si="9"/>
        <v>258263858391.99762</v>
      </c>
      <c r="G42" s="90">
        <f t="shared" ca="1" si="9"/>
        <v>322829822989.99701</v>
      </c>
      <c r="H42" s="90">
        <f t="shared" ca="1" si="9"/>
        <v>387395787587.9964</v>
      </c>
      <c r="I42" s="90">
        <f t="shared" ca="1" si="9"/>
        <v>451961752185.99579</v>
      </c>
      <c r="J42" s="90">
        <f t="shared" ca="1" si="9"/>
        <v>516527716783.99524</v>
      </c>
      <c r="K42" s="90">
        <f t="shared" ca="1" si="9"/>
        <v>581093681381.99463</v>
      </c>
      <c r="L42" s="208">
        <f ca="1">IF('Waste 2020'!$A50="MR",INDIRECT("'Waste 2020'!"&amp;'Country Selector'!$B$3&amp;ROW($A50))*10^12,0)*'Process Emissions Multipliers'!$E$53</f>
        <v>645659645979.99402</v>
      </c>
      <c r="M42" s="90">
        <f t="shared" ca="1" si="10"/>
        <v>581093681381.99463</v>
      </c>
      <c r="N42" s="90">
        <f t="shared" ca="1" si="10"/>
        <v>516527716783.99524</v>
      </c>
      <c r="O42" s="90">
        <f t="shared" ca="1" si="10"/>
        <v>451961752185.99579</v>
      </c>
      <c r="P42" s="90">
        <f t="shared" ca="1" si="10"/>
        <v>387395787587.9964</v>
      </c>
      <c r="Q42" s="90">
        <f t="shared" ca="1" si="10"/>
        <v>322829822989.99701</v>
      </c>
      <c r="R42" s="90">
        <f t="shared" ca="1" si="10"/>
        <v>258263858391.99762</v>
      </c>
      <c r="S42" s="90">
        <f t="shared" ca="1" si="10"/>
        <v>193697893793.9982</v>
      </c>
      <c r="T42" s="90">
        <f t="shared" ca="1" si="10"/>
        <v>129131929195.99881</v>
      </c>
      <c r="U42" s="90">
        <f t="shared" ca="1" si="10"/>
        <v>64565964597.999405</v>
      </c>
      <c r="V42">
        <f ca="1">IF('Waste 2030'!$A50="MR",INDIRECT("'Waste 2030'!"&amp;'Country Selector'!$B$3&amp;ROW($A50))*10^12,0)*'Process Emissions Multipliers'!$G$53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Multipliers'!$H$53</f>
        <v>0</v>
      </c>
    </row>
    <row r="43" spans="1:42">
      <c r="A43" s="74">
        <v>-9</v>
      </c>
      <c r="B43" s="208">
        <f ca="1">IF('Waste 2010'!$A51="MR",INDIRECT("'Waste 2010'!"&amp;'Country Selector'!$B$3&amp;ROW($A51))*10^12,0)*'Process Emissions Multipliers'!$C$53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08">
        <f ca="1">IF('Waste 2020'!$A51="MR",INDIRECT("'Waste 2020'!"&amp;'Country Selector'!$B$3&amp;ROW($A51))*10^12,0)*'Process Emissions Multipliers'!$E$53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2030'!$A51="MR",INDIRECT("'Waste 2030'!"&amp;'Country Selector'!$B$3&amp;ROW($A51))*10^12,0)*'Process Emissions Multipliers'!$G$53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Multipliers'!$H$53</f>
        <v>0</v>
      </c>
    </row>
    <row r="44" spans="1:42">
      <c r="A44" s="74">
        <v>-8</v>
      </c>
      <c r="B44" s="208">
        <f ca="1">IF('Waste 2010'!$A52="MR",INDIRECT("'Waste 2010'!"&amp;'Country Selector'!$B$3&amp;ROW($A52))*10^12,0)*'Process Emissions Multipliers'!$C$53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208">
        <f ca="1">IF('Waste 2020'!$A52="MR",INDIRECT("'Waste 2020'!"&amp;'Country Selector'!$B$3&amp;ROW($A52))*10^12,0)*'Process Emissions Multipliers'!$E$53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2030'!$A52="MR",INDIRECT("'Waste 2030'!"&amp;'Country Selector'!$B$3&amp;ROW($A52))*10^12,0)*'Process Emissions Multipliers'!$G$53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Multipliers'!$H$53</f>
        <v>0</v>
      </c>
    </row>
    <row r="45" spans="1:42">
      <c r="A45" s="74">
        <v>-7</v>
      </c>
      <c r="B45" s="208">
        <f ca="1">IF('Waste 2010'!$A53="MR",INDIRECT("'Waste 2010'!"&amp;'Country Selector'!$B$3&amp;ROW($A53))*10^12,0)*'Process Emissions Multipliers'!$C$53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08">
        <f ca="1">IF('Waste 2020'!$A53="MR",INDIRECT("'Waste 2020'!"&amp;'Country Selector'!$B$3&amp;ROW($A53))*10^12,0)*'Process Emissions Multipliers'!$E$53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2030'!$A53="MR",INDIRECT("'Waste 2030'!"&amp;'Country Selector'!$B$3&amp;ROW($A53))*10^12,0)*'Process Emissions Multipliers'!$G$53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Multipliers'!$H$53</f>
        <v>0</v>
      </c>
    </row>
    <row r="46" spans="1:42">
      <c r="A46" s="74">
        <v>-6</v>
      </c>
      <c r="B46" s="208">
        <f ca="1">IF('Waste 2010'!$A54="MR",INDIRECT("'Waste 2010'!"&amp;'Country Selector'!$B$3&amp;ROW($A54))*10^12,0)*'Process Emissions Multipliers'!$C$53</f>
        <v>219738833149.37723</v>
      </c>
      <c r="C46" s="90">
        <f t="shared" ca="1" si="9"/>
        <v>197764949834.43951</v>
      </c>
      <c r="D46" s="90">
        <f t="shared" ca="1" si="9"/>
        <v>175791066519.50177</v>
      </c>
      <c r="E46" s="90">
        <f t="shared" ca="1" si="9"/>
        <v>153817183204.56406</v>
      </c>
      <c r="F46" s="90">
        <f t="shared" ca="1" si="9"/>
        <v>131843299889.62634</v>
      </c>
      <c r="G46" s="90">
        <f t="shared" ca="1" si="9"/>
        <v>109869416574.68861</v>
      </c>
      <c r="H46" s="90">
        <f t="shared" ca="1" si="9"/>
        <v>87895533259.750885</v>
      </c>
      <c r="I46" s="90">
        <f t="shared" ca="1" si="9"/>
        <v>65921649944.813171</v>
      </c>
      <c r="J46" s="90">
        <f t="shared" ca="1" si="9"/>
        <v>43947766629.875443</v>
      </c>
      <c r="K46" s="90">
        <f t="shared" ca="1" si="9"/>
        <v>21973883314.937721</v>
      </c>
      <c r="L46" s="208">
        <f ca="1">IF('Waste 2020'!$A54="MR",INDIRECT("'Waste 2020'!"&amp;'Country Selector'!$B$3&amp;ROW($A54))*10^12,0)*'Process Emissions Multipliers'!$E$53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2030'!$A54="MR",INDIRECT("'Waste 2030'!"&amp;'Country Selector'!$B$3&amp;ROW($A54))*10^12,0)*'Process Emissions Multipliers'!$G$53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Multipliers'!$H$53</f>
        <v>0</v>
      </c>
    </row>
    <row r="47" spans="1:42">
      <c r="A47" s="74">
        <v>-5</v>
      </c>
      <c r="B47" s="208">
        <f ca="1">IF('Waste 2010'!$A55="MR",INDIRECT("'Waste 2010'!"&amp;'Country Selector'!$B$3&amp;ROW($A55))*10^12,0)*'Process Emissions Multipliers'!$C$53</f>
        <v>89920509299.42363</v>
      </c>
      <c r="C47" s="90">
        <f t="shared" ca="1" si="9"/>
        <v>94009276282.261292</v>
      </c>
      <c r="D47" s="90">
        <f t="shared" ca="1" si="9"/>
        <v>98098043265.098969</v>
      </c>
      <c r="E47" s="90">
        <f t="shared" ca="1" si="9"/>
        <v>102186810247.93665</v>
      </c>
      <c r="F47" s="90">
        <f t="shared" ca="1" si="9"/>
        <v>106275577230.77431</v>
      </c>
      <c r="G47" s="90">
        <f t="shared" ca="1" si="9"/>
        <v>110364344213.61197</v>
      </c>
      <c r="H47" s="90">
        <f t="shared" ca="1" si="9"/>
        <v>114453111196.44966</v>
      </c>
      <c r="I47" s="90">
        <f t="shared" ca="1" si="9"/>
        <v>118541878179.28732</v>
      </c>
      <c r="J47" s="90">
        <f t="shared" ca="1" si="9"/>
        <v>122630645162.125</v>
      </c>
      <c r="K47" s="90">
        <f t="shared" ca="1" si="9"/>
        <v>126719412144.96266</v>
      </c>
      <c r="L47" s="208">
        <f ca="1">IF('Waste 2020'!$A55="MR",INDIRECT("'Waste 2020'!"&amp;'Country Selector'!$B$3&amp;ROW($A55))*10^12,0)*'Process Emissions Multipliers'!$E$53</f>
        <v>130808179127.80032</v>
      </c>
      <c r="M47" s="90">
        <f t="shared" ca="1" si="10"/>
        <v>132830993756.89766</v>
      </c>
      <c r="N47" s="90">
        <f t="shared" ca="1" si="10"/>
        <v>134853808385.995</v>
      </c>
      <c r="O47" s="90">
        <f t="shared" ca="1" si="10"/>
        <v>136876623015.09233</v>
      </c>
      <c r="P47" s="90">
        <f t="shared" ca="1" si="10"/>
        <v>138899437644.18967</v>
      </c>
      <c r="Q47" s="90">
        <f t="shared" ca="1" si="10"/>
        <v>140922252273.28699</v>
      </c>
      <c r="R47" s="90">
        <f t="shared" ca="1" si="10"/>
        <v>142945066902.38434</v>
      </c>
      <c r="S47" s="90">
        <f t="shared" ca="1" si="10"/>
        <v>144967881531.48166</v>
      </c>
      <c r="T47" s="90">
        <f t="shared" ca="1" si="10"/>
        <v>146990696160.57898</v>
      </c>
      <c r="U47" s="90">
        <f t="shared" ca="1" si="10"/>
        <v>149013510789.67633</v>
      </c>
      <c r="V47">
        <f ca="1">IF('Waste 2030'!$A55="MR",INDIRECT("'Waste 2030'!"&amp;'Country Selector'!$B$3&amp;ROW($A55))*10^12,0)*'Process Emissions Multipliers'!$G$53</f>
        <v>151036325418.77365</v>
      </c>
      <c r="W47" s="90">
        <f t="shared" ca="1" si="8"/>
        <v>152102914261.90317</v>
      </c>
      <c r="X47" s="90">
        <f t="shared" ca="1" si="7"/>
        <v>153169503105.03271</v>
      </c>
      <c r="Y47" s="90">
        <f t="shared" ca="1" si="7"/>
        <v>154236091948.16223</v>
      </c>
      <c r="Z47" s="90">
        <f t="shared" ca="1" si="7"/>
        <v>155302680791.29181</v>
      </c>
      <c r="AA47" s="90">
        <f t="shared" ca="1" si="7"/>
        <v>156369269634.42133</v>
      </c>
      <c r="AB47" s="90">
        <f t="shared" ca="1" si="7"/>
        <v>157435858477.55084</v>
      </c>
      <c r="AC47" s="90">
        <f t="shared" ca="1" si="7"/>
        <v>158502447320.68039</v>
      </c>
      <c r="AD47" s="90">
        <f t="shared" ca="1" si="7"/>
        <v>159569036163.80994</v>
      </c>
      <c r="AE47" s="90">
        <f t="shared" ca="1" si="7"/>
        <v>160635625006.93945</v>
      </c>
      <c r="AF47" s="90">
        <f t="shared" ca="1" si="7"/>
        <v>161702213850.069</v>
      </c>
      <c r="AG47" s="90">
        <f t="shared" ca="1" si="7"/>
        <v>162768802693.19855</v>
      </c>
      <c r="AH47" s="90">
        <f t="shared" ca="1" si="7"/>
        <v>163835391536.32806</v>
      </c>
      <c r="AI47" s="90">
        <f t="shared" ca="1" si="7"/>
        <v>164901980379.45758</v>
      </c>
      <c r="AJ47" s="90">
        <f t="shared" ca="1" si="7"/>
        <v>165968569222.58716</v>
      </c>
      <c r="AK47" s="90">
        <f t="shared" ca="1" si="7"/>
        <v>167035158065.71667</v>
      </c>
      <c r="AL47" s="90">
        <f t="shared" ca="1" si="7"/>
        <v>168101746908.84622</v>
      </c>
      <c r="AM47" s="90">
        <f t="shared" ref="AM47:AO77" ca="1" si="11">$V47*($AP$1-AM$1)/($AP$1-$V$1)+$AP47*(AM$1-$V$1)/($AP$1-$V$1)</f>
        <v>169168335751.97574</v>
      </c>
      <c r="AN47" s="90">
        <f t="shared" ca="1" si="11"/>
        <v>170234924595.10529</v>
      </c>
      <c r="AO47" s="90">
        <f t="shared" ca="1" si="11"/>
        <v>171301513438.23483</v>
      </c>
      <c r="AP47">
        <f ca="1">V47*'Process Emissions Multipliers'!$H$53</f>
        <v>172368102281.36435</v>
      </c>
    </row>
    <row r="48" spans="1:42">
      <c r="A48" s="74">
        <v>-4</v>
      </c>
      <c r="B48" s="208">
        <f ca="1">IF('Waste 2010'!$A56="MR",INDIRECT("'Waste 2010'!"&amp;'Country Selector'!$B$3&amp;ROW($A56))*10^12,0)*'Process Emissions Multipliers'!$C$53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208">
        <f ca="1">IF('Waste 2020'!$A56="MR",INDIRECT("'Waste 2020'!"&amp;'Country Selector'!$B$3&amp;ROW($A56))*10^12,0)*'Process Emissions Multipliers'!$E$53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2030'!$A56="MR",INDIRECT("'Waste 2030'!"&amp;'Country Selector'!$B$3&amp;ROW($A56))*10^12,0)*'Process Emissions Multipliers'!$G$53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Multipliers'!$H$53</f>
        <v>0</v>
      </c>
    </row>
    <row r="49" spans="1:42">
      <c r="A49" s="74">
        <v>-3</v>
      </c>
      <c r="B49" s="208">
        <f ca="1">IF('Waste 2010'!$A57="MR",INDIRECT("'Waste 2010'!"&amp;'Country Selector'!$B$3&amp;ROW($A57))*10^12,0)*'Process Emissions Multipliers'!$C$53</f>
        <v>494412374586.09845</v>
      </c>
      <c r="C49" s="90">
        <f t="shared" ca="1" si="9"/>
        <v>444971137127.48859</v>
      </c>
      <c r="D49" s="90">
        <f t="shared" ca="1" si="9"/>
        <v>395529899668.87878</v>
      </c>
      <c r="E49" s="90">
        <f t="shared" ca="1" si="9"/>
        <v>346088662210.26892</v>
      </c>
      <c r="F49" s="90">
        <f t="shared" ca="1" si="9"/>
        <v>296647424751.65906</v>
      </c>
      <c r="G49" s="90">
        <f t="shared" ca="1" si="9"/>
        <v>247206187293.04922</v>
      </c>
      <c r="H49" s="90">
        <f t="shared" ca="1" si="9"/>
        <v>197764949834.43939</v>
      </c>
      <c r="I49" s="90">
        <f t="shared" ca="1" si="9"/>
        <v>148323712375.82953</v>
      </c>
      <c r="J49" s="90">
        <f t="shared" ca="1" si="9"/>
        <v>98882474917.219696</v>
      </c>
      <c r="K49" s="90">
        <f t="shared" ca="1" si="9"/>
        <v>49441237458.609848</v>
      </c>
      <c r="L49" s="208">
        <f ca="1">IF('Waste 2020'!$A57="MR",INDIRECT("'Waste 2020'!"&amp;'Country Selector'!$B$3&amp;ROW($A57))*10^12,0)*'Process Emissions Multipliers'!$E$53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2030'!$A57="MR",INDIRECT("'Waste 2030'!"&amp;'Country Selector'!$B$3&amp;ROW($A57))*10^12,0)*'Process Emissions Multipliers'!$G$53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Multipliers'!$H$53</f>
        <v>0</v>
      </c>
    </row>
    <row r="50" spans="1:42">
      <c r="A50" s="74">
        <v>-2</v>
      </c>
      <c r="B50" s="208">
        <f ca="1">IF('Waste 2010'!$A58="MR",INDIRECT("'Waste 2010'!"&amp;'Country Selector'!$B$3&amp;ROW($A58))*10^12,0)*'Process Emissions Multipliers'!$C$53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208">
        <f ca="1">IF('Waste 2020'!$A58="MR",INDIRECT("'Waste 2020'!"&amp;'Country Selector'!$B$3&amp;ROW($A58))*10^12,0)*'Process Emissions Multipliers'!$E$53</f>
        <v>0</v>
      </c>
      <c r="M50" s="90">
        <f t="shared" ca="1" si="10"/>
        <v>55564326575.717018</v>
      </c>
      <c r="N50" s="90">
        <f t="shared" ca="1" si="10"/>
        <v>111128653151.43404</v>
      </c>
      <c r="O50" s="90">
        <f t="shared" ca="1" si="10"/>
        <v>166692979727.15106</v>
      </c>
      <c r="P50" s="90">
        <f t="shared" ca="1" si="10"/>
        <v>222257306302.86807</v>
      </c>
      <c r="Q50" s="90">
        <f t="shared" ca="1" si="10"/>
        <v>277821632878.58508</v>
      </c>
      <c r="R50" s="90">
        <f t="shared" ca="1" si="10"/>
        <v>333385959454.30212</v>
      </c>
      <c r="S50" s="90">
        <f t="shared" ca="1" si="10"/>
        <v>388950286030.01917</v>
      </c>
      <c r="T50" s="90">
        <f t="shared" ca="1" si="10"/>
        <v>444514612605.73615</v>
      </c>
      <c r="U50" s="90">
        <f t="shared" ca="1" si="10"/>
        <v>500078939181.45313</v>
      </c>
      <c r="V50">
        <f ca="1">IF('Waste 2030'!$A58="MR",INDIRECT("'Waste 2030'!"&amp;'Country Selector'!$B$3&amp;ROW($A58))*10^12,0)*'Process Emissions Multipliers'!$G$53</f>
        <v>555643265757.17017</v>
      </c>
      <c r="W50" s="90">
        <f t="shared" ca="1" si="8"/>
        <v>559567109285.36414</v>
      </c>
      <c r="X50" s="90">
        <f t="shared" ca="1" si="8"/>
        <v>563490952813.55811</v>
      </c>
      <c r="Y50" s="90">
        <f t="shared" ca="1" si="8"/>
        <v>567414796341.75208</v>
      </c>
      <c r="Z50" s="90">
        <f t="shared" ca="1" si="8"/>
        <v>571338639869.94617</v>
      </c>
      <c r="AA50" s="90">
        <f t="shared" ca="1" si="8"/>
        <v>575262483398.14014</v>
      </c>
      <c r="AB50" s="90">
        <f t="shared" ca="1" si="8"/>
        <v>579186326926.33423</v>
      </c>
      <c r="AC50" s="90">
        <f t="shared" ca="1" si="8"/>
        <v>583110170454.52808</v>
      </c>
      <c r="AD50" s="90">
        <f t="shared" ca="1" si="8"/>
        <v>587034013982.72217</v>
      </c>
      <c r="AE50" s="90">
        <f t="shared" ca="1" si="8"/>
        <v>590957857510.91602</v>
      </c>
      <c r="AF50" s="90">
        <f t="shared" ca="1" si="8"/>
        <v>594881701039.11011</v>
      </c>
      <c r="AG50" s="90">
        <f t="shared" ca="1" si="8"/>
        <v>598805544567.30396</v>
      </c>
      <c r="AH50" s="90">
        <f t="shared" ca="1" si="8"/>
        <v>602729388095.49805</v>
      </c>
      <c r="AI50" s="90">
        <f t="shared" ca="1" si="8"/>
        <v>606653231623.69214</v>
      </c>
      <c r="AJ50" s="90">
        <f t="shared" ca="1" si="8"/>
        <v>610577075151.88599</v>
      </c>
      <c r="AK50" s="90">
        <f t="shared" ca="1" si="8"/>
        <v>614500918680.07996</v>
      </c>
      <c r="AL50" s="90">
        <f t="shared" ca="1" si="8"/>
        <v>618424762208.27405</v>
      </c>
      <c r="AM50" s="90">
        <f t="shared" ca="1" si="11"/>
        <v>622348605736.46802</v>
      </c>
      <c r="AN50" s="90">
        <f t="shared" ca="1" si="11"/>
        <v>626272449264.66199</v>
      </c>
      <c r="AO50" s="90">
        <f t="shared" ca="1" si="11"/>
        <v>630196292792.85596</v>
      </c>
      <c r="AP50">
        <f ca="1">V50*'Process Emissions Multipliers'!$H$53</f>
        <v>634120136321.04993</v>
      </c>
    </row>
    <row r="51" spans="1:42">
      <c r="A51" s="74">
        <v>-1</v>
      </c>
      <c r="B51" s="208">
        <f ca="1">IF('Waste 2010'!$A59="MR",INDIRECT("'Waste 2010'!"&amp;'Country Selector'!$B$3&amp;ROW($A59))*10^12,0)*'Process Emissions Multipliers'!$C$53</f>
        <v>337442413306.76807</v>
      </c>
      <c r="C51" s="90">
        <f t="shared" ca="1" si="9"/>
        <v>316778989888.87128</v>
      </c>
      <c r="D51" s="90">
        <f t="shared" ca="1" si="9"/>
        <v>296115566470.97449</v>
      </c>
      <c r="E51" s="90">
        <f t="shared" ca="1" si="9"/>
        <v>275452143053.0777</v>
      </c>
      <c r="F51" s="90">
        <f t="shared" ca="1" si="9"/>
        <v>254788719635.18091</v>
      </c>
      <c r="G51" s="90">
        <f t="shared" ca="1" si="9"/>
        <v>234125296217.28412</v>
      </c>
      <c r="H51" s="90">
        <f t="shared" ca="1" si="9"/>
        <v>213461872799.38733</v>
      </c>
      <c r="I51" s="90">
        <f t="shared" ca="1" si="9"/>
        <v>192798449381.49054</v>
      </c>
      <c r="J51" s="90">
        <f t="shared" ca="1" si="9"/>
        <v>172135025963.59375</v>
      </c>
      <c r="K51" s="90">
        <f t="shared" ca="1" si="9"/>
        <v>151471602545.69699</v>
      </c>
      <c r="L51" s="208">
        <f ca="1">IF('Waste 2020'!$A59="MR",INDIRECT("'Waste 2020'!"&amp;'Country Selector'!$B$3&amp;ROW($A59))*10^12,0)*'Process Emissions Multipliers'!$E$53</f>
        <v>130808179127.80017</v>
      </c>
      <c r="M51" s="90">
        <f t="shared" ca="1" si="10"/>
        <v>132830993756.89755</v>
      </c>
      <c r="N51" s="90">
        <f t="shared" ca="1" si="10"/>
        <v>134853808385.9949</v>
      </c>
      <c r="O51" s="90">
        <f t="shared" ca="1" si="10"/>
        <v>136876623015.09225</v>
      </c>
      <c r="P51" s="90">
        <f t="shared" ca="1" si="10"/>
        <v>138899437644.18964</v>
      </c>
      <c r="Q51" s="90">
        <f t="shared" ca="1" si="10"/>
        <v>140922252273.28699</v>
      </c>
      <c r="R51" s="90">
        <f t="shared" ca="1" si="10"/>
        <v>142945066902.38434</v>
      </c>
      <c r="S51" s="90">
        <f t="shared" ca="1" si="10"/>
        <v>144967881531.48172</v>
      </c>
      <c r="T51" s="90">
        <f t="shared" ca="1" si="10"/>
        <v>146990696160.57907</v>
      </c>
      <c r="U51" s="90">
        <f t="shared" ca="1" si="10"/>
        <v>149013510789.67645</v>
      </c>
      <c r="V51">
        <f ca="1">IF('Waste 2030'!$A59="MR",INDIRECT("'Waste 2030'!"&amp;'Country Selector'!$B$3&amp;ROW($A59))*10^12,0)*'Process Emissions Multipliers'!$G$53</f>
        <v>151036325418.7738</v>
      </c>
      <c r="W51" s="90">
        <f t="shared" ca="1" si="8"/>
        <v>152102914261.90335</v>
      </c>
      <c r="X51" s="90">
        <f t="shared" ca="1" si="8"/>
        <v>153169503105.0329</v>
      </c>
      <c r="Y51" s="90">
        <f t="shared" ca="1" si="8"/>
        <v>154236091948.16241</v>
      </c>
      <c r="Z51" s="90">
        <f t="shared" ca="1" si="8"/>
        <v>155302680791.29193</v>
      </c>
      <c r="AA51" s="90">
        <f t="shared" ca="1" si="8"/>
        <v>156369269634.42148</v>
      </c>
      <c r="AB51" s="90">
        <f t="shared" ca="1" si="8"/>
        <v>157435858477.55103</v>
      </c>
      <c r="AC51" s="90">
        <f t="shared" ca="1" si="8"/>
        <v>158502447320.68054</v>
      </c>
      <c r="AD51" s="90">
        <f t="shared" ca="1" si="8"/>
        <v>159569036163.81009</v>
      </c>
      <c r="AE51" s="90">
        <f t="shared" ca="1" si="8"/>
        <v>160635625006.93964</v>
      </c>
      <c r="AF51" s="90">
        <f t="shared" ca="1" si="8"/>
        <v>161702213850.06915</v>
      </c>
      <c r="AG51" s="90">
        <f t="shared" ca="1" si="8"/>
        <v>162768802693.1987</v>
      </c>
      <c r="AH51" s="90">
        <f t="shared" ca="1" si="8"/>
        <v>163835391536.32822</v>
      </c>
      <c r="AI51" s="90">
        <f t="shared" ca="1" si="8"/>
        <v>164901980379.45776</v>
      </c>
      <c r="AJ51" s="90">
        <f t="shared" ca="1" si="8"/>
        <v>165968569222.58728</v>
      </c>
      <c r="AK51" s="90">
        <f t="shared" ca="1" si="8"/>
        <v>167035158065.71686</v>
      </c>
      <c r="AL51" s="90">
        <f t="shared" ca="1" si="8"/>
        <v>168101746908.84637</v>
      </c>
      <c r="AM51" s="90">
        <f t="shared" ca="1" si="11"/>
        <v>169168335751.97589</v>
      </c>
      <c r="AN51" s="90">
        <f t="shared" ca="1" si="11"/>
        <v>170234924595.10544</v>
      </c>
      <c r="AO51" s="90">
        <f t="shared" ca="1" si="11"/>
        <v>171301513438.23499</v>
      </c>
      <c r="AP51">
        <f ca="1">V51*'Process Emissions Multipliers'!$H$53</f>
        <v>172368102281.3645</v>
      </c>
    </row>
    <row r="52" spans="1:42">
      <c r="A52" s="74">
        <v>0</v>
      </c>
      <c r="B52" s="208">
        <f ca="1">IF('Waste 2010'!$A60="MR",INDIRECT("'Waste 2010'!"&amp;'Country Selector'!$B$3&amp;ROW($A60))*10^12,0)*'Process Emissions Multipliers'!$C$53</f>
        <v>247521904007.34457</v>
      </c>
      <c r="C52" s="90">
        <f t="shared" ca="1" si="9"/>
        <v>271256031848.78589</v>
      </c>
      <c r="D52" s="90">
        <f t="shared" ca="1" si="9"/>
        <v>294990159690.22717</v>
      </c>
      <c r="E52" s="90">
        <f t="shared" ca="1" si="9"/>
        <v>318724287531.66846</v>
      </c>
      <c r="F52" s="90">
        <f t="shared" ca="1" si="9"/>
        <v>342458415373.1098</v>
      </c>
      <c r="G52" s="90">
        <f t="shared" ca="1" si="9"/>
        <v>366192543214.55109</v>
      </c>
      <c r="H52" s="90">
        <f t="shared" ca="1" si="9"/>
        <v>389926671055.99243</v>
      </c>
      <c r="I52" s="90">
        <f t="shared" ca="1" si="9"/>
        <v>413660798897.43372</v>
      </c>
      <c r="J52" s="90">
        <f t="shared" ca="1" si="9"/>
        <v>437394926738.87506</v>
      </c>
      <c r="K52" s="90">
        <f t="shared" ca="1" si="9"/>
        <v>461129054580.31635</v>
      </c>
      <c r="L52" s="208">
        <f ca="1">IF('Waste 2020'!$A60="MR",INDIRECT("'Waste 2020'!"&amp;'Country Selector'!$B$3&amp;ROW($A60))*10^12,0)*'Process Emissions Multipliers'!$E$53</f>
        <v>484863182421.75763</v>
      </c>
      <c r="M52" s="90">
        <f t="shared" ca="1" si="10"/>
        <v>491894137350.65149</v>
      </c>
      <c r="N52" s="90">
        <f t="shared" ca="1" si="10"/>
        <v>498925092279.54529</v>
      </c>
      <c r="O52" s="90">
        <f t="shared" ca="1" si="10"/>
        <v>505956047208.43915</v>
      </c>
      <c r="P52" s="90">
        <f t="shared" ca="1" si="10"/>
        <v>512987002137.33295</v>
      </c>
      <c r="Q52" s="90">
        <f t="shared" ca="1" si="10"/>
        <v>520017957066.22681</v>
      </c>
      <c r="R52" s="90">
        <f t="shared" ca="1" si="10"/>
        <v>527048911995.12067</v>
      </c>
      <c r="S52" s="90">
        <f t="shared" ca="1" si="10"/>
        <v>534079866924.01447</v>
      </c>
      <c r="T52" s="90">
        <f t="shared" ca="1" si="10"/>
        <v>541110821852.90833</v>
      </c>
      <c r="U52" s="90">
        <f t="shared" ca="1" si="10"/>
        <v>548141776781.80212</v>
      </c>
      <c r="V52">
        <f ca="1">IF('Waste 2030'!$A60="MR",INDIRECT("'Waste 2030'!"&amp;'Country Selector'!$B$3&amp;ROW($A60))*10^12,0)*'Process Emissions Multipliers'!$G$53</f>
        <v>555172731710.69592</v>
      </c>
      <c r="W52" s="90">
        <f t="shared" ca="1" si="8"/>
        <v>559093252419.9397</v>
      </c>
      <c r="X52" s="90">
        <f t="shared" ca="1" si="8"/>
        <v>563013773129.18335</v>
      </c>
      <c r="Y52" s="90">
        <f t="shared" ca="1" si="8"/>
        <v>566934293838.427</v>
      </c>
      <c r="Z52" s="90">
        <f t="shared" ca="1" si="8"/>
        <v>570854814547.67078</v>
      </c>
      <c r="AA52" s="90">
        <f t="shared" ca="1" si="8"/>
        <v>574775335256.91443</v>
      </c>
      <c r="AB52" s="90">
        <f t="shared" ca="1" si="8"/>
        <v>578695855966.1582</v>
      </c>
      <c r="AC52" s="90">
        <f t="shared" ca="1" si="8"/>
        <v>582616376675.40186</v>
      </c>
      <c r="AD52" s="90">
        <f t="shared" ca="1" si="8"/>
        <v>586536897384.64575</v>
      </c>
      <c r="AE52" s="90">
        <f t="shared" ca="1" si="8"/>
        <v>590457418093.8894</v>
      </c>
      <c r="AF52" s="90">
        <f t="shared" ca="1" si="8"/>
        <v>594377938803.13306</v>
      </c>
      <c r="AG52" s="90">
        <f t="shared" ca="1" si="8"/>
        <v>598298459512.37671</v>
      </c>
      <c r="AH52" s="90">
        <f t="shared" ca="1" si="8"/>
        <v>602218980221.62048</v>
      </c>
      <c r="AI52" s="90">
        <f t="shared" ca="1" si="8"/>
        <v>606139500930.86426</v>
      </c>
      <c r="AJ52" s="90">
        <f t="shared" ca="1" si="8"/>
        <v>610060021640.10791</v>
      </c>
      <c r="AK52" s="90">
        <f t="shared" ca="1" si="8"/>
        <v>613980542349.35156</v>
      </c>
      <c r="AL52" s="90">
        <f t="shared" ca="1" si="8"/>
        <v>617901063058.59534</v>
      </c>
      <c r="AM52" s="90">
        <f t="shared" ca="1" si="11"/>
        <v>621821583767.83911</v>
      </c>
      <c r="AN52" s="90">
        <f t="shared" ca="1" si="11"/>
        <v>625742104477.08276</v>
      </c>
      <c r="AO52" s="90">
        <f t="shared" ca="1" si="11"/>
        <v>629662625186.32654</v>
      </c>
      <c r="AP52">
        <f ca="1">V52*'Process Emissions Multipliers'!$H$53</f>
        <v>633583145895.57019</v>
      </c>
    </row>
    <row r="53" spans="1:42">
      <c r="A53" s="74">
        <v>1</v>
      </c>
      <c r="B53" s="208">
        <f ca="1">IF('Waste 2010'!$A61="MR",INDIRECT("'Waste 2010'!"&amp;'Country Selector'!$B$3&amp;ROW($A61))*10^12,0)*'Process Emissions Multipliers'!$C$53</f>
        <v>819626801035.08704</v>
      </c>
      <c r="C53" s="90">
        <f t="shared" ca="1" si="9"/>
        <v>788480024805.63293</v>
      </c>
      <c r="D53" s="90">
        <f t="shared" ca="1" si="9"/>
        <v>757333248576.17859</v>
      </c>
      <c r="E53" s="90">
        <f t="shared" ca="1" si="9"/>
        <v>726186472346.72449</v>
      </c>
      <c r="F53" s="90">
        <f t="shared" ca="1" si="9"/>
        <v>695039696117.27026</v>
      </c>
      <c r="G53" s="90">
        <f t="shared" ca="1" si="9"/>
        <v>663892919887.81616</v>
      </c>
      <c r="H53" s="90">
        <f t="shared" ca="1" si="9"/>
        <v>632746143658.36194</v>
      </c>
      <c r="I53" s="90">
        <f t="shared" ca="1" si="9"/>
        <v>601599367428.90771</v>
      </c>
      <c r="J53" s="90">
        <f t="shared" ca="1" si="9"/>
        <v>570452591199.45361</v>
      </c>
      <c r="K53" s="90">
        <f t="shared" ca="1" si="9"/>
        <v>539305814969.99939</v>
      </c>
      <c r="L53" s="208">
        <f ca="1">IF('Waste 2020'!$A61="MR",INDIRECT("'Waste 2020'!"&amp;'Country Selector'!$B$3&amp;ROW($A61))*10^12,0)*'Process Emissions Multipliers'!$E$53</f>
        <v>508159038740.54523</v>
      </c>
      <c r="M53" s="90">
        <f t="shared" ca="1" si="10"/>
        <v>599862642074.33032</v>
      </c>
      <c r="N53" s="90">
        <f t="shared" ca="1" si="10"/>
        <v>691566245408.11548</v>
      </c>
      <c r="O53" s="90">
        <f t="shared" ca="1" si="10"/>
        <v>783269848741.90051</v>
      </c>
      <c r="P53" s="90">
        <f t="shared" ca="1" si="10"/>
        <v>874973452075.68567</v>
      </c>
      <c r="Q53" s="90">
        <f t="shared" ca="1" si="10"/>
        <v>966677055409.4707</v>
      </c>
      <c r="R53" s="90">
        <f t="shared" ca="1" si="10"/>
        <v>1058380658743.2559</v>
      </c>
      <c r="S53" s="90">
        <f t="shared" ca="1" si="10"/>
        <v>1150084262077.041</v>
      </c>
      <c r="T53" s="90">
        <f t="shared" ca="1" si="10"/>
        <v>1241787865410.8262</v>
      </c>
      <c r="U53" s="90">
        <f t="shared" ca="1" si="10"/>
        <v>1333491468744.6111</v>
      </c>
      <c r="V53">
        <f ca="1">IF('Waste 2030'!$A61="MR",INDIRECT("'Waste 2030'!"&amp;'Country Selector'!$B$3&amp;ROW($A61))*10^12,0)*'Process Emissions Multipliers'!$G$53</f>
        <v>1425195072078.3962</v>
      </c>
      <c r="W53" s="90">
        <f t="shared" ca="1" si="8"/>
        <v>1435259519547.886</v>
      </c>
      <c r="X53" s="90">
        <f t="shared" ca="1" si="8"/>
        <v>1445323967017.3757</v>
      </c>
      <c r="Y53" s="90">
        <f t="shared" ca="1" si="8"/>
        <v>1455388414486.8655</v>
      </c>
      <c r="Z53" s="90">
        <f t="shared" ca="1" si="8"/>
        <v>1465452861956.3555</v>
      </c>
      <c r="AA53" s="90">
        <f t="shared" ca="1" si="8"/>
        <v>1475517309425.8452</v>
      </c>
      <c r="AB53" s="90">
        <f t="shared" ca="1" si="8"/>
        <v>1485581756895.335</v>
      </c>
      <c r="AC53" s="90">
        <f t="shared" ca="1" si="8"/>
        <v>1495646204364.8247</v>
      </c>
      <c r="AD53" s="90">
        <f t="shared" ca="1" si="8"/>
        <v>1505710651834.3145</v>
      </c>
      <c r="AE53" s="90">
        <f t="shared" ca="1" si="8"/>
        <v>1515775099303.8042</v>
      </c>
      <c r="AF53" s="90">
        <f t="shared" ca="1" si="8"/>
        <v>1525839546773.2939</v>
      </c>
      <c r="AG53" s="90">
        <f t="shared" ca="1" si="8"/>
        <v>1535903994242.7837</v>
      </c>
      <c r="AH53" s="90">
        <f t="shared" ca="1" si="8"/>
        <v>1545968441712.2734</v>
      </c>
      <c r="AI53" s="90">
        <f t="shared" ca="1" si="8"/>
        <v>1556032889181.7632</v>
      </c>
      <c r="AJ53" s="90">
        <f t="shared" ca="1" si="8"/>
        <v>1566097336651.2529</v>
      </c>
      <c r="AK53" s="90">
        <f t="shared" ca="1" si="8"/>
        <v>1576161784120.7429</v>
      </c>
      <c r="AL53" s="90">
        <f t="shared" ca="1" si="8"/>
        <v>1586226231590.2324</v>
      </c>
      <c r="AM53" s="90">
        <f t="shared" ca="1" si="11"/>
        <v>1596290679059.7224</v>
      </c>
      <c r="AN53" s="90">
        <f t="shared" ca="1" si="11"/>
        <v>1606355126529.2122</v>
      </c>
      <c r="AO53" s="90">
        <f t="shared" ca="1" si="11"/>
        <v>1616419573998.7019</v>
      </c>
      <c r="AP53">
        <f ca="1">V53*'Process Emissions Multipliers'!$H$53</f>
        <v>1626484021468.1917</v>
      </c>
    </row>
    <row r="54" spans="1:42">
      <c r="A54" s="74">
        <v>2</v>
      </c>
      <c r="B54" s="208">
        <f ca="1">IF('Waste 2010'!$A62="MR",INDIRECT("'Waste 2010'!"&amp;'Country Selector'!$B$3&amp;ROW($A62))*10^12,0)*'Process Emissions Multipliers'!$C$53</f>
        <v>247521904007.345</v>
      </c>
      <c r="C54" s="90">
        <f t="shared" ca="1" si="9"/>
        <v>343985509212.04999</v>
      </c>
      <c r="D54" s="90">
        <f t="shared" ca="1" si="9"/>
        <v>440449114416.755</v>
      </c>
      <c r="E54" s="90">
        <f t="shared" ca="1" si="9"/>
        <v>536912719621.45996</v>
      </c>
      <c r="F54" s="90">
        <f t="shared" ca="1" si="9"/>
        <v>633376324826.16504</v>
      </c>
      <c r="G54" s="90">
        <f t="shared" ca="1" si="9"/>
        <v>729839930030.87</v>
      </c>
      <c r="H54" s="90">
        <f t="shared" ca="1" si="9"/>
        <v>826303535235.57495</v>
      </c>
      <c r="I54" s="90">
        <f t="shared" ca="1" si="9"/>
        <v>922767140440.28003</v>
      </c>
      <c r="J54" s="90">
        <f t="shared" ca="1" si="9"/>
        <v>1019230745644.985</v>
      </c>
      <c r="K54" s="90">
        <f t="shared" ca="1" si="9"/>
        <v>1115694350849.6899</v>
      </c>
      <c r="L54" s="208">
        <f ca="1">IF('Waste 2020'!$A62="MR",INDIRECT("'Waste 2020'!"&amp;'Country Selector'!$B$3&amp;ROW($A62))*10^12,0)*'Process Emissions Multipliers'!$E$53</f>
        <v>1212157956054.395</v>
      </c>
      <c r="M54" s="90">
        <f t="shared" ca="1" si="10"/>
        <v>1146459433620.0251</v>
      </c>
      <c r="N54" s="90">
        <f t="shared" ca="1" si="10"/>
        <v>1080760911185.6553</v>
      </c>
      <c r="O54" s="90">
        <f t="shared" ca="1" si="10"/>
        <v>1015062388751.2854</v>
      </c>
      <c r="P54" s="90">
        <f t="shared" ca="1" si="10"/>
        <v>949363866316.91553</v>
      </c>
      <c r="Q54" s="90">
        <f t="shared" ca="1" si="10"/>
        <v>883665343882.54565</v>
      </c>
      <c r="R54" s="90">
        <f t="shared" ca="1" si="10"/>
        <v>817966821448.17578</v>
      </c>
      <c r="S54" s="90">
        <f t="shared" ca="1" si="10"/>
        <v>752268299013.80591</v>
      </c>
      <c r="T54" s="90">
        <f t="shared" ca="1" si="10"/>
        <v>686569776579.43604</v>
      </c>
      <c r="U54" s="90">
        <f t="shared" ca="1" si="10"/>
        <v>620871254145.06616</v>
      </c>
      <c r="V54">
        <f ca="1">IF('Waste 2030'!$A62="MR",INDIRECT("'Waste 2030'!"&amp;'Country Selector'!$B$3&amp;ROW($A62))*10^12,0)*'Process Emissions Multipliers'!$G$53</f>
        <v>555172731710.69629</v>
      </c>
      <c r="W54" s="90">
        <f t="shared" ca="1" si="8"/>
        <v>559093252419.94006</v>
      </c>
      <c r="X54" s="90">
        <f t="shared" ca="1" si="8"/>
        <v>563013773129.18372</v>
      </c>
      <c r="Y54" s="90">
        <f t="shared" ca="1" si="8"/>
        <v>566934293838.42737</v>
      </c>
      <c r="Z54" s="90">
        <f t="shared" ca="1" si="8"/>
        <v>570854814547.67114</v>
      </c>
      <c r="AA54" s="90">
        <f t="shared" ca="1" si="8"/>
        <v>574775335256.91479</v>
      </c>
      <c r="AB54" s="90">
        <f t="shared" ca="1" si="8"/>
        <v>578695855966.15857</v>
      </c>
      <c r="AC54" s="90">
        <f t="shared" ca="1" si="8"/>
        <v>582616376675.40234</v>
      </c>
      <c r="AD54" s="90">
        <f t="shared" ca="1" si="8"/>
        <v>586536897384.646</v>
      </c>
      <c r="AE54" s="90">
        <f t="shared" ca="1" si="8"/>
        <v>590457418093.88965</v>
      </c>
      <c r="AF54" s="90">
        <f t="shared" ca="1" si="8"/>
        <v>594377938803.13342</v>
      </c>
      <c r="AG54" s="90">
        <f t="shared" ca="1" si="8"/>
        <v>598298459512.3772</v>
      </c>
      <c r="AH54" s="90">
        <f t="shared" ca="1" si="8"/>
        <v>602218980221.62085</v>
      </c>
      <c r="AI54" s="90">
        <f t="shared" ca="1" si="8"/>
        <v>606139500930.8645</v>
      </c>
      <c r="AJ54" s="90">
        <f t="shared" ca="1" si="8"/>
        <v>610060021640.10828</v>
      </c>
      <c r="AK54" s="90">
        <f t="shared" ca="1" si="8"/>
        <v>613980542349.35205</v>
      </c>
      <c r="AL54" s="90">
        <f t="shared" ca="1" si="8"/>
        <v>617901063058.5957</v>
      </c>
      <c r="AM54" s="90">
        <f t="shared" ca="1" si="11"/>
        <v>621821583767.83948</v>
      </c>
      <c r="AN54" s="90">
        <f t="shared" ca="1" si="11"/>
        <v>625742104477.08301</v>
      </c>
      <c r="AO54" s="90">
        <f t="shared" ca="1" si="11"/>
        <v>629662625186.32678</v>
      </c>
      <c r="AP54">
        <f ca="1">V54*'Process Emissions Multipliers'!$H$53</f>
        <v>633583145895.57056</v>
      </c>
    </row>
    <row r="55" spans="1:42">
      <c r="A55" s="74">
        <v>3</v>
      </c>
      <c r="B55" s="208">
        <f ca="1">IF('Waste 2010'!$A63="MR",INDIRECT("'Waste 2010'!"&amp;'Country Selector'!$B$3&amp;ROW($A63))*10^12,0)*'Process Emissions Multipliers'!$C$53</f>
        <v>1113848568033.0483</v>
      </c>
      <c r="C55" s="90">
        <f t="shared" ca="1" si="9"/>
        <v>1050950029471.9193</v>
      </c>
      <c r="D55" s="90">
        <f t="shared" ca="1" si="9"/>
        <v>988051490910.79028</v>
      </c>
      <c r="E55" s="90">
        <f t="shared" ca="1" si="9"/>
        <v>925152952349.66113</v>
      </c>
      <c r="F55" s="90">
        <f t="shared" ca="1" si="9"/>
        <v>862254413788.53198</v>
      </c>
      <c r="G55" s="90">
        <f t="shared" ca="1" si="9"/>
        <v>799355875227.40295</v>
      </c>
      <c r="H55" s="90">
        <f t="shared" ca="1" si="9"/>
        <v>736457336666.27393</v>
      </c>
      <c r="I55" s="90">
        <f t="shared" ca="1" si="9"/>
        <v>673558798105.14478</v>
      </c>
      <c r="J55" s="90">
        <f t="shared" ca="1" si="9"/>
        <v>610660259544.01587</v>
      </c>
      <c r="K55" s="90">
        <f t="shared" ca="1" si="9"/>
        <v>547761720982.88672</v>
      </c>
      <c r="L55" s="208">
        <f ca="1">IF('Waste 2020'!$A63="MR",INDIRECT("'Waste 2020'!"&amp;'Country Selector'!$B$3&amp;ROW($A63))*10^12,0)*'Process Emissions Multipliers'!$E$53</f>
        <v>484863182421.75763</v>
      </c>
      <c r="M55" s="90">
        <f t="shared" ca="1" si="10"/>
        <v>602928683692.79016</v>
      </c>
      <c r="N55" s="90">
        <f t="shared" ca="1" si="10"/>
        <v>720994184963.82263</v>
      </c>
      <c r="O55" s="90">
        <f t="shared" ca="1" si="10"/>
        <v>839059686234.85522</v>
      </c>
      <c r="P55" s="90">
        <f t="shared" ca="1" si="10"/>
        <v>957125187505.88757</v>
      </c>
      <c r="Q55" s="90">
        <f t="shared" ca="1" si="10"/>
        <v>1075190688776.92</v>
      </c>
      <c r="R55" s="90">
        <f t="shared" ca="1" si="10"/>
        <v>1193256190047.9526</v>
      </c>
      <c r="S55" s="90">
        <f t="shared" ca="1" si="10"/>
        <v>1311321691318.9851</v>
      </c>
      <c r="T55" s="90">
        <f t="shared" ca="1" si="10"/>
        <v>1429387192590.0176</v>
      </c>
      <c r="U55" s="90">
        <f t="shared" ca="1" si="10"/>
        <v>1547452693861.05</v>
      </c>
      <c r="V55">
        <f ca="1">IF('Waste 2030'!$A63="MR",INDIRECT("'Waste 2030'!"&amp;'Country Selector'!$B$3&amp;ROW($A63))*10^12,0)*'Process Emissions Multipliers'!$G$53</f>
        <v>1665518195132.0825</v>
      </c>
      <c r="W55" s="90">
        <f t="shared" ca="1" si="8"/>
        <v>1677279757259.8135</v>
      </c>
      <c r="X55" s="90">
        <f t="shared" ca="1" si="8"/>
        <v>1689041319387.5447</v>
      </c>
      <c r="Y55" s="90">
        <f t="shared" ca="1" si="8"/>
        <v>1700802881515.2756</v>
      </c>
      <c r="Z55" s="90">
        <f t="shared" ca="1" si="8"/>
        <v>1712564443643.0068</v>
      </c>
      <c r="AA55" s="90">
        <f t="shared" ca="1" si="8"/>
        <v>1724326005770.7383</v>
      </c>
      <c r="AB55" s="90">
        <f t="shared" ca="1" si="8"/>
        <v>1736087567898.4692</v>
      </c>
      <c r="AC55" s="90">
        <f t="shared" ca="1" si="8"/>
        <v>1747849130026.2002</v>
      </c>
      <c r="AD55" s="90">
        <f t="shared" ca="1" si="8"/>
        <v>1759610692153.9316</v>
      </c>
      <c r="AE55" s="90">
        <f t="shared" ca="1" si="8"/>
        <v>1771372254281.6624</v>
      </c>
      <c r="AF55" s="90">
        <f t="shared" ca="1" si="8"/>
        <v>1783133816409.3936</v>
      </c>
      <c r="AG55" s="90">
        <f t="shared" ca="1" si="8"/>
        <v>1794895378537.1245</v>
      </c>
      <c r="AH55" s="90">
        <f t="shared" ca="1" si="8"/>
        <v>1806656940664.8557</v>
      </c>
      <c r="AI55" s="90">
        <f t="shared" ca="1" si="8"/>
        <v>1818418502792.5869</v>
      </c>
      <c r="AJ55" s="90">
        <f t="shared" ca="1" si="8"/>
        <v>1830180064920.3179</v>
      </c>
      <c r="AK55" s="90">
        <f t="shared" ca="1" si="8"/>
        <v>1841941627048.0493</v>
      </c>
      <c r="AL55" s="90">
        <f t="shared" ca="1" si="8"/>
        <v>1853703189175.7803</v>
      </c>
      <c r="AM55" s="90">
        <f t="shared" ca="1" si="11"/>
        <v>1865464751303.5112</v>
      </c>
      <c r="AN55" s="90">
        <f t="shared" ca="1" si="11"/>
        <v>1877226313431.2424</v>
      </c>
      <c r="AO55" s="90">
        <f t="shared" ca="1" si="11"/>
        <v>1888987875558.9736</v>
      </c>
      <c r="AP55">
        <f ca="1">V55*'Process Emissions Multipliers'!$H$53</f>
        <v>1900749437686.7046</v>
      </c>
    </row>
    <row r="56" spans="1:42">
      <c r="A56" s="74">
        <v>4</v>
      </c>
      <c r="B56" s="208">
        <f ca="1">IF('Waste 2010'!$A64="MR",INDIRECT("'Waste 2010'!"&amp;'Country Selector'!$B$3&amp;ROW($A64))*10^12,0)*'Process Emissions Multipliers'!$C$53</f>
        <v>0</v>
      </c>
      <c r="C56" s="90">
        <f t="shared" ca="1" si="9"/>
        <v>145485732382.29468</v>
      </c>
      <c r="D56" s="90">
        <f t="shared" ca="1" si="9"/>
        <v>290971464764.58936</v>
      </c>
      <c r="E56" s="90">
        <f t="shared" ca="1" si="9"/>
        <v>436457197146.88403</v>
      </c>
      <c r="F56" s="90">
        <f t="shared" ca="1" si="9"/>
        <v>581942929529.17871</v>
      </c>
      <c r="G56" s="90">
        <f t="shared" ca="1" si="9"/>
        <v>727428661911.47339</v>
      </c>
      <c r="H56" s="90">
        <f t="shared" ca="1" si="9"/>
        <v>872914394293.76807</v>
      </c>
      <c r="I56" s="90">
        <f t="shared" ca="1" si="9"/>
        <v>1018400126676.0627</v>
      </c>
      <c r="J56" s="90">
        <f t="shared" ca="1" si="9"/>
        <v>1163885859058.3574</v>
      </c>
      <c r="K56" s="90">
        <f t="shared" ca="1" si="9"/>
        <v>1309371591440.6521</v>
      </c>
      <c r="L56" s="208">
        <f ca="1">IF('Waste 2020'!$A64="MR",INDIRECT("'Waste 2020'!"&amp;'Country Selector'!$B$3&amp;ROW($A64))*10^12,0)*'Process Emissions Multipliers'!$E$53</f>
        <v>1454857323822.9468</v>
      </c>
      <c r="M56" s="90">
        <f t="shared" ca="1" si="10"/>
        <v>1309371591440.6521</v>
      </c>
      <c r="N56" s="90">
        <f t="shared" ca="1" si="10"/>
        <v>1163885859058.3574</v>
      </c>
      <c r="O56" s="90">
        <f t="shared" ca="1" si="10"/>
        <v>1018400126676.0627</v>
      </c>
      <c r="P56" s="90">
        <f t="shared" ca="1" si="10"/>
        <v>872914394293.76807</v>
      </c>
      <c r="Q56" s="90">
        <f t="shared" ca="1" si="10"/>
        <v>727428661911.47339</v>
      </c>
      <c r="R56" s="90">
        <f t="shared" ca="1" si="10"/>
        <v>581942929529.17871</v>
      </c>
      <c r="S56" s="90">
        <f t="shared" ca="1" si="10"/>
        <v>436457197146.88403</v>
      </c>
      <c r="T56" s="90">
        <f t="shared" ca="1" si="10"/>
        <v>290971464764.58936</v>
      </c>
      <c r="U56" s="90">
        <f t="shared" ca="1" si="10"/>
        <v>145485732382.29468</v>
      </c>
      <c r="V56">
        <f ca="1">IF('Waste 2030'!$A64="MR",INDIRECT("'Waste 2030'!"&amp;'Country Selector'!$B$3&amp;ROW($A64))*10^12,0)*'Process Emissions Multipliers'!$G$53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Multipliers'!$H$53</f>
        <v>0</v>
      </c>
    </row>
    <row r="57" spans="1:42">
      <c r="A57" s="74">
        <v>5</v>
      </c>
      <c r="B57" s="208">
        <f ca="1">IF('Waste 2010'!$A65="MR",INDIRECT("'Waste 2010'!"&amp;'Country Selector'!$B$3&amp;ROW($A65))*10^12,0)*'Process Emissions Multipliers'!$C$53</f>
        <v>556924284016.52466</v>
      </c>
      <c r="C57" s="90">
        <f t="shared" ca="1" si="9"/>
        <v>501231855614.87219</v>
      </c>
      <c r="D57" s="90">
        <f t="shared" ca="1" si="9"/>
        <v>445539427213.21973</v>
      </c>
      <c r="E57" s="90">
        <f t="shared" ca="1" si="9"/>
        <v>389846998811.56726</v>
      </c>
      <c r="F57" s="90">
        <f t="shared" ca="1" si="9"/>
        <v>334154570409.91479</v>
      </c>
      <c r="G57" s="90">
        <f t="shared" ca="1" si="9"/>
        <v>278462142008.26233</v>
      </c>
      <c r="H57" s="90">
        <f t="shared" ca="1" si="9"/>
        <v>222769713606.60986</v>
      </c>
      <c r="I57" s="90">
        <f t="shared" ca="1" si="9"/>
        <v>167077285204.9574</v>
      </c>
      <c r="J57" s="90">
        <f t="shared" ca="1" si="9"/>
        <v>111384856803.30493</v>
      </c>
      <c r="K57" s="90">
        <f t="shared" ca="1" si="9"/>
        <v>55692428401.652466</v>
      </c>
      <c r="L57" s="208">
        <f ca="1">IF('Waste 2020'!$A65="MR",INDIRECT("'Waste 2020'!"&amp;'Country Selector'!$B$3&amp;ROW($A65))*10^12,0)*'Process Emissions Multipliers'!$E$53</f>
        <v>0</v>
      </c>
      <c r="M57" s="90">
        <f t="shared" ca="1" si="10"/>
        <v>83275909756.604004</v>
      </c>
      <c r="N57" s="90">
        <f t="shared" ca="1" si="10"/>
        <v>166551819513.20801</v>
      </c>
      <c r="O57" s="90">
        <f t="shared" ca="1" si="10"/>
        <v>249827729269.81201</v>
      </c>
      <c r="P57" s="90">
        <f t="shared" ca="1" si="10"/>
        <v>333103639026.41602</v>
      </c>
      <c r="Q57" s="90">
        <f t="shared" ca="1" si="10"/>
        <v>416379548783.02002</v>
      </c>
      <c r="R57" s="90">
        <f t="shared" ca="1" si="10"/>
        <v>499655458539.62402</v>
      </c>
      <c r="S57" s="90">
        <f t="shared" ca="1" si="10"/>
        <v>582931368296.22803</v>
      </c>
      <c r="T57" s="90">
        <f t="shared" ca="1" si="10"/>
        <v>666207278052.83203</v>
      </c>
      <c r="U57" s="90">
        <f t="shared" ca="1" si="10"/>
        <v>749483187809.43604</v>
      </c>
      <c r="V57">
        <f ca="1">IF('Waste 2030'!$A65="MR",INDIRECT("'Waste 2030'!"&amp;'Country Selector'!$B$3&amp;ROW($A65))*10^12,0)*'Process Emissions Multipliers'!$G$53</f>
        <v>832759097566.04004</v>
      </c>
      <c r="W57" s="90">
        <f t="shared" ca="1" si="8"/>
        <v>838639878629.90552</v>
      </c>
      <c r="X57" s="90">
        <f t="shared" ca="1" si="8"/>
        <v>844520659693.77112</v>
      </c>
      <c r="Y57" s="90">
        <f t="shared" ca="1" si="8"/>
        <v>850401440757.63672</v>
      </c>
      <c r="Z57" s="90">
        <f t="shared" ca="1" si="8"/>
        <v>856282221821.5022</v>
      </c>
      <c r="AA57" s="90">
        <f t="shared" ca="1" si="8"/>
        <v>862163002885.36768</v>
      </c>
      <c r="AB57" s="90">
        <f t="shared" ca="1" si="8"/>
        <v>868043783949.23328</v>
      </c>
      <c r="AC57" s="90">
        <f t="shared" ca="1" si="8"/>
        <v>873924565013.09875</v>
      </c>
      <c r="AD57" s="90">
        <f t="shared" ca="1" si="8"/>
        <v>879805346076.96436</v>
      </c>
      <c r="AE57" s="90">
        <f t="shared" ca="1" si="8"/>
        <v>885686127140.82996</v>
      </c>
      <c r="AF57" s="90">
        <f t="shared" ca="1" si="8"/>
        <v>891566908204.69543</v>
      </c>
      <c r="AG57" s="90">
        <f t="shared" ca="1" si="8"/>
        <v>897447689268.56104</v>
      </c>
      <c r="AH57" s="90">
        <f t="shared" ca="1" si="8"/>
        <v>903328470332.42651</v>
      </c>
      <c r="AI57" s="90">
        <f t="shared" ca="1" si="8"/>
        <v>909209251396.29199</v>
      </c>
      <c r="AJ57" s="90">
        <f t="shared" ca="1" si="8"/>
        <v>915090032460.15759</v>
      </c>
      <c r="AK57" s="90">
        <f t="shared" ca="1" si="8"/>
        <v>920970813524.02307</v>
      </c>
      <c r="AL57" s="90">
        <f t="shared" ca="1" si="8"/>
        <v>926851594587.88867</v>
      </c>
      <c r="AM57" s="90">
        <f t="shared" ca="1" si="11"/>
        <v>932732375651.75427</v>
      </c>
      <c r="AN57" s="90">
        <f t="shared" ca="1" si="11"/>
        <v>938613156715.61975</v>
      </c>
      <c r="AO57" s="90">
        <f t="shared" ca="1" si="11"/>
        <v>944493937779.48523</v>
      </c>
      <c r="AP57">
        <f ca="1">V57*'Process Emissions Multipliers'!$H$53</f>
        <v>950374718843.35083</v>
      </c>
    </row>
    <row r="58" spans="1:42">
      <c r="A58" s="74">
        <v>6</v>
      </c>
      <c r="B58" s="208">
        <f ca="1">IF('Waste 2010'!$A66="MR",INDIRECT("'Waste 2010'!"&amp;'Country Selector'!$B$3&amp;ROW($A66))*10^12,0)*'Process Emissions Multipliers'!$C$53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 s="208">
        <f ca="1">IF('Waste 2020'!$A66="MR",INDIRECT("'Waste 2020'!"&amp;'Country Selector'!$B$3&amp;ROW($A66))*10^12,0)*'Process Emissions Multipliers'!$E$53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Selector'!$B$3&amp;ROW($A66))*10^12,0)*'Process Emissions Multipliers'!$G$53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Multipliers'!$H$53</f>
        <v>0</v>
      </c>
    </row>
    <row r="59" spans="1:42">
      <c r="A59" s="74">
        <v>7</v>
      </c>
      <c r="B59" s="208">
        <f ca="1">IF('Waste 2010'!$A67="MR",INDIRECT("'Waste 2010'!"&amp;'Country Selector'!$B$3&amp;ROW($A67))*10^12,0)*'Process Emissions Multipliers'!$C$53</f>
        <v>168853994146.88281</v>
      </c>
      <c r="C59" s="90">
        <f t="shared" ca="1" si="9"/>
        <v>173609890591.48459</v>
      </c>
      <c r="D59" s="90">
        <f t="shared" ca="1" si="9"/>
        <v>178365787036.08643</v>
      </c>
      <c r="E59" s="90">
        <f t="shared" ca="1" si="9"/>
        <v>183121683480.6882</v>
      </c>
      <c r="F59" s="90">
        <f t="shared" ca="1" si="9"/>
        <v>187877579925.28998</v>
      </c>
      <c r="G59" s="90">
        <f t="shared" ca="1" si="9"/>
        <v>192633476369.89178</v>
      </c>
      <c r="H59" s="90">
        <f t="shared" ca="1" si="9"/>
        <v>197389372814.49359</v>
      </c>
      <c r="I59" s="90">
        <f t="shared" ca="1" si="9"/>
        <v>202145269259.0954</v>
      </c>
      <c r="J59" s="90">
        <f t="shared" ca="1" si="9"/>
        <v>206901165703.69717</v>
      </c>
      <c r="K59" s="90">
        <f t="shared" ca="1" si="9"/>
        <v>211657062148.29901</v>
      </c>
      <c r="L59" s="208">
        <f ca="1">IF('Waste 2020'!$A67="MR",INDIRECT("'Waste 2020'!"&amp;'Country Selector'!$B$3&amp;ROW($A67))*10^12,0)*'Process Emissions Multipliers'!$E$53</f>
        <v>216412958592.90079</v>
      </c>
      <c r="M59" s="90">
        <f t="shared" ca="1" si="10"/>
        <v>218923270851.21069</v>
      </c>
      <c r="N59" s="90">
        <f t="shared" ca="1" si="10"/>
        <v>221433583109.5206</v>
      </c>
      <c r="O59" s="90">
        <f t="shared" ca="1" si="10"/>
        <v>223943895367.83051</v>
      </c>
      <c r="P59" s="90">
        <f t="shared" ca="1" si="10"/>
        <v>226454207626.14044</v>
      </c>
      <c r="Q59" s="90">
        <f t="shared" ca="1" si="10"/>
        <v>228964519884.45035</v>
      </c>
      <c r="R59" s="90">
        <f t="shared" ca="1" si="10"/>
        <v>231474832142.76022</v>
      </c>
      <c r="S59" s="90">
        <f t="shared" ca="1" si="10"/>
        <v>233985144401.07013</v>
      </c>
      <c r="T59" s="90">
        <f t="shared" ca="1" si="10"/>
        <v>236495456659.38007</v>
      </c>
      <c r="U59" s="90">
        <f t="shared" ca="1" si="10"/>
        <v>239005768917.68997</v>
      </c>
      <c r="V59">
        <f ca="1">IF('Waste 2030'!$A67="MR",INDIRECT("'Waste 2030'!"&amp;'Country Selector'!$B$3&amp;ROW($A67))*10^12,0)*'Process Emissions Multipliers'!$G$53</f>
        <v>241516081175.99988</v>
      </c>
      <c r="W59" s="90">
        <f t="shared" ca="1" si="8"/>
        <v>243221620270.01886</v>
      </c>
      <c r="X59" s="90">
        <f t="shared" ca="1" si="8"/>
        <v>244927159364.03781</v>
      </c>
      <c r="Y59" s="90">
        <f t="shared" ca="1" si="8"/>
        <v>246632698458.05679</v>
      </c>
      <c r="Z59" s="90">
        <f t="shared" ca="1" si="8"/>
        <v>248338237552.07574</v>
      </c>
      <c r="AA59" s="90">
        <f t="shared" ca="1" si="8"/>
        <v>250043776646.0947</v>
      </c>
      <c r="AB59" s="90">
        <f t="shared" ca="1" si="8"/>
        <v>251749315740.11365</v>
      </c>
      <c r="AC59" s="90">
        <f t="shared" ca="1" si="8"/>
        <v>253454854834.13263</v>
      </c>
      <c r="AD59" s="90">
        <f t="shared" ca="1" si="8"/>
        <v>255160393928.15158</v>
      </c>
      <c r="AE59" s="90">
        <f t="shared" ca="1" si="8"/>
        <v>256865933022.17053</v>
      </c>
      <c r="AF59" s="90">
        <f t="shared" ca="1" si="8"/>
        <v>258571472116.18951</v>
      </c>
      <c r="AG59" s="90">
        <f t="shared" ca="1" si="8"/>
        <v>260277011210.2085</v>
      </c>
      <c r="AH59" s="90">
        <f t="shared" ca="1" si="8"/>
        <v>261982550304.22742</v>
      </c>
      <c r="AI59" s="90">
        <f t="shared" ca="1" si="8"/>
        <v>263688089398.24637</v>
      </c>
      <c r="AJ59" s="90">
        <f t="shared" ca="1" si="8"/>
        <v>265393628492.26535</v>
      </c>
      <c r="AK59" s="90">
        <f t="shared" ca="1" si="8"/>
        <v>267099167586.28433</v>
      </c>
      <c r="AL59" s="90">
        <f t="shared" ca="1" si="8"/>
        <v>268804706680.30331</v>
      </c>
      <c r="AM59" s="90">
        <f t="shared" ca="1" si="11"/>
        <v>270510245774.32227</v>
      </c>
      <c r="AN59" s="90">
        <f t="shared" ca="1" si="11"/>
        <v>272215784868.34119</v>
      </c>
      <c r="AO59" s="90">
        <f t="shared" ca="1" si="11"/>
        <v>273921323962.3602</v>
      </c>
      <c r="AP59">
        <f ca="1">V59*'Process Emissions Multipliers'!$H$53</f>
        <v>275626863056.37915</v>
      </c>
    </row>
    <row r="60" spans="1:42">
      <c r="A60" s="74">
        <v>8</v>
      </c>
      <c r="B60" s="208">
        <f ca="1">IF('Waste 2010'!$A68="MR",INDIRECT("'Waste 2010'!"&amp;'Country Selector'!$B$3&amp;ROW($A68))*10^12,0)*'Process Emissions Multipliers'!$C$53</f>
        <v>0</v>
      </c>
      <c r="C60" s="90">
        <f t="shared" ca="1" si="9"/>
        <v>334720697.0907017</v>
      </c>
      <c r="D60" s="90">
        <f t="shared" ca="1" si="9"/>
        <v>669441394.1814034</v>
      </c>
      <c r="E60" s="90">
        <f t="shared" ca="1" si="9"/>
        <v>1004162091.2721052</v>
      </c>
      <c r="F60" s="90">
        <f t="shared" ca="1" si="9"/>
        <v>1338882788.3628068</v>
      </c>
      <c r="G60" s="90">
        <f t="shared" ca="1" si="9"/>
        <v>1673603485.4535086</v>
      </c>
      <c r="H60" s="90">
        <f t="shared" ca="1" si="9"/>
        <v>2008324182.5442104</v>
      </c>
      <c r="I60" s="90">
        <f t="shared" ca="1" si="9"/>
        <v>2343044879.634912</v>
      </c>
      <c r="J60" s="90">
        <f t="shared" ca="1" si="9"/>
        <v>2677765576.7256136</v>
      </c>
      <c r="K60" s="90">
        <f t="shared" ca="1" si="9"/>
        <v>3012486273.8163157</v>
      </c>
      <c r="L60" s="208">
        <f ca="1">IF('Waste 2020'!$A68="MR",INDIRECT("'Waste 2020'!"&amp;'Country Selector'!$B$3&amp;ROW($A68))*10^12,0)*'Process Emissions Multipliers'!$E$53</f>
        <v>3347206970.9070172</v>
      </c>
      <c r="M60" s="90">
        <f t="shared" ca="1" si="10"/>
        <v>3012486273.8163157</v>
      </c>
      <c r="N60" s="90">
        <f t="shared" ca="1" si="10"/>
        <v>2677765576.7256136</v>
      </c>
      <c r="O60" s="90">
        <f t="shared" ca="1" si="10"/>
        <v>2343044879.634912</v>
      </c>
      <c r="P60" s="90">
        <f t="shared" ca="1" si="10"/>
        <v>2008324182.5442104</v>
      </c>
      <c r="Q60" s="90">
        <f t="shared" ca="1" si="10"/>
        <v>1673603485.4535086</v>
      </c>
      <c r="R60" s="90">
        <f t="shared" ca="1" si="10"/>
        <v>1338882788.3628068</v>
      </c>
      <c r="S60" s="90">
        <f t="shared" ca="1" si="10"/>
        <v>1004162091.2721052</v>
      </c>
      <c r="T60" s="90">
        <f t="shared" ca="1" si="10"/>
        <v>669441394.1814034</v>
      </c>
      <c r="U60" s="90">
        <f t="shared" ca="1" si="10"/>
        <v>334720697.0907017</v>
      </c>
      <c r="V60">
        <f ca="1">IF('Waste 2030'!$A68="MR",INDIRECT("'Waste 2030'!"&amp;'Country Selector'!$B$3&amp;ROW($A68))*10^12,0)*'Process Emissions Multipliers'!$G$53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Multipliers'!$H$53</f>
        <v>0</v>
      </c>
    </row>
    <row r="61" spans="1:42">
      <c r="A61" s="74">
        <v>9</v>
      </c>
      <c r="B61" s="208">
        <f ca="1">IF('Waste 2010'!$A69="MR",INDIRECT("'Waste 2010'!"&amp;'Country Selector'!$B$3&amp;ROW($A69))*10^12,0)*'Process Emissions Multipliers'!$C$53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208">
        <f ca="1">IF('Waste 2020'!$A69="MR",INDIRECT("'Waste 2020'!"&amp;'Country Selector'!$B$3&amp;ROW($A69))*10^12,0)*'Process Emissions Multipliers'!$E$53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2030'!$A69="MR",INDIRECT("'Waste 2030'!"&amp;'Country Selector'!$B$3&amp;ROW($A69))*10^12,0)*'Process Emissions Multipliers'!$G$53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Multipliers'!$H$53</f>
        <v>0</v>
      </c>
    </row>
    <row r="62" spans="1:42">
      <c r="A62" s="74">
        <v>10</v>
      </c>
      <c r="B62" s="208">
        <f ca="1">IF('Waste 2010'!$A70="MR",INDIRECT("'Waste 2010'!"&amp;'Country Selector'!$B$3&amp;ROW($A70))*10^12,0)*'Process Emissions Multipliers'!$C$53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 s="208">
        <f ca="1">IF('Waste 2020'!$A70="MR",INDIRECT("'Waste 2020'!"&amp;'Country Selector'!$B$3&amp;ROW($A70))*10^12,0)*'Process Emissions Multipliers'!$E$53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2030'!$A70="MR",INDIRECT("'Waste 2030'!"&amp;'Country Selector'!$B$3&amp;ROW($A70))*10^12,0)*'Process Emissions Multipliers'!$G$53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Multipliers'!$H$53</f>
        <v>0</v>
      </c>
    </row>
    <row r="63" spans="1:42">
      <c r="A63" s="74">
        <v>11</v>
      </c>
      <c r="B63" s="208">
        <f ca="1">IF('Waste 2010'!$A71="MR",INDIRECT("'Waste 2010'!"&amp;'Country Selector'!$B$3&amp;ROW($A71))*10^12,0)*'Process Emissions Multipliers'!$C$53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08">
        <f ca="1">IF('Waste 2020'!$A71="MR",INDIRECT("'Waste 2020'!"&amp;'Country Selector'!$B$3&amp;ROW($A71))*10^12,0)*'Process Emissions Multipliers'!$E$53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2030'!$A71="MR",INDIRECT("'Waste 2030'!"&amp;'Country Selector'!$B$3&amp;ROW($A71))*10^12,0)*'Process Emissions Multipliers'!$G$53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Multipliers'!$H$53</f>
        <v>0</v>
      </c>
    </row>
    <row r="64" spans="1:42">
      <c r="A64" s="74">
        <v>12</v>
      </c>
      <c r="B64" s="208">
        <f ca="1">IF('Waste 2010'!$A72="MR",INDIRECT("'Waste 2010'!"&amp;'Country Selector'!$B$3&amp;ROW($A72))*10^12,0)*'Process Emissions Multipliers'!$C$53</f>
        <v>14894216924.754332</v>
      </c>
      <c r="C64" s="90">
        <f t="shared" ref="C64:K127" ca="1" si="15">$B64*($L$1-C$1)/($L$1-$B$1)+$L64*(C$1-$B$1)/($L$1-$B$1)</f>
        <v>15550286385.325981</v>
      </c>
      <c r="D64" s="90">
        <f t="shared" ca="1" si="12"/>
        <v>16206355845.897633</v>
      </c>
      <c r="E64" s="90">
        <f t="shared" ca="1" si="12"/>
        <v>16862425306.46928</v>
      </c>
      <c r="F64" s="90">
        <f t="shared" ca="1" si="12"/>
        <v>17518494767.040932</v>
      </c>
      <c r="G64" s="90">
        <f t="shared" ca="1" si="12"/>
        <v>18174564227.612579</v>
      </c>
      <c r="H64" s="90">
        <f t="shared" ca="1" si="12"/>
        <v>18830633688.184231</v>
      </c>
      <c r="I64" s="90">
        <f t="shared" ca="1" si="12"/>
        <v>19486703148.755882</v>
      </c>
      <c r="J64" s="90">
        <f t="shared" ca="1" si="12"/>
        <v>20142772609.327534</v>
      </c>
      <c r="K64" s="90">
        <f t="shared" ca="1" si="12"/>
        <v>20798842069.899181</v>
      </c>
      <c r="L64" s="208">
        <f ca="1">IF('Waste 2020'!$A72="MR",INDIRECT("'Waste 2020'!"&amp;'Country Selector'!$B$3&amp;ROW($A72))*10^12,0)*'Process Emissions Multipliers'!$E$53</f>
        <v>21454911530.470833</v>
      </c>
      <c r="M64" s="90">
        <f t="shared" ref="M64:U127" ca="1" si="16">$L64*($V$1-M$1)/($V$1-$L$1)+$V64*(M$1-$L$1)/($V$1-$L$1)</f>
        <v>22042349354.065216</v>
      </c>
      <c r="N64" s="90">
        <f t="shared" ca="1" si="13"/>
        <v>22629787177.659599</v>
      </c>
      <c r="O64" s="90">
        <f t="shared" ca="1" si="13"/>
        <v>23217225001.253983</v>
      </c>
      <c r="P64" s="90">
        <f t="shared" ca="1" si="13"/>
        <v>23804662824.848366</v>
      </c>
      <c r="Q64" s="90">
        <f t="shared" ca="1" si="13"/>
        <v>24392100648.442749</v>
      </c>
      <c r="R64" s="90">
        <f t="shared" ca="1" si="13"/>
        <v>24979538472.037132</v>
      </c>
      <c r="S64" s="90">
        <f t="shared" ca="1" si="13"/>
        <v>25566976295.631512</v>
      </c>
      <c r="T64" s="90">
        <f t="shared" ca="1" si="13"/>
        <v>26154414119.225895</v>
      </c>
      <c r="U64" s="90">
        <f t="shared" ca="1" si="13"/>
        <v>26741851942.820282</v>
      </c>
      <c r="V64">
        <f ca="1">IF('Waste 2030'!$A72="MR",INDIRECT("'Waste 2030'!"&amp;'Country Selector'!$B$3&amp;ROW($A72))*10^12,0)*'Process Emissions Multipliers'!$G$53</f>
        <v>27329289766.414661</v>
      </c>
      <c r="W64" s="90">
        <f t="shared" ca="1" si="14"/>
        <v>27522283839.030575</v>
      </c>
      <c r="X64" s="90">
        <f t="shared" ca="1" si="14"/>
        <v>27715277911.646496</v>
      </c>
      <c r="Y64" s="90">
        <f t="shared" ca="1" si="14"/>
        <v>27908271984.262413</v>
      </c>
      <c r="Z64" s="90">
        <f t="shared" ca="1" si="14"/>
        <v>28101266056.878326</v>
      </c>
      <c r="AA64" s="90">
        <f t="shared" ca="1" si="14"/>
        <v>28294260129.494247</v>
      </c>
      <c r="AB64" s="90">
        <f t="shared" ca="1" si="14"/>
        <v>28487254202.110161</v>
      </c>
      <c r="AC64" s="90">
        <f t="shared" ca="1" si="14"/>
        <v>28680248274.726082</v>
      </c>
      <c r="AD64" s="90">
        <f t="shared" ca="1" si="14"/>
        <v>28873242347.341995</v>
      </c>
      <c r="AE64" s="90">
        <f t="shared" ca="1" si="14"/>
        <v>29066236419.957916</v>
      </c>
      <c r="AF64" s="90">
        <f t="shared" ca="1" si="14"/>
        <v>29259230492.57383</v>
      </c>
      <c r="AG64" s="90">
        <f t="shared" ca="1" si="14"/>
        <v>29452224565.189751</v>
      </c>
      <c r="AH64" s="90">
        <f t="shared" ca="1" si="14"/>
        <v>29645218637.805664</v>
      </c>
      <c r="AI64" s="90">
        <f t="shared" ca="1" si="14"/>
        <v>29838212710.421577</v>
      </c>
      <c r="AJ64" s="90">
        <f t="shared" ca="1" si="14"/>
        <v>30031206783.037498</v>
      </c>
      <c r="AK64" s="90">
        <f t="shared" ca="1" si="14"/>
        <v>30224200855.653416</v>
      </c>
      <c r="AL64" s="90">
        <f t="shared" ca="1" si="14"/>
        <v>30417194928.269329</v>
      </c>
      <c r="AM64" s="90">
        <f t="shared" ca="1" si="11"/>
        <v>30610189000.885246</v>
      </c>
      <c r="AN64" s="90">
        <f t="shared" ca="1" si="11"/>
        <v>30803183073.501167</v>
      </c>
      <c r="AO64" s="90">
        <f t="shared" ca="1" si="11"/>
        <v>30996177146.117081</v>
      </c>
      <c r="AP64">
        <f ca="1">V64*'Process Emissions Multipliers'!$H$53</f>
        <v>31189171218.732998</v>
      </c>
    </row>
    <row r="65" spans="1:42">
      <c r="A65" s="74">
        <v>13</v>
      </c>
      <c r="B65" s="208">
        <f ca="1">IF('Waste 2010'!$A73="MR",INDIRECT("'Waste 2010'!"&amp;'Country Selector'!$B$3&amp;ROW($A73))*10^12,0)*'Process Emissions Multipliers'!$C$53</f>
        <v>576894619727.28589</v>
      </c>
      <c r="C65" s="90">
        <f t="shared" ca="1" si="15"/>
        <v>593029686869.39856</v>
      </c>
      <c r="D65" s="90">
        <f t="shared" ca="1" si="12"/>
        <v>609164754011.51123</v>
      </c>
      <c r="E65" s="90">
        <f t="shared" ca="1" si="12"/>
        <v>625299821153.6239</v>
      </c>
      <c r="F65" s="90">
        <f t="shared" ca="1" si="12"/>
        <v>641434888295.73657</v>
      </c>
      <c r="G65" s="90">
        <f t="shared" ca="1" si="12"/>
        <v>657569955437.84937</v>
      </c>
      <c r="H65" s="90">
        <f t="shared" ca="1" si="12"/>
        <v>673705022579.96204</v>
      </c>
      <c r="I65" s="90">
        <f t="shared" ca="1" si="12"/>
        <v>689840089722.07471</v>
      </c>
      <c r="J65" s="90">
        <f t="shared" ca="1" si="12"/>
        <v>705975156864.18738</v>
      </c>
      <c r="K65" s="90">
        <f t="shared" ca="1" si="12"/>
        <v>722110224006.30017</v>
      </c>
      <c r="L65" s="208">
        <f ca="1">IF('Waste 2020'!$A73="MR",INDIRECT("'Waste 2020'!"&amp;'Country Selector'!$B$3&amp;ROW($A73))*10^12,0)*'Process Emissions Multipliers'!$E$53</f>
        <v>738245291148.41284</v>
      </c>
      <c r="M65" s="90">
        <f t="shared" ca="1" si="16"/>
        <v>748441083180.35999</v>
      </c>
      <c r="N65" s="90">
        <f t="shared" ca="1" si="13"/>
        <v>758636875212.30713</v>
      </c>
      <c r="O65" s="90">
        <f t="shared" ca="1" si="13"/>
        <v>768832667244.25427</v>
      </c>
      <c r="P65" s="90">
        <f t="shared" ca="1" si="13"/>
        <v>779028459276.20142</v>
      </c>
      <c r="Q65" s="90">
        <f t="shared" ca="1" si="13"/>
        <v>789224251308.14868</v>
      </c>
      <c r="R65" s="90">
        <f t="shared" ca="1" si="13"/>
        <v>799420043340.0957</v>
      </c>
      <c r="S65" s="90">
        <f t="shared" ca="1" si="13"/>
        <v>809615835372.04285</v>
      </c>
      <c r="T65" s="90">
        <f t="shared" ca="1" si="13"/>
        <v>819811627403.98999</v>
      </c>
      <c r="U65" s="90">
        <f t="shared" ca="1" si="13"/>
        <v>830007419435.93726</v>
      </c>
      <c r="V65">
        <f ca="1">IF('Waste 2030'!$A73="MR",INDIRECT("'Waste 2030'!"&amp;'Country Selector'!$B$3&amp;ROW($A73))*10^12,0)*'Process Emissions Multipliers'!$G$53</f>
        <v>840203211467.8844</v>
      </c>
      <c r="W65" s="90">
        <f t="shared" ca="1" si="14"/>
        <v>846136561400.94531</v>
      </c>
      <c r="X65" s="90">
        <f t="shared" ca="1" si="14"/>
        <v>852069911334.00623</v>
      </c>
      <c r="Y65" s="90">
        <f t="shared" ca="1" si="14"/>
        <v>858003261267.06726</v>
      </c>
      <c r="Z65" s="90">
        <f t="shared" ca="1" si="14"/>
        <v>863936611200.12817</v>
      </c>
      <c r="AA65" s="90">
        <f t="shared" ca="1" si="14"/>
        <v>869869961133.18909</v>
      </c>
      <c r="AB65" s="90">
        <f t="shared" ca="1" si="14"/>
        <v>875803311066.25</v>
      </c>
      <c r="AC65" s="90">
        <f t="shared" ca="1" si="14"/>
        <v>881736660999.31104</v>
      </c>
      <c r="AD65" s="90">
        <f t="shared" ca="1" si="14"/>
        <v>887670010932.37183</v>
      </c>
      <c r="AE65" s="90">
        <f t="shared" ca="1" si="14"/>
        <v>893603360865.43286</v>
      </c>
      <c r="AF65" s="90">
        <f t="shared" ca="1" si="14"/>
        <v>899536710798.49377</v>
      </c>
      <c r="AG65" s="90">
        <f t="shared" ca="1" si="14"/>
        <v>905470060731.55469</v>
      </c>
      <c r="AH65" s="90">
        <f t="shared" ca="1" si="14"/>
        <v>911403410664.61572</v>
      </c>
      <c r="AI65" s="90">
        <f t="shared" ca="1" si="14"/>
        <v>917336760597.67664</v>
      </c>
      <c r="AJ65" s="90">
        <f t="shared" ca="1" si="14"/>
        <v>923270110530.73755</v>
      </c>
      <c r="AK65" s="90">
        <f t="shared" ca="1" si="14"/>
        <v>929203460463.79846</v>
      </c>
      <c r="AL65" s="90">
        <f t="shared" ca="1" si="14"/>
        <v>935136810396.85938</v>
      </c>
      <c r="AM65" s="90">
        <f t="shared" ca="1" si="11"/>
        <v>941070160329.92029</v>
      </c>
      <c r="AN65" s="90">
        <f t="shared" ca="1" si="11"/>
        <v>947003510262.98132</v>
      </c>
      <c r="AO65" s="90">
        <f t="shared" ca="1" si="11"/>
        <v>952936860196.04224</v>
      </c>
      <c r="AP65">
        <f ca="1">V65*'Process Emissions Multipliers'!$H$53</f>
        <v>958870210129.10315</v>
      </c>
    </row>
    <row r="66" spans="1:42">
      <c r="A66" s="74">
        <v>14</v>
      </c>
      <c r="B66" s="208">
        <f ca="1">IF('Waste 2010'!$A74="MR",INDIRECT("'Waste 2010'!"&amp;'Country Selector'!$B$3&amp;ROW($A74))*10^12,0)*'Process Emissions Multipliers'!$C$53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08">
        <f ca="1">IF('Waste 2020'!$A74="MR",INDIRECT("'Waste 2020'!"&amp;'Country Selector'!$B$3&amp;ROW($A74))*10^12,0)*'Process Emissions Multipliers'!$E$53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2030'!$A74="MR",INDIRECT("'Waste 2030'!"&amp;'Country Selector'!$B$3&amp;ROW($A74))*10^12,0)*'Process Emissions Multipliers'!$G$53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Multipliers'!$H$53</f>
        <v>0</v>
      </c>
    </row>
    <row r="67" spans="1:42">
      <c r="A67" s="74">
        <v>15</v>
      </c>
      <c r="B67" s="208">
        <f ca="1">IF('Waste 2010'!$A75="MR",INDIRECT("'Waste 2010'!"&amp;'Country Selector'!$B$3&amp;ROW($A75))*10^12,0)*'Process Emissions Multipliers'!$C$53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08">
        <f ca="1">IF('Waste 2020'!$A75="MR",INDIRECT("'Waste 2020'!"&amp;'Country Selector'!$B$3&amp;ROW($A75))*10^12,0)*'Process Emissions Multipliers'!$E$53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2030'!$A75="MR",INDIRECT("'Waste 2030'!"&amp;'Country Selector'!$B$3&amp;ROW($A75))*10^12,0)*'Process Emissions Multipliers'!$G$53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Multipliers'!$H$53</f>
        <v>0</v>
      </c>
    </row>
    <row r="68" spans="1:42">
      <c r="A68" s="74">
        <v>16</v>
      </c>
      <c r="B68" s="208">
        <f ca="1">IF('Waste 2010'!$A76="MR",INDIRECT("'Waste 2010'!"&amp;'Country Selector'!$B$3&amp;ROW($A76))*10^12,0)*'Process Emissions Multipliers'!$C$53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208">
        <f ca="1">IF('Waste 2020'!$A76="MR",INDIRECT("'Waste 2020'!"&amp;'Country Selector'!$B$3&amp;ROW($A76))*10^12,0)*'Process Emissions Multipliers'!$E$53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2030'!$A76="MR",INDIRECT("'Waste 2030'!"&amp;'Country Selector'!$B$3&amp;ROW($A76))*10^12,0)*'Process Emissions Multipliers'!$G$53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Multipliers'!$H$53</f>
        <v>0</v>
      </c>
    </row>
    <row r="69" spans="1:42">
      <c r="A69" s="74">
        <v>17</v>
      </c>
      <c r="B69" s="208">
        <f ca="1">IF('Waste 2010'!$A77="MR",INDIRECT("'Waste 2010'!"&amp;'Country Selector'!$B$3&amp;ROW($A77))*10^12,0)*'Process Emissions Multipliers'!$C$53</f>
        <v>51391422555.819099</v>
      </c>
      <c r="C69" s="90">
        <f t="shared" ca="1" si="15"/>
        <v>51976235225.254936</v>
      </c>
      <c r="D69" s="90">
        <f t="shared" ca="1" si="12"/>
        <v>52561047894.690773</v>
      </c>
      <c r="E69" s="90">
        <f t="shared" ca="1" si="12"/>
        <v>53145860564.126602</v>
      </c>
      <c r="F69" s="90">
        <f t="shared" ca="1" si="12"/>
        <v>53730673233.562439</v>
      </c>
      <c r="G69" s="90">
        <f t="shared" ca="1" si="12"/>
        <v>54315485902.998276</v>
      </c>
      <c r="H69" s="90">
        <f t="shared" ca="1" si="12"/>
        <v>54900298572.434113</v>
      </c>
      <c r="I69" s="90">
        <f t="shared" ca="1" si="12"/>
        <v>55485111241.869949</v>
      </c>
      <c r="J69" s="90">
        <f t="shared" ca="1" si="12"/>
        <v>56069923911.305779</v>
      </c>
      <c r="K69" s="90">
        <f t="shared" ca="1" si="12"/>
        <v>56654736580.741615</v>
      </c>
      <c r="L69" s="208">
        <f ca="1">IF('Waste 2020'!$A77="MR",INDIRECT("'Waste 2020'!"&amp;'Country Selector'!$B$3&amp;ROW($A77))*10^12,0)*'Process Emissions Multipliers'!$E$53</f>
        <v>57239549250.177452</v>
      </c>
      <c r="M69" s="90">
        <f t="shared" ca="1" si="16"/>
        <v>57375914191.022324</v>
      </c>
      <c r="N69" s="90">
        <f t="shared" ca="1" si="13"/>
        <v>57512279131.867188</v>
      </c>
      <c r="O69" s="90">
        <f t="shared" ca="1" si="13"/>
        <v>57648644072.712067</v>
      </c>
      <c r="P69" s="90">
        <f t="shared" ca="1" si="13"/>
        <v>57785009013.556931</v>
      </c>
      <c r="Q69" s="90">
        <f t="shared" ca="1" si="13"/>
        <v>57921373954.40181</v>
      </c>
      <c r="R69" s="90">
        <f t="shared" ca="1" si="13"/>
        <v>58057738895.246674</v>
      </c>
      <c r="S69" s="90">
        <f t="shared" ca="1" si="13"/>
        <v>58194103836.091553</v>
      </c>
      <c r="T69" s="90">
        <f t="shared" ca="1" si="13"/>
        <v>58330468776.936417</v>
      </c>
      <c r="U69" s="90">
        <f t="shared" ca="1" si="13"/>
        <v>58466833717.781288</v>
      </c>
      <c r="V69">
        <f ca="1">IF('Waste 2030'!$A77="MR",INDIRECT("'Waste 2030'!"&amp;'Country Selector'!$B$3&amp;ROW($A77))*10^12,0)*'Process Emissions Multipliers'!$G$53</f>
        <v>58603198658.62616</v>
      </c>
      <c r="W69" s="90">
        <f t="shared" ca="1" si="14"/>
        <v>59017042928.788895</v>
      </c>
      <c r="X69" s="90">
        <f t="shared" ca="1" si="14"/>
        <v>59430887198.951637</v>
      </c>
      <c r="Y69" s="90">
        <f t="shared" ca="1" si="14"/>
        <v>59844731469.11438</v>
      </c>
      <c r="Z69" s="90">
        <f t="shared" ca="1" si="14"/>
        <v>60258575739.277115</v>
      </c>
      <c r="AA69" s="90">
        <f t="shared" ca="1" si="14"/>
        <v>60672420009.439857</v>
      </c>
      <c r="AB69" s="90">
        <f t="shared" ca="1" si="14"/>
        <v>61086264279.6026</v>
      </c>
      <c r="AC69" s="90">
        <f t="shared" ca="1" si="14"/>
        <v>61500108549.765343</v>
      </c>
      <c r="AD69" s="90">
        <f t="shared" ca="1" si="14"/>
        <v>61913952819.92807</v>
      </c>
      <c r="AE69" s="90">
        <f t="shared" ca="1" si="14"/>
        <v>62327797090.090805</v>
      </c>
      <c r="AF69" s="90">
        <f t="shared" ca="1" si="14"/>
        <v>62741641360.253555</v>
      </c>
      <c r="AG69" s="90">
        <f t="shared" ca="1" si="14"/>
        <v>63155485630.41629</v>
      </c>
      <c r="AH69" s="90">
        <f t="shared" ca="1" si="14"/>
        <v>63569329900.579025</v>
      </c>
      <c r="AI69" s="90">
        <f t="shared" ca="1" si="14"/>
        <v>63983174170.741768</v>
      </c>
      <c r="AJ69" s="90">
        <f t="shared" ca="1" si="14"/>
        <v>64397018440.90451</v>
      </c>
      <c r="AK69" s="90">
        <f t="shared" ca="1" si="14"/>
        <v>64810862711.067245</v>
      </c>
      <c r="AL69" s="90">
        <f t="shared" ca="1" si="14"/>
        <v>65224706981.22998</v>
      </c>
      <c r="AM69" s="90">
        <f t="shared" ca="1" si="11"/>
        <v>65638551251.392723</v>
      </c>
      <c r="AN69" s="90">
        <f t="shared" ca="1" si="11"/>
        <v>66052395521.555466</v>
      </c>
      <c r="AO69" s="90">
        <f t="shared" ca="1" si="11"/>
        <v>66466239791.718208</v>
      </c>
      <c r="AP69">
        <f ca="1">V69*'Process Emissions Multipliers'!$H$53</f>
        <v>66880084061.880943</v>
      </c>
    </row>
    <row r="70" spans="1:42">
      <c r="A70" s="74">
        <v>18</v>
      </c>
      <c r="B70" s="208">
        <f ca="1">IF('Waste 2010'!$A78="MR",INDIRECT("'Waste 2010'!"&amp;'Country Selector'!$B$3&amp;ROW($A78))*10^12,0)*'Process Emissions Multipliers'!$C$53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08">
        <f ca="1">IF('Waste 2020'!$A78="MR",INDIRECT("'Waste 2020'!"&amp;'Country Selector'!$B$3&amp;ROW($A78))*10^12,0)*'Process Emissions Multipliers'!$E$53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2030'!$A78="MR",INDIRECT("'Waste 2030'!"&amp;'Country Selector'!$B$3&amp;ROW($A78))*10^12,0)*'Process Emissions Multipliers'!$G$53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Multipliers'!$H$53</f>
        <v>0</v>
      </c>
    </row>
    <row r="71" spans="1:42">
      <c r="A71" s="74">
        <v>19</v>
      </c>
      <c r="B71" s="208">
        <f ca="1">IF('Waste 2010'!$A79="MR",INDIRECT("'Waste 2010'!"&amp;'Country Selector'!$B$3&amp;ROW($A79))*10^12,0)*'Process Emissions Multipliers'!$C$53</f>
        <v>324969265380.57428</v>
      </c>
      <c r="C71" s="90">
        <f t="shared" ca="1" si="15"/>
        <v>332934980863.70044</v>
      </c>
      <c r="D71" s="90">
        <f t="shared" ca="1" si="12"/>
        <v>340900696346.82666</v>
      </c>
      <c r="E71" s="90">
        <f t="shared" ca="1" si="12"/>
        <v>348866411829.95288</v>
      </c>
      <c r="F71" s="90">
        <f t="shared" ca="1" si="12"/>
        <v>356832127313.07904</v>
      </c>
      <c r="G71" s="90">
        <f t="shared" ca="1" si="12"/>
        <v>364797842796.2052</v>
      </c>
      <c r="H71" s="90">
        <f t="shared" ca="1" si="12"/>
        <v>372763558279.33142</v>
      </c>
      <c r="I71" s="90">
        <f t="shared" ca="1" si="12"/>
        <v>380729273762.45764</v>
      </c>
      <c r="J71" s="90">
        <f t="shared" ca="1" si="12"/>
        <v>388694989245.5838</v>
      </c>
      <c r="K71" s="90">
        <f t="shared" ca="1" si="12"/>
        <v>396660704728.70996</v>
      </c>
      <c r="L71" s="208">
        <f ca="1">IF('Waste 2020'!$A79="MR",INDIRECT("'Waste 2020'!"&amp;'Country Selector'!$B$3&amp;ROW($A79))*10^12,0)*'Process Emissions Multipliers'!$E$53</f>
        <v>404626420211.83618</v>
      </c>
      <c r="M71" s="90">
        <f t="shared" ca="1" si="16"/>
        <v>407820923283.55212</v>
      </c>
      <c r="N71" s="90">
        <f t="shared" ca="1" si="13"/>
        <v>411015426355.26819</v>
      </c>
      <c r="O71" s="90">
        <f t="shared" ca="1" si="13"/>
        <v>414209929426.98419</v>
      </c>
      <c r="P71" s="90">
        <f t="shared" ca="1" si="13"/>
        <v>417404432498.7002</v>
      </c>
      <c r="Q71" s="90">
        <f t="shared" ca="1" si="13"/>
        <v>420598935570.41614</v>
      </c>
      <c r="R71" s="90">
        <f t="shared" ca="1" si="13"/>
        <v>423793438642.1322</v>
      </c>
      <c r="S71" s="90">
        <f t="shared" ca="1" si="13"/>
        <v>426987941713.84814</v>
      </c>
      <c r="T71" s="90">
        <f t="shared" ca="1" si="13"/>
        <v>430182444785.56415</v>
      </c>
      <c r="U71" s="90">
        <f t="shared" ca="1" si="13"/>
        <v>433376947857.28015</v>
      </c>
      <c r="V71">
        <f ca="1">IF('Waste 2030'!$A79="MR",INDIRECT("'Waste 2030'!"&amp;'Country Selector'!$B$3&amp;ROW($A79))*10^12,0)*'Process Emissions Multipliers'!$G$53</f>
        <v>436571450928.99615</v>
      </c>
      <c r="W71" s="90">
        <f t="shared" ca="1" si="14"/>
        <v>439654432705.06006</v>
      </c>
      <c r="X71" s="90">
        <f t="shared" ca="1" si="14"/>
        <v>442737414481.12402</v>
      </c>
      <c r="Y71" s="90">
        <f t="shared" ca="1" si="14"/>
        <v>445820396257.18793</v>
      </c>
      <c r="Z71" s="90">
        <f t="shared" ca="1" si="14"/>
        <v>448903378033.25183</v>
      </c>
      <c r="AA71" s="90">
        <f t="shared" ca="1" si="14"/>
        <v>451986359809.3158</v>
      </c>
      <c r="AB71" s="90">
        <f t="shared" ca="1" si="14"/>
        <v>455069341585.37976</v>
      </c>
      <c r="AC71" s="90">
        <f t="shared" ca="1" si="14"/>
        <v>458152323361.44366</v>
      </c>
      <c r="AD71" s="90">
        <f t="shared" ca="1" si="14"/>
        <v>461235305137.50757</v>
      </c>
      <c r="AE71" s="90">
        <f t="shared" ca="1" si="14"/>
        <v>464318286913.57153</v>
      </c>
      <c r="AF71" s="90">
        <f t="shared" ca="1" si="14"/>
        <v>467401268689.63544</v>
      </c>
      <c r="AG71" s="90">
        <f t="shared" ca="1" si="14"/>
        <v>470484250465.69934</v>
      </c>
      <c r="AH71" s="90">
        <f t="shared" ca="1" si="14"/>
        <v>473567232241.76331</v>
      </c>
      <c r="AI71" s="90">
        <f t="shared" ca="1" si="14"/>
        <v>476650214017.82727</v>
      </c>
      <c r="AJ71" s="90">
        <f t="shared" ca="1" si="14"/>
        <v>479733195793.89111</v>
      </c>
      <c r="AK71" s="90">
        <f t="shared" ca="1" si="14"/>
        <v>482816177569.95508</v>
      </c>
      <c r="AL71" s="90">
        <f t="shared" ca="1" si="14"/>
        <v>485899159346.01904</v>
      </c>
      <c r="AM71" s="90">
        <f t="shared" ca="1" si="11"/>
        <v>488982141122.08295</v>
      </c>
      <c r="AN71" s="90">
        <f t="shared" ca="1" si="11"/>
        <v>492065122898.14685</v>
      </c>
      <c r="AO71" s="90">
        <f t="shared" ca="1" si="11"/>
        <v>495148104674.21075</v>
      </c>
      <c r="AP71">
        <f ca="1">V71*'Process Emissions Multipliers'!$H$53</f>
        <v>498231086450.27472</v>
      </c>
    </row>
    <row r="72" spans="1:42">
      <c r="A72" s="74">
        <v>20</v>
      </c>
      <c r="B72" s="208">
        <f ca="1">IF('Waste 2010'!$A80="MR",INDIRECT("'Waste 2010'!"&amp;'Country Selector'!$B$3&amp;ROW($A80))*10^12,0)*'Process Emissions Multipliers'!$C$53</f>
        <v>96207263684.067017</v>
      </c>
      <c r="C72" s="90">
        <f t="shared" ca="1" si="15"/>
        <v>98763642382.165512</v>
      </c>
      <c r="D72" s="90">
        <f t="shared" ca="1" si="12"/>
        <v>101320021080.26404</v>
      </c>
      <c r="E72" s="90">
        <f t="shared" ca="1" si="12"/>
        <v>103876399778.36253</v>
      </c>
      <c r="F72" s="90">
        <f t="shared" ca="1" si="12"/>
        <v>106432778476.46103</v>
      </c>
      <c r="G72" s="90">
        <f t="shared" ca="1" si="12"/>
        <v>108989157174.55954</v>
      </c>
      <c r="H72" s="90">
        <f t="shared" ca="1" si="12"/>
        <v>111545535872.65805</v>
      </c>
      <c r="I72" s="90">
        <f t="shared" ca="1" si="12"/>
        <v>114101914570.75656</v>
      </c>
      <c r="J72" s="90">
        <f t="shared" ca="1" si="12"/>
        <v>116658293268.85506</v>
      </c>
      <c r="K72" s="90">
        <f t="shared" ca="1" si="12"/>
        <v>119214671966.95358</v>
      </c>
      <c r="L72" s="208">
        <f ca="1">IF('Waste 2020'!$A80="MR",INDIRECT("'Waste 2020'!"&amp;'Country Selector'!$B$3&amp;ROW($A80))*10^12,0)*'Process Emissions Multipliers'!$E$53</f>
        <v>121771050665.05208</v>
      </c>
      <c r="M72" s="90">
        <f t="shared" ca="1" si="16"/>
        <v>124571552376.27278</v>
      </c>
      <c r="N72" s="90">
        <f t="shared" ca="1" si="13"/>
        <v>127372054087.49348</v>
      </c>
      <c r="O72" s="90">
        <f t="shared" ca="1" si="13"/>
        <v>130172555798.71419</v>
      </c>
      <c r="P72" s="90">
        <f t="shared" ca="1" si="13"/>
        <v>132973057509.93491</v>
      </c>
      <c r="Q72" s="90">
        <f t="shared" ca="1" si="13"/>
        <v>135773559221.15561</v>
      </c>
      <c r="R72" s="90">
        <f t="shared" ca="1" si="13"/>
        <v>138574060932.37628</v>
      </c>
      <c r="S72" s="90">
        <f t="shared" ca="1" si="13"/>
        <v>141374562643.59702</v>
      </c>
      <c r="T72" s="90">
        <f t="shared" ca="1" si="13"/>
        <v>144175064354.81772</v>
      </c>
      <c r="U72" s="90">
        <f t="shared" ca="1" si="13"/>
        <v>146975566066.03842</v>
      </c>
      <c r="V72">
        <f ca="1">IF('Waste 2030'!$A80="MR",INDIRECT("'Waste 2030'!"&amp;'Country Selector'!$B$3&amp;ROW($A80))*10^12,0)*'Process Emissions Multipliers'!$G$53</f>
        <v>149776067777.25912</v>
      </c>
      <c r="W72" s="90">
        <f t="shared" ca="1" si="14"/>
        <v>150833756928.63452</v>
      </c>
      <c r="X72" s="90">
        <f t="shared" ca="1" si="14"/>
        <v>151891446080.00986</v>
      </c>
      <c r="Y72" s="90">
        <f t="shared" ca="1" si="14"/>
        <v>152949135231.38525</v>
      </c>
      <c r="Z72" s="90">
        <f t="shared" ca="1" si="14"/>
        <v>154006824382.76062</v>
      </c>
      <c r="AA72" s="90">
        <f t="shared" ca="1" si="14"/>
        <v>155064513534.13599</v>
      </c>
      <c r="AB72" s="90">
        <f t="shared" ca="1" si="14"/>
        <v>156122202685.51135</v>
      </c>
      <c r="AC72" s="90">
        <f t="shared" ca="1" si="14"/>
        <v>157179891836.88675</v>
      </c>
      <c r="AD72" s="90">
        <f t="shared" ca="1" si="14"/>
        <v>158237580988.26212</v>
      </c>
      <c r="AE72" s="90">
        <f t="shared" ca="1" si="14"/>
        <v>159295270139.63751</v>
      </c>
      <c r="AF72" s="90">
        <f t="shared" ca="1" si="14"/>
        <v>160352959291.01288</v>
      </c>
      <c r="AG72" s="90">
        <f t="shared" ca="1" si="14"/>
        <v>161410648442.38824</v>
      </c>
      <c r="AH72" s="90">
        <f t="shared" ca="1" si="14"/>
        <v>162468337593.76361</v>
      </c>
      <c r="AI72" s="90">
        <f t="shared" ca="1" si="14"/>
        <v>163526026745.13898</v>
      </c>
      <c r="AJ72" s="90">
        <f t="shared" ca="1" si="14"/>
        <v>164583715896.51434</v>
      </c>
      <c r="AK72" s="90">
        <f t="shared" ca="1" si="14"/>
        <v>165641405047.88974</v>
      </c>
      <c r="AL72" s="90">
        <f t="shared" ca="1" si="14"/>
        <v>166699094199.26511</v>
      </c>
      <c r="AM72" s="90">
        <f t="shared" ca="1" si="11"/>
        <v>167756783350.64047</v>
      </c>
      <c r="AN72" s="90">
        <f t="shared" ca="1" si="11"/>
        <v>168814472502.01587</v>
      </c>
      <c r="AO72" s="90">
        <f t="shared" ca="1" si="11"/>
        <v>169872161653.3912</v>
      </c>
      <c r="AP72">
        <f ca="1">V72*'Process Emissions Multipliers'!$H$53</f>
        <v>170929850804.7666</v>
      </c>
    </row>
    <row r="73" spans="1:42">
      <c r="A73" s="74">
        <v>21</v>
      </c>
      <c r="B73" s="208">
        <f ca="1">IF('Waste 2010'!$A81="MR",INDIRECT("'Waste 2010'!"&amp;'Country Selector'!$B$3&amp;ROW($A81))*10^12,0)*'Process Emissions Multipliers'!$C$53</f>
        <v>246406201844.96613</v>
      </c>
      <c r="C73" s="90">
        <f t="shared" ca="1" si="15"/>
        <v>257472715592.49115</v>
      </c>
      <c r="D73" s="90">
        <f t="shared" ca="1" si="12"/>
        <v>268539229340.01611</v>
      </c>
      <c r="E73" s="90">
        <f t="shared" ca="1" si="12"/>
        <v>279605743087.54114</v>
      </c>
      <c r="F73" s="90">
        <f t="shared" ca="1" si="12"/>
        <v>290672256835.06616</v>
      </c>
      <c r="G73" s="90">
        <f t="shared" ca="1" si="12"/>
        <v>301738770582.59113</v>
      </c>
      <c r="H73" s="90">
        <f t="shared" ca="1" si="12"/>
        <v>312805284330.11615</v>
      </c>
      <c r="I73" s="90">
        <f t="shared" ca="1" si="12"/>
        <v>323871798077.64111</v>
      </c>
      <c r="J73" s="90">
        <f t="shared" ca="1" si="12"/>
        <v>334938311825.16614</v>
      </c>
      <c r="K73" s="90">
        <f t="shared" ca="1" si="12"/>
        <v>346004825572.69116</v>
      </c>
      <c r="L73" s="208">
        <f ca="1">IF('Waste 2020'!$A81="MR",INDIRECT("'Waste 2020'!"&amp;'Country Selector'!$B$3&amp;ROW($A81))*10^12,0)*'Process Emissions Multipliers'!$E$53</f>
        <v>357071339320.21613</v>
      </c>
      <c r="M73" s="90">
        <f t="shared" ca="1" si="16"/>
        <v>365853589180.50647</v>
      </c>
      <c r="N73" s="90">
        <f t="shared" ca="1" si="13"/>
        <v>374635839040.79688</v>
      </c>
      <c r="O73" s="90">
        <f t="shared" ca="1" si="13"/>
        <v>383418088901.08722</v>
      </c>
      <c r="P73" s="90">
        <f t="shared" ca="1" si="13"/>
        <v>392200338761.37756</v>
      </c>
      <c r="Q73" s="90">
        <f t="shared" ca="1" si="13"/>
        <v>400982588621.66797</v>
      </c>
      <c r="R73" s="90">
        <f t="shared" ca="1" si="13"/>
        <v>409764838481.95837</v>
      </c>
      <c r="S73" s="90">
        <f t="shared" ca="1" si="13"/>
        <v>418547088342.24866</v>
      </c>
      <c r="T73" s="90">
        <f t="shared" ca="1" si="13"/>
        <v>427329338202.539</v>
      </c>
      <c r="U73" s="90">
        <f t="shared" ca="1" si="13"/>
        <v>436111588062.82935</v>
      </c>
      <c r="V73">
        <f ca="1">IF('Waste 2030'!$A81="MR",INDIRECT("'Waste 2030'!"&amp;'Country Selector'!$B$3&amp;ROW($A81))*10^12,0)*'Process Emissions Multipliers'!$G$53</f>
        <v>444893837923.11975</v>
      </c>
      <c r="W73" s="90">
        <f t="shared" ca="1" si="14"/>
        <v>448035590760.32758</v>
      </c>
      <c r="X73" s="90">
        <f t="shared" ca="1" si="14"/>
        <v>451177343597.5354</v>
      </c>
      <c r="Y73" s="90">
        <f t="shared" ca="1" si="14"/>
        <v>454319096434.74329</v>
      </c>
      <c r="Z73" s="90">
        <f t="shared" ca="1" si="14"/>
        <v>457460849271.95111</v>
      </c>
      <c r="AA73" s="90">
        <f t="shared" ca="1" si="14"/>
        <v>460602602109.15894</v>
      </c>
      <c r="AB73" s="90">
        <f t="shared" ca="1" si="14"/>
        <v>463744354946.36682</v>
      </c>
      <c r="AC73" s="90">
        <f t="shared" ca="1" si="14"/>
        <v>466886107783.57465</v>
      </c>
      <c r="AD73" s="90">
        <f t="shared" ca="1" si="14"/>
        <v>470027860620.78247</v>
      </c>
      <c r="AE73" s="90">
        <f t="shared" ca="1" si="14"/>
        <v>473169613457.99036</v>
      </c>
      <c r="AF73" s="90">
        <f t="shared" ca="1" si="14"/>
        <v>476311366295.19812</v>
      </c>
      <c r="AG73" s="90">
        <f t="shared" ca="1" si="14"/>
        <v>479453119132.40594</v>
      </c>
      <c r="AH73" s="90">
        <f t="shared" ca="1" si="14"/>
        <v>482594871969.61377</v>
      </c>
      <c r="AI73" s="90">
        <f t="shared" ca="1" si="14"/>
        <v>485736624806.82166</v>
      </c>
      <c r="AJ73" s="90">
        <f t="shared" ca="1" si="14"/>
        <v>488878377644.02954</v>
      </c>
      <c r="AK73" s="90">
        <f t="shared" ca="1" si="14"/>
        <v>492020130481.2373</v>
      </c>
      <c r="AL73" s="90">
        <f t="shared" ca="1" si="14"/>
        <v>495161883318.44519</v>
      </c>
      <c r="AM73" s="90">
        <f t="shared" ca="1" si="11"/>
        <v>498303636155.65302</v>
      </c>
      <c r="AN73" s="90">
        <f t="shared" ca="1" si="11"/>
        <v>501445388992.8609</v>
      </c>
      <c r="AO73" s="90">
        <f t="shared" ca="1" si="11"/>
        <v>504587141830.06873</v>
      </c>
      <c r="AP73">
        <f ca="1">V73*'Process Emissions Multipliers'!$H$53</f>
        <v>507728894667.27655</v>
      </c>
    </row>
    <row r="74" spans="1:42">
      <c r="A74" s="74">
        <v>22</v>
      </c>
      <c r="B74" s="208">
        <f ca="1">IF('Waste 2010'!$A82="MR",INDIRECT("'Waste 2010'!"&amp;'Country Selector'!$B$3&amp;ROW($A82))*10^12,0)*'Process Emissions Multipliers'!$C$53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08">
        <f ca="1">IF('Waste 2020'!$A82="MR",INDIRECT("'Waste 2020'!"&amp;'Country Selector'!$B$3&amp;ROW($A82))*10^12,0)*'Process Emissions Multipliers'!$E$53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2030'!$A82="MR",INDIRECT("'Waste 2030'!"&amp;'Country Selector'!$B$3&amp;ROW($A82))*10^12,0)*'Process Emissions Multipliers'!$G$53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Multipliers'!$H$53</f>
        <v>0</v>
      </c>
    </row>
    <row r="75" spans="1:42">
      <c r="A75" s="74">
        <v>23</v>
      </c>
      <c r="B75" s="208">
        <f ca="1">IF('Waste 2010'!$A83="MR",INDIRECT("'Waste 2010'!"&amp;'Country Selector'!$B$3&amp;ROW($A83))*10^12,0)*'Process Emissions Multipliers'!$C$53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08">
        <f ca="1">IF('Waste 2020'!$A83="MR",INDIRECT("'Waste 2020'!"&amp;'Country Selector'!$B$3&amp;ROW($A83))*10^12,0)*'Process Emissions Multipliers'!$E$53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2030'!$A83="MR",INDIRECT("'Waste 2030'!"&amp;'Country Selector'!$B$3&amp;ROW($A83))*10^12,0)*'Process Emissions Multipliers'!$G$53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Multipliers'!$H$53</f>
        <v>0</v>
      </c>
    </row>
    <row r="76" spans="1:42">
      <c r="A76" s="74">
        <v>24</v>
      </c>
      <c r="B76" s="208">
        <f ca="1">IF('Waste 2010'!$A84="MR",INDIRECT("'Waste 2010'!"&amp;'Country Selector'!$B$3&amp;ROW($A84))*10^12,0)*'Process Emissions Multipliers'!$C$53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08">
        <f ca="1">IF('Waste 2020'!$A84="MR",INDIRECT("'Waste 2020'!"&amp;'Country Selector'!$B$3&amp;ROW($A84))*10^12,0)*'Process Emissions Multipliers'!$E$53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2030'!$A84="MR",INDIRECT("'Waste 2030'!"&amp;'Country Selector'!$B$3&amp;ROW($A84))*10^12,0)*'Process Emissions Multipliers'!$G$53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Multipliers'!$H$53</f>
        <v>0</v>
      </c>
    </row>
    <row r="77" spans="1:42">
      <c r="A77" s="74">
        <v>25</v>
      </c>
      <c r="B77" s="208">
        <f ca="1">IF('Waste 2010'!$A85="MR",INDIRECT("'Waste 2010'!"&amp;'Country Selector'!$B$3&amp;ROW($A85))*10^12,0)*'Process Emissions Multipliers'!$C$53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08">
        <f ca="1">IF('Waste 2020'!$A85="MR",INDIRECT("'Waste 2020'!"&amp;'Country Selector'!$B$3&amp;ROW($A85))*10^12,0)*'Process Emissions Multipliers'!$E$53</f>
        <v>0</v>
      </c>
      <c r="M77" s="90">
        <f t="shared" ca="1" si="16"/>
        <v>6718658098.16043</v>
      </c>
      <c r="N77" s="90">
        <f t="shared" ca="1" si="13"/>
        <v>13437316196.32086</v>
      </c>
      <c r="O77" s="90">
        <f t="shared" ca="1" si="13"/>
        <v>20155974294.481289</v>
      </c>
      <c r="P77" s="90">
        <f t="shared" ca="1" si="13"/>
        <v>26874632392.64172</v>
      </c>
      <c r="Q77" s="90">
        <f t="shared" ca="1" si="13"/>
        <v>33593290490.802147</v>
      </c>
      <c r="R77" s="90">
        <f t="shared" ca="1" si="13"/>
        <v>40311948588.962578</v>
      </c>
      <c r="S77" s="90">
        <f t="shared" ca="1" si="13"/>
        <v>47030606687.123009</v>
      </c>
      <c r="T77" s="90">
        <f t="shared" ca="1" si="13"/>
        <v>53749264785.28344</v>
      </c>
      <c r="U77" s="90">
        <f t="shared" ca="1" si="13"/>
        <v>60467922883.443871</v>
      </c>
      <c r="V77">
        <f ca="1">IF('Waste 2030'!$A85="MR",INDIRECT("'Waste 2030'!"&amp;'Country Selector'!$B$3&amp;ROW($A85))*10^12,0)*'Process Emissions Multipliers'!$G$53</f>
        <v>67186580981.604301</v>
      </c>
      <c r="W77" s="90">
        <f t="shared" ca="1" si="14"/>
        <v>67661039410.623329</v>
      </c>
      <c r="X77" s="90">
        <f t="shared" ca="1" si="14"/>
        <v>68135497839.642357</v>
      </c>
      <c r="Y77" s="90">
        <f t="shared" ca="1" si="14"/>
        <v>68609956268.661392</v>
      </c>
      <c r="Z77" s="90">
        <f t="shared" ca="1" si="14"/>
        <v>69084414697.68042</v>
      </c>
      <c r="AA77" s="90">
        <f t="shared" ca="1" si="14"/>
        <v>69558873126.699448</v>
      </c>
      <c r="AB77" s="90">
        <f t="shared" ca="1" si="14"/>
        <v>70033331555.718475</v>
      </c>
      <c r="AC77" s="90">
        <f t="shared" ca="1" si="14"/>
        <v>70507789984.737518</v>
      </c>
      <c r="AD77" s="90">
        <f t="shared" ca="1" si="14"/>
        <v>70982248413.756531</v>
      </c>
      <c r="AE77" s="90">
        <f t="shared" ca="1" si="14"/>
        <v>71456706842.775574</v>
      </c>
      <c r="AF77" s="90">
        <f t="shared" ca="1" si="14"/>
        <v>71931165271.794586</v>
      </c>
      <c r="AG77" s="90">
        <f t="shared" ca="1" si="14"/>
        <v>72405623700.813614</v>
      </c>
      <c r="AH77" s="90">
        <f t="shared" ca="1" si="14"/>
        <v>72880082129.832657</v>
      </c>
      <c r="AI77" s="90">
        <f t="shared" ca="1" si="14"/>
        <v>73354540558.851685</v>
      </c>
      <c r="AJ77" s="90">
        <f t="shared" ca="1" si="14"/>
        <v>73828998987.870712</v>
      </c>
      <c r="AK77" s="90">
        <f t="shared" ca="1" si="14"/>
        <v>74303457416.88974</v>
      </c>
      <c r="AL77" s="90">
        <f t="shared" ca="1" si="14"/>
        <v>74777915845.908768</v>
      </c>
      <c r="AM77" s="90">
        <f t="shared" ca="1" si="11"/>
        <v>75252374274.927795</v>
      </c>
      <c r="AN77" s="90">
        <f t="shared" ca="1" si="11"/>
        <v>75726832703.946823</v>
      </c>
      <c r="AO77" s="90">
        <f t="shared" ca="1" si="11"/>
        <v>76201291132.965851</v>
      </c>
      <c r="AP77">
        <f ca="1">V77*'Process Emissions Multipliers'!$H$53</f>
        <v>76675749561.984879</v>
      </c>
    </row>
    <row r="78" spans="1:42">
      <c r="A78" s="74">
        <v>26</v>
      </c>
      <c r="B78" s="208">
        <f ca="1">IF('Waste 2010'!$A86="MR",INDIRECT("'Waste 2010'!"&amp;'Country Selector'!$B$3&amp;ROW($A86))*10^12,0)*'Process Emissions Multipliers'!$C$53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08">
        <f ca="1">IF('Waste 2020'!$A86="MR",INDIRECT("'Waste 2020'!"&amp;'Country Selector'!$B$3&amp;ROW($A86))*10^12,0)*'Process Emissions Multipliers'!$E$53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2030'!$A86="MR",INDIRECT("'Waste 2030'!"&amp;'Country Selector'!$B$3&amp;ROW($A86))*10^12,0)*'Process Emissions Multipliers'!$G$53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Multipliers'!$H$53</f>
        <v>0</v>
      </c>
    </row>
    <row r="79" spans="1:42">
      <c r="A79" s="74">
        <v>27</v>
      </c>
      <c r="B79" s="208">
        <f ca="1">IF('Waste 2010'!$A87="MR",INDIRECT("'Waste 2010'!"&amp;'Country Selector'!$B$3&amp;ROW($A87))*10^12,0)*'Process Emissions Multipliers'!$C$53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208">
        <f ca="1">IF('Waste 2020'!$A87="MR",INDIRECT("'Waste 2020'!"&amp;'Country Selector'!$B$3&amp;ROW($A87))*10^12,0)*'Process Emissions Multipliers'!$E$53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2030'!$A87="MR",INDIRECT("'Waste 2030'!"&amp;'Country Selector'!$B$3&amp;ROW($A87))*10^12,0)*'Process Emissions Multipliers'!$G$53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Multipliers'!$H$53</f>
        <v>0</v>
      </c>
    </row>
    <row r="80" spans="1:42">
      <c r="A80" s="74">
        <v>28</v>
      </c>
      <c r="B80" s="208">
        <f ca="1">IF('Waste 2010'!$A88="MR",INDIRECT("'Waste 2010'!"&amp;'Country Selector'!$B$3&amp;ROW($A88))*10^12,0)*'Process Emissions Multipliers'!$C$53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08">
        <f ca="1">IF('Waste 2020'!$A88="MR",INDIRECT("'Waste 2020'!"&amp;'Country Selector'!$B$3&amp;ROW($A88))*10^12,0)*'Process Emissions Multipliers'!$E$53</f>
        <v>0</v>
      </c>
      <c r="M80" s="90">
        <f t="shared" ca="1" si="16"/>
        <v>34260030.990653545</v>
      </c>
      <c r="N80" s="90">
        <f t="shared" ca="1" si="13"/>
        <v>68520061.981307089</v>
      </c>
      <c r="O80" s="90">
        <f t="shared" ca="1" si="13"/>
        <v>102780092.97196063</v>
      </c>
      <c r="P80" s="90">
        <f t="shared" ca="1" si="13"/>
        <v>137040123.96261418</v>
      </c>
      <c r="Q80" s="90">
        <f t="shared" ca="1" si="13"/>
        <v>171300154.95326772</v>
      </c>
      <c r="R80" s="90">
        <f t="shared" ca="1" si="13"/>
        <v>205560185.94392127</v>
      </c>
      <c r="S80" s="90">
        <f t="shared" ca="1" si="13"/>
        <v>239820216.93457478</v>
      </c>
      <c r="T80" s="90">
        <f t="shared" ca="1" si="13"/>
        <v>274080247.92522836</v>
      </c>
      <c r="U80" s="90">
        <f t="shared" ca="1" si="13"/>
        <v>308340278.91588193</v>
      </c>
      <c r="V80">
        <f ca="1">IF('Waste 2030'!$A88="MR",INDIRECT("'Waste 2030'!"&amp;'Country Selector'!$B$3&amp;ROW($A88))*10^12,0)*'Process Emissions Multipliers'!$G$53</f>
        <v>342600309.90653545</v>
      </c>
      <c r="W80" s="90">
        <f t="shared" ca="1" si="18"/>
        <v>345019685.95521688</v>
      </c>
      <c r="X80" s="90">
        <f t="shared" ca="1" si="18"/>
        <v>347439062.00389826</v>
      </c>
      <c r="Y80" s="90">
        <f t="shared" ca="1" si="18"/>
        <v>349858438.05257964</v>
      </c>
      <c r="Z80" s="90">
        <f t="shared" ca="1" si="18"/>
        <v>352277814.10126108</v>
      </c>
      <c r="AA80" s="90">
        <f t="shared" ca="1" si="18"/>
        <v>354697190.14994252</v>
      </c>
      <c r="AB80" s="90">
        <f t="shared" ca="1" si="18"/>
        <v>357116566.19862384</v>
      </c>
      <c r="AC80" s="90">
        <f t="shared" ca="1" si="18"/>
        <v>359535942.24730527</v>
      </c>
      <c r="AD80" s="90">
        <f t="shared" ca="1" si="18"/>
        <v>361955318.29598665</v>
      </c>
      <c r="AE80" s="90">
        <f t="shared" ca="1" si="18"/>
        <v>364374694.34466815</v>
      </c>
      <c r="AF80" s="90">
        <f t="shared" ca="1" si="18"/>
        <v>366794070.39334953</v>
      </c>
      <c r="AG80" s="90">
        <f t="shared" ca="1" si="18"/>
        <v>369213446.44203091</v>
      </c>
      <c r="AH80" s="90">
        <f t="shared" ca="1" si="18"/>
        <v>371632822.49071229</v>
      </c>
      <c r="AI80" s="90">
        <f t="shared" ca="1" si="18"/>
        <v>374052198.53939366</v>
      </c>
      <c r="AJ80" s="90">
        <f t="shared" ca="1" si="18"/>
        <v>376471574.58807516</v>
      </c>
      <c r="AK80" s="90">
        <f t="shared" ca="1" si="18"/>
        <v>378890950.63675654</v>
      </c>
      <c r="AL80" s="90">
        <f t="shared" ca="1" si="18"/>
        <v>381310326.68543792</v>
      </c>
      <c r="AM80" s="90">
        <f t="shared" ca="1" si="17"/>
        <v>383729702.73411936</v>
      </c>
      <c r="AN80" s="90">
        <f t="shared" ca="1" si="17"/>
        <v>386149078.78280079</v>
      </c>
      <c r="AO80" s="90">
        <f t="shared" ca="1" si="17"/>
        <v>388568454.83148211</v>
      </c>
      <c r="AP80">
        <f ca="1">V80*'Process Emissions Multipliers'!$H$53</f>
        <v>390987830.88016355</v>
      </c>
    </row>
    <row r="81" spans="1:42">
      <c r="A81" s="74">
        <v>29</v>
      </c>
      <c r="B81" s="208">
        <f ca="1">IF('Waste 2010'!$A89="MR",INDIRECT("'Waste 2010'!"&amp;'Country Selector'!$B$3&amp;ROW($A89))*10^12,0)*'Process Emissions Multipliers'!$C$53</f>
        <v>0</v>
      </c>
      <c r="C81" s="90">
        <f t="shared" ca="1" si="15"/>
        <v>319990232.92402369</v>
      </c>
      <c r="D81" s="90">
        <f t="shared" ca="1" si="12"/>
        <v>639980465.84804738</v>
      </c>
      <c r="E81" s="90">
        <f t="shared" ca="1" si="12"/>
        <v>959970698.77207112</v>
      </c>
      <c r="F81" s="90">
        <f t="shared" ca="1" si="12"/>
        <v>1279960931.6960948</v>
      </c>
      <c r="G81" s="90">
        <f t="shared" ca="1" si="12"/>
        <v>1599951164.6201184</v>
      </c>
      <c r="H81" s="90">
        <f t="shared" ca="1" si="12"/>
        <v>1919941397.5441422</v>
      </c>
      <c r="I81" s="90">
        <f t="shared" ca="1" si="12"/>
        <v>2239931630.4681654</v>
      </c>
      <c r="J81" s="90">
        <f t="shared" ca="1" si="12"/>
        <v>2559921863.3921895</v>
      </c>
      <c r="K81" s="90">
        <f t="shared" ca="1" si="12"/>
        <v>2879912096.3162131</v>
      </c>
      <c r="L81" s="208">
        <f ca="1">IF('Waste 2020'!$A89="MR",INDIRECT("'Waste 2020'!"&amp;'Country Selector'!$B$3&amp;ROW($A89))*10^12,0)*'Process Emissions Multipliers'!$E$53</f>
        <v>3199902329.2402368</v>
      </c>
      <c r="M81" s="90">
        <f t="shared" ca="1" si="16"/>
        <v>2879912096.3162131</v>
      </c>
      <c r="N81" s="90">
        <f t="shared" ca="1" si="13"/>
        <v>2559921863.3921895</v>
      </c>
      <c r="O81" s="90">
        <f t="shared" ca="1" si="13"/>
        <v>2239931630.4681654</v>
      </c>
      <c r="P81" s="90">
        <f t="shared" ca="1" si="13"/>
        <v>1919941397.5441422</v>
      </c>
      <c r="Q81" s="90">
        <f t="shared" ca="1" si="13"/>
        <v>1599951164.6201184</v>
      </c>
      <c r="R81" s="90">
        <f t="shared" ca="1" si="13"/>
        <v>1279960931.6960948</v>
      </c>
      <c r="S81" s="90">
        <f t="shared" ca="1" si="13"/>
        <v>959970698.77207112</v>
      </c>
      <c r="T81" s="90">
        <f t="shared" ca="1" si="13"/>
        <v>639980465.84804738</v>
      </c>
      <c r="U81" s="90">
        <f t="shared" ca="1" si="13"/>
        <v>319990232.92402369</v>
      </c>
      <c r="V81">
        <f ca="1">IF('Waste 2030'!$A89="MR",INDIRECT("'Waste 2030'!"&amp;'Country Selector'!$B$3&amp;ROW($A89))*10^12,0)*'Process Emissions Multipliers'!$G$53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Multipliers'!$H$53</f>
        <v>0</v>
      </c>
    </row>
    <row r="82" spans="1:42">
      <c r="A82" s="74">
        <v>30</v>
      </c>
      <c r="B82" s="208">
        <f ca="1">IF('Waste 2010'!$A90="MR",INDIRECT("'Waste 2010'!"&amp;'Country Selector'!$B$3&amp;ROW($A90))*10^12,0)*'Process Emissions Multipliers'!$C$53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08">
        <f ca="1">IF('Waste 2020'!$A90="MR",INDIRECT("'Waste 2020'!"&amp;'Country Selector'!$B$3&amp;ROW($A90))*10^12,0)*'Process Emissions Multipliers'!$E$53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2030'!$A90="MR",INDIRECT("'Waste 2030'!"&amp;'Country Selector'!$B$3&amp;ROW($A90))*10^12,0)*'Process Emissions Multipliers'!$G$53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Multipliers'!$H$53</f>
        <v>0</v>
      </c>
    </row>
    <row r="83" spans="1:42">
      <c r="A83" s="74">
        <v>31</v>
      </c>
      <c r="B83" s="208">
        <f ca="1">IF('Waste 2010'!$A91="MR",INDIRECT("'Waste 2010'!"&amp;'Country Selector'!$B$3&amp;ROW($A91))*10^12,0)*'Process Emissions Multipliers'!$C$53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08">
        <f ca="1">IF('Waste 2020'!$A91="MR",INDIRECT("'Waste 2020'!"&amp;'Country Selector'!$B$3&amp;ROW($A91))*10^12,0)*'Process Emissions Multipliers'!$E$53</f>
        <v>0</v>
      </c>
      <c r="M83" s="90">
        <f t="shared" ca="1" si="16"/>
        <v>1383123467.6032026</v>
      </c>
      <c r="N83" s="90">
        <f t="shared" ca="1" si="13"/>
        <v>2766246935.2064052</v>
      </c>
      <c r="O83" s="90">
        <f t="shared" ca="1" si="13"/>
        <v>4149370402.8096075</v>
      </c>
      <c r="P83" s="90">
        <f t="shared" ca="1" si="13"/>
        <v>5532493870.4128103</v>
      </c>
      <c r="Q83" s="90">
        <f t="shared" ca="1" si="13"/>
        <v>6915617338.0160122</v>
      </c>
      <c r="R83" s="90">
        <f t="shared" ca="1" si="13"/>
        <v>8298740805.619215</v>
      </c>
      <c r="S83" s="90">
        <f t="shared" ca="1" si="13"/>
        <v>9681864273.2224178</v>
      </c>
      <c r="T83" s="90">
        <f t="shared" ca="1" si="13"/>
        <v>11064987740.825621</v>
      </c>
      <c r="U83" s="90">
        <f t="shared" ca="1" si="13"/>
        <v>12448111208.428823</v>
      </c>
      <c r="V83">
        <f ca="1">IF('Waste 2030'!$A91="MR",INDIRECT("'Waste 2030'!"&amp;'Country Selector'!$B$3&amp;ROW($A91))*10^12,0)*'Process Emissions Multipliers'!$G$53</f>
        <v>13831234676.032026</v>
      </c>
      <c r="W83" s="90">
        <f t="shared" ca="1" si="18"/>
        <v>13928908136.71282</v>
      </c>
      <c r="X83" s="90">
        <f t="shared" ca="1" si="18"/>
        <v>14026581597.393612</v>
      </c>
      <c r="Y83" s="90">
        <f t="shared" ca="1" si="18"/>
        <v>14124255058.074406</v>
      </c>
      <c r="Z83" s="90">
        <f t="shared" ca="1" si="18"/>
        <v>14221928518.755199</v>
      </c>
      <c r="AA83" s="90">
        <f t="shared" ca="1" si="18"/>
        <v>14319601979.435995</v>
      </c>
      <c r="AB83" s="90">
        <f t="shared" ca="1" si="18"/>
        <v>14417275440.116787</v>
      </c>
      <c r="AC83" s="90">
        <f t="shared" ca="1" si="18"/>
        <v>14514948900.797581</v>
      </c>
      <c r="AD83" s="90">
        <f t="shared" ca="1" si="18"/>
        <v>14612622361.478373</v>
      </c>
      <c r="AE83" s="90">
        <f t="shared" ca="1" si="18"/>
        <v>14710295822.159168</v>
      </c>
      <c r="AF83" s="90">
        <f t="shared" ca="1" si="18"/>
        <v>14807969282.839958</v>
      </c>
      <c r="AG83" s="90">
        <f t="shared" ca="1" si="18"/>
        <v>14905642743.520752</v>
      </c>
      <c r="AH83" s="90">
        <f t="shared" ca="1" si="18"/>
        <v>15003316204.201546</v>
      </c>
      <c r="AI83" s="90">
        <f t="shared" ca="1" si="18"/>
        <v>15100989664.882339</v>
      </c>
      <c r="AJ83" s="90">
        <f t="shared" ca="1" si="18"/>
        <v>15198663125.563133</v>
      </c>
      <c r="AK83" s="90">
        <f t="shared" ca="1" si="18"/>
        <v>15296336586.243927</v>
      </c>
      <c r="AL83" s="90">
        <f t="shared" ca="1" si="18"/>
        <v>15394010046.924721</v>
      </c>
      <c r="AM83" s="90">
        <f t="shared" ca="1" si="17"/>
        <v>15491683507.605515</v>
      </c>
      <c r="AN83" s="90">
        <f t="shared" ca="1" si="17"/>
        <v>15589356968.286308</v>
      </c>
      <c r="AO83" s="90">
        <f t="shared" ca="1" si="17"/>
        <v>15687030428.967102</v>
      </c>
      <c r="AP83">
        <f ca="1">V83*'Process Emissions Multipliers'!$H$53</f>
        <v>15784703889.647894</v>
      </c>
    </row>
    <row r="84" spans="1:42">
      <c r="A84" s="74">
        <v>32</v>
      </c>
      <c r="B84" s="208">
        <f ca="1">IF('Waste 2010'!$A92="MR",INDIRECT("'Waste 2010'!"&amp;'Country Selector'!$B$3&amp;ROW($A92))*10^12,0)*'Process Emissions Multipliers'!$C$53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208">
        <f ca="1">IF('Waste 2020'!$A92="MR",INDIRECT("'Waste 2020'!"&amp;'Country Selector'!$B$3&amp;ROW($A92))*10^12,0)*'Process Emissions Multipliers'!$E$53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2030'!$A92="MR",INDIRECT("'Waste 2030'!"&amp;'Country Selector'!$B$3&amp;ROW($A92))*10^12,0)*'Process Emissions Multipliers'!$G$53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Multipliers'!$H$53</f>
        <v>0</v>
      </c>
    </row>
    <row r="85" spans="1:42">
      <c r="A85" s="74">
        <v>33</v>
      </c>
      <c r="B85" s="208">
        <f ca="1">IF('Waste 2010'!$A93="MR",INDIRECT("'Waste 2010'!"&amp;'Country Selector'!$B$3&amp;ROW($A93))*10^12,0)*'Process Emissions Multipliers'!$C$53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08">
        <f ca="1">IF('Waste 2020'!$A93="MR",INDIRECT("'Waste 2020'!"&amp;'Country Selector'!$B$3&amp;ROW($A93))*10^12,0)*'Process Emissions Multipliers'!$E$53</f>
        <v>0</v>
      </c>
      <c r="M85" s="90">
        <f t="shared" ca="1" si="16"/>
        <v>10515686264.420469</v>
      </c>
      <c r="N85" s="90">
        <f t="shared" ca="1" si="13"/>
        <v>21031372528.840939</v>
      </c>
      <c r="O85" s="90">
        <f t="shared" ca="1" si="13"/>
        <v>31547058793.261406</v>
      </c>
      <c r="P85" s="90">
        <f t="shared" ca="1" si="13"/>
        <v>42062745057.681877</v>
      </c>
      <c r="Q85" s="90">
        <f t="shared" ca="1" si="13"/>
        <v>52578431322.102348</v>
      </c>
      <c r="R85" s="90">
        <f t="shared" ca="1" si="13"/>
        <v>63094117586.522812</v>
      </c>
      <c r="S85" s="90">
        <f t="shared" ca="1" si="13"/>
        <v>73609803850.943283</v>
      </c>
      <c r="T85" s="90">
        <f t="shared" ca="1" si="13"/>
        <v>84125490115.363754</v>
      </c>
      <c r="U85" s="90">
        <f t="shared" ca="1" si="13"/>
        <v>94641176379.784225</v>
      </c>
      <c r="V85">
        <f ca="1">IF('Waste 2030'!$A93="MR",INDIRECT("'Waste 2030'!"&amp;'Country Selector'!$B$3&amp;ROW($A93))*10^12,0)*'Process Emissions Multipliers'!$G$53</f>
        <v>105156862644.2047</v>
      </c>
      <c r="W85" s="90">
        <f t="shared" ca="1" si="18"/>
        <v>105899459739.06802</v>
      </c>
      <c r="X85" s="90">
        <f t="shared" ca="1" si="18"/>
        <v>106642056833.93135</v>
      </c>
      <c r="Y85" s="90">
        <f t="shared" ca="1" si="18"/>
        <v>107384653928.79468</v>
      </c>
      <c r="Z85" s="90">
        <f t="shared" ca="1" si="18"/>
        <v>108127251023.658</v>
      </c>
      <c r="AA85" s="90">
        <f t="shared" ca="1" si="18"/>
        <v>108869848118.52135</v>
      </c>
      <c r="AB85" s="90">
        <f t="shared" ca="1" si="18"/>
        <v>109612445213.38467</v>
      </c>
      <c r="AC85" s="90">
        <f t="shared" ca="1" si="18"/>
        <v>110355042308.24799</v>
      </c>
      <c r="AD85" s="90">
        <f t="shared" ca="1" si="18"/>
        <v>111097639403.11133</v>
      </c>
      <c r="AE85" s="90">
        <f t="shared" ca="1" si="18"/>
        <v>111840236497.97466</v>
      </c>
      <c r="AF85" s="90">
        <f t="shared" ca="1" si="18"/>
        <v>112582833592.83798</v>
      </c>
      <c r="AG85" s="90">
        <f t="shared" ca="1" si="18"/>
        <v>113325430687.70129</v>
      </c>
      <c r="AH85" s="90">
        <f t="shared" ca="1" si="18"/>
        <v>114068027782.56464</v>
      </c>
      <c r="AI85" s="90">
        <f t="shared" ca="1" si="18"/>
        <v>114810624877.42798</v>
      </c>
      <c r="AJ85" s="90">
        <f t="shared" ca="1" si="18"/>
        <v>115553221972.29129</v>
      </c>
      <c r="AK85" s="90">
        <f t="shared" ca="1" si="18"/>
        <v>116295819067.15463</v>
      </c>
      <c r="AL85" s="90">
        <f t="shared" ca="1" si="18"/>
        <v>117038416162.01796</v>
      </c>
      <c r="AM85" s="90">
        <f t="shared" ca="1" si="17"/>
        <v>117781013256.88129</v>
      </c>
      <c r="AN85" s="90">
        <f t="shared" ca="1" si="17"/>
        <v>118523610351.74461</v>
      </c>
      <c r="AO85" s="90">
        <f t="shared" ca="1" si="17"/>
        <v>119266207446.60794</v>
      </c>
      <c r="AP85">
        <f ca="1">V85*'Process Emissions Multipliers'!$H$53</f>
        <v>120008804541.47127</v>
      </c>
    </row>
    <row r="86" spans="1:42">
      <c r="A86" s="74">
        <v>34</v>
      </c>
      <c r="B86" s="208">
        <f ca="1">IF('Waste 2010'!$A94="MR",INDIRECT("'Waste 2010'!"&amp;'Country Selector'!$B$3&amp;ROW($A94))*10^12,0)*'Process Emissions Multipliers'!$C$53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08">
        <f ca="1">IF('Waste 2020'!$A94="MR",INDIRECT("'Waste 2020'!"&amp;'Country Selector'!$B$3&amp;ROW($A94))*10^12,0)*'Process Emissions Multipliers'!$E$53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2030'!$A94="MR",INDIRECT("'Waste 2030'!"&amp;'Country Selector'!$B$3&amp;ROW($A94))*10^12,0)*'Process Emissions Multipliers'!$G$53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Multipliers'!$H$53</f>
        <v>0</v>
      </c>
    </row>
    <row r="87" spans="1:42">
      <c r="A87" s="74">
        <v>35</v>
      </c>
      <c r="B87" s="208">
        <f ca="1">IF('Waste 2010'!$A95="MR",INDIRECT("'Waste 2010'!"&amp;'Country Selector'!$B$3&amp;ROW($A95))*10^12,0)*'Process Emissions Multipliers'!$C$53</f>
        <v>0</v>
      </c>
      <c r="C87" s="90">
        <f t="shared" ca="1" si="15"/>
        <v>3999877911.5501699</v>
      </c>
      <c r="D87" s="90">
        <f t="shared" ca="1" si="12"/>
        <v>7999755823.1003399</v>
      </c>
      <c r="E87" s="90">
        <f t="shared" ca="1" si="12"/>
        <v>11999633734.650509</v>
      </c>
      <c r="F87" s="90">
        <f t="shared" ca="1" si="12"/>
        <v>15999511646.20068</v>
      </c>
      <c r="G87" s="90">
        <f t="shared" ca="1" si="12"/>
        <v>19999389557.750851</v>
      </c>
      <c r="H87" s="90">
        <f t="shared" ca="1" si="12"/>
        <v>23999267469.301018</v>
      </c>
      <c r="I87" s="90">
        <f t="shared" ca="1" si="12"/>
        <v>27999145380.851189</v>
      </c>
      <c r="J87" s="90">
        <f t="shared" ca="1" si="12"/>
        <v>31999023292.40136</v>
      </c>
      <c r="K87" s="90">
        <f t="shared" ca="1" si="12"/>
        <v>35998901203.95153</v>
      </c>
      <c r="L87" s="208">
        <f ca="1">IF('Waste 2020'!$A95="MR",INDIRECT("'Waste 2020'!"&amp;'Country Selector'!$B$3&amp;ROW($A95))*10^12,0)*'Process Emissions Multipliers'!$E$53</f>
        <v>39998779115.501701</v>
      </c>
      <c r="M87" s="90">
        <f t="shared" ca="1" si="16"/>
        <v>35998901203.95153</v>
      </c>
      <c r="N87" s="90">
        <f t="shared" ca="1" si="13"/>
        <v>31999023292.40136</v>
      </c>
      <c r="O87" s="90">
        <f t="shared" ca="1" si="13"/>
        <v>27999145380.851189</v>
      </c>
      <c r="P87" s="90">
        <f t="shared" ca="1" si="13"/>
        <v>23999267469.301018</v>
      </c>
      <c r="Q87" s="90">
        <f t="shared" ca="1" si="13"/>
        <v>19999389557.750851</v>
      </c>
      <c r="R87" s="90">
        <f t="shared" ca="1" si="13"/>
        <v>15999511646.20068</v>
      </c>
      <c r="S87" s="90">
        <f t="shared" ca="1" si="13"/>
        <v>11999633734.650509</v>
      </c>
      <c r="T87" s="90">
        <f t="shared" ca="1" si="13"/>
        <v>7999755823.1003399</v>
      </c>
      <c r="U87" s="90">
        <f t="shared" ca="1" si="13"/>
        <v>3999877911.5501699</v>
      </c>
      <c r="V87">
        <f ca="1">IF('Waste 2030'!$A95="MR",INDIRECT("'Waste 2030'!"&amp;'Country Selector'!$B$3&amp;ROW($A95))*10^12,0)*'Process Emissions Multipliers'!$G$53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Multipliers'!$H$53</f>
        <v>0</v>
      </c>
    </row>
    <row r="88" spans="1:42">
      <c r="A88" s="74">
        <v>36</v>
      </c>
      <c r="B88" s="208">
        <f ca="1">IF('Waste 2010'!$A96="MR",INDIRECT("'Waste 2010'!"&amp;'Country Selector'!$B$3&amp;ROW($A96))*10^12,0)*'Process Emissions Multipliers'!$C$53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08">
        <f ca="1">IF('Waste 2020'!$A96="MR",INDIRECT("'Waste 2020'!"&amp;'Country Selector'!$B$3&amp;ROW($A96))*10^12,0)*'Process Emissions Multipliers'!$E$53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2030'!$A96="MR",INDIRECT("'Waste 2030'!"&amp;'Country Selector'!$B$3&amp;ROW($A96))*10^12,0)*'Process Emissions Multipliers'!$G$53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Multipliers'!$H$53</f>
        <v>0</v>
      </c>
    </row>
    <row r="89" spans="1:42">
      <c r="A89" s="74">
        <v>37</v>
      </c>
      <c r="B89" s="208">
        <f ca="1">IF('Waste 2010'!$A97="MR",INDIRECT("'Waste 2010'!"&amp;'Country Selector'!$B$3&amp;ROW($A97))*10^12,0)*'Process Emissions Multipliers'!$C$53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08">
        <f ca="1">IF('Waste 2020'!$A97="MR",INDIRECT("'Waste 2020'!"&amp;'Country Selector'!$B$3&amp;ROW($A97))*10^12,0)*'Process Emissions Multipliers'!$E$53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2030'!$A97="MR",INDIRECT("'Waste 2030'!"&amp;'Country Selector'!$B$3&amp;ROW($A97))*10^12,0)*'Process Emissions Multipliers'!$G$53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Multipliers'!$H$53</f>
        <v>0</v>
      </c>
    </row>
    <row r="90" spans="1:42">
      <c r="A90" s="74">
        <v>38</v>
      </c>
      <c r="B90" s="208">
        <f ca="1">IF('Waste 2010'!$A98="MR",INDIRECT("'Waste 2010'!"&amp;'Country Selector'!$B$3&amp;ROW($A98))*10^12,0)*'Process Emissions Multipliers'!$C$53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08">
        <f ca="1">IF('Waste 2020'!$A98="MR",INDIRECT("'Waste 2020'!"&amp;'Country Selector'!$B$3&amp;ROW($A98))*10^12,0)*'Process Emissions Multipliers'!$E$53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2030'!$A98="MR",INDIRECT("'Waste 2030'!"&amp;'Country Selector'!$B$3&amp;ROW($A98))*10^12,0)*'Process Emissions Multipliers'!$G$53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Multipliers'!$H$53</f>
        <v>0</v>
      </c>
    </row>
    <row r="91" spans="1:42">
      <c r="A91" s="74">
        <v>39</v>
      </c>
      <c r="B91" s="208">
        <f ca="1">IF('Waste 2010'!$A99="MR",INDIRECT("'Waste 2010'!"&amp;'Country Selector'!$B$3&amp;ROW($A99))*10^12,0)*'Process Emissions Multipliers'!$C$53</f>
        <v>0</v>
      </c>
      <c r="C91" s="90">
        <f t="shared" ca="1" si="15"/>
        <v>19661867.384418573</v>
      </c>
      <c r="D91" s="90">
        <f t="shared" ca="1" si="12"/>
        <v>39323734.768837146</v>
      </c>
      <c r="E91" s="90">
        <f t="shared" ca="1" si="12"/>
        <v>58985602.153255723</v>
      </c>
      <c r="F91" s="90">
        <f t="shared" ca="1" si="12"/>
        <v>78647469.537674293</v>
      </c>
      <c r="G91" s="90">
        <f t="shared" ca="1" si="12"/>
        <v>98309336.92209287</v>
      </c>
      <c r="H91" s="90">
        <f t="shared" ca="1" si="12"/>
        <v>117971204.30651145</v>
      </c>
      <c r="I91" s="90">
        <f t="shared" ca="1" si="12"/>
        <v>137633071.69093001</v>
      </c>
      <c r="J91" s="90">
        <f t="shared" ca="1" si="12"/>
        <v>157294939.07534859</v>
      </c>
      <c r="K91" s="90">
        <f t="shared" ca="1" si="12"/>
        <v>176956806.45976716</v>
      </c>
      <c r="L91" s="208">
        <f ca="1">IF('Waste 2020'!$A99="MR",INDIRECT("'Waste 2020'!"&amp;'Country Selector'!$B$3&amp;ROW($A99))*10^12,0)*'Process Emissions Multipliers'!$E$53</f>
        <v>196618673.84418574</v>
      </c>
      <c r="M91" s="90">
        <f t="shared" ca="1" si="16"/>
        <v>605207193.84205294</v>
      </c>
      <c r="N91" s="90">
        <f t="shared" ca="1" si="13"/>
        <v>1013795713.83992</v>
      </c>
      <c r="O91" s="90">
        <f t="shared" ca="1" si="13"/>
        <v>1422384233.8377872</v>
      </c>
      <c r="P91" s="90">
        <f t="shared" ca="1" si="13"/>
        <v>1830972753.8356543</v>
      </c>
      <c r="Q91" s="90">
        <f t="shared" ca="1" si="13"/>
        <v>2239561273.8335218</v>
      </c>
      <c r="R91" s="90">
        <f t="shared" ca="1" si="13"/>
        <v>2648149793.831389</v>
      </c>
      <c r="S91" s="90">
        <f t="shared" ca="1" si="13"/>
        <v>3056738313.8292561</v>
      </c>
      <c r="T91" s="90">
        <f t="shared" ca="1" si="13"/>
        <v>3465326833.8271227</v>
      </c>
      <c r="U91" s="90">
        <f t="shared" ca="1" si="13"/>
        <v>3873915353.8249903</v>
      </c>
      <c r="V91">
        <f ca="1">IF('Waste 2030'!$A99="MR",INDIRECT("'Waste 2030'!"&amp;'Country Selector'!$B$3&amp;ROW($A99))*10^12,0)*'Process Emissions Multipliers'!$G$53</f>
        <v>4282503873.8228574</v>
      </c>
      <c r="W91" s="90">
        <f t="shared" ca="1" si="18"/>
        <v>4312746074.4313126</v>
      </c>
      <c r="X91" s="90">
        <f t="shared" ca="1" si="18"/>
        <v>4342988275.0397682</v>
      </c>
      <c r="Y91" s="90">
        <f t="shared" ca="1" si="18"/>
        <v>4373230475.6482229</v>
      </c>
      <c r="Z91" s="90">
        <f t="shared" ca="1" si="18"/>
        <v>4403472676.2566776</v>
      </c>
      <c r="AA91" s="90">
        <f t="shared" ca="1" si="18"/>
        <v>4433714876.8651333</v>
      </c>
      <c r="AB91" s="90">
        <f t="shared" ca="1" si="18"/>
        <v>4463957077.473588</v>
      </c>
      <c r="AC91" s="90">
        <f t="shared" ca="1" si="18"/>
        <v>4494199278.0820436</v>
      </c>
      <c r="AD91" s="90">
        <f t="shared" ca="1" si="18"/>
        <v>4524441478.6904984</v>
      </c>
      <c r="AE91" s="90">
        <f t="shared" ca="1" si="18"/>
        <v>4554683679.298954</v>
      </c>
      <c r="AF91" s="90">
        <f t="shared" ca="1" si="18"/>
        <v>4584925879.9074097</v>
      </c>
      <c r="AG91" s="90">
        <f t="shared" ca="1" si="18"/>
        <v>4615168080.5158644</v>
      </c>
      <c r="AH91" s="90">
        <f t="shared" ca="1" si="18"/>
        <v>4645410281.1243191</v>
      </c>
      <c r="AI91" s="90">
        <f t="shared" ca="1" si="18"/>
        <v>4675652481.7327747</v>
      </c>
      <c r="AJ91" s="90">
        <f t="shared" ca="1" si="18"/>
        <v>4705894682.3412304</v>
      </c>
      <c r="AK91" s="90">
        <f t="shared" ca="1" si="18"/>
        <v>4736136882.9496851</v>
      </c>
      <c r="AL91" s="90">
        <f t="shared" ca="1" si="18"/>
        <v>4766379083.5581398</v>
      </c>
      <c r="AM91" s="90">
        <f t="shared" ca="1" si="17"/>
        <v>4796621284.1665955</v>
      </c>
      <c r="AN91" s="90">
        <f t="shared" ca="1" si="17"/>
        <v>4826863484.7750502</v>
      </c>
      <c r="AO91" s="90">
        <f t="shared" ca="1" si="17"/>
        <v>4857105685.3835049</v>
      </c>
      <c r="AP91">
        <f ca="1">V91*'Process Emissions Multipliers'!$H$53</f>
        <v>4887347885.9919605</v>
      </c>
    </row>
    <row r="92" spans="1:42">
      <c r="A92" s="74">
        <v>40</v>
      </c>
      <c r="B92" s="208">
        <f ca="1">IF('Waste 2010'!$A100="MR",INDIRECT("'Waste 2010'!"&amp;'Country Selector'!$B$3&amp;ROW($A100))*10^12,0)*'Process Emissions Multipliers'!$C$53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08">
        <f ca="1">IF('Waste 2020'!$A100="MR",INDIRECT("'Waste 2020'!"&amp;'Country Selector'!$B$3&amp;ROW($A100))*10^12,0)*'Process Emissions Multipliers'!$E$53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2030'!$A100="MR",INDIRECT("'Waste 2030'!"&amp;'Country Selector'!$B$3&amp;ROW($A100))*10^12,0)*'Process Emissions Multipliers'!$G$53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Multipliers'!$H$53</f>
        <v>0</v>
      </c>
    </row>
    <row r="93" spans="1:42">
      <c r="A93" s="74">
        <v>41</v>
      </c>
      <c r="B93" s="208">
        <f ca="1">IF('Waste 2010'!$A101="MR",INDIRECT("'Waste 2010'!"&amp;'Country Selector'!$B$3&amp;ROW($A101))*10^12,0)*'Process Emissions Multipliers'!$C$53</f>
        <v>168853994146.88394</v>
      </c>
      <c r="C93" s="90">
        <f t="shared" ca="1" si="15"/>
        <v>173609890591.4855</v>
      </c>
      <c r="D93" s="90">
        <f t="shared" ca="1" si="12"/>
        <v>178365787036.08707</v>
      </c>
      <c r="E93" s="90">
        <f t="shared" ca="1" si="12"/>
        <v>183121683480.6886</v>
      </c>
      <c r="F93" s="90">
        <f t="shared" ca="1" si="12"/>
        <v>187877579925.29019</v>
      </c>
      <c r="G93" s="90">
        <f t="shared" ca="1" si="12"/>
        <v>192633476369.89172</v>
      </c>
      <c r="H93" s="90">
        <f t="shared" ca="1" si="12"/>
        <v>197389372814.49329</v>
      </c>
      <c r="I93" s="90">
        <f t="shared" ca="1" si="12"/>
        <v>202145269259.09488</v>
      </c>
      <c r="J93" s="90">
        <f t="shared" ca="1" si="12"/>
        <v>206901165703.69644</v>
      </c>
      <c r="K93" s="90">
        <f t="shared" ca="1" si="12"/>
        <v>211657062148.29794</v>
      </c>
      <c r="L93" s="208">
        <f ca="1">IF('Waste 2020'!$A101="MR",INDIRECT("'Waste 2020'!"&amp;'Country Selector'!$B$3&amp;ROW($A101))*10^12,0)*'Process Emissions Multipliers'!$E$53</f>
        <v>216412958592.89954</v>
      </c>
      <c r="M93" s="90">
        <f t="shared" ca="1" si="16"/>
        <v>218923270851.20966</v>
      </c>
      <c r="N93" s="90">
        <f t="shared" ca="1" si="13"/>
        <v>221433583109.51987</v>
      </c>
      <c r="O93" s="90">
        <f t="shared" ca="1" si="13"/>
        <v>223943895367.83002</v>
      </c>
      <c r="P93" s="90">
        <f t="shared" ca="1" si="13"/>
        <v>226454207626.14017</v>
      </c>
      <c r="Q93" s="90">
        <f t="shared" ca="1" si="13"/>
        <v>228964519884.45032</v>
      </c>
      <c r="R93" s="90">
        <f t="shared" ca="1" si="13"/>
        <v>231474832142.7605</v>
      </c>
      <c r="S93" s="90">
        <f t="shared" ca="1" si="13"/>
        <v>233985144401.07062</v>
      </c>
      <c r="T93" s="90">
        <f t="shared" ca="1" si="13"/>
        <v>236495456659.3808</v>
      </c>
      <c r="U93" s="90">
        <f t="shared" ca="1" si="13"/>
        <v>239005768917.69098</v>
      </c>
      <c r="V93">
        <f ca="1">IF('Waste 2030'!$A101="MR",INDIRECT("'Waste 2030'!"&amp;'Country Selector'!$B$3&amp;ROW($A101))*10^12,0)*'Process Emissions Multipliers'!$G$53</f>
        <v>241516081176.00113</v>
      </c>
      <c r="W93" s="90">
        <f t="shared" ca="1" si="18"/>
        <v>243221620270.02011</v>
      </c>
      <c r="X93" s="90">
        <f t="shared" ca="1" si="18"/>
        <v>244927159364.03909</v>
      </c>
      <c r="Y93" s="90">
        <f t="shared" ca="1" si="18"/>
        <v>246632698458.05804</v>
      </c>
      <c r="Z93" s="90">
        <f t="shared" ca="1" si="18"/>
        <v>248338237552.07703</v>
      </c>
      <c r="AA93" s="90">
        <f t="shared" ca="1" si="18"/>
        <v>250043776646.09601</v>
      </c>
      <c r="AB93" s="90">
        <f t="shared" ca="1" si="18"/>
        <v>251749315740.11493</v>
      </c>
      <c r="AC93" s="90">
        <f t="shared" ca="1" si="18"/>
        <v>253454854834.13391</v>
      </c>
      <c r="AD93" s="90">
        <f t="shared" ca="1" si="18"/>
        <v>255160393928.15289</v>
      </c>
      <c r="AE93" s="90">
        <f t="shared" ca="1" si="18"/>
        <v>256865933022.17188</v>
      </c>
      <c r="AF93" s="90">
        <f t="shared" ca="1" si="18"/>
        <v>258571472116.19086</v>
      </c>
      <c r="AG93" s="90">
        <f t="shared" ca="1" si="18"/>
        <v>260277011210.20984</v>
      </c>
      <c r="AH93" s="90">
        <f t="shared" ca="1" si="18"/>
        <v>261982550304.22876</v>
      </c>
      <c r="AI93" s="90">
        <f t="shared" ca="1" si="18"/>
        <v>263688089398.24774</v>
      </c>
      <c r="AJ93" s="90">
        <f t="shared" ca="1" si="18"/>
        <v>265393628492.26672</v>
      </c>
      <c r="AK93" s="90">
        <f t="shared" ca="1" si="18"/>
        <v>267099167586.28571</v>
      </c>
      <c r="AL93" s="90">
        <f t="shared" ca="1" si="18"/>
        <v>268804706680.30466</v>
      </c>
      <c r="AM93" s="90">
        <f t="shared" ca="1" si="17"/>
        <v>270510245774.32367</v>
      </c>
      <c r="AN93" s="90">
        <f t="shared" ca="1" si="17"/>
        <v>272215784868.34259</v>
      </c>
      <c r="AO93" s="90">
        <f t="shared" ca="1" si="17"/>
        <v>273921323962.36157</v>
      </c>
      <c r="AP93">
        <f ca="1">V93*'Process Emissions Multipliers'!$H$53</f>
        <v>275626863056.38055</v>
      </c>
    </row>
    <row r="94" spans="1:42">
      <c r="A94" s="74">
        <v>42</v>
      </c>
      <c r="B94" s="208">
        <f ca="1">IF('Waste 2010'!$A102="MR",INDIRECT("'Waste 2010'!"&amp;'Country Selector'!$B$3&amp;ROW($A102))*10^12,0)*'Process Emissions Multipliers'!$C$53</f>
        <v>1577251904.5488756</v>
      </c>
      <c r="C94" s="90">
        <f t="shared" ca="1" si="15"/>
        <v>1896584451.5730259</v>
      </c>
      <c r="D94" s="90">
        <f t="shared" ca="1" si="12"/>
        <v>2215916998.5971766</v>
      </c>
      <c r="E94" s="90">
        <f t="shared" ca="1" si="12"/>
        <v>2535249545.6213274</v>
      </c>
      <c r="F94" s="90">
        <f t="shared" ca="1" si="12"/>
        <v>2854582092.6454773</v>
      </c>
      <c r="G94" s="90">
        <f t="shared" ca="1" si="12"/>
        <v>3173914639.6696281</v>
      </c>
      <c r="H94" s="90">
        <f t="shared" ca="1" si="12"/>
        <v>3493247186.693779</v>
      </c>
      <c r="I94" s="90">
        <f t="shared" ca="1" si="12"/>
        <v>3812579733.7179289</v>
      </c>
      <c r="J94" s="90">
        <f t="shared" ca="1" si="12"/>
        <v>4131912280.7420797</v>
      </c>
      <c r="K94" s="90">
        <f t="shared" ca="1" si="12"/>
        <v>4451244827.7662306</v>
      </c>
      <c r="L94" s="208">
        <f ca="1">IF('Waste 2020'!$A102="MR",INDIRECT("'Waste 2020'!"&amp;'Country Selector'!$B$3&amp;ROW($A102))*10^12,0)*'Process Emissions Multipliers'!$E$53</f>
        <v>4770577374.7903805</v>
      </c>
      <c r="M94" s="90">
        <f t="shared" ca="1" si="16"/>
        <v>4293519637.3113427</v>
      </c>
      <c r="N94" s="90">
        <f t="shared" ca="1" si="13"/>
        <v>3816461899.8323045</v>
      </c>
      <c r="O94" s="90">
        <f t="shared" ca="1" si="13"/>
        <v>3339404162.3532662</v>
      </c>
      <c r="P94" s="90">
        <f t="shared" ca="1" si="13"/>
        <v>2862346424.8742285</v>
      </c>
      <c r="Q94" s="90">
        <f t="shared" ca="1" si="13"/>
        <v>2385288687.3951902</v>
      </c>
      <c r="R94" s="90">
        <f t="shared" ca="1" si="13"/>
        <v>1908230949.9161522</v>
      </c>
      <c r="S94" s="90">
        <f t="shared" ca="1" si="13"/>
        <v>1431173212.4371142</v>
      </c>
      <c r="T94" s="90">
        <f t="shared" ca="1" si="13"/>
        <v>954115474.95807612</v>
      </c>
      <c r="U94" s="90">
        <f t="shared" ca="1" si="13"/>
        <v>477057737.47903806</v>
      </c>
      <c r="V94">
        <f ca="1">IF('Waste 2030'!$A102="MR",INDIRECT("'Waste 2030'!"&amp;'Country Selector'!$B$3&amp;ROW($A102))*10^12,0)*'Process Emissions Multipliers'!$G$53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Multipliers'!$H$53</f>
        <v>0</v>
      </c>
    </row>
    <row r="95" spans="1:42">
      <c r="A95" s="74">
        <v>43</v>
      </c>
      <c r="B95" s="208">
        <f ca="1">IF('Waste 2010'!$A103="MR",INDIRECT("'Waste 2010'!"&amp;'Country Selector'!$B$3&amp;ROW($A103))*10^12,0)*'Process Emissions Multipliers'!$C$53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208">
        <f ca="1">IF('Waste 2020'!$A103="MR",INDIRECT("'Waste 2020'!"&amp;'Country Selector'!$B$3&amp;ROW($A103))*10^12,0)*'Process Emissions Multipliers'!$E$53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2030'!$A103="MR",INDIRECT("'Waste 2030'!"&amp;'Country Selector'!$B$3&amp;ROW($A103))*10^12,0)*'Process Emissions Multipliers'!$G$53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Multipliers'!$H$53</f>
        <v>0</v>
      </c>
    </row>
    <row r="96" spans="1:42">
      <c r="A96" s="74">
        <v>44</v>
      </c>
      <c r="B96" s="208">
        <f ca="1">IF('Waste 2010'!$A104="MR",INDIRECT("'Waste 2010'!"&amp;'Country Selector'!$B$3&amp;ROW($A104))*10^12,0)*'Process Emissions Multipliers'!$C$53</f>
        <v>0</v>
      </c>
      <c r="C96" s="90">
        <f t="shared" ca="1" si="15"/>
        <v>359108664.63408536</v>
      </c>
      <c r="D96" s="90">
        <f t="shared" ca="1" si="20"/>
        <v>718217329.26817071</v>
      </c>
      <c r="E96" s="90">
        <f t="shared" ca="1" si="20"/>
        <v>1077325993.902256</v>
      </c>
      <c r="F96" s="90">
        <f t="shared" ca="1" si="20"/>
        <v>1436434658.5363414</v>
      </c>
      <c r="G96" s="90">
        <f t="shared" ca="1" si="20"/>
        <v>1795543323.1704268</v>
      </c>
      <c r="H96" s="90">
        <f t="shared" ca="1" si="20"/>
        <v>2154651987.804512</v>
      </c>
      <c r="I96" s="90">
        <f t="shared" ca="1" si="20"/>
        <v>2513760652.4385977</v>
      </c>
      <c r="J96" s="90">
        <f t="shared" ca="1" si="20"/>
        <v>2872869317.0726829</v>
      </c>
      <c r="K96" s="90">
        <f t="shared" ca="1" si="20"/>
        <v>3231977981.7067685</v>
      </c>
      <c r="L96" s="208">
        <f ca="1">IF('Waste 2020'!$A104="MR",INDIRECT("'Waste 2020'!"&amp;'Country Selector'!$B$3&amp;ROW($A104))*10^12,0)*'Process Emissions Multipliers'!$E$53</f>
        <v>3591086646.3408537</v>
      </c>
      <c r="M96" s="90">
        <f t="shared" ca="1" si="16"/>
        <v>3231977981.7067685</v>
      </c>
      <c r="N96" s="90">
        <f t="shared" ca="1" si="21"/>
        <v>2872869317.0726829</v>
      </c>
      <c r="O96" s="90">
        <f t="shared" ca="1" si="21"/>
        <v>2513760652.4385977</v>
      </c>
      <c r="P96" s="90">
        <f t="shared" ca="1" si="21"/>
        <v>2154651987.804512</v>
      </c>
      <c r="Q96" s="90">
        <f t="shared" ca="1" si="21"/>
        <v>1795543323.1704268</v>
      </c>
      <c r="R96" s="90">
        <f t="shared" ca="1" si="21"/>
        <v>1436434658.5363414</v>
      </c>
      <c r="S96" s="90">
        <f t="shared" ca="1" si="21"/>
        <v>1077325993.902256</v>
      </c>
      <c r="T96" s="90">
        <f t="shared" ca="1" si="21"/>
        <v>718217329.26817071</v>
      </c>
      <c r="U96" s="90">
        <f t="shared" ca="1" si="21"/>
        <v>359108664.63408536</v>
      </c>
      <c r="V96">
        <f ca="1">IF('Waste 2030'!$A104="MR",INDIRECT("'Waste 2030'!"&amp;'Country Selector'!$B$3&amp;ROW($A104))*10^12,0)*'Process Emissions Multipliers'!$G$53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Multipliers'!$H$53</f>
        <v>0</v>
      </c>
    </row>
    <row r="97" spans="1:42">
      <c r="A97" s="74">
        <v>45</v>
      </c>
      <c r="B97" s="208">
        <f ca="1">IF('Waste 2010'!$A105="MR",INDIRECT("'Waste 2010'!"&amp;'Country Selector'!$B$3&amp;ROW($A105))*10^12,0)*'Process Emissions Multipliers'!$C$53</f>
        <v>0</v>
      </c>
      <c r="C97" s="90">
        <f t="shared" ca="1" si="15"/>
        <v>5963221718.4867153</v>
      </c>
      <c r="D97" s="90">
        <f t="shared" ca="1" si="20"/>
        <v>11926443436.973431</v>
      </c>
      <c r="E97" s="90">
        <f t="shared" ca="1" si="20"/>
        <v>17889665155.460148</v>
      </c>
      <c r="F97" s="90">
        <f t="shared" ca="1" si="20"/>
        <v>23852886873.946861</v>
      </c>
      <c r="G97" s="90">
        <f t="shared" ca="1" si="20"/>
        <v>29816108592.433582</v>
      </c>
      <c r="H97" s="90">
        <f t="shared" ca="1" si="20"/>
        <v>35779330310.920296</v>
      </c>
      <c r="I97" s="90">
        <f t="shared" ca="1" si="20"/>
        <v>41742552029.407005</v>
      </c>
      <c r="J97" s="90">
        <f t="shared" ca="1" si="20"/>
        <v>47705773747.893723</v>
      </c>
      <c r="K97" s="90">
        <f t="shared" ca="1" si="20"/>
        <v>53668995466.380447</v>
      </c>
      <c r="L97" s="208">
        <f ca="1">IF('Waste 2020'!$A105="MR",INDIRECT("'Waste 2020'!"&amp;'Country Selector'!$B$3&amp;ROW($A105))*10^12,0)*'Process Emissions Multipliers'!$E$53</f>
        <v>59632217184.867157</v>
      </c>
      <c r="M97" s="90">
        <f t="shared" ca="1" si="16"/>
        <v>53668995466.380447</v>
      </c>
      <c r="N97" s="90">
        <f t="shared" ca="1" si="21"/>
        <v>47705773747.893723</v>
      </c>
      <c r="O97" s="90">
        <f t="shared" ca="1" si="21"/>
        <v>41742552029.407005</v>
      </c>
      <c r="P97" s="90">
        <f t="shared" ca="1" si="21"/>
        <v>35779330310.920296</v>
      </c>
      <c r="Q97" s="90">
        <f t="shared" ca="1" si="21"/>
        <v>29816108592.433582</v>
      </c>
      <c r="R97" s="90">
        <f t="shared" ca="1" si="21"/>
        <v>23852886873.946861</v>
      </c>
      <c r="S97" s="90">
        <f t="shared" ca="1" si="21"/>
        <v>17889665155.460148</v>
      </c>
      <c r="T97" s="90">
        <f t="shared" ca="1" si="21"/>
        <v>11926443436.973431</v>
      </c>
      <c r="U97" s="90">
        <f t="shared" ca="1" si="21"/>
        <v>5963221718.4867153</v>
      </c>
      <c r="V97">
        <f ca="1">IF('Waste 2030'!$A105="MR",INDIRECT("'Waste 2030'!"&amp;'Country Selector'!$B$3&amp;ROW($A105))*10^12,0)*'Process Emissions Multipliers'!$G$53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Multipliers'!$H$53</f>
        <v>0</v>
      </c>
    </row>
    <row r="98" spans="1:42">
      <c r="A98" s="74">
        <v>46</v>
      </c>
      <c r="B98" s="208">
        <f ca="1">IF('Waste 2010'!$A106="MR",INDIRECT("'Waste 2010'!"&amp;'Country Selector'!$B$3&amp;ROW($A106))*10^12,0)*'Process Emissions Multipliers'!$C$53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208">
        <f ca="1">IF('Waste 2020'!$A106="MR",INDIRECT("'Waste 2020'!"&amp;'Country Selector'!$B$3&amp;ROW($A106))*10^12,0)*'Process Emissions Multipliers'!$E$53</f>
        <v>0</v>
      </c>
      <c r="M98" s="90">
        <f t="shared" ca="1" si="16"/>
        <v>24014227725.382607</v>
      </c>
      <c r="N98" s="90">
        <f t="shared" ca="1" si="21"/>
        <v>48028455450.765213</v>
      </c>
      <c r="O98" s="90">
        <f t="shared" ca="1" si="21"/>
        <v>72042683176.147812</v>
      </c>
      <c r="P98" s="90">
        <f t="shared" ca="1" si="21"/>
        <v>96056910901.530426</v>
      </c>
      <c r="Q98" s="90">
        <f t="shared" ca="1" si="21"/>
        <v>120071138626.91304</v>
      </c>
      <c r="R98" s="90">
        <f t="shared" ca="1" si="21"/>
        <v>144085366352.29562</v>
      </c>
      <c r="S98" s="90">
        <f t="shared" ca="1" si="21"/>
        <v>168099594077.67822</v>
      </c>
      <c r="T98" s="90">
        <f t="shared" ca="1" si="21"/>
        <v>192113821803.06085</v>
      </c>
      <c r="U98" s="90">
        <f t="shared" ca="1" si="21"/>
        <v>216128049528.44345</v>
      </c>
      <c r="V98">
        <f ca="1">IF('Waste 2030'!$A106="MR",INDIRECT("'Waste 2030'!"&amp;'Country Selector'!$B$3&amp;ROW($A106))*10^12,0)*'Process Emissions Multipliers'!$G$53</f>
        <v>240142277253.82605</v>
      </c>
      <c r="W98" s="90">
        <f t="shared" ca="1" si="22"/>
        <v>241838114814.57498</v>
      </c>
      <c r="X98" s="90">
        <f t="shared" ca="1" si="22"/>
        <v>243533952375.32385</v>
      </c>
      <c r="Y98" s="90">
        <f t="shared" ca="1" si="22"/>
        <v>245229789936.07275</v>
      </c>
      <c r="Z98" s="90">
        <f t="shared" ca="1" si="22"/>
        <v>246925627496.82166</v>
      </c>
      <c r="AA98" s="90">
        <f t="shared" ca="1" si="22"/>
        <v>248621465057.57056</v>
      </c>
      <c r="AB98" s="90">
        <f t="shared" ca="1" si="22"/>
        <v>250317302618.31943</v>
      </c>
      <c r="AC98" s="90">
        <f t="shared" ca="1" si="22"/>
        <v>252013140179.06836</v>
      </c>
      <c r="AD98" s="90">
        <f t="shared" ca="1" si="22"/>
        <v>253708977739.81726</v>
      </c>
      <c r="AE98" s="90">
        <f t="shared" ca="1" si="22"/>
        <v>255404815300.56616</v>
      </c>
      <c r="AF98" s="90">
        <f t="shared" ca="1" si="22"/>
        <v>257100652861.31506</v>
      </c>
      <c r="AG98" s="90">
        <f t="shared" ca="1" si="22"/>
        <v>258796490422.06396</v>
      </c>
      <c r="AH98" s="90">
        <f t="shared" ca="1" si="22"/>
        <v>260492327982.81284</v>
      </c>
      <c r="AI98" s="90">
        <f t="shared" ca="1" si="22"/>
        <v>262188165543.56174</v>
      </c>
      <c r="AJ98" s="90">
        <f t="shared" ca="1" si="22"/>
        <v>263884003104.31067</v>
      </c>
      <c r="AK98" s="90">
        <f t="shared" ca="1" si="22"/>
        <v>265579840665.05954</v>
      </c>
      <c r="AL98" s="90">
        <f t="shared" ca="1" si="22"/>
        <v>267275678225.80847</v>
      </c>
      <c r="AM98" s="90">
        <f t="shared" ca="1" si="19"/>
        <v>268971515786.55737</v>
      </c>
      <c r="AN98" s="90">
        <f t="shared" ca="1" si="19"/>
        <v>270667353347.30624</v>
      </c>
      <c r="AO98" s="90">
        <f t="shared" ca="1" si="19"/>
        <v>272363190908.05518</v>
      </c>
      <c r="AP98">
        <f ca="1">V98*'Process Emissions Multipliers'!$H$53</f>
        <v>274059028468.80405</v>
      </c>
    </row>
    <row r="99" spans="1:42">
      <c r="A99" s="74">
        <v>47</v>
      </c>
      <c r="B99" s="208">
        <f ca="1">IF('Waste 2010'!$A107="MR",INDIRECT("'Waste 2010'!"&amp;'Country Selector'!$B$3&amp;ROW($A107))*10^12,0)*'Process Emissions Multipliers'!$C$53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208">
        <f ca="1">IF('Waste 2020'!$A107="MR",INDIRECT("'Waste 2020'!"&amp;'Country Selector'!$B$3&amp;ROW($A107))*10^12,0)*'Process Emissions Multipliers'!$E$53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2030'!$A107="MR",INDIRECT("'Waste 2030'!"&amp;'Country Selector'!$B$3&amp;ROW($A107))*10^12,0)*'Process Emissions Multipliers'!$G$53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Multipliers'!$H$53</f>
        <v>0</v>
      </c>
    </row>
    <row r="100" spans="1:42">
      <c r="A100" s="74">
        <v>48</v>
      </c>
      <c r="B100" s="208">
        <f ca="1">IF('Waste 2010'!$A108="MR",INDIRECT("'Waste 2010'!"&amp;'Country Selector'!$B$3&amp;ROW($A108))*10^12,0)*'Process Emissions Multipliers'!$C$53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08">
        <f ca="1">IF('Waste 2020'!$A108="MR",INDIRECT("'Waste 2020'!"&amp;'Country Selector'!$B$3&amp;ROW($A108))*10^12,0)*'Process Emissions Multipliers'!$E$53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2030'!$A108="MR",INDIRECT("'Waste 2030'!"&amp;'Country Selector'!$B$3&amp;ROW($A108))*10^12,0)*'Process Emissions Multipliers'!$G$53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Multipliers'!$H$53</f>
        <v>0</v>
      </c>
    </row>
    <row r="101" spans="1:42">
      <c r="A101" s="74">
        <v>49</v>
      </c>
      <c r="B101" s="208">
        <f ca="1">IF('Waste 2010'!$A109="MR",INDIRECT("'Waste 2010'!"&amp;'Country Selector'!$B$3&amp;ROW($A109))*10^12,0)*'Process Emissions Multipliers'!$C$53</f>
        <v>19715648806.859818</v>
      </c>
      <c r="C101" s="90">
        <f t="shared" ca="1" si="15"/>
        <v>17744083926.173836</v>
      </c>
      <c r="D101" s="90">
        <f t="shared" ca="1" si="20"/>
        <v>15772519045.487854</v>
      </c>
      <c r="E101" s="90">
        <f t="shared" ca="1" si="20"/>
        <v>13800954164.801874</v>
      </c>
      <c r="F101" s="90">
        <f t="shared" ca="1" si="20"/>
        <v>11829389284.115891</v>
      </c>
      <c r="G101" s="90">
        <f t="shared" ca="1" si="20"/>
        <v>9857824403.4299088</v>
      </c>
      <c r="H101" s="90">
        <f t="shared" ca="1" si="20"/>
        <v>7886259522.743927</v>
      </c>
      <c r="I101" s="90">
        <f t="shared" ca="1" si="20"/>
        <v>5914694642.0579453</v>
      </c>
      <c r="J101" s="90">
        <f t="shared" ca="1" si="20"/>
        <v>3943129761.3719635</v>
      </c>
      <c r="K101" s="90">
        <f t="shared" ca="1" si="20"/>
        <v>1971564880.6859818</v>
      </c>
      <c r="L101" s="208">
        <f ca="1">IF('Waste 2020'!$A109="MR",INDIRECT("'Waste 2020'!"&amp;'Country Selector'!$B$3&amp;ROW($A109))*10^12,0)*'Process Emissions Multipliers'!$E$53</f>
        <v>0</v>
      </c>
      <c r="M101" s="90">
        <f t="shared" ca="1" si="16"/>
        <v>2945816408.7461042</v>
      </c>
      <c r="N101" s="90">
        <f t="shared" ca="1" si="21"/>
        <v>5891632817.4922085</v>
      </c>
      <c r="O101" s="90">
        <f t="shared" ca="1" si="21"/>
        <v>8837449226.2383137</v>
      </c>
      <c r="P101" s="90">
        <f t="shared" ca="1" si="21"/>
        <v>11783265634.984417</v>
      </c>
      <c r="Q101" s="90">
        <f t="shared" ca="1" si="21"/>
        <v>14729082043.730524</v>
      </c>
      <c r="R101" s="90">
        <f t="shared" ca="1" si="21"/>
        <v>17674898452.476627</v>
      </c>
      <c r="S101" s="90">
        <f t="shared" ca="1" si="21"/>
        <v>20620714861.222729</v>
      </c>
      <c r="T101" s="90">
        <f t="shared" ca="1" si="21"/>
        <v>23566531269.968834</v>
      </c>
      <c r="U101" s="90">
        <f t="shared" ca="1" si="21"/>
        <v>26512347678.714943</v>
      </c>
      <c r="V101">
        <f ca="1">IF('Waste 2030'!$A109="MR",INDIRECT("'Waste 2030'!"&amp;'Country Selector'!$B$3&amp;ROW($A109))*10^12,0)*'Process Emissions Multipliers'!$G$53</f>
        <v>29458164087.461044</v>
      </c>
      <c r="W101" s="90">
        <f t="shared" ca="1" si="22"/>
        <v>29666191852.090836</v>
      </c>
      <c r="X101" s="90">
        <f t="shared" ca="1" si="22"/>
        <v>29874219616.720627</v>
      </c>
      <c r="Y101" s="90">
        <f t="shared" ca="1" si="22"/>
        <v>30082247381.350418</v>
      </c>
      <c r="Z101" s="90">
        <f t="shared" ca="1" si="22"/>
        <v>30290275145.980202</v>
      </c>
      <c r="AA101" s="90">
        <f t="shared" ca="1" si="22"/>
        <v>30498302910.609993</v>
      </c>
      <c r="AB101" s="90">
        <f t="shared" ca="1" si="22"/>
        <v>30706330675.239784</v>
      </c>
      <c r="AC101" s="90">
        <f t="shared" ca="1" si="22"/>
        <v>30914358439.869576</v>
      </c>
      <c r="AD101" s="90">
        <f t="shared" ca="1" si="22"/>
        <v>31122386204.499367</v>
      </c>
      <c r="AE101" s="90">
        <f t="shared" ca="1" si="22"/>
        <v>31330413969.129158</v>
      </c>
      <c r="AF101" s="90">
        <f t="shared" ca="1" si="22"/>
        <v>31538441733.758949</v>
      </c>
      <c r="AG101" s="90">
        <f t="shared" ca="1" si="22"/>
        <v>31746469498.388741</v>
      </c>
      <c r="AH101" s="90">
        <f t="shared" ca="1" si="22"/>
        <v>31954497263.018528</v>
      </c>
      <c r="AI101" s="90">
        <f t="shared" ca="1" si="22"/>
        <v>32162525027.648315</v>
      </c>
      <c r="AJ101" s="90">
        <f t="shared" ca="1" si="22"/>
        <v>32370552792.278107</v>
      </c>
      <c r="AK101" s="90">
        <f t="shared" ca="1" si="22"/>
        <v>32578580556.907902</v>
      </c>
      <c r="AL101" s="90">
        <f t="shared" ca="1" si="22"/>
        <v>32786608321.537689</v>
      </c>
      <c r="AM101" s="90">
        <f t="shared" ca="1" si="19"/>
        <v>32994636086.167477</v>
      </c>
      <c r="AN101" s="90">
        <f t="shared" ca="1" si="19"/>
        <v>33202663850.797272</v>
      </c>
      <c r="AO101" s="90">
        <f t="shared" ca="1" si="19"/>
        <v>33410691615.427059</v>
      </c>
      <c r="AP101">
        <f ca="1">V101*'Process Emissions Multipliers'!$H$53</f>
        <v>33618719380.05685</v>
      </c>
    </row>
    <row r="102" spans="1:42">
      <c r="A102" s="74">
        <v>50</v>
      </c>
      <c r="B102" s="208">
        <f ca="1">IF('Waste 2010'!$A110="MR",INDIRECT("'Waste 2010'!"&amp;'Country Selector'!$B$3&amp;ROW($A110))*10^12,0)*'Process Emissions Multipliers'!$C$53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08">
        <f ca="1">IF('Waste 2020'!$A110="MR",INDIRECT("'Waste 2020'!"&amp;'Country Selector'!$B$3&amp;ROW($A110))*10^12,0)*'Process Emissions Multipliers'!$E$53</f>
        <v>0</v>
      </c>
      <c r="M102" s="90">
        <f t="shared" ca="1" si="16"/>
        <v>1642858083.6335576</v>
      </c>
      <c r="N102" s="90">
        <f t="shared" ca="1" si="21"/>
        <v>3285716167.2671151</v>
      </c>
      <c r="O102" s="90">
        <f t="shared" ca="1" si="21"/>
        <v>4928574250.9006729</v>
      </c>
      <c r="P102" s="90">
        <f t="shared" ca="1" si="21"/>
        <v>6571432334.5342302</v>
      </c>
      <c r="Q102" s="90">
        <f t="shared" ca="1" si="21"/>
        <v>8214290418.1677876</v>
      </c>
      <c r="R102" s="90">
        <f t="shared" ca="1" si="21"/>
        <v>9857148501.8013458</v>
      </c>
      <c r="S102" s="90">
        <f t="shared" ca="1" si="21"/>
        <v>11500006585.434902</v>
      </c>
      <c r="T102" s="90">
        <f t="shared" ca="1" si="21"/>
        <v>13142864669.06846</v>
      </c>
      <c r="U102" s="90">
        <f t="shared" ca="1" si="21"/>
        <v>14785722752.702017</v>
      </c>
      <c r="V102">
        <f ca="1">IF('Waste 2030'!$A110="MR",INDIRECT("'Waste 2030'!"&amp;'Country Selector'!$B$3&amp;ROW($A110))*10^12,0)*'Process Emissions Multipliers'!$G$53</f>
        <v>16428580836.335575</v>
      </c>
      <c r="W102" s="90">
        <f t="shared" ca="1" si="22"/>
        <v>16544596245.078491</v>
      </c>
      <c r="X102" s="90">
        <f t="shared" ca="1" si="22"/>
        <v>16660611653.821407</v>
      </c>
      <c r="Y102" s="90">
        <f t="shared" ca="1" si="22"/>
        <v>16776627062.564325</v>
      </c>
      <c r="Z102" s="90">
        <f t="shared" ca="1" si="22"/>
        <v>16892642471.307243</v>
      </c>
      <c r="AA102" s="90">
        <f t="shared" ca="1" si="22"/>
        <v>17008657880.050159</v>
      </c>
      <c r="AB102" s="90">
        <f t="shared" ca="1" si="22"/>
        <v>17124673288.793076</v>
      </c>
      <c r="AC102" s="90">
        <f t="shared" ca="1" si="22"/>
        <v>17240688697.535992</v>
      </c>
      <c r="AD102" s="90">
        <f t="shared" ca="1" si="22"/>
        <v>17356704106.278908</v>
      </c>
      <c r="AE102" s="90">
        <f t="shared" ca="1" si="22"/>
        <v>17472719515.021824</v>
      </c>
      <c r="AF102" s="90">
        <f t="shared" ca="1" si="22"/>
        <v>17588734923.76474</v>
      </c>
      <c r="AG102" s="90">
        <f t="shared" ca="1" si="22"/>
        <v>17704750332.50766</v>
      </c>
      <c r="AH102" s="90">
        <f t="shared" ca="1" si="22"/>
        <v>17820765741.250576</v>
      </c>
      <c r="AI102" s="90">
        <f t="shared" ca="1" si="22"/>
        <v>17936781149.993492</v>
      </c>
      <c r="AJ102" s="90">
        <f t="shared" ca="1" si="22"/>
        <v>18052796558.736408</v>
      </c>
      <c r="AK102" s="90">
        <f t="shared" ca="1" si="22"/>
        <v>18168811967.479324</v>
      </c>
      <c r="AL102" s="90">
        <f t="shared" ca="1" si="22"/>
        <v>18284827376.222244</v>
      </c>
      <c r="AM102" s="90">
        <f t="shared" ca="1" si="19"/>
        <v>18400842784.965157</v>
      </c>
      <c r="AN102" s="90">
        <f t="shared" ca="1" si="19"/>
        <v>18516858193.708076</v>
      </c>
      <c r="AO102" s="90">
        <f t="shared" ca="1" si="19"/>
        <v>18632873602.450993</v>
      </c>
      <c r="AP102">
        <f ca="1">V102*'Process Emissions Multipliers'!$H$53</f>
        <v>18748889011.193909</v>
      </c>
    </row>
    <row r="103" spans="1:42">
      <c r="A103" s="74">
        <v>51</v>
      </c>
      <c r="B103" s="208">
        <f ca="1">IF('Waste 2010'!$A111="MR",INDIRECT("'Waste 2010'!"&amp;'Country Selector'!$B$3&amp;ROW($A111))*10^12,0)*'Process Emissions Multipliers'!$C$53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08">
        <f ca="1">IF('Waste 2020'!$A111="MR",INDIRECT("'Waste 2020'!"&amp;'Country Selector'!$B$3&amp;ROW($A111))*10^12,0)*'Process Emissions Multipliers'!$E$53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2030'!$A111="MR",INDIRECT("'Waste 2030'!"&amp;'Country Selector'!$B$3&amp;ROW($A111))*10^12,0)*'Process Emissions Multipliers'!$G$53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Multipliers'!$H$53</f>
        <v>0</v>
      </c>
    </row>
    <row r="104" spans="1:42">
      <c r="A104" s="74">
        <v>52</v>
      </c>
      <c r="B104" s="208">
        <f ca="1">IF('Waste 2010'!$A112="MR",INDIRECT("'Waste 2010'!"&amp;'Country Selector'!$B$3&amp;ROW($A112))*10^12,0)*'Process Emissions Multipliers'!$C$53</f>
        <v>0</v>
      </c>
      <c r="C104" s="90">
        <f t="shared" ca="1" si="15"/>
        <v>245773342.30586189</v>
      </c>
      <c r="D104" s="90">
        <f t="shared" ca="1" si="20"/>
        <v>491546684.61172378</v>
      </c>
      <c r="E104" s="90">
        <f t="shared" ca="1" si="20"/>
        <v>737320026.91758573</v>
      </c>
      <c r="F104" s="90">
        <f t="shared" ca="1" si="20"/>
        <v>983093369.22344756</v>
      </c>
      <c r="G104" s="90">
        <f t="shared" ca="1" si="20"/>
        <v>1228866711.5293095</v>
      </c>
      <c r="H104" s="90">
        <f t="shared" ca="1" si="20"/>
        <v>1474640053.8351715</v>
      </c>
      <c r="I104" s="90">
        <f t="shared" ca="1" si="20"/>
        <v>1720413396.1410332</v>
      </c>
      <c r="J104" s="90">
        <f t="shared" ca="1" si="20"/>
        <v>1966186738.4468951</v>
      </c>
      <c r="K104" s="90">
        <f t="shared" ca="1" si="20"/>
        <v>2211960080.7527571</v>
      </c>
      <c r="L104" s="208">
        <f ca="1">IF('Waste 2020'!$A112="MR",INDIRECT("'Waste 2020'!"&amp;'Country Selector'!$B$3&amp;ROW($A112))*10^12,0)*'Process Emissions Multipliers'!$E$53</f>
        <v>2457733423.058619</v>
      </c>
      <c r="M104" s="90">
        <f t="shared" ca="1" si="16"/>
        <v>2862244147.7287874</v>
      </c>
      <c r="N104" s="90">
        <f t="shared" ca="1" si="21"/>
        <v>3266754872.3989553</v>
      </c>
      <c r="O104" s="90">
        <f t="shared" ca="1" si="21"/>
        <v>3671265597.0691237</v>
      </c>
      <c r="P104" s="90">
        <f t="shared" ca="1" si="21"/>
        <v>4075776321.7392921</v>
      </c>
      <c r="Q104" s="90">
        <f t="shared" ca="1" si="21"/>
        <v>4480287046.409461</v>
      </c>
      <c r="R104" s="90">
        <f t="shared" ca="1" si="21"/>
        <v>4884797771.0796289</v>
      </c>
      <c r="S104" s="90">
        <f t="shared" ca="1" si="21"/>
        <v>5289308495.7497978</v>
      </c>
      <c r="T104" s="90">
        <f t="shared" ca="1" si="21"/>
        <v>5693819220.4199657</v>
      </c>
      <c r="U104" s="90">
        <f t="shared" ca="1" si="21"/>
        <v>6098329945.0901337</v>
      </c>
      <c r="V104">
        <f ca="1">IF('Waste 2030'!$A112="MR",INDIRECT("'Waste 2030'!"&amp;'Country Selector'!$B$3&amp;ROW($A112))*10^12,0)*'Process Emissions Multipliers'!$G$53</f>
        <v>6502840669.7603025</v>
      </c>
      <c r="W104" s="90">
        <f t="shared" ca="1" si="22"/>
        <v>6548762452.4028854</v>
      </c>
      <c r="X104" s="90">
        <f t="shared" ca="1" si="22"/>
        <v>6594684235.0454683</v>
      </c>
      <c r="Y104" s="90">
        <f t="shared" ca="1" si="22"/>
        <v>6640606017.6880512</v>
      </c>
      <c r="Z104" s="90">
        <f t="shared" ca="1" si="22"/>
        <v>6686527800.3306332</v>
      </c>
      <c r="AA104" s="90">
        <f t="shared" ca="1" si="22"/>
        <v>6732449582.9732161</v>
      </c>
      <c r="AB104" s="90">
        <f t="shared" ca="1" si="22"/>
        <v>6778371365.6157999</v>
      </c>
      <c r="AC104" s="90">
        <f t="shared" ca="1" si="22"/>
        <v>6824293148.2583818</v>
      </c>
      <c r="AD104" s="90">
        <f t="shared" ca="1" si="22"/>
        <v>6870214930.9009647</v>
      </c>
      <c r="AE104" s="90">
        <f t="shared" ca="1" si="22"/>
        <v>6916136713.5435486</v>
      </c>
      <c r="AF104" s="90">
        <f t="shared" ca="1" si="22"/>
        <v>6962058496.1861305</v>
      </c>
      <c r="AG104" s="90">
        <f t="shared" ca="1" si="22"/>
        <v>7007980278.8287125</v>
      </c>
      <c r="AH104" s="90">
        <f t="shared" ca="1" si="22"/>
        <v>7053902061.4712963</v>
      </c>
      <c r="AI104" s="90">
        <f t="shared" ca="1" si="22"/>
        <v>7099823844.1138792</v>
      </c>
      <c r="AJ104" s="90">
        <f t="shared" ca="1" si="22"/>
        <v>7145745626.7564621</v>
      </c>
      <c r="AK104" s="90">
        <f t="shared" ca="1" si="22"/>
        <v>7191667409.399045</v>
      </c>
      <c r="AL104" s="90">
        <f t="shared" ca="1" si="22"/>
        <v>7237589192.0416279</v>
      </c>
      <c r="AM104" s="90">
        <f t="shared" ca="1" si="19"/>
        <v>7283510974.6842098</v>
      </c>
      <c r="AN104" s="90">
        <f t="shared" ca="1" si="19"/>
        <v>7329432757.3267937</v>
      </c>
      <c r="AO104" s="90">
        <f t="shared" ca="1" si="19"/>
        <v>7375354539.9693747</v>
      </c>
      <c r="AP104">
        <f ca="1">V104*'Process Emissions Multipliers'!$H$53</f>
        <v>7421276322.6119585</v>
      </c>
    </row>
    <row r="105" spans="1:42">
      <c r="A105" s="74">
        <v>53</v>
      </c>
      <c r="B105" s="208">
        <f ca="1">IF('Waste 2010'!$A113="MR",INDIRECT("'Waste 2010'!"&amp;'Country Selector'!$B$3&amp;ROW($A113))*10^12,0)*'Process Emissions Multipliers'!$C$53</f>
        <v>95107276.787558541</v>
      </c>
      <c r="C105" s="90">
        <f t="shared" ca="1" si="15"/>
        <v>85596549.108802691</v>
      </c>
      <c r="D105" s="90">
        <f t="shared" ca="1" si="20"/>
        <v>76085821.430046827</v>
      </c>
      <c r="E105" s="90">
        <f t="shared" ca="1" si="20"/>
        <v>66575093.751290977</v>
      </c>
      <c r="F105" s="90">
        <f t="shared" ca="1" si="20"/>
        <v>57064366.07253512</v>
      </c>
      <c r="G105" s="90">
        <f t="shared" ca="1" si="20"/>
        <v>47553638.39377927</v>
      </c>
      <c r="H105" s="90">
        <f t="shared" ca="1" si="20"/>
        <v>38042910.715023413</v>
      </c>
      <c r="I105" s="90">
        <f t="shared" ca="1" si="20"/>
        <v>28532183.03626756</v>
      </c>
      <c r="J105" s="90">
        <f t="shared" ca="1" si="20"/>
        <v>19021455.357511707</v>
      </c>
      <c r="K105" s="90">
        <f t="shared" ca="1" si="20"/>
        <v>9510727.6787558533</v>
      </c>
      <c r="L105" s="208">
        <f ca="1">IF('Waste 2020'!$A113="MR",INDIRECT("'Waste 2020'!"&amp;'Country Selector'!$B$3&amp;ROW($A113))*10^12,0)*'Process Emissions Multipliers'!$E$53</f>
        <v>0</v>
      </c>
      <c r="M105" s="90">
        <f t="shared" ca="1" si="16"/>
        <v>8128550837.2003155</v>
      </c>
      <c r="N105" s="90">
        <f t="shared" ca="1" si="21"/>
        <v>16257101674.400631</v>
      </c>
      <c r="O105" s="90">
        <f t="shared" ca="1" si="21"/>
        <v>24385652511.600945</v>
      </c>
      <c r="P105" s="90">
        <f t="shared" ca="1" si="21"/>
        <v>32514203348.801262</v>
      </c>
      <c r="Q105" s="90">
        <f t="shared" ca="1" si="21"/>
        <v>40642754186.001579</v>
      </c>
      <c r="R105" s="90">
        <f t="shared" ca="1" si="21"/>
        <v>48771305023.201889</v>
      </c>
      <c r="S105" s="90">
        <f t="shared" ca="1" si="21"/>
        <v>56899855860.402206</v>
      </c>
      <c r="T105" s="90">
        <f t="shared" ca="1" si="21"/>
        <v>65028406697.602524</v>
      </c>
      <c r="U105" s="90">
        <f t="shared" ca="1" si="21"/>
        <v>73156957534.802841</v>
      </c>
      <c r="V105">
        <f ca="1">IF('Waste 2030'!$A113="MR",INDIRECT("'Waste 2030'!"&amp;'Country Selector'!$B$3&amp;ROW($A113))*10^12,0)*'Process Emissions Multipliers'!$G$53</f>
        <v>81285508372.003159</v>
      </c>
      <c r="W105" s="90">
        <f t="shared" ca="1" si="22"/>
        <v>81859530655.035431</v>
      </c>
      <c r="X105" s="90">
        <f t="shared" ca="1" si="22"/>
        <v>82433552938.067719</v>
      </c>
      <c r="Y105" s="90">
        <f t="shared" ca="1" si="22"/>
        <v>83007575221.099991</v>
      </c>
      <c r="Z105" s="90">
        <f t="shared" ca="1" si="22"/>
        <v>83581597504.132278</v>
      </c>
      <c r="AA105" s="90">
        <f t="shared" ca="1" si="22"/>
        <v>84155619787.164551</v>
      </c>
      <c r="AB105" s="90">
        <f t="shared" ca="1" si="22"/>
        <v>84729642070.196838</v>
      </c>
      <c r="AC105" s="90">
        <f t="shared" ca="1" si="22"/>
        <v>85303664353.229126</v>
      </c>
      <c r="AD105" s="90">
        <f t="shared" ca="1" si="22"/>
        <v>85877686636.261398</v>
      </c>
      <c r="AE105" s="90">
        <f t="shared" ca="1" si="22"/>
        <v>86451708919.293686</v>
      </c>
      <c r="AF105" s="90">
        <f t="shared" ca="1" si="22"/>
        <v>87025731202.325958</v>
      </c>
      <c r="AG105" s="90">
        <f t="shared" ca="1" si="22"/>
        <v>87599753485.358246</v>
      </c>
      <c r="AH105" s="90">
        <f t="shared" ca="1" si="22"/>
        <v>88173775768.390518</v>
      </c>
      <c r="AI105" s="90">
        <f t="shared" ca="1" si="22"/>
        <v>88747798051.422806</v>
      </c>
      <c r="AJ105" s="90">
        <f t="shared" ca="1" si="22"/>
        <v>89321820334.455078</v>
      </c>
      <c r="AK105" s="90">
        <f t="shared" ca="1" si="22"/>
        <v>89895842617.487381</v>
      </c>
      <c r="AL105" s="90">
        <f t="shared" ca="1" si="22"/>
        <v>90469864900.519653</v>
      </c>
      <c r="AM105" s="90">
        <f t="shared" ca="1" si="19"/>
        <v>91043887183.551926</v>
      </c>
      <c r="AN105" s="90">
        <f t="shared" ca="1" si="19"/>
        <v>91617909466.584213</v>
      </c>
      <c r="AO105" s="90">
        <f t="shared" ca="1" si="19"/>
        <v>92191931749.616486</v>
      </c>
      <c r="AP105">
        <f ca="1">V105*'Process Emissions Multipliers'!$H$53</f>
        <v>92765954032.648773</v>
      </c>
    </row>
    <row r="106" spans="1:42">
      <c r="A106" s="74">
        <v>54</v>
      </c>
      <c r="B106" s="208">
        <f ca="1">IF('Waste 2010'!$A114="MR",INDIRECT("'Waste 2010'!"&amp;'Country Selector'!$B$3&amp;ROW($A114))*10^12,0)*'Process Emissions Multipliers'!$C$53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08">
        <f ca="1">IF('Waste 2020'!$A114="MR",INDIRECT("'Waste 2020'!"&amp;'Country Selector'!$B$3&amp;ROW($A114))*10^12,0)*'Process Emissions Multipliers'!$E$53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2030'!$A114="MR",INDIRECT("'Waste 2030'!"&amp;'Country Selector'!$B$3&amp;ROW($A114))*10^12,0)*'Process Emissions Multipliers'!$G$53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Multipliers'!$H$53</f>
        <v>0</v>
      </c>
    </row>
    <row r="107" spans="1:42">
      <c r="A107" s="74">
        <v>55</v>
      </c>
      <c r="B107" s="208">
        <f ca="1">IF('Waste 2010'!$A115="MR",INDIRECT("'Waste 2010'!"&amp;'Country Selector'!$B$3&amp;ROW($A115))*10^12,0)*'Process Emissions Multipliers'!$C$53</f>
        <v>0</v>
      </c>
      <c r="C107" s="90">
        <f t="shared" ca="1" si="15"/>
        <v>1434799213.2890086</v>
      </c>
      <c r="D107" s="90">
        <f t="shared" ca="1" si="20"/>
        <v>2869598426.5780172</v>
      </c>
      <c r="E107" s="90">
        <f t="shared" ca="1" si="20"/>
        <v>4304397639.8670254</v>
      </c>
      <c r="F107" s="90">
        <f t="shared" ca="1" si="20"/>
        <v>5739196853.1560345</v>
      </c>
      <c r="G107" s="90">
        <f t="shared" ca="1" si="20"/>
        <v>7173996066.4450436</v>
      </c>
      <c r="H107" s="90">
        <f t="shared" ca="1" si="20"/>
        <v>8608795279.7340508</v>
      </c>
      <c r="I107" s="90">
        <f t="shared" ca="1" si="20"/>
        <v>10043594493.02306</v>
      </c>
      <c r="J107" s="90">
        <f t="shared" ca="1" si="20"/>
        <v>11478393706.312069</v>
      </c>
      <c r="K107" s="90">
        <f t="shared" ca="1" si="20"/>
        <v>12913192919.601078</v>
      </c>
      <c r="L107" s="208">
        <f ca="1">IF('Waste 2020'!$A115="MR",INDIRECT("'Waste 2020'!"&amp;'Country Selector'!$B$3&amp;ROW($A115))*10^12,0)*'Process Emissions Multipliers'!$E$53</f>
        <v>14347992132.890087</v>
      </c>
      <c r="M107" s="90">
        <f t="shared" ca="1" si="16"/>
        <v>12913192919.601078</v>
      </c>
      <c r="N107" s="90">
        <f t="shared" ca="1" si="21"/>
        <v>11478393706.312069</v>
      </c>
      <c r="O107" s="90">
        <f t="shared" ca="1" si="21"/>
        <v>10043594493.02306</v>
      </c>
      <c r="P107" s="90">
        <f t="shared" ca="1" si="21"/>
        <v>8608795279.7340508</v>
      </c>
      <c r="Q107" s="90">
        <f t="shared" ca="1" si="21"/>
        <v>7173996066.4450436</v>
      </c>
      <c r="R107" s="90">
        <f t="shared" ca="1" si="21"/>
        <v>5739196853.1560345</v>
      </c>
      <c r="S107" s="90">
        <f t="shared" ca="1" si="21"/>
        <v>4304397639.8670254</v>
      </c>
      <c r="T107" s="90">
        <f t="shared" ca="1" si="21"/>
        <v>2869598426.5780172</v>
      </c>
      <c r="U107" s="90">
        <f t="shared" ca="1" si="21"/>
        <v>1434799213.2890086</v>
      </c>
      <c r="V107">
        <f ca="1">IF('Waste 2030'!$A115="MR",INDIRECT("'Waste 2030'!"&amp;'Country Selector'!$B$3&amp;ROW($A115))*10^12,0)*'Process Emissions Multipliers'!$G$53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Multipliers'!$H$53</f>
        <v>0</v>
      </c>
    </row>
    <row r="108" spans="1:42">
      <c r="A108" s="74">
        <v>56</v>
      </c>
      <c r="B108" s="208">
        <f ca="1">IF('Waste 2010'!$A116="MR",INDIRECT("'Waste 2010'!"&amp;'Country Selector'!$B$3&amp;ROW($A116))*10^12,0)*'Process Emissions Multipliers'!$C$53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08">
        <f ca="1">IF('Waste 2020'!$A116="MR",INDIRECT("'Waste 2020'!"&amp;'Country Selector'!$B$3&amp;ROW($A116))*10^12,0)*'Process Emissions Multipliers'!$E$53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2030'!$A116="MR",INDIRECT("'Waste 2030'!"&amp;'Country Selector'!$B$3&amp;ROW($A116))*10^12,0)*'Process Emissions Multipliers'!$G$53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Multipliers'!$H$53</f>
        <v>0</v>
      </c>
    </row>
    <row r="109" spans="1:42">
      <c r="A109" s="74">
        <v>57</v>
      </c>
      <c r="B109" s="208">
        <f ca="1">IF('Waste 2010'!$A117="MR",INDIRECT("'Waste 2010'!"&amp;'Country Selector'!$B$3&amp;ROW($A117))*10^12,0)*'Process Emissions Multipliers'!$C$53</f>
        <v>2108269375.0618176</v>
      </c>
      <c r="C109" s="90">
        <f t="shared" ca="1" si="15"/>
        <v>1897442437.5556359</v>
      </c>
      <c r="D109" s="90">
        <f t="shared" ca="1" si="20"/>
        <v>1686615500.0494542</v>
      </c>
      <c r="E109" s="90">
        <f t="shared" ca="1" si="20"/>
        <v>1475788562.5432725</v>
      </c>
      <c r="F109" s="90">
        <f t="shared" ca="1" si="20"/>
        <v>1264961625.0370908</v>
      </c>
      <c r="G109" s="90">
        <f t="shared" ca="1" si="20"/>
        <v>1054134687.5309088</v>
      </c>
      <c r="H109" s="90">
        <f t="shared" ca="1" si="20"/>
        <v>843307750.02472711</v>
      </c>
      <c r="I109" s="90">
        <f t="shared" ca="1" si="20"/>
        <v>632480812.51854539</v>
      </c>
      <c r="J109" s="90">
        <f t="shared" ca="1" si="20"/>
        <v>421653875.01236355</v>
      </c>
      <c r="K109" s="90">
        <f t="shared" ca="1" si="20"/>
        <v>210826937.50618178</v>
      </c>
      <c r="L109" s="208">
        <f ca="1">IF('Waste 2020'!$A117="MR",INDIRECT("'Waste 2020'!"&amp;'Country Selector'!$B$3&amp;ROW($A117))*10^12,0)*'Process Emissions Multipliers'!$E$53</f>
        <v>0</v>
      </c>
      <c r="M109" s="90">
        <f t="shared" ca="1" si="16"/>
        <v>1850575772.3690426</v>
      </c>
      <c r="N109" s="90">
        <f t="shared" ca="1" si="21"/>
        <v>3701151544.7380853</v>
      </c>
      <c r="O109" s="90">
        <f t="shared" ca="1" si="21"/>
        <v>5551727317.1071272</v>
      </c>
      <c r="P109" s="90">
        <f t="shared" ca="1" si="21"/>
        <v>7402303089.4761705</v>
      </c>
      <c r="Q109" s="90">
        <f t="shared" ca="1" si="21"/>
        <v>9252878861.8452129</v>
      </c>
      <c r="R109" s="90">
        <f t="shared" ca="1" si="21"/>
        <v>11103454634.214254</v>
      </c>
      <c r="S109" s="90">
        <f t="shared" ca="1" si="21"/>
        <v>12954030406.583298</v>
      </c>
      <c r="T109" s="90">
        <f t="shared" ca="1" si="21"/>
        <v>14804606178.952341</v>
      </c>
      <c r="U109" s="90">
        <f t="shared" ca="1" si="21"/>
        <v>16655181951.321384</v>
      </c>
      <c r="V109">
        <f ca="1">IF('Waste 2030'!$A117="MR",INDIRECT("'Waste 2030'!"&amp;'Country Selector'!$B$3&amp;ROW($A117))*10^12,0)*'Process Emissions Multipliers'!$G$53</f>
        <v>18505757723.690426</v>
      </c>
      <c r="W109" s="90">
        <f t="shared" ca="1" si="22"/>
        <v>18636441747.331886</v>
      </c>
      <c r="X109" s="90">
        <f t="shared" ca="1" si="22"/>
        <v>18767125770.973351</v>
      </c>
      <c r="Y109" s="90">
        <f t="shared" ca="1" si="22"/>
        <v>18897809794.614807</v>
      </c>
      <c r="Z109" s="90">
        <f t="shared" ca="1" si="22"/>
        <v>19028493818.256271</v>
      </c>
      <c r="AA109" s="90">
        <f t="shared" ca="1" si="22"/>
        <v>19159177841.897728</v>
      </c>
      <c r="AB109" s="90">
        <f t="shared" ca="1" si="22"/>
        <v>19289861865.539192</v>
      </c>
      <c r="AC109" s="90">
        <f t="shared" ca="1" si="22"/>
        <v>19420545889.180653</v>
      </c>
      <c r="AD109" s="90">
        <f t="shared" ca="1" si="22"/>
        <v>19551229912.822113</v>
      </c>
      <c r="AE109" s="90">
        <f t="shared" ca="1" si="22"/>
        <v>19681913936.463577</v>
      </c>
      <c r="AF109" s="90">
        <f t="shared" ca="1" si="22"/>
        <v>19812597960.105034</v>
      </c>
      <c r="AG109" s="90">
        <f t="shared" ca="1" si="22"/>
        <v>19943281983.746498</v>
      </c>
      <c r="AH109" s="90">
        <f t="shared" ca="1" si="22"/>
        <v>20073966007.387959</v>
      </c>
      <c r="AI109" s="90">
        <f t="shared" ca="1" si="22"/>
        <v>20204650031.029419</v>
      </c>
      <c r="AJ109" s="90">
        <f t="shared" ca="1" si="22"/>
        <v>20335334054.670879</v>
      </c>
      <c r="AK109" s="90">
        <f t="shared" ca="1" si="22"/>
        <v>20466018078.31234</v>
      </c>
      <c r="AL109" s="90">
        <f t="shared" ca="1" si="22"/>
        <v>20596702101.953804</v>
      </c>
      <c r="AM109" s="90">
        <f t="shared" ca="1" si="19"/>
        <v>20727386125.595261</v>
      </c>
      <c r="AN109" s="90">
        <f t="shared" ca="1" si="19"/>
        <v>20858070149.236725</v>
      </c>
      <c r="AO109" s="90">
        <f t="shared" ca="1" si="19"/>
        <v>20988754172.878185</v>
      </c>
      <c r="AP109">
        <f ca="1">V109*'Process Emissions Multipliers'!$H$53</f>
        <v>21119438196.519646</v>
      </c>
    </row>
    <row r="110" spans="1:42">
      <c r="A110" s="74">
        <v>58</v>
      </c>
      <c r="B110" s="208">
        <f ca="1">IF('Waste 2010'!$A118="MR",INDIRECT("'Waste 2010'!"&amp;'Country Selector'!$B$3&amp;ROW($A118))*10^12,0)*'Process Emissions Multipliers'!$C$53</f>
        <v>39530125412.619423</v>
      </c>
      <c r="C110" s="90">
        <f t="shared" ca="1" si="15"/>
        <v>53103273168.003815</v>
      </c>
      <c r="D110" s="90">
        <f t="shared" ca="1" si="20"/>
        <v>66676420923.388214</v>
      </c>
      <c r="E110" s="90">
        <f t="shared" ca="1" si="20"/>
        <v>80249568678.772598</v>
      </c>
      <c r="F110" s="90">
        <f t="shared" ca="1" si="20"/>
        <v>93822716434.156998</v>
      </c>
      <c r="G110" s="90">
        <f t="shared" ca="1" si="20"/>
        <v>107395864189.54138</v>
      </c>
      <c r="H110" s="90">
        <f t="shared" ca="1" si="20"/>
        <v>120969011944.92578</v>
      </c>
      <c r="I110" s="90">
        <f t="shared" ca="1" si="20"/>
        <v>134542159700.31017</v>
      </c>
      <c r="J110" s="90">
        <f t="shared" ca="1" si="20"/>
        <v>148115307455.69458</v>
      </c>
      <c r="K110" s="90">
        <f t="shared" ca="1" si="20"/>
        <v>161688455211.07895</v>
      </c>
      <c r="L110" s="208">
        <f ca="1">IF('Waste 2020'!$A118="MR",INDIRECT("'Waste 2020'!"&amp;'Country Selector'!$B$3&amp;ROW($A118))*10^12,0)*'Process Emissions Multipliers'!$E$53</f>
        <v>175261602966.46335</v>
      </c>
      <c r="M110" s="90">
        <f t="shared" ca="1" si="16"/>
        <v>160468371646.4585</v>
      </c>
      <c r="N110" s="90">
        <f t="shared" ca="1" si="21"/>
        <v>145675140326.45361</v>
      </c>
      <c r="O110" s="90">
        <f t="shared" ca="1" si="21"/>
        <v>130881909006.44873</v>
      </c>
      <c r="P110" s="90">
        <f t="shared" ca="1" si="21"/>
        <v>116088677686.44388</v>
      </c>
      <c r="Q110" s="90">
        <f t="shared" ca="1" si="21"/>
        <v>101295446366.43901</v>
      </c>
      <c r="R110" s="90">
        <f t="shared" ca="1" si="21"/>
        <v>86502215046.434143</v>
      </c>
      <c r="S110" s="90">
        <f t="shared" ca="1" si="21"/>
        <v>71708983726.42926</v>
      </c>
      <c r="T110" s="90">
        <f t="shared" ca="1" si="21"/>
        <v>56915752406.4244</v>
      </c>
      <c r="U110" s="90">
        <f t="shared" ca="1" si="21"/>
        <v>42122521086.419533</v>
      </c>
      <c r="V110">
        <f ca="1">IF('Waste 2030'!$A118="MR",INDIRECT("'Waste 2030'!"&amp;'Country Selector'!$B$3&amp;ROW($A118))*10^12,0)*'Process Emissions Multipliers'!$G$53</f>
        <v>27329289766.414661</v>
      </c>
      <c r="W110" s="90">
        <f t="shared" ca="1" si="22"/>
        <v>27522283839.030575</v>
      </c>
      <c r="X110" s="90">
        <f t="shared" ca="1" si="22"/>
        <v>27715277911.646496</v>
      </c>
      <c r="Y110" s="90">
        <f t="shared" ca="1" si="22"/>
        <v>27908271984.262413</v>
      </c>
      <c r="Z110" s="90">
        <f t="shared" ca="1" si="22"/>
        <v>28101266056.878326</v>
      </c>
      <c r="AA110" s="90">
        <f t="shared" ca="1" si="22"/>
        <v>28294260129.494247</v>
      </c>
      <c r="AB110" s="90">
        <f t="shared" ca="1" si="22"/>
        <v>28487254202.110161</v>
      </c>
      <c r="AC110" s="90">
        <f t="shared" ca="1" si="22"/>
        <v>28680248274.726082</v>
      </c>
      <c r="AD110" s="90">
        <f t="shared" ca="1" si="22"/>
        <v>28873242347.341995</v>
      </c>
      <c r="AE110" s="90">
        <f t="shared" ca="1" si="22"/>
        <v>29066236419.957916</v>
      </c>
      <c r="AF110" s="90">
        <f t="shared" ca="1" si="22"/>
        <v>29259230492.57383</v>
      </c>
      <c r="AG110" s="90">
        <f t="shared" ca="1" si="22"/>
        <v>29452224565.189751</v>
      </c>
      <c r="AH110" s="90">
        <f t="shared" ca="1" si="22"/>
        <v>29645218637.805664</v>
      </c>
      <c r="AI110" s="90">
        <f t="shared" ca="1" si="22"/>
        <v>29838212710.421577</v>
      </c>
      <c r="AJ110" s="90">
        <f t="shared" ca="1" si="22"/>
        <v>30031206783.037498</v>
      </c>
      <c r="AK110" s="90">
        <f t="shared" ca="1" si="22"/>
        <v>30224200855.653416</v>
      </c>
      <c r="AL110" s="90">
        <f t="shared" ref="AL110:AO125" ca="1" si="23">$V110*($AP$1-AL$1)/($AP$1-$V$1)+$AP110*(AL$1-$V$1)/($AP$1-$V$1)</f>
        <v>30417194928.269329</v>
      </c>
      <c r="AM110" s="90">
        <f t="shared" ca="1" si="23"/>
        <v>30610189000.885246</v>
      </c>
      <c r="AN110" s="90">
        <f t="shared" ca="1" si="23"/>
        <v>30803183073.501167</v>
      </c>
      <c r="AO110" s="90">
        <f t="shared" ca="1" si="23"/>
        <v>30996177146.117081</v>
      </c>
      <c r="AP110">
        <f ca="1">V110*'Process Emissions Multipliers'!$H$53</f>
        <v>31189171218.732998</v>
      </c>
    </row>
    <row r="111" spans="1:42">
      <c r="A111" s="74">
        <v>59</v>
      </c>
      <c r="B111" s="208">
        <f ca="1">IF('Waste 2010'!$A119="MR",INDIRECT("'Waste 2010'!"&amp;'Country Selector'!$B$3&amp;ROW($A119))*10^12,0)*'Process Emissions Multipliers'!$C$53</f>
        <v>0</v>
      </c>
      <c r="C111" s="90">
        <f t="shared" ca="1" si="15"/>
        <v>1616210608.0725737</v>
      </c>
      <c r="D111" s="90">
        <f t="shared" ca="1" si="20"/>
        <v>3232421216.1451473</v>
      </c>
      <c r="E111" s="90">
        <f t="shared" ca="1" si="20"/>
        <v>4848631824.217721</v>
      </c>
      <c r="F111" s="90">
        <f t="shared" ca="1" si="20"/>
        <v>6464842432.2902946</v>
      </c>
      <c r="G111" s="90">
        <f t="shared" ca="1" si="20"/>
        <v>8081053040.3628674</v>
      </c>
      <c r="H111" s="90">
        <f t="shared" ca="1" si="20"/>
        <v>9697263648.435442</v>
      </c>
      <c r="I111" s="90">
        <f t="shared" ca="1" si="20"/>
        <v>11313474256.508015</v>
      </c>
      <c r="J111" s="90">
        <f t="shared" ca="1" si="20"/>
        <v>12929684864.580589</v>
      </c>
      <c r="K111" s="90">
        <f t="shared" ca="1" si="20"/>
        <v>14545895472.653162</v>
      </c>
      <c r="L111" s="208">
        <f ca="1">IF('Waste 2020'!$A119="MR",INDIRECT("'Waste 2020'!"&amp;'Country Selector'!$B$3&amp;ROW($A119))*10^12,0)*'Process Emissions Multipliers'!$E$53</f>
        <v>16162106080.725737</v>
      </c>
      <c r="M111" s="90">
        <f t="shared" ca="1" si="16"/>
        <v>14545895472.653162</v>
      </c>
      <c r="N111" s="90">
        <f t="shared" ca="1" si="21"/>
        <v>12929684864.580589</v>
      </c>
      <c r="O111" s="90">
        <f t="shared" ca="1" si="21"/>
        <v>11313474256.508015</v>
      </c>
      <c r="P111" s="90">
        <f t="shared" ca="1" si="21"/>
        <v>9697263648.435442</v>
      </c>
      <c r="Q111" s="90">
        <f t="shared" ca="1" si="21"/>
        <v>8081053040.3628674</v>
      </c>
      <c r="R111" s="90">
        <f t="shared" ca="1" si="21"/>
        <v>6464842432.2902946</v>
      </c>
      <c r="S111" s="90">
        <f t="shared" ca="1" si="21"/>
        <v>4848631824.217721</v>
      </c>
      <c r="T111" s="90">
        <f t="shared" ca="1" si="21"/>
        <v>3232421216.1451473</v>
      </c>
      <c r="U111" s="90">
        <f t="shared" ca="1" si="21"/>
        <v>1616210608.0725737</v>
      </c>
      <c r="V111">
        <f ca="1">IF('Waste 2030'!$A119="MR",INDIRECT("'Waste 2030'!"&amp;'Country Selector'!$B$3&amp;ROW($A119))*10^12,0)*'Process Emissions Multipliers'!$G$53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Multipliers'!$H$53</f>
        <v>0</v>
      </c>
    </row>
    <row r="112" spans="1:42">
      <c r="A112" s="74">
        <v>60</v>
      </c>
      <c r="B112" s="208">
        <f ca="1">IF('Waste 2010'!$A120="MR",INDIRECT("'Waste 2010'!"&amp;'Country Selector'!$B$3&amp;ROW($A120))*10^12,0)*'Process Emissions Multipliers'!$C$53</f>
        <v>616906671004.06189</v>
      </c>
      <c r="C112" s="90">
        <f t="shared" ca="1" si="15"/>
        <v>627876397650.31262</v>
      </c>
      <c r="D112" s="90">
        <f t="shared" ca="1" si="20"/>
        <v>638846124296.56348</v>
      </c>
      <c r="E112" s="90">
        <f t="shared" ca="1" si="20"/>
        <v>649815850942.81421</v>
      </c>
      <c r="F112" s="90">
        <f t="shared" ca="1" si="20"/>
        <v>660785577589.06494</v>
      </c>
      <c r="G112" s="90">
        <f t="shared" ca="1" si="20"/>
        <v>671755304235.31567</v>
      </c>
      <c r="H112" s="90">
        <f t="shared" ca="1" si="20"/>
        <v>682725030881.56653</v>
      </c>
      <c r="I112" s="90">
        <f t="shared" ca="1" si="20"/>
        <v>693694757527.81738</v>
      </c>
      <c r="J112" s="90">
        <f t="shared" ca="1" si="20"/>
        <v>704664484174.06799</v>
      </c>
      <c r="K112" s="90">
        <f t="shared" ca="1" si="20"/>
        <v>715634210820.31885</v>
      </c>
      <c r="L112" s="208">
        <f ca="1">IF('Waste 2020'!$A120="MR",INDIRECT("'Waste 2020'!"&amp;'Country Selector'!$B$3&amp;ROW($A120))*10^12,0)*'Process Emissions Multipliers'!$E$53</f>
        <v>726603937466.56958</v>
      </c>
      <c r="M112" s="90">
        <f t="shared" ca="1" si="16"/>
        <v>740413241429.44507</v>
      </c>
      <c r="N112" s="90">
        <f t="shared" ca="1" si="21"/>
        <v>754222545392.32056</v>
      </c>
      <c r="O112" s="90">
        <f t="shared" ca="1" si="21"/>
        <v>768031849355.19629</v>
      </c>
      <c r="P112" s="90">
        <f t="shared" ca="1" si="21"/>
        <v>781841153318.07178</v>
      </c>
      <c r="Q112" s="90">
        <f t="shared" ca="1" si="21"/>
        <v>795650457280.94727</v>
      </c>
      <c r="R112" s="90">
        <f t="shared" ca="1" si="21"/>
        <v>809459761243.82275</v>
      </c>
      <c r="S112" s="90">
        <f t="shared" ca="1" si="21"/>
        <v>823269065206.69824</v>
      </c>
      <c r="T112" s="90">
        <f t="shared" ca="1" si="21"/>
        <v>837078369169.57373</v>
      </c>
      <c r="U112" s="90">
        <f t="shared" ca="1" si="21"/>
        <v>850887673132.44934</v>
      </c>
      <c r="V112">
        <f ca="1">IF('Waste 2030'!$A120="MR",INDIRECT("'Waste 2030'!"&amp;'Country Selector'!$B$3&amp;ROW($A120))*10^12,0)*'Process Emissions Multipliers'!$G$53</f>
        <v>864696977095.32483</v>
      </c>
      <c r="W112" s="90">
        <f t="shared" ca="1" si="24"/>
        <v>870803297186.86926</v>
      </c>
      <c r="X112" s="90">
        <f t="shared" ca="1" si="24"/>
        <v>876909617278.41382</v>
      </c>
      <c r="Y112" s="90">
        <f t="shared" ca="1" si="24"/>
        <v>883015937369.95825</v>
      </c>
      <c r="Z112" s="90">
        <f t="shared" ca="1" si="24"/>
        <v>889122257461.50281</v>
      </c>
      <c r="AA112" s="90">
        <f t="shared" ca="1" si="24"/>
        <v>895228577553.04724</v>
      </c>
      <c r="AB112" s="90">
        <f t="shared" ca="1" si="24"/>
        <v>901334897644.59167</v>
      </c>
      <c r="AC112" s="90">
        <f t="shared" ca="1" si="24"/>
        <v>907441217736.13623</v>
      </c>
      <c r="AD112" s="90">
        <f t="shared" ca="1" si="24"/>
        <v>913547537827.68066</v>
      </c>
      <c r="AE112" s="90">
        <f t="shared" ca="1" si="24"/>
        <v>919653857919.2251</v>
      </c>
      <c r="AF112" s="90">
        <f t="shared" ca="1" si="24"/>
        <v>925760178010.76965</v>
      </c>
      <c r="AG112" s="90">
        <f t="shared" ca="1" si="24"/>
        <v>931866498102.31421</v>
      </c>
      <c r="AH112" s="90">
        <f t="shared" ca="1" si="24"/>
        <v>937972818193.85864</v>
      </c>
      <c r="AI112" s="90">
        <f t="shared" ca="1" si="24"/>
        <v>944079138285.40308</v>
      </c>
      <c r="AJ112" s="90">
        <f t="shared" ca="1" si="24"/>
        <v>950185458376.94751</v>
      </c>
      <c r="AK112" s="90">
        <f t="shared" ca="1" si="24"/>
        <v>956291778468.49207</v>
      </c>
      <c r="AL112" s="90">
        <f t="shared" ca="1" si="24"/>
        <v>962398098560.0365</v>
      </c>
      <c r="AM112" s="90">
        <f t="shared" ca="1" si="23"/>
        <v>968504418651.58105</v>
      </c>
      <c r="AN112" s="90">
        <f t="shared" ca="1" si="23"/>
        <v>974610738743.12549</v>
      </c>
      <c r="AO112" s="90">
        <f t="shared" ca="1" si="23"/>
        <v>980717058834.66992</v>
      </c>
      <c r="AP112">
        <f ca="1">V112*'Process Emissions Multipliers'!$H$53</f>
        <v>986823378926.21448</v>
      </c>
    </row>
    <row r="113" spans="1:42">
      <c r="A113" s="74">
        <v>61</v>
      </c>
      <c r="B113" s="208">
        <f ca="1">IF('Waste 2010'!$A121="MR",INDIRECT("'Waste 2010'!"&amp;'Country Selector'!$B$3&amp;ROW($A121))*10^12,0)*'Process Emissions Multipliers'!$C$53</f>
        <v>21973883314.937653</v>
      </c>
      <c r="C113" s="90">
        <f t="shared" ca="1" si="15"/>
        <v>23008916199.588779</v>
      </c>
      <c r="D113" s="90">
        <f t="shared" ca="1" si="20"/>
        <v>24043949084.239914</v>
      </c>
      <c r="E113" s="90">
        <f t="shared" ca="1" si="20"/>
        <v>25078981968.891045</v>
      </c>
      <c r="F113" s="90">
        <f t="shared" ca="1" si="20"/>
        <v>26114014853.542171</v>
      </c>
      <c r="G113" s="90">
        <f t="shared" ca="1" si="20"/>
        <v>27149047738.193302</v>
      </c>
      <c r="H113" s="90">
        <f t="shared" ca="1" si="20"/>
        <v>28184080622.844437</v>
      </c>
      <c r="I113" s="90">
        <f t="shared" ca="1" si="20"/>
        <v>29219113507.495564</v>
      </c>
      <c r="J113" s="90">
        <f t="shared" ca="1" si="20"/>
        <v>30254146392.14669</v>
      </c>
      <c r="K113" s="90">
        <f t="shared" ca="1" si="20"/>
        <v>31289179276.797825</v>
      </c>
      <c r="L113" s="208">
        <f ca="1">IF('Waste 2020'!$A121="MR",INDIRECT("'Waste 2020'!"&amp;'Country Selector'!$B$3&amp;ROW($A121))*10^12,0)*'Process Emissions Multipliers'!$E$53</f>
        <v>32324212161.448952</v>
      </c>
      <c r="M113" s="90">
        <f t="shared" ca="1" si="16"/>
        <v>29091790945.304058</v>
      </c>
      <c r="N113" s="90">
        <f t="shared" ca="1" si="21"/>
        <v>25859369729.159161</v>
      </c>
      <c r="O113" s="90">
        <f t="shared" ca="1" si="21"/>
        <v>22626948513.014267</v>
      </c>
      <c r="P113" s="90">
        <f t="shared" ca="1" si="21"/>
        <v>19394527296.869373</v>
      </c>
      <c r="Q113" s="90">
        <f t="shared" ca="1" si="21"/>
        <v>16162106080.724476</v>
      </c>
      <c r="R113" s="90">
        <f t="shared" ca="1" si="21"/>
        <v>12929684864.57958</v>
      </c>
      <c r="S113" s="90">
        <f t="shared" ca="1" si="21"/>
        <v>9697263648.4346867</v>
      </c>
      <c r="T113" s="90">
        <f t="shared" ca="1" si="21"/>
        <v>6464842432.2897902</v>
      </c>
      <c r="U113" s="90">
        <f t="shared" ca="1" si="21"/>
        <v>3232421216.1448951</v>
      </c>
      <c r="V113">
        <f ca="1">IF('Waste 2030'!$A121="MR",INDIRECT("'Waste 2030'!"&amp;'Country Selector'!$B$3&amp;ROW($A121))*10^12,0)*'Process Emissions Multipliers'!$G$53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Multipliers'!$H$53</f>
        <v>0</v>
      </c>
    </row>
    <row r="114" spans="1:42">
      <c r="A114" s="74">
        <v>62</v>
      </c>
      <c r="B114" s="208">
        <f ca="1">IF('Waste 2010'!$A122="MR",INDIRECT("'Waste 2010'!"&amp;'Country Selector'!$B$3&amp;ROW($A122))*10^12,0)*'Process Emissions Multipliers'!$C$53</f>
        <v>27708680024.083199</v>
      </c>
      <c r="C114" s="90">
        <f t="shared" ca="1" si="15"/>
        <v>26168265553.162918</v>
      </c>
      <c r="D114" s="90">
        <f t="shared" ca="1" si="20"/>
        <v>24627851082.242641</v>
      </c>
      <c r="E114" s="90">
        <f t="shared" ca="1" si="20"/>
        <v>23087436611.322361</v>
      </c>
      <c r="F114" s="90">
        <f t="shared" ca="1" si="20"/>
        <v>21547022140.402084</v>
      </c>
      <c r="G114" s="90">
        <f t="shared" ca="1" si="20"/>
        <v>20006607669.481804</v>
      </c>
      <c r="H114" s="90">
        <f t="shared" ca="1" si="20"/>
        <v>18466193198.561523</v>
      </c>
      <c r="I114" s="90">
        <f t="shared" ca="1" si="20"/>
        <v>16925778727.641247</v>
      </c>
      <c r="J114" s="90">
        <f t="shared" ca="1" si="20"/>
        <v>15385364256.720966</v>
      </c>
      <c r="K114" s="90">
        <f t="shared" ca="1" si="20"/>
        <v>13844949785.800686</v>
      </c>
      <c r="L114" s="208">
        <f ca="1">IF('Waste 2020'!$A122="MR",INDIRECT("'Waste 2020'!"&amp;'Country Selector'!$B$3&amp;ROW($A122))*10^12,0)*'Process Emissions Multipliers'!$E$53</f>
        <v>12304535314.880407</v>
      </c>
      <c r="M114" s="90">
        <f t="shared" ca="1" si="16"/>
        <v>11074081783.392366</v>
      </c>
      <c r="N114" s="90">
        <f t="shared" ca="1" si="21"/>
        <v>9843628251.9043255</v>
      </c>
      <c r="O114" s="90">
        <f t="shared" ca="1" si="21"/>
        <v>8613174720.4162865</v>
      </c>
      <c r="P114" s="90">
        <f t="shared" ca="1" si="21"/>
        <v>7382721188.9282436</v>
      </c>
      <c r="Q114" s="90">
        <f t="shared" ca="1" si="21"/>
        <v>6152267657.4402037</v>
      </c>
      <c r="R114" s="90">
        <f t="shared" ca="1" si="21"/>
        <v>4921814125.9521627</v>
      </c>
      <c r="S114" s="90">
        <f t="shared" ca="1" si="21"/>
        <v>3691360594.4641218</v>
      </c>
      <c r="T114" s="90">
        <f t="shared" ca="1" si="21"/>
        <v>2460907062.9760814</v>
      </c>
      <c r="U114" s="90">
        <f t="shared" ca="1" si="21"/>
        <v>1230453531.4880407</v>
      </c>
      <c r="V114">
        <f ca="1">IF('Waste 2030'!$A122="MR",INDIRECT("'Waste 2030'!"&amp;'Country Selector'!$B$3&amp;ROW($A122))*10^12,0)*'Process Emissions Multipliers'!$G$53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Multipliers'!$H$53</f>
        <v>0</v>
      </c>
    </row>
    <row r="115" spans="1:42">
      <c r="A115" s="74">
        <v>63</v>
      </c>
      <c r="B115" s="208">
        <f ca="1">IF('Waste 2010'!$A123="MR",INDIRECT("'Waste 2010'!"&amp;'Country Selector'!$B$3&amp;ROW($A123))*10^12,0)*'Process Emissions Multipliers'!$C$53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08">
        <f ca="1">IF('Waste 2020'!$A123="MR",INDIRECT("'Waste 2020'!"&amp;'Country Selector'!$B$3&amp;ROW($A123))*10^12,0)*'Process Emissions Multipliers'!$E$53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2030'!$A123="MR",INDIRECT("'Waste 2030'!"&amp;'Country Selector'!$B$3&amp;ROW($A123))*10^12,0)*'Process Emissions Multipliers'!$G$53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Multipliers'!$H$53</f>
        <v>0</v>
      </c>
    </row>
    <row r="116" spans="1:42">
      <c r="A116" s="74">
        <v>64</v>
      </c>
      <c r="B116" s="208">
        <f ca="1">IF('Waste 2010'!$A124="MR",INDIRECT("'Waste 2010'!"&amp;'Country Selector'!$B$3&amp;ROW($A124))*10^12,0)*'Process Emissions Multipliers'!$C$53</f>
        <v>0</v>
      </c>
      <c r="C116" s="90">
        <f t="shared" ca="1" si="15"/>
        <v>587552885.75513196</v>
      </c>
      <c r="D116" s="90">
        <f t="shared" ca="1" si="20"/>
        <v>1175105771.5102639</v>
      </c>
      <c r="E116" s="90">
        <f t="shared" ca="1" si="20"/>
        <v>1762658657.2653956</v>
      </c>
      <c r="F116" s="90">
        <f t="shared" ca="1" si="20"/>
        <v>2350211543.0205278</v>
      </c>
      <c r="G116" s="90">
        <f t="shared" ca="1" si="20"/>
        <v>2937764428.7756596</v>
      </c>
      <c r="H116" s="90">
        <f t="shared" ca="1" si="20"/>
        <v>3525317314.5307913</v>
      </c>
      <c r="I116" s="90">
        <f t="shared" ca="1" si="20"/>
        <v>4112870200.285924</v>
      </c>
      <c r="J116" s="90">
        <f t="shared" ca="1" si="20"/>
        <v>4700423086.0410557</v>
      </c>
      <c r="K116" s="90">
        <f t="shared" ca="1" si="20"/>
        <v>5287975971.7961864</v>
      </c>
      <c r="L116" s="208">
        <f ca="1">IF('Waste 2020'!$A124="MR",INDIRECT("'Waste 2020'!"&amp;'Country Selector'!$B$3&amp;ROW($A124))*10^12,0)*'Process Emissions Multipliers'!$E$53</f>
        <v>5875528857.5513191</v>
      </c>
      <c r="M116" s="90">
        <f t="shared" ca="1" si="16"/>
        <v>5287975971.7961864</v>
      </c>
      <c r="N116" s="90">
        <f t="shared" ca="1" si="21"/>
        <v>4700423086.0410557</v>
      </c>
      <c r="O116" s="90">
        <f t="shared" ca="1" si="21"/>
        <v>4112870200.285924</v>
      </c>
      <c r="P116" s="90">
        <f t="shared" ca="1" si="21"/>
        <v>3525317314.5307913</v>
      </c>
      <c r="Q116" s="90">
        <f t="shared" ca="1" si="21"/>
        <v>2937764428.7756596</v>
      </c>
      <c r="R116" s="90">
        <f t="shared" ca="1" si="21"/>
        <v>2350211543.0205278</v>
      </c>
      <c r="S116" s="90">
        <f t="shared" ca="1" si="21"/>
        <v>1762658657.2653956</v>
      </c>
      <c r="T116" s="90">
        <f t="shared" ca="1" si="21"/>
        <v>1175105771.5102639</v>
      </c>
      <c r="U116" s="90">
        <f t="shared" ca="1" si="21"/>
        <v>587552885.75513196</v>
      </c>
      <c r="V116">
        <f ca="1">IF('Waste 2030'!$A124="MR",INDIRECT("'Waste 2030'!"&amp;'Country Selector'!$B$3&amp;ROW($A124))*10^12,0)*'Process Emissions Multipliers'!$G$53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Multipliers'!$H$53</f>
        <v>0</v>
      </c>
    </row>
    <row r="117" spans="1:42">
      <c r="A117" s="74">
        <v>65</v>
      </c>
      <c r="B117" s="208">
        <f ca="1">IF('Waste 2010'!$A125="MR",INDIRECT("'Waste 2010'!"&amp;'Country Selector'!$B$3&amp;ROW($A125))*10^12,0)*'Process Emissions Multipliers'!$C$53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 s="208">
        <f ca="1">IF('Waste 2020'!$A125="MR",INDIRECT("'Waste 2020'!"&amp;'Country Selector'!$B$3&amp;ROW($A125))*10^12,0)*'Process Emissions Multipliers'!$E$53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2030'!$A125="MR",INDIRECT("'Waste 2030'!"&amp;'Country Selector'!$B$3&amp;ROW($A125))*10^12,0)*'Process Emissions Multipliers'!$G$53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Multipliers'!$H$53</f>
        <v>0</v>
      </c>
    </row>
    <row r="118" spans="1:42">
      <c r="A118" s="74">
        <v>66</v>
      </c>
      <c r="B118" s="208">
        <f ca="1">IF('Waste 2010'!$A126="MR",INDIRECT("'Waste 2010'!"&amp;'Country Selector'!$B$3&amp;ROW($A126))*10^12,0)*'Process Emissions Multipliers'!$C$53</f>
        <v>0</v>
      </c>
      <c r="C118" s="90">
        <f t="shared" ca="1" si="15"/>
        <v>388507240.40602666</v>
      </c>
      <c r="D118" s="90">
        <f t="shared" ca="1" si="20"/>
        <v>777014480.81205332</v>
      </c>
      <c r="E118" s="90">
        <f t="shared" ca="1" si="20"/>
        <v>1165521721.21808</v>
      </c>
      <c r="F118" s="90">
        <f t="shared" ca="1" si="20"/>
        <v>1554028961.6241066</v>
      </c>
      <c r="G118" s="90">
        <f t="shared" ca="1" si="20"/>
        <v>1942536202.030133</v>
      </c>
      <c r="H118" s="90">
        <f t="shared" ca="1" si="20"/>
        <v>2331043442.4361601</v>
      </c>
      <c r="I118" s="90">
        <f t="shared" ca="1" si="20"/>
        <v>2719550682.8421869</v>
      </c>
      <c r="J118" s="90">
        <f t="shared" ca="1" si="20"/>
        <v>3108057923.2482133</v>
      </c>
      <c r="K118" s="90">
        <f t="shared" ca="1" si="20"/>
        <v>3496565163.6542397</v>
      </c>
      <c r="L118" s="208">
        <f ca="1">IF('Waste 2020'!$A126="MR",INDIRECT("'Waste 2020'!"&amp;'Country Selector'!$B$3&amp;ROW($A126))*10^12,0)*'Process Emissions Multipliers'!$E$53</f>
        <v>3885072404.0602665</v>
      </c>
      <c r="M118" s="90">
        <f t="shared" ca="1" si="16"/>
        <v>3496565163.6542397</v>
      </c>
      <c r="N118" s="90">
        <f t="shared" ca="1" si="21"/>
        <v>3108057923.2482133</v>
      </c>
      <c r="O118" s="90">
        <f t="shared" ca="1" si="21"/>
        <v>2719550682.8421869</v>
      </c>
      <c r="P118" s="90">
        <f t="shared" ca="1" si="21"/>
        <v>2331043442.4361601</v>
      </c>
      <c r="Q118" s="90">
        <f t="shared" ca="1" si="21"/>
        <v>1942536202.030133</v>
      </c>
      <c r="R118" s="90">
        <f t="shared" ca="1" si="21"/>
        <v>1554028961.6241066</v>
      </c>
      <c r="S118" s="90">
        <f t="shared" ca="1" si="21"/>
        <v>1165521721.21808</v>
      </c>
      <c r="T118" s="90">
        <f t="shared" ca="1" si="21"/>
        <v>777014480.81205332</v>
      </c>
      <c r="U118" s="90">
        <f t="shared" ca="1" si="21"/>
        <v>388507240.40602666</v>
      </c>
      <c r="V118">
        <f ca="1">IF('Waste 2030'!$A126="MR",INDIRECT("'Waste 2030'!"&amp;'Country Selector'!$B$3&amp;ROW($A126))*10^12,0)*'Process Emissions Multipliers'!$G$53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Multipliers'!$H$53</f>
        <v>0</v>
      </c>
    </row>
    <row r="119" spans="1:42">
      <c r="A119" s="74">
        <v>67</v>
      </c>
      <c r="B119" s="208">
        <f ca="1">IF('Waste 2010'!$A127="MR",INDIRECT("'Waste 2010'!"&amp;'Country Selector'!$B$3&amp;ROW($A127))*10^12,0)*'Process Emissions Multipliers'!$C$53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08">
        <f ca="1">IF('Waste 2020'!$A127="MR",INDIRECT("'Waste 2020'!"&amp;'Country Selector'!$B$3&amp;ROW($A127))*10^12,0)*'Process Emissions Multipliers'!$E$53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2030'!$A127="MR",INDIRECT("'Waste 2030'!"&amp;'Country Selector'!$B$3&amp;ROW($A127))*10^12,0)*'Process Emissions Multipliers'!$G$53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Multipliers'!$H$53</f>
        <v>0</v>
      </c>
    </row>
    <row r="120" spans="1:42">
      <c r="A120" s="74">
        <v>68</v>
      </c>
      <c r="B120" s="208">
        <f ca="1">IF('Waste 2010'!$A128="MR",INDIRECT("'Waste 2010'!"&amp;'Country Selector'!$B$3&amp;ROW($A128))*10^12,0)*'Process Emissions Multipliers'!$C$53</f>
        <v>0</v>
      </c>
      <c r="C120" s="90">
        <f t="shared" ca="1" si="15"/>
        <v>4856340505.0755854</v>
      </c>
      <c r="D120" s="90">
        <f t="shared" ca="1" si="20"/>
        <v>9712681010.1511707</v>
      </c>
      <c r="E120" s="90">
        <f t="shared" ca="1" si="20"/>
        <v>14569021515.226755</v>
      </c>
      <c r="F120" s="90">
        <f t="shared" ca="1" si="20"/>
        <v>19425362020.302341</v>
      </c>
      <c r="G120" s="90">
        <f t="shared" ca="1" si="20"/>
        <v>24281702525.377926</v>
      </c>
      <c r="H120" s="90">
        <f t="shared" ca="1" si="20"/>
        <v>29138043030.45351</v>
      </c>
      <c r="I120" s="90">
        <f t="shared" ca="1" si="20"/>
        <v>33994383535.529095</v>
      </c>
      <c r="J120" s="90">
        <f t="shared" ca="1" si="20"/>
        <v>38850724040.604683</v>
      </c>
      <c r="K120" s="90">
        <f t="shared" ca="1" si="20"/>
        <v>43707064545.680267</v>
      </c>
      <c r="L120" s="208">
        <f ca="1">IF('Waste 2020'!$A128="MR",INDIRECT("'Waste 2020'!"&amp;'Country Selector'!$B$3&amp;ROW($A128))*10^12,0)*'Process Emissions Multipliers'!$E$53</f>
        <v>48563405050.755852</v>
      </c>
      <c r="M120" s="90">
        <f t="shared" ca="1" si="16"/>
        <v>43707064545.680267</v>
      </c>
      <c r="N120" s="90">
        <f t="shared" ca="1" si="21"/>
        <v>38850724040.604683</v>
      </c>
      <c r="O120" s="90">
        <f t="shared" ca="1" si="21"/>
        <v>33994383535.529095</v>
      </c>
      <c r="P120" s="90">
        <f t="shared" ca="1" si="21"/>
        <v>29138043030.45351</v>
      </c>
      <c r="Q120" s="90">
        <f t="shared" ca="1" si="21"/>
        <v>24281702525.377926</v>
      </c>
      <c r="R120" s="90">
        <f t="shared" ca="1" si="21"/>
        <v>19425362020.302341</v>
      </c>
      <c r="S120" s="90">
        <f t="shared" ca="1" si="21"/>
        <v>14569021515.226755</v>
      </c>
      <c r="T120" s="90">
        <f t="shared" ca="1" si="21"/>
        <v>9712681010.1511707</v>
      </c>
      <c r="U120" s="90">
        <f t="shared" ca="1" si="21"/>
        <v>4856340505.0755854</v>
      </c>
      <c r="V120">
        <f ca="1">IF('Waste 2030'!$A128="MR",INDIRECT("'Waste 2030'!"&amp;'Country Selector'!$B$3&amp;ROW($A128))*10^12,0)*'Process Emissions Multipliers'!$G$53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Multipliers'!$H$53</f>
        <v>0</v>
      </c>
    </row>
    <row r="121" spans="1:42">
      <c r="A121" s="74">
        <v>69</v>
      </c>
      <c r="B121" s="208">
        <f ca="1">IF('Waste 2010'!$A129="MR",INDIRECT("'Waste 2010'!"&amp;'Country Selector'!$B$3&amp;ROW($A129))*10^12,0)*'Process Emissions Multipliers'!$C$53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08">
        <f ca="1">IF('Waste 2020'!$A129="MR",INDIRECT("'Waste 2020'!"&amp;'Country Selector'!$B$3&amp;ROW($A129))*10^12,0)*'Process Emissions Multipliers'!$E$53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2030'!$A129="MR",INDIRECT("'Waste 2030'!"&amp;'Country Selector'!$B$3&amp;ROW($A129))*10^12,0)*'Process Emissions Multipliers'!$G$53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Multipliers'!$H$53</f>
        <v>0</v>
      </c>
    </row>
    <row r="122" spans="1:42">
      <c r="A122" s="74">
        <v>70</v>
      </c>
      <c r="B122" s="208">
        <f ca="1">IF('Waste 2010'!$A130="MR",INDIRECT("'Waste 2010'!"&amp;'Country Selector'!$B$3&amp;ROW($A130))*10^12,0)*'Process Emissions Multipliers'!$C$53</f>
        <v>1188840959.8405259</v>
      </c>
      <c r="C122" s="90">
        <f t="shared" ca="1" si="15"/>
        <v>1069956863.8564733</v>
      </c>
      <c r="D122" s="90">
        <f t="shared" ca="1" si="20"/>
        <v>951072767.87242067</v>
      </c>
      <c r="E122" s="90">
        <f t="shared" ca="1" si="20"/>
        <v>832188671.88836813</v>
      </c>
      <c r="F122" s="90">
        <f t="shared" ca="1" si="20"/>
        <v>713304575.90431559</v>
      </c>
      <c r="G122" s="90">
        <f t="shared" ca="1" si="20"/>
        <v>594420479.92026293</v>
      </c>
      <c r="H122" s="90">
        <f t="shared" ca="1" si="20"/>
        <v>475536383.93621033</v>
      </c>
      <c r="I122" s="90">
        <f t="shared" ca="1" si="20"/>
        <v>356652287.9521578</v>
      </c>
      <c r="J122" s="90">
        <f t="shared" ca="1" si="20"/>
        <v>237768191.96810517</v>
      </c>
      <c r="K122" s="90">
        <f t="shared" ca="1" si="20"/>
        <v>118884095.98405258</v>
      </c>
      <c r="L122" s="208">
        <f ca="1">IF('Waste 2020'!$A130="MR",INDIRECT("'Waste 2020'!"&amp;'Country Selector'!$B$3&amp;ROW($A130))*10^12,0)*'Process Emissions Multipliers'!$E$53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2030'!$A130="MR",INDIRECT("'Waste 2030'!"&amp;'Country Selector'!$B$3&amp;ROW($A130))*10^12,0)*'Process Emissions Multipliers'!$G$53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Multipliers'!$H$53</f>
        <v>0</v>
      </c>
    </row>
    <row r="123" spans="1:42">
      <c r="A123" s="74">
        <v>71</v>
      </c>
      <c r="B123" s="208">
        <f ca="1">IF('Waste 2010'!$A131="MR",INDIRECT("'Waste 2010'!"&amp;'Country Selector'!$B$3&amp;ROW($A131))*10^12,0)*'Process Emissions Multipliers'!$C$53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08">
        <f ca="1">IF('Waste 2020'!$A131="MR",INDIRECT("'Waste 2020'!"&amp;'Country Selector'!$B$3&amp;ROW($A131))*10^12,0)*'Process Emissions Multipliers'!$E$53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2030'!$A131="MR",INDIRECT("'Waste 2030'!"&amp;'Country Selector'!$B$3&amp;ROW($A131))*10^12,0)*'Process Emissions Multipliers'!$G$53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Multipliers'!$H$53</f>
        <v>0</v>
      </c>
    </row>
    <row r="124" spans="1:42">
      <c r="A124" s="74">
        <v>72</v>
      </c>
      <c r="B124" s="208">
        <f ca="1">IF('Waste 2010'!$A132="MR",INDIRECT("'Waste 2010'!"&amp;'Country Selector'!$B$3&amp;ROW($A132))*10^12,0)*'Process Emissions Multipliers'!$C$53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08">
        <f ca="1">IF('Waste 2020'!$A132="MR",INDIRECT("'Waste 2020'!"&amp;'Country Selector'!$B$3&amp;ROW($A132))*10^12,0)*'Process Emissions Multipliers'!$E$53</f>
        <v>0</v>
      </c>
      <c r="M124" s="90">
        <f t="shared" ca="1" si="16"/>
        <v>87772994.262457266</v>
      </c>
      <c r="N124" s="90">
        <f t="shared" ca="1" si="21"/>
        <v>175545988.52491453</v>
      </c>
      <c r="O124" s="90">
        <f t="shared" ca="1" si="21"/>
        <v>263318982.78737178</v>
      </c>
      <c r="P124" s="90">
        <f t="shared" ca="1" si="21"/>
        <v>351091977.04982907</v>
      </c>
      <c r="Q124" s="90">
        <f t="shared" ca="1" si="21"/>
        <v>438864971.31228626</v>
      </c>
      <c r="R124" s="90">
        <f t="shared" ca="1" si="21"/>
        <v>526637965.57474357</v>
      </c>
      <c r="S124" s="90">
        <f t="shared" ca="1" si="21"/>
        <v>614410959.83720088</v>
      </c>
      <c r="T124" s="90">
        <f t="shared" ca="1" si="21"/>
        <v>702183954.09965813</v>
      </c>
      <c r="U124" s="90">
        <f t="shared" ca="1" si="21"/>
        <v>789956948.36211538</v>
      </c>
      <c r="V124">
        <f ca="1">IF('Waste 2030'!$A132="MR",INDIRECT("'Waste 2030'!"&amp;'Country Selector'!$B$3&amp;ROW($A132))*10^12,0)*'Process Emissions Multipliers'!$G$53</f>
        <v>877729942.62457263</v>
      </c>
      <c r="W124" s="90">
        <f t="shared" ca="1" si="24"/>
        <v>883928298.95698738</v>
      </c>
      <c r="X124" s="90">
        <f t="shared" ca="1" si="24"/>
        <v>890126655.28940201</v>
      </c>
      <c r="Y124" s="90">
        <f t="shared" ca="1" si="24"/>
        <v>896325011.62181652</v>
      </c>
      <c r="Z124" s="90">
        <f t="shared" ca="1" si="24"/>
        <v>902523367.95423126</v>
      </c>
      <c r="AA124" s="90">
        <f t="shared" ca="1" si="24"/>
        <v>908721724.28664589</v>
      </c>
      <c r="AB124" s="90">
        <f t="shared" ca="1" si="24"/>
        <v>914920080.61906052</v>
      </c>
      <c r="AC124" s="90">
        <f t="shared" ca="1" si="24"/>
        <v>921118436.95147514</v>
      </c>
      <c r="AD124" s="90">
        <f t="shared" ca="1" si="24"/>
        <v>927316793.28388977</v>
      </c>
      <c r="AE124" s="90">
        <f t="shared" ca="1" si="24"/>
        <v>933515149.61630452</v>
      </c>
      <c r="AF124" s="90">
        <f t="shared" ca="1" si="24"/>
        <v>939713505.94871902</v>
      </c>
      <c r="AG124" s="90">
        <f t="shared" ca="1" si="24"/>
        <v>945911862.28113377</v>
      </c>
      <c r="AH124" s="90">
        <f t="shared" ca="1" si="24"/>
        <v>952110218.61354852</v>
      </c>
      <c r="AI124" s="90">
        <f t="shared" ca="1" si="24"/>
        <v>958308574.94596303</v>
      </c>
      <c r="AJ124" s="90">
        <f t="shared" ca="1" si="24"/>
        <v>964506931.27837777</v>
      </c>
      <c r="AK124" s="90">
        <f t="shared" ca="1" si="24"/>
        <v>970705287.6107924</v>
      </c>
      <c r="AL124" s="90">
        <f t="shared" ca="1" si="24"/>
        <v>976903643.94320703</v>
      </c>
      <c r="AM124" s="90">
        <f t="shared" ca="1" si="23"/>
        <v>983102000.27562177</v>
      </c>
      <c r="AN124" s="90">
        <f t="shared" ca="1" si="23"/>
        <v>989300356.6080364</v>
      </c>
      <c r="AO124" s="90">
        <f t="shared" ca="1" si="23"/>
        <v>995498712.94045115</v>
      </c>
      <c r="AP124">
        <f ca="1">V124*'Process Emissions Multipliers'!$H$53</f>
        <v>1001697069.2728657</v>
      </c>
    </row>
    <row r="125" spans="1:42">
      <c r="A125" s="74">
        <v>73</v>
      </c>
      <c r="B125" s="208">
        <f ca="1">IF('Waste 2010'!$A133="MR",INDIRECT("'Waste 2010'!"&amp;'Country Selector'!$B$3&amp;ROW($A133))*10^12,0)*'Process Emissions Multipliers'!$C$53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08">
        <f ca="1">IF('Waste 2020'!$A133="MR",INDIRECT("'Waste 2020'!"&amp;'Country Selector'!$B$3&amp;ROW($A133))*10^12,0)*'Process Emissions Multipliers'!$E$53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2030'!$A133="MR",INDIRECT("'Waste 2030'!"&amp;'Country Selector'!$B$3&amp;ROW($A133))*10^12,0)*'Process Emissions Multipliers'!$G$53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Multipliers'!$H$53</f>
        <v>0</v>
      </c>
    </row>
    <row r="126" spans="1:42">
      <c r="A126" s="74">
        <v>74</v>
      </c>
      <c r="B126" s="208">
        <f ca="1">IF('Waste 2010'!$A134="MR",INDIRECT("'Waste 2010'!"&amp;'Country Selector'!$B$3&amp;ROW($A134))*10^12,0)*'Process Emissions Multipliers'!$C$53</f>
        <v>89920509299.423523</v>
      </c>
      <c r="C126" s="90">
        <f t="shared" ca="1" si="15"/>
        <v>94009276282.261276</v>
      </c>
      <c r="D126" s="90">
        <f t="shared" ca="1" si="20"/>
        <v>98098043265.09903</v>
      </c>
      <c r="E126" s="90">
        <f t="shared" ca="1" si="20"/>
        <v>102186810247.9368</v>
      </c>
      <c r="F126" s="90">
        <f t="shared" ca="1" si="20"/>
        <v>106275577230.77455</v>
      </c>
      <c r="G126" s="90">
        <f t="shared" ca="1" si="20"/>
        <v>110364344213.6123</v>
      </c>
      <c r="H126" s="90">
        <f t="shared" ca="1" si="20"/>
        <v>114453111196.45007</v>
      </c>
      <c r="I126" s="90">
        <f t="shared" ca="1" si="20"/>
        <v>118541878179.28783</v>
      </c>
      <c r="J126" s="90">
        <f t="shared" ca="1" si="20"/>
        <v>122630645162.12558</v>
      </c>
      <c r="K126" s="90">
        <f t="shared" ca="1" si="20"/>
        <v>126719412144.96335</v>
      </c>
      <c r="L126" s="208">
        <f ca="1">IF('Waste 2020'!$A134="MR",INDIRECT("'Waste 2020'!"&amp;'Country Selector'!$B$3&amp;ROW($A134))*10^12,0)*'Process Emissions Multipliers'!$E$53</f>
        <v>130808179127.8011</v>
      </c>
      <c r="M126" s="90">
        <f t="shared" ca="1" si="16"/>
        <v>132830993756.89822</v>
      </c>
      <c r="N126" s="90">
        <f t="shared" ca="1" si="21"/>
        <v>134853808385.99532</v>
      </c>
      <c r="O126" s="90">
        <f t="shared" ca="1" si="21"/>
        <v>136876623015.09244</v>
      </c>
      <c r="P126" s="90">
        <f t="shared" ca="1" si="21"/>
        <v>138899437644.18954</v>
      </c>
      <c r="Q126" s="90">
        <f t="shared" ca="1" si="21"/>
        <v>140922252273.28665</v>
      </c>
      <c r="R126" s="90">
        <f t="shared" ca="1" si="21"/>
        <v>142945066902.38379</v>
      </c>
      <c r="S126" s="90">
        <f t="shared" ca="1" si="21"/>
        <v>144967881531.4809</v>
      </c>
      <c r="T126" s="90">
        <f t="shared" ca="1" si="21"/>
        <v>146990696160.578</v>
      </c>
      <c r="U126" s="90">
        <f t="shared" ca="1" si="21"/>
        <v>149013510789.67511</v>
      </c>
      <c r="V126">
        <f ca="1">IF('Waste 2030'!$A134="MR",INDIRECT("'Waste 2030'!"&amp;'Country Selector'!$B$3&amp;ROW($A134))*10^12,0)*'Process Emissions Multipliers'!$G$53</f>
        <v>151036325418.77222</v>
      </c>
      <c r="W126" s="90">
        <f t="shared" ca="1" si="24"/>
        <v>152102914261.90173</v>
      </c>
      <c r="X126" s="90">
        <f t="shared" ca="1" si="24"/>
        <v>153169503105.03125</v>
      </c>
      <c r="Y126" s="90">
        <f t="shared" ca="1" si="24"/>
        <v>154236091948.1608</v>
      </c>
      <c r="Z126" s="90">
        <f t="shared" ca="1" si="24"/>
        <v>155302680791.29031</v>
      </c>
      <c r="AA126" s="90">
        <f t="shared" ca="1" si="24"/>
        <v>156369269634.41983</v>
      </c>
      <c r="AB126" s="90">
        <f t="shared" ca="1" si="24"/>
        <v>157435858477.54938</v>
      </c>
      <c r="AC126" s="90">
        <f t="shared" ca="1" si="24"/>
        <v>158502447320.67889</v>
      </c>
      <c r="AD126" s="90">
        <f t="shared" ca="1" si="24"/>
        <v>159569036163.80841</v>
      </c>
      <c r="AE126" s="90">
        <f t="shared" ca="1" si="24"/>
        <v>160635625006.93793</v>
      </c>
      <c r="AF126" s="90">
        <f t="shared" ca="1" si="24"/>
        <v>161702213850.06744</v>
      </c>
      <c r="AG126" s="90">
        <f t="shared" ca="1" si="24"/>
        <v>162768802693.19696</v>
      </c>
      <c r="AH126" s="90">
        <f t="shared" ca="1" si="24"/>
        <v>163835391536.32651</v>
      </c>
      <c r="AI126" s="90">
        <f t="shared" ca="1" si="24"/>
        <v>164901980379.45605</v>
      </c>
      <c r="AJ126" s="90">
        <f t="shared" ca="1" si="24"/>
        <v>165968569222.58557</v>
      </c>
      <c r="AK126" s="90">
        <f t="shared" ca="1" si="24"/>
        <v>167035158065.71509</v>
      </c>
      <c r="AL126" s="90">
        <f t="shared" ref="AL126:AO141" ca="1" si="25">$V126*($AP$1-AL$1)/($AP$1-$V$1)+$AP126*(AL$1-$V$1)/($AP$1-$V$1)</f>
        <v>168101746908.8446</v>
      </c>
      <c r="AM126" s="90">
        <f t="shared" ca="1" si="25"/>
        <v>169168335751.97412</v>
      </c>
      <c r="AN126" s="90">
        <f t="shared" ca="1" si="25"/>
        <v>170234924595.10367</v>
      </c>
      <c r="AO126" s="90">
        <f t="shared" ca="1" si="25"/>
        <v>171301513438.23315</v>
      </c>
      <c r="AP126">
        <f ca="1">V126*'Process Emissions Multipliers'!$H$53</f>
        <v>172368102281.3627</v>
      </c>
    </row>
    <row r="127" spans="1:42">
      <c r="A127" s="74">
        <v>75</v>
      </c>
      <c r="B127" s="208">
        <f ca="1">IF('Waste 2010'!$A135="MR",INDIRECT("'Waste 2010'!"&amp;'Country Selector'!$B$3&amp;ROW($A135))*10^12,0)*'Process Emissions Multipliers'!$C$53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08">
        <f ca="1">IF('Waste 2020'!$A135="MR",INDIRECT("'Waste 2020'!"&amp;'Country Selector'!$B$3&amp;ROW($A135))*10^12,0)*'Process Emissions Multipliers'!$E$53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2030'!$A135="MR",INDIRECT("'Waste 2030'!"&amp;'Country Selector'!$B$3&amp;ROW($A135))*10^12,0)*'Process Emissions Multipliers'!$G$53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Multipliers'!$H$53</f>
        <v>0</v>
      </c>
    </row>
    <row r="128" spans="1:42">
      <c r="A128" s="74">
        <v>76</v>
      </c>
      <c r="B128" s="208">
        <f ca="1">IF('Waste 2010'!$A136="MR",INDIRECT("'Waste 2010'!"&amp;'Country Selector'!$B$3&amp;ROW($A136))*10^12,0)*'Process Emissions Multipliers'!$C$53</f>
        <v>49937898644.960472</v>
      </c>
      <c r="C128" s="90">
        <f t="shared" ref="C128:K156" ca="1" si="27">$B128*($L$1-C$1)/($L$1-$B$1)+$L128*(C$1-$B$1)/($L$1-$B$1)</f>
        <v>50668063705.481918</v>
      </c>
      <c r="D128" s="90">
        <f t="shared" ca="1" si="27"/>
        <v>51398228766.003365</v>
      </c>
      <c r="E128" s="90">
        <f t="shared" ca="1" si="27"/>
        <v>52128393826.524818</v>
      </c>
      <c r="F128" s="90">
        <f t="shared" ca="1" si="27"/>
        <v>52858558887.046249</v>
      </c>
      <c r="G128" s="90">
        <f t="shared" ca="1" si="27"/>
        <v>53588723947.567703</v>
      </c>
      <c r="H128" s="90">
        <f t="shared" ca="1" si="27"/>
        <v>54318889008.089149</v>
      </c>
      <c r="I128" s="90">
        <f t="shared" ca="1" si="27"/>
        <v>55049054068.610596</v>
      </c>
      <c r="J128" s="90">
        <f t="shared" ca="1" si="27"/>
        <v>55779219129.132042</v>
      </c>
      <c r="K128" s="90">
        <f t="shared" ca="1" si="27"/>
        <v>56509384189.653488</v>
      </c>
      <c r="L128" s="208">
        <f ca="1">IF('Waste 2020'!$A136="MR",INDIRECT("'Waste 2020'!"&amp;'Country Selector'!$B$3&amp;ROW($A136))*10^12,0)*'Process Emissions Multipliers'!$E$53</f>
        <v>57239549250.174934</v>
      </c>
      <c r="M128" s="90">
        <f t="shared" ref="M128:U156" ca="1" si="28">$L128*($V$1-M$1)/($V$1-$L$1)+$V128*(M$1-$L$1)/($V$1-$L$1)</f>
        <v>57375914191.02018</v>
      </c>
      <c r="N128" s="90">
        <f t="shared" ca="1" si="28"/>
        <v>57512279131.865433</v>
      </c>
      <c r="O128" s="90">
        <f t="shared" ca="1" si="28"/>
        <v>57648644072.710678</v>
      </c>
      <c r="P128" s="90">
        <f t="shared" ca="1" si="28"/>
        <v>57785009013.555923</v>
      </c>
      <c r="Q128" s="90">
        <f t="shared" ca="1" si="28"/>
        <v>57921373954.401184</v>
      </c>
      <c r="R128" s="90">
        <f t="shared" ca="1" si="28"/>
        <v>58057738895.246429</v>
      </c>
      <c r="S128" s="90">
        <f t="shared" ca="1" si="28"/>
        <v>58194103836.091675</v>
      </c>
      <c r="T128" s="90">
        <f t="shared" ca="1" si="28"/>
        <v>58330468776.93692</v>
      </c>
      <c r="U128" s="90">
        <f t="shared" ca="1" si="28"/>
        <v>58466833717.782173</v>
      </c>
      <c r="V128">
        <f ca="1">IF('Waste 2030'!$A136="MR",INDIRECT("'Waste 2030'!"&amp;'Country Selector'!$B$3&amp;ROW($A136))*10^12,0)*'Process Emissions Multipliers'!$G$53</f>
        <v>58603198658.627419</v>
      </c>
      <c r="W128" s="90">
        <f t="shared" ca="1" si="26"/>
        <v>59017042928.790161</v>
      </c>
      <c r="X128" s="90">
        <f t="shared" ca="1" si="26"/>
        <v>59430887198.952919</v>
      </c>
      <c r="Y128" s="90">
        <f t="shared" ca="1" si="26"/>
        <v>59844731469.115662</v>
      </c>
      <c r="Z128" s="90">
        <f t="shared" ca="1" si="26"/>
        <v>60258575739.278412</v>
      </c>
      <c r="AA128" s="90">
        <f t="shared" ca="1" si="26"/>
        <v>60672420009.441162</v>
      </c>
      <c r="AB128" s="90">
        <f t="shared" ca="1" si="26"/>
        <v>61086264279.603905</v>
      </c>
      <c r="AC128" s="90">
        <f t="shared" ca="1" si="26"/>
        <v>61500108549.766663</v>
      </c>
      <c r="AD128" s="90">
        <f t="shared" ca="1" si="26"/>
        <v>61913952819.929405</v>
      </c>
      <c r="AE128" s="90">
        <f t="shared" ca="1" si="26"/>
        <v>62327797090.092148</v>
      </c>
      <c r="AF128" s="90">
        <f t="shared" ca="1" si="26"/>
        <v>62741641360.254898</v>
      </c>
      <c r="AG128" s="90">
        <f t="shared" ca="1" si="26"/>
        <v>63155485630.417648</v>
      </c>
      <c r="AH128" s="90">
        <f t="shared" ca="1" si="26"/>
        <v>63569329900.580391</v>
      </c>
      <c r="AI128" s="90">
        <f t="shared" ca="1" si="26"/>
        <v>63983174170.743149</v>
      </c>
      <c r="AJ128" s="90">
        <f t="shared" ca="1" si="26"/>
        <v>64397018440.905891</v>
      </c>
      <c r="AK128" s="90">
        <f t="shared" ca="1" si="26"/>
        <v>64810862711.068642</v>
      </c>
      <c r="AL128" s="90">
        <f t="shared" ca="1" si="26"/>
        <v>65224706981.231384</v>
      </c>
      <c r="AM128" s="90">
        <f t="shared" ca="1" si="25"/>
        <v>65638551251.394135</v>
      </c>
      <c r="AN128" s="90">
        <f t="shared" ca="1" si="25"/>
        <v>66052395521.556877</v>
      </c>
      <c r="AO128" s="90">
        <f t="shared" ca="1" si="25"/>
        <v>66466239791.719627</v>
      </c>
      <c r="AP128">
        <f ca="1">V128*'Process Emissions Multipliers'!$H$53</f>
        <v>66880084061.882378</v>
      </c>
    </row>
    <row r="129" spans="1:42">
      <c r="A129" s="74">
        <v>77</v>
      </c>
      <c r="B129" s="208">
        <f ca="1">IF('Waste 2010'!$A137="MR",INDIRECT("'Waste 2010'!"&amp;'Country Selector'!$B$3&amp;ROW($A137))*10^12,0)*'Process Emissions Multipliers'!$C$53</f>
        <v>76500503671.806961</v>
      </c>
      <c r="C129" s="90">
        <f t="shared" ca="1" si="27"/>
        <v>68850453304.626266</v>
      </c>
      <c r="D129" s="90">
        <f t="shared" ca="1" si="27"/>
        <v>61200402937.445572</v>
      </c>
      <c r="E129" s="90">
        <f t="shared" ca="1" si="27"/>
        <v>53550352570.264877</v>
      </c>
      <c r="F129" s="90">
        <f t="shared" ca="1" si="27"/>
        <v>45900302203.084183</v>
      </c>
      <c r="G129" s="90">
        <f t="shared" ca="1" si="27"/>
        <v>38250251835.903481</v>
      </c>
      <c r="H129" s="90">
        <f t="shared" ca="1" si="27"/>
        <v>30600201468.722786</v>
      </c>
      <c r="I129" s="90">
        <f t="shared" ca="1" si="27"/>
        <v>22950151101.542091</v>
      </c>
      <c r="J129" s="90">
        <f t="shared" ca="1" si="27"/>
        <v>15300100734.361393</v>
      </c>
      <c r="K129" s="90">
        <f t="shared" ca="1" si="27"/>
        <v>7650050367.1806965</v>
      </c>
      <c r="L129" s="208">
        <f ca="1">IF('Waste 2020'!$A137="MR",INDIRECT("'Waste 2020'!"&amp;'Country Selector'!$B$3&amp;ROW($A137))*10^12,0)*'Process Emissions Multipliers'!$E$53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2030'!$A137="MR",INDIRECT("'Waste 2030'!"&amp;'Country Selector'!$B$3&amp;ROW($A137))*10^12,0)*'Process Emissions Multipliers'!$G$53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Multipliers'!$H$53</f>
        <v>0</v>
      </c>
    </row>
    <row r="130" spans="1:42">
      <c r="A130" s="74">
        <v>78</v>
      </c>
      <c r="B130" s="208">
        <f ca="1">IF('Waste 2010'!$A138="MR",INDIRECT("'Waste 2010'!"&amp;'Country Selector'!$B$3&amp;ROW($A138))*10^12,0)*'Process Emissions Multipliers'!$C$53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08">
        <f ca="1">IF('Waste 2020'!$A138="MR",INDIRECT("'Waste 2020'!"&amp;'Country Selector'!$B$3&amp;ROW($A138))*10^12,0)*'Process Emissions Multipliers'!$E$53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2030'!$A138="MR",INDIRECT("'Waste 2030'!"&amp;'Country Selector'!$B$3&amp;ROW($A138))*10^12,0)*'Process Emissions Multipliers'!$G$53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Multipliers'!$H$53</f>
        <v>0</v>
      </c>
    </row>
    <row r="131" spans="1:42">
      <c r="A131" s="74">
        <v>79</v>
      </c>
      <c r="B131" s="208">
        <f ca="1">IF('Waste 2010'!$A139="MR",INDIRECT("'Waste 2010'!"&amp;'Country Selector'!$B$3&amp;ROW($A139))*10^12,0)*'Process Emissions Multipliers'!$C$53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08">
        <f ca="1">IF('Waste 2020'!$A139="MR",INDIRECT("'Waste 2020'!"&amp;'Country Selector'!$B$3&amp;ROW($A139))*10^12,0)*'Process Emissions Multipliers'!$E$53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2030'!$A139="MR",INDIRECT("'Waste 2030'!"&amp;'Country Selector'!$B$3&amp;ROW($A139))*10^12,0)*'Process Emissions Multipliers'!$G$53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Multipliers'!$H$53</f>
        <v>0</v>
      </c>
    </row>
    <row r="132" spans="1:42">
      <c r="A132" s="74">
        <v>80</v>
      </c>
      <c r="B132" s="208">
        <f ca="1">IF('Waste 2010'!$A140="MR",INDIRECT("'Waste 2010'!"&amp;'Country Selector'!$B$3&amp;ROW($A140))*10^12,0)*'Process Emissions Multipliers'!$C$53</f>
        <v>6120040293.7434721</v>
      </c>
      <c r="C132" s="90">
        <f t="shared" ca="1" si="27"/>
        <v>5508036264.3691244</v>
      </c>
      <c r="D132" s="90">
        <f t="shared" ca="1" si="27"/>
        <v>4896032234.9947777</v>
      </c>
      <c r="E132" s="90">
        <f t="shared" ca="1" si="27"/>
        <v>4284028205.6204309</v>
      </c>
      <c r="F132" s="90">
        <f t="shared" ca="1" si="27"/>
        <v>3672024176.2460833</v>
      </c>
      <c r="G132" s="90">
        <f t="shared" ca="1" si="27"/>
        <v>3060020146.871736</v>
      </c>
      <c r="H132" s="90">
        <f t="shared" ca="1" si="27"/>
        <v>2448016117.4973888</v>
      </c>
      <c r="I132" s="90">
        <f t="shared" ca="1" si="27"/>
        <v>1836012088.1230416</v>
      </c>
      <c r="J132" s="90">
        <f t="shared" ca="1" si="27"/>
        <v>1224008058.7486944</v>
      </c>
      <c r="K132" s="90">
        <f t="shared" ca="1" si="27"/>
        <v>612004029.37434721</v>
      </c>
      <c r="L132" s="208">
        <f ca="1">IF('Waste 2020'!$A140="MR",INDIRECT("'Waste 2020'!"&amp;'Country Selector'!$B$3&amp;ROW($A140))*10^12,0)*'Process Emissions Multipliers'!$E$53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2030'!$A140="MR",INDIRECT("'Waste 2030'!"&amp;'Country Selector'!$B$3&amp;ROW($A140))*10^12,0)*'Process Emissions Multipliers'!$G$53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Multipliers'!$H$53</f>
        <v>0</v>
      </c>
    </row>
    <row r="133" spans="1:42">
      <c r="A133" s="74">
        <v>81</v>
      </c>
      <c r="B133" s="208">
        <f ca="1">IF('Waste 2010'!$A141="MR",INDIRECT("'Waste 2010'!"&amp;'Country Selector'!$B$3&amp;ROW($A141))*10^12,0)*'Process Emissions Multipliers'!$C$53</f>
        <v>726216613269.07483</v>
      </c>
      <c r="C133" s="90">
        <f t="shared" ca="1" si="27"/>
        <v>748432538040.33813</v>
      </c>
      <c r="D133" s="90">
        <f t="shared" ca="1" si="27"/>
        <v>770648462811.60132</v>
      </c>
      <c r="E133" s="90">
        <f t="shared" ca="1" si="27"/>
        <v>792864387582.8645</v>
      </c>
      <c r="F133" s="90">
        <f t="shared" ca="1" si="27"/>
        <v>815080312354.12793</v>
      </c>
      <c r="G133" s="90">
        <f t="shared" ca="1" si="27"/>
        <v>837296237125.39111</v>
      </c>
      <c r="H133" s="90">
        <f t="shared" ca="1" si="27"/>
        <v>859512161896.6543</v>
      </c>
      <c r="I133" s="90">
        <f t="shared" ca="1" si="27"/>
        <v>881728086667.91772</v>
      </c>
      <c r="J133" s="90">
        <f t="shared" ca="1" si="27"/>
        <v>903944011439.18091</v>
      </c>
      <c r="K133" s="90">
        <f t="shared" ca="1" si="27"/>
        <v>926159936210.44409</v>
      </c>
      <c r="L133" s="208">
        <f ca="1">IF('Waste 2020'!$A141="MR",INDIRECT("'Waste 2020'!"&amp;'Country Selector'!$B$3&amp;ROW($A141))*10^12,0)*'Process Emissions Multipliers'!$E$53</f>
        <v>948375860981.7074</v>
      </c>
      <c r="M133" s="90">
        <f t="shared" ca="1" si="28"/>
        <v>962128169212.05872</v>
      </c>
      <c r="N133" s="90">
        <f t="shared" ca="1" si="28"/>
        <v>975880477442.41016</v>
      </c>
      <c r="O133" s="90">
        <f t="shared" ca="1" si="28"/>
        <v>989632785672.76147</v>
      </c>
      <c r="P133" s="90">
        <f t="shared" ca="1" si="28"/>
        <v>1003385093903.1129</v>
      </c>
      <c r="Q133" s="90">
        <f t="shared" ca="1" si="28"/>
        <v>1017137402133.4642</v>
      </c>
      <c r="R133" s="90">
        <f t="shared" ca="1" si="28"/>
        <v>1030889710363.8157</v>
      </c>
      <c r="S133" s="90">
        <f t="shared" ca="1" si="28"/>
        <v>1044642018594.1671</v>
      </c>
      <c r="T133" s="90">
        <f t="shared" ca="1" si="28"/>
        <v>1058394326824.5186</v>
      </c>
      <c r="U133" s="90">
        <f t="shared" ca="1" si="28"/>
        <v>1072146635054.8698</v>
      </c>
      <c r="V133">
        <f ca="1">IF('Waste 2030'!$A141="MR",INDIRECT("'Waste 2030'!"&amp;'Country Selector'!$B$3&amp;ROW($A141))*10^12,0)*'Process Emissions Multipliers'!$G$53</f>
        <v>1085898943285.2212</v>
      </c>
      <c r="W133" s="90">
        <f t="shared" ca="1" si="26"/>
        <v>1093567348183.5981</v>
      </c>
      <c r="X133" s="90">
        <f t="shared" ca="1" si="26"/>
        <v>1101235753081.9749</v>
      </c>
      <c r="Y133" s="90">
        <f t="shared" ca="1" si="26"/>
        <v>1108904157980.3521</v>
      </c>
      <c r="Z133" s="90">
        <f t="shared" ca="1" si="26"/>
        <v>1116572562878.7288</v>
      </c>
      <c r="AA133" s="90">
        <f t="shared" ca="1" si="26"/>
        <v>1124240967777.1055</v>
      </c>
      <c r="AB133" s="90">
        <f t="shared" ca="1" si="26"/>
        <v>1131909372675.4824</v>
      </c>
      <c r="AC133" s="90">
        <f t="shared" ca="1" si="26"/>
        <v>1139577777573.8594</v>
      </c>
      <c r="AD133" s="90">
        <f t="shared" ca="1" si="26"/>
        <v>1147246182472.2363</v>
      </c>
      <c r="AE133" s="90">
        <f t="shared" ca="1" si="26"/>
        <v>1154914587370.6133</v>
      </c>
      <c r="AF133" s="90">
        <f t="shared" ca="1" si="26"/>
        <v>1162582992268.99</v>
      </c>
      <c r="AG133" s="90">
        <f t="shared" ca="1" si="26"/>
        <v>1170251397167.3667</v>
      </c>
      <c r="AH133" s="90">
        <f t="shared" ca="1" si="26"/>
        <v>1177919802065.7437</v>
      </c>
      <c r="AI133" s="90">
        <f t="shared" ca="1" si="26"/>
        <v>1185588206964.1206</v>
      </c>
      <c r="AJ133" s="90">
        <f t="shared" ca="1" si="26"/>
        <v>1193256611862.4976</v>
      </c>
      <c r="AK133" s="90">
        <f t="shared" ca="1" si="26"/>
        <v>1200925016760.8743</v>
      </c>
      <c r="AL133" s="90">
        <f t="shared" ca="1" si="26"/>
        <v>1208593421659.2512</v>
      </c>
      <c r="AM133" s="90">
        <f t="shared" ca="1" si="25"/>
        <v>1216261826557.6282</v>
      </c>
      <c r="AN133" s="90">
        <f t="shared" ca="1" si="25"/>
        <v>1223930231456.0051</v>
      </c>
      <c r="AO133" s="90">
        <f t="shared" ca="1" si="25"/>
        <v>1231598636354.3818</v>
      </c>
      <c r="AP133">
        <f ca="1">V133*'Process Emissions Multipliers'!$H$53</f>
        <v>1239267041252.7588</v>
      </c>
    </row>
    <row r="134" spans="1:42">
      <c r="A134" s="74">
        <v>82</v>
      </c>
      <c r="B134" s="208">
        <f ca="1">IF('Waste 2010'!$A142="MR",INDIRECT("'Waste 2010'!"&amp;'Country Selector'!$B$3&amp;ROW($A142))*10^12,0)*'Process Emissions Multipliers'!$C$53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208">
        <f ca="1">IF('Waste 2020'!$A142="MR",INDIRECT("'Waste 2020'!"&amp;'Country Selector'!$B$3&amp;ROW($A142))*10^12,0)*'Process Emissions Multipliers'!$E$53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2030'!$A142="MR",INDIRECT("'Waste 2030'!"&amp;'Country Selector'!$B$3&amp;ROW($A142))*10^12,0)*'Process Emissions Multipliers'!$G$53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Multipliers'!$H$53</f>
        <v>0</v>
      </c>
    </row>
    <row r="135" spans="1:42">
      <c r="A135" s="74">
        <v>83</v>
      </c>
      <c r="B135" s="208">
        <f ca="1">IF('Waste 2010'!$A143="MR",INDIRECT("'Waste 2010'!"&amp;'Country Selector'!$B$3&amp;ROW($A143))*10^12,0)*'Process Emissions Multipliers'!$C$53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08">
        <f ca="1">IF('Waste 2020'!$A143="MR",INDIRECT("'Waste 2020'!"&amp;'Country Selector'!$B$3&amp;ROW($A143))*10^12,0)*'Process Emissions Multipliers'!$E$53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2030'!$A143="MR",INDIRECT("'Waste 2030'!"&amp;'Country Selector'!$B$3&amp;ROW($A143))*10^12,0)*'Process Emissions Multipliers'!$G$53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Multipliers'!$H$53</f>
        <v>0</v>
      </c>
    </row>
    <row r="136" spans="1:42">
      <c r="A136" s="74">
        <v>84</v>
      </c>
      <c r="B136" s="208">
        <f ca="1">IF('Waste 2010'!$A144="MR",INDIRECT("'Waste 2010'!"&amp;'Country Selector'!$B$3&amp;ROW($A144))*10^12,0)*'Process Emissions Multipliers'!$C$53</f>
        <v>334540842770.08862</v>
      </c>
      <c r="C136" s="90">
        <f t="shared" ca="1" si="27"/>
        <v>339219814882.38477</v>
      </c>
      <c r="D136" s="90">
        <f t="shared" ca="1" si="27"/>
        <v>343898786994.68091</v>
      </c>
      <c r="E136" s="90">
        <f t="shared" ca="1" si="27"/>
        <v>348577759106.97705</v>
      </c>
      <c r="F136" s="90">
        <f t="shared" ca="1" si="27"/>
        <v>353256731219.27319</v>
      </c>
      <c r="G136" s="90">
        <f t="shared" ca="1" si="27"/>
        <v>357935703331.56934</v>
      </c>
      <c r="H136" s="90">
        <f t="shared" ca="1" si="27"/>
        <v>362614675443.86554</v>
      </c>
      <c r="I136" s="90">
        <f t="shared" ca="1" si="27"/>
        <v>367293647556.16162</v>
      </c>
      <c r="J136" s="90">
        <f t="shared" ca="1" si="27"/>
        <v>371972619668.45776</v>
      </c>
      <c r="K136" s="90">
        <f t="shared" ca="1" si="27"/>
        <v>376651591780.75397</v>
      </c>
      <c r="L136" s="208">
        <f ca="1">IF('Waste 2020'!$A144="MR",INDIRECT("'Waste 2020'!"&amp;'Country Selector'!$B$3&amp;ROW($A144))*10^12,0)*'Process Emissions Multipliers'!$E$53</f>
        <v>381330563893.05011</v>
      </c>
      <c r="M136" s="90">
        <f t="shared" ca="1" si="28"/>
        <v>385567071646.94092</v>
      </c>
      <c r="N136" s="90">
        <f t="shared" ca="1" si="28"/>
        <v>389803579400.8316</v>
      </c>
      <c r="O136" s="90">
        <f t="shared" ca="1" si="28"/>
        <v>394040087154.72241</v>
      </c>
      <c r="P136" s="90">
        <f t="shared" ca="1" si="28"/>
        <v>398276594908.61316</v>
      </c>
      <c r="Q136" s="90">
        <f t="shared" ca="1" si="28"/>
        <v>402513102662.50391</v>
      </c>
      <c r="R136" s="90">
        <f t="shared" ca="1" si="28"/>
        <v>406749610416.39465</v>
      </c>
      <c r="S136" s="90">
        <f t="shared" ca="1" si="28"/>
        <v>410986118170.28546</v>
      </c>
      <c r="T136" s="90">
        <f t="shared" ca="1" si="28"/>
        <v>415222625924.17627</v>
      </c>
      <c r="U136" s="90">
        <f t="shared" ca="1" si="28"/>
        <v>419459133678.06702</v>
      </c>
      <c r="V136">
        <f ca="1">IF('Waste 2030'!$A144="MR",INDIRECT("'Waste 2030'!"&amp;'Country Selector'!$B$3&amp;ROW($A144))*10^12,0)*'Process Emissions Multipliers'!$G$53</f>
        <v>423695641431.95776</v>
      </c>
      <c r="W136" s="90">
        <f t="shared" ca="1" si="26"/>
        <v>426687696772.16113</v>
      </c>
      <c r="X136" s="90">
        <f t="shared" ca="1" si="26"/>
        <v>429679752112.36456</v>
      </c>
      <c r="Y136" s="90">
        <f t="shared" ca="1" si="26"/>
        <v>432671807452.56793</v>
      </c>
      <c r="Z136" s="90">
        <f t="shared" ca="1" si="26"/>
        <v>435663862792.7713</v>
      </c>
      <c r="AA136" s="90">
        <f t="shared" ca="1" si="26"/>
        <v>438655918132.97473</v>
      </c>
      <c r="AB136" s="90">
        <f t="shared" ca="1" si="26"/>
        <v>441647973473.1781</v>
      </c>
      <c r="AC136" s="90">
        <f t="shared" ca="1" si="26"/>
        <v>444640028813.38147</v>
      </c>
      <c r="AD136" s="90">
        <f t="shared" ca="1" si="26"/>
        <v>447632084153.58484</v>
      </c>
      <c r="AE136" s="90">
        <f t="shared" ca="1" si="26"/>
        <v>450624139493.78821</v>
      </c>
      <c r="AF136" s="90">
        <f t="shared" ca="1" si="26"/>
        <v>453616194833.99164</v>
      </c>
      <c r="AG136" s="90">
        <f t="shared" ca="1" si="26"/>
        <v>456608250174.19507</v>
      </c>
      <c r="AH136" s="90">
        <f t="shared" ca="1" si="26"/>
        <v>459600305514.39844</v>
      </c>
      <c r="AI136" s="90">
        <f t="shared" ca="1" si="26"/>
        <v>462592360854.60181</v>
      </c>
      <c r="AJ136" s="90">
        <f t="shared" ca="1" si="26"/>
        <v>465584416194.80518</v>
      </c>
      <c r="AK136" s="90">
        <f t="shared" ca="1" si="26"/>
        <v>468576471535.00854</v>
      </c>
      <c r="AL136" s="90">
        <f t="shared" ca="1" si="26"/>
        <v>471568526875.21191</v>
      </c>
      <c r="AM136" s="90">
        <f t="shared" ca="1" si="25"/>
        <v>474560582215.41528</v>
      </c>
      <c r="AN136" s="90">
        <f t="shared" ca="1" si="25"/>
        <v>477552637555.61871</v>
      </c>
      <c r="AO136" s="90">
        <f t="shared" ca="1" si="25"/>
        <v>480544692895.82214</v>
      </c>
      <c r="AP136">
        <f ca="1">V136*'Process Emissions Multipliers'!$H$53</f>
        <v>483536748236.02545</v>
      </c>
    </row>
    <row r="137" spans="1:42">
      <c r="A137" s="74">
        <v>85</v>
      </c>
      <c r="B137" s="208">
        <f ca="1">IF('Waste 2010'!$A145="MR",INDIRECT("'Waste 2010'!"&amp;'Country Selector'!$B$3&amp;ROW($A145))*10^12,0)*'Process Emissions Multipliers'!$C$53</f>
        <v>4492592816.2250252</v>
      </c>
      <c r="C137" s="90">
        <f t="shared" ca="1" si="27"/>
        <v>5659544142.6750965</v>
      </c>
      <c r="D137" s="90">
        <f t="shared" ca="1" si="27"/>
        <v>6826495469.1251678</v>
      </c>
      <c r="E137" s="90">
        <f t="shared" ca="1" si="27"/>
        <v>7993446795.5752392</v>
      </c>
      <c r="F137" s="90">
        <f t="shared" ca="1" si="27"/>
        <v>9160398122.0253105</v>
      </c>
      <c r="G137" s="90">
        <f t="shared" ca="1" si="27"/>
        <v>10327349448.47538</v>
      </c>
      <c r="H137" s="90">
        <f t="shared" ca="1" si="27"/>
        <v>11494300774.925451</v>
      </c>
      <c r="I137" s="90">
        <f t="shared" ca="1" si="27"/>
        <v>12661252101.375523</v>
      </c>
      <c r="J137" s="90">
        <f t="shared" ca="1" si="27"/>
        <v>13828203427.825594</v>
      </c>
      <c r="K137" s="90">
        <f t="shared" ca="1" si="27"/>
        <v>14995154754.275665</v>
      </c>
      <c r="L137" s="208">
        <f ca="1">IF('Waste 2020'!$A145="MR",INDIRECT("'Waste 2020'!"&amp;'Country Selector'!$B$3&amp;ROW($A145))*10^12,0)*'Process Emissions Multipliers'!$E$53</f>
        <v>16162106080.725737</v>
      </c>
      <c r="M137" s="90">
        <f t="shared" ca="1" si="28"/>
        <v>14545895472.653162</v>
      </c>
      <c r="N137" s="90">
        <f t="shared" ca="1" si="28"/>
        <v>12929684864.580589</v>
      </c>
      <c r="O137" s="90">
        <f t="shared" ca="1" si="28"/>
        <v>11313474256.508015</v>
      </c>
      <c r="P137" s="90">
        <f t="shared" ca="1" si="28"/>
        <v>9697263648.435442</v>
      </c>
      <c r="Q137" s="90">
        <f t="shared" ca="1" si="28"/>
        <v>8081053040.3628674</v>
      </c>
      <c r="R137" s="90">
        <f t="shared" ca="1" si="28"/>
        <v>6464842432.2902946</v>
      </c>
      <c r="S137" s="90">
        <f t="shared" ca="1" si="28"/>
        <v>4848631824.217721</v>
      </c>
      <c r="T137" s="90">
        <f t="shared" ca="1" si="28"/>
        <v>3232421216.1451473</v>
      </c>
      <c r="U137" s="90">
        <f t="shared" ca="1" si="28"/>
        <v>1616210608.0725737</v>
      </c>
      <c r="V137">
        <f ca="1">IF('Waste 2030'!$A145="MR",INDIRECT("'Waste 2030'!"&amp;'Country Selector'!$B$3&amp;ROW($A145))*10^12,0)*'Process Emissions Multipliers'!$G$53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Multipliers'!$H$53</f>
        <v>0</v>
      </c>
    </row>
    <row r="138" spans="1:42">
      <c r="A138" s="74">
        <v>86</v>
      </c>
      <c r="B138" s="208">
        <f ca="1">IF('Waste 2010'!$A146="MR",INDIRECT("'Waste 2010'!"&amp;'Country Selector'!$B$3&amp;ROW($A146))*10^12,0)*'Process Emissions Multipliers'!$C$53</f>
        <v>105910459687.50198</v>
      </c>
      <c r="C138" s="90">
        <f t="shared" ca="1" si="27"/>
        <v>108660654153.44144</v>
      </c>
      <c r="D138" s="90">
        <f t="shared" ca="1" si="27"/>
        <v>111410848619.38091</v>
      </c>
      <c r="E138" s="90">
        <f t="shared" ca="1" si="27"/>
        <v>114161043085.32036</v>
      </c>
      <c r="F138" s="90">
        <f t="shared" ca="1" si="27"/>
        <v>116911237551.25983</v>
      </c>
      <c r="G138" s="90">
        <f t="shared" ca="1" si="27"/>
        <v>119661432017.19928</v>
      </c>
      <c r="H138" s="90">
        <f t="shared" ca="1" si="27"/>
        <v>122411626483.13873</v>
      </c>
      <c r="I138" s="90">
        <f t="shared" ca="1" si="27"/>
        <v>125161820949.0782</v>
      </c>
      <c r="J138" s="90">
        <f t="shared" ca="1" si="27"/>
        <v>127912015415.01765</v>
      </c>
      <c r="K138" s="90">
        <f t="shared" ca="1" si="27"/>
        <v>130662209880.95711</v>
      </c>
      <c r="L138" s="208">
        <f ca="1">IF('Waste 2020'!$A146="MR",INDIRECT("'Waste 2020'!"&amp;'Country Selector'!$B$3&amp;ROW($A146))*10^12,0)*'Process Emissions Multipliers'!$E$53</f>
        <v>133412404346.89658</v>
      </c>
      <c r="M138" s="90">
        <f t="shared" ca="1" si="28"/>
        <v>135763053024.07365</v>
      </c>
      <c r="N138" s="90">
        <f t="shared" ca="1" si="28"/>
        <v>138113701701.25076</v>
      </c>
      <c r="O138" s="90">
        <f t="shared" ca="1" si="28"/>
        <v>140464350378.42786</v>
      </c>
      <c r="P138" s="90">
        <f t="shared" ca="1" si="28"/>
        <v>142814999055.60492</v>
      </c>
      <c r="Q138" s="90">
        <f t="shared" ca="1" si="28"/>
        <v>145165647732.78204</v>
      </c>
      <c r="R138" s="90">
        <f t="shared" ca="1" si="28"/>
        <v>147516296409.95911</v>
      </c>
      <c r="S138" s="90">
        <f t="shared" ca="1" si="28"/>
        <v>149866945087.1362</v>
      </c>
      <c r="T138" s="90">
        <f t="shared" ca="1" si="28"/>
        <v>152217593764.31329</v>
      </c>
      <c r="U138" s="90">
        <f t="shared" ca="1" si="28"/>
        <v>154568242441.49039</v>
      </c>
      <c r="V138">
        <f ca="1">IF('Waste 2030'!$A146="MR",INDIRECT("'Waste 2030'!"&amp;'Country Selector'!$B$3&amp;ROW($A146))*10^12,0)*'Process Emissions Multipliers'!$G$53</f>
        <v>156918891118.66748</v>
      </c>
      <c r="W138" s="90">
        <f t="shared" ca="1" si="26"/>
        <v>158027021484.52069</v>
      </c>
      <c r="X138" s="90">
        <f t="shared" ca="1" si="26"/>
        <v>159135151850.37387</v>
      </c>
      <c r="Y138" s="90">
        <f t="shared" ca="1" si="26"/>
        <v>160243282216.22708</v>
      </c>
      <c r="Z138" s="90">
        <f t="shared" ca="1" si="26"/>
        <v>161351412582.08029</v>
      </c>
      <c r="AA138" s="90">
        <f t="shared" ca="1" si="26"/>
        <v>162459542947.93347</v>
      </c>
      <c r="AB138" s="90">
        <f t="shared" ca="1" si="26"/>
        <v>163567673313.78668</v>
      </c>
      <c r="AC138" s="90">
        <f t="shared" ca="1" si="26"/>
        <v>164675803679.63989</v>
      </c>
      <c r="AD138" s="90">
        <f t="shared" ca="1" si="26"/>
        <v>165783934045.4931</v>
      </c>
      <c r="AE138" s="90">
        <f t="shared" ca="1" si="26"/>
        <v>166892064411.34631</v>
      </c>
      <c r="AF138" s="90">
        <f t="shared" ca="1" si="26"/>
        <v>168000194777.19949</v>
      </c>
      <c r="AG138" s="90">
        <f t="shared" ca="1" si="26"/>
        <v>169108325143.05267</v>
      </c>
      <c r="AH138" s="90">
        <f t="shared" ca="1" si="26"/>
        <v>170216455508.90588</v>
      </c>
      <c r="AI138" s="90">
        <f t="shared" ca="1" si="26"/>
        <v>171324585874.75909</v>
      </c>
      <c r="AJ138" s="90">
        <f t="shared" ca="1" si="26"/>
        <v>172432716240.6123</v>
      </c>
      <c r="AK138" s="90">
        <f t="shared" ca="1" si="26"/>
        <v>173540846606.46552</v>
      </c>
      <c r="AL138" s="90">
        <f t="shared" ca="1" si="26"/>
        <v>174648976972.3187</v>
      </c>
      <c r="AM138" s="90">
        <f t="shared" ca="1" si="25"/>
        <v>175757107338.17188</v>
      </c>
      <c r="AN138" s="90">
        <f t="shared" ca="1" si="25"/>
        <v>176865237704.02512</v>
      </c>
      <c r="AO138" s="90">
        <f t="shared" ca="1" si="25"/>
        <v>177973368069.8783</v>
      </c>
      <c r="AP138">
        <f ca="1">V138*'Process Emissions Multipliers'!$H$53</f>
        <v>179081498435.73151</v>
      </c>
    </row>
    <row r="139" spans="1:42">
      <c r="A139" s="74">
        <v>87</v>
      </c>
      <c r="B139" s="208">
        <f ca="1">IF('Waste 2010'!$A147="MR",INDIRECT("'Waste 2010'!"&amp;'Country Selector'!$B$3&amp;ROW($A147))*10^12,0)*'Process Emissions Multipliers'!$C$53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08">
        <f ca="1">IF('Waste 2020'!$A147="MR",INDIRECT("'Waste 2020'!"&amp;'Country Selector'!$B$3&amp;ROW($A147))*10^12,0)*'Process Emissions Multipliers'!$E$53</f>
        <v>0</v>
      </c>
      <c r="M139" s="90">
        <f t="shared" ca="1" si="28"/>
        <v>149563942.53326684</v>
      </c>
      <c r="N139" s="90">
        <f t="shared" ca="1" si="28"/>
        <v>299127885.06653368</v>
      </c>
      <c r="O139" s="90">
        <f t="shared" ca="1" si="28"/>
        <v>448691827.59980059</v>
      </c>
      <c r="P139" s="90">
        <f t="shared" ca="1" si="28"/>
        <v>598255770.13306737</v>
      </c>
      <c r="Q139" s="90">
        <f t="shared" ca="1" si="28"/>
        <v>747819712.66633427</v>
      </c>
      <c r="R139" s="90">
        <f t="shared" ca="1" si="28"/>
        <v>897383655.19960117</v>
      </c>
      <c r="S139" s="90">
        <f t="shared" ca="1" si="28"/>
        <v>1046947597.732868</v>
      </c>
      <c r="T139" s="90">
        <f t="shared" ca="1" si="28"/>
        <v>1196511540.2661347</v>
      </c>
      <c r="U139" s="90">
        <f t="shared" ca="1" si="28"/>
        <v>1346075482.7994018</v>
      </c>
      <c r="V139">
        <f ca="1">IF('Waste 2030'!$A147="MR",INDIRECT("'Waste 2030'!"&amp;'Country Selector'!$B$3&amp;ROW($A147))*10^12,0)*'Process Emissions Multipliers'!$G$53</f>
        <v>1495639425.3326685</v>
      </c>
      <c r="W139" s="90">
        <f t="shared" ca="1" si="26"/>
        <v>1506201336.9786346</v>
      </c>
      <c r="X139" s="90">
        <f t="shared" ca="1" si="26"/>
        <v>1516763248.6246011</v>
      </c>
      <c r="Y139" s="90">
        <f t="shared" ca="1" si="26"/>
        <v>1527325160.2705672</v>
      </c>
      <c r="Z139" s="90">
        <f t="shared" ca="1" si="26"/>
        <v>1537887071.9165335</v>
      </c>
      <c r="AA139" s="90">
        <f t="shared" ca="1" si="26"/>
        <v>1548448983.5624998</v>
      </c>
      <c r="AB139" s="90">
        <f t="shared" ca="1" si="26"/>
        <v>1559010895.2084661</v>
      </c>
      <c r="AC139" s="90">
        <f t="shared" ca="1" si="26"/>
        <v>1569572806.8544321</v>
      </c>
      <c r="AD139" s="90">
        <f t="shared" ca="1" si="26"/>
        <v>1580134718.5003986</v>
      </c>
      <c r="AE139" s="90">
        <f t="shared" ca="1" si="26"/>
        <v>1590696630.1463647</v>
      </c>
      <c r="AF139" s="90">
        <f t="shared" ca="1" si="26"/>
        <v>1601258541.792331</v>
      </c>
      <c r="AG139" s="90">
        <f t="shared" ca="1" si="26"/>
        <v>1611820453.4382973</v>
      </c>
      <c r="AH139" s="90">
        <f t="shared" ca="1" si="26"/>
        <v>1622382365.0842633</v>
      </c>
      <c r="AI139" s="90">
        <f t="shared" ca="1" si="26"/>
        <v>1632944276.7302299</v>
      </c>
      <c r="AJ139" s="90">
        <f t="shared" ca="1" si="26"/>
        <v>1643506188.3761959</v>
      </c>
      <c r="AK139" s="90">
        <f t="shared" ca="1" si="26"/>
        <v>1654068100.022162</v>
      </c>
      <c r="AL139" s="90">
        <f t="shared" ca="1" si="26"/>
        <v>1664630011.6681285</v>
      </c>
      <c r="AM139" s="90">
        <f t="shared" ca="1" si="25"/>
        <v>1675191923.3140948</v>
      </c>
      <c r="AN139" s="90">
        <f t="shared" ca="1" si="25"/>
        <v>1685753834.9600608</v>
      </c>
      <c r="AO139" s="90">
        <f t="shared" ca="1" si="25"/>
        <v>1696315746.6060274</v>
      </c>
      <c r="AP139">
        <f ca="1">V139*'Process Emissions Multipliers'!$H$53</f>
        <v>1706877658.2519934</v>
      </c>
    </row>
    <row r="140" spans="1:42">
      <c r="A140" s="74">
        <v>88</v>
      </c>
      <c r="B140" s="208">
        <f ca="1">IF('Waste 2010'!$A148="MR",INDIRECT("'Waste 2010'!"&amp;'Country Selector'!$B$3&amp;ROW($A148))*10^12,0)*'Process Emissions Multipliers'!$C$53</f>
        <v>87784224565.585541</v>
      </c>
      <c r="C140" s="90">
        <f t="shared" ca="1" si="27"/>
        <v>91626078923.891891</v>
      </c>
      <c r="D140" s="90">
        <f t="shared" ca="1" si="27"/>
        <v>95467933282.198242</v>
      </c>
      <c r="E140" s="90">
        <f t="shared" ca="1" si="27"/>
        <v>99309787640.504578</v>
      </c>
      <c r="F140" s="90">
        <f t="shared" ca="1" si="27"/>
        <v>103151641998.81094</v>
      </c>
      <c r="G140" s="90">
        <f t="shared" ca="1" si="27"/>
        <v>106993496357.11728</v>
      </c>
      <c r="H140" s="90">
        <f t="shared" ca="1" si="27"/>
        <v>110835350715.42361</v>
      </c>
      <c r="I140" s="90">
        <f t="shared" ca="1" si="27"/>
        <v>114677205073.72997</v>
      </c>
      <c r="J140" s="90">
        <f t="shared" ca="1" si="27"/>
        <v>118519059432.03633</v>
      </c>
      <c r="K140" s="90">
        <f t="shared" ca="1" si="27"/>
        <v>122360913790.34265</v>
      </c>
      <c r="L140" s="208">
        <f ca="1">IF('Waste 2020'!$A148="MR",INDIRECT("'Waste 2020'!"&amp;'Country Selector'!$B$3&amp;ROW($A148))*10^12,0)*'Process Emissions Multipliers'!$E$53</f>
        <v>126202768148.64902</v>
      </c>
      <c r="M140" s="90">
        <f t="shared" ca="1" si="28"/>
        <v>129010416222.03841</v>
      </c>
      <c r="N140" s="90">
        <f t="shared" ca="1" si="28"/>
        <v>131818064295.42784</v>
      </c>
      <c r="O140" s="90">
        <f t="shared" ca="1" si="28"/>
        <v>134625712368.81723</v>
      </c>
      <c r="P140" s="90">
        <f t="shared" ca="1" si="28"/>
        <v>137433360442.20663</v>
      </c>
      <c r="Q140" s="90">
        <f t="shared" ca="1" si="28"/>
        <v>140241008515.59607</v>
      </c>
      <c r="R140" s="90">
        <f t="shared" ca="1" si="28"/>
        <v>143048656588.98547</v>
      </c>
      <c r="S140" s="90">
        <f t="shared" ca="1" si="28"/>
        <v>145856304662.37488</v>
      </c>
      <c r="T140" s="90">
        <f t="shared" ca="1" si="28"/>
        <v>148663952735.76428</v>
      </c>
      <c r="U140" s="90">
        <f t="shared" ca="1" si="28"/>
        <v>151471600809.15366</v>
      </c>
      <c r="V140">
        <f ca="1">IF('Waste 2030'!$A148="MR",INDIRECT("'Waste 2030'!"&amp;'Country Selector'!$B$3&amp;ROW($A148))*10^12,0)*'Process Emissions Multipliers'!$G$53</f>
        <v>154279248882.54309</v>
      </c>
      <c r="W140" s="90">
        <f t="shared" ca="1" si="26"/>
        <v>155368738613.76025</v>
      </c>
      <c r="X140" s="90">
        <f t="shared" ca="1" si="26"/>
        <v>156458228344.97736</v>
      </c>
      <c r="Y140" s="90">
        <f t="shared" ca="1" si="26"/>
        <v>157547718076.19452</v>
      </c>
      <c r="Z140" s="90">
        <f t="shared" ca="1" si="26"/>
        <v>158637207807.41168</v>
      </c>
      <c r="AA140" s="90">
        <f t="shared" ca="1" si="26"/>
        <v>159726697538.62881</v>
      </c>
      <c r="AB140" s="90">
        <f t="shared" ca="1" si="26"/>
        <v>160816187269.84598</v>
      </c>
      <c r="AC140" s="90">
        <f t="shared" ca="1" si="26"/>
        <v>161905677001.06311</v>
      </c>
      <c r="AD140" s="90">
        <f t="shared" ca="1" si="26"/>
        <v>162995166732.28027</v>
      </c>
      <c r="AE140" s="90">
        <f t="shared" ca="1" si="26"/>
        <v>164084656463.49744</v>
      </c>
      <c r="AF140" s="90">
        <f t="shared" ca="1" si="26"/>
        <v>165174146194.71454</v>
      </c>
      <c r="AG140" s="90">
        <f t="shared" ca="1" si="26"/>
        <v>166263635925.9317</v>
      </c>
      <c r="AH140" s="90">
        <f t="shared" ca="1" si="26"/>
        <v>167353125657.14886</v>
      </c>
      <c r="AI140" s="90">
        <f t="shared" ca="1" si="26"/>
        <v>168442615388.366</v>
      </c>
      <c r="AJ140" s="90">
        <f t="shared" ca="1" si="26"/>
        <v>169532105119.58313</v>
      </c>
      <c r="AK140" s="90">
        <f t="shared" ca="1" si="26"/>
        <v>170621594850.80029</v>
      </c>
      <c r="AL140" s="90">
        <f t="shared" ca="1" si="26"/>
        <v>171711084582.01743</v>
      </c>
      <c r="AM140" s="90">
        <f t="shared" ca="1" si="25"/>
        <v>172800574313.23459</v>
      </c>
      <c r="AN140" s="90">
        <f t="shared" ca="1" si="25"/>
        <v>173890064044.45172</v>
      </c>
      <c r="AO140" s="90">
        <f t="shared" ca="1" si="25"/>
        <v>174979553775.66888</v>
      </c>
      <c r="AP140">
        <f ca="1">V140*'Process Emissions Multipliers'!$H$53</f>
        <v>176069043506.88602</v>
      </c>
    </row>
    <row r="141" spans="1:42">
      <c r="A141" s="74">
        <v>89</v>
      </c>
      <c r="B141" s="208">
        <f ca="1">IF('Waste 2010'!$A149="MR",INDIRECT("'Waste 2010'!"&amp;'Country Selector'!$B$3&amp;ROW($A149))*10^12,0)*'Process Emissions Multipliers'!$C$53</f>
        <v>23209522899.475132</v>
      </c>
      <c r="C141" s="90">
        <f t="shared" ca="1" si="27"/>
        <v>20888570609.527618</v>
      </c>
      <c r="D141" s="90">
        <f t="shared" ca="1" si="27"/>
        <v>18567618319.580105</v>
      </c>
      <c r="E141" s="90">
        <f t="shared" ca="1" si="27"/>
        <v>16246666029.632593</v>
      </c>
      <c r="F141" s="90">
        <f t="shared" ca="1" si="27"/>
        <v>13925713739.68508</v>
      </c>
      <c r="G141" s="90">
        <f t="shared" ca="1" si="27"/>
        <v>11604761449.737566</v>
      </c>
      <c r="H141" s="90">
        <f t="shared" ca="1" si="27"/>
        <v>9283809159.7900524</v>
      </c>
      <c r="I141" s="90">
        <f t="shared" ca="1" si="27"/>
        <v>6962856869.8425398</v>
      </c>
      <c r="J141" s="90">
        <f t="shared" ca="1" si="27"/>
        <v>4641904579.8950262</v>
      </c>
      <c r="K141" s="90">
        <f t="shared" ca="1" si="27"/>
        <v>2320952289.9475131</v>
      </c>
      <c r="L141" s="208">
        <f ca="1">IF('Waste 2020'!$A149="MR",INDIRECT("'Waste 2020'!"&amp;'Country Selector'!$B$3&amp;ROW($A149))*10^12,0)*'Process Emissions Multipliers'!$E$53</f>
        <v>0</v>
      </c>
      <c r="M141" s="90">
        <f t="shared" ca="1" si="28"/>
        <v>6264694713.1494045</v>
      </c>
      <c r="N141" s="90">
        <f t="shared" ca="1" si="28"/>
        <v>12529389426.298809</v>
      </c>
      <c r="O141" s="90">
        <f t="shared" ca="1" si="28"/>
        <v>18794084139.448212</v>
      </c>
      <c r="P141" s="90">
        <f t="shared" ca="1" si="28"/>
        <v>25058778852.597618</v>
      </c>
      <c r="Q141" s="90">
        <f t="shared" ca="1" si="28"/>
        <v>31323473565.747021</v>
      </c>
      <c r="R141" s="90">
        <f t="shared" ca="1" si="28"/>
        <v>37588168278.896423</v>
      </c>
      <c r="S141" s="90">
        <f t="shared" ca="1" si="28"/>
        <v>43852862992.04583</v>
      </c>
      <c r="T141" s="90">
        <f t="shared" ca="1" si="28"/>
        <v>50117557705.195236</v>
      </c>
      <c r="U141" s="90">
        <f t="shared" ca="1" si="28"/>
        <v>56382252418.344643</v>
      </c>
      <c r="V141">
        <f ca="1">IF('Waste 2030'!$A149="MR",INDIRECT("'Waste 2030'!"&amp;'Country Selector'!$B$3&amp;ROW($A149))*10^12,0)*'Process Emissions Multipliers'!$G$53</f>
        <v>62646947131.494041</v>
      </c>
      <c r="W141" s="90">
        <f t="shared" ca="1" si="26"/>
        <v>63089347558.552307</v>
      </c>
      <c r="X141" s="90">
        <f t="shared" ca="1" si="26"/>
        <v>63531747985.610588</v>
      </c>
      <c r="Y141" s="90">
        <f t="shared" ca="1" si="26"/>
        <v>63974148412.668854</v>
      </c>
      <c r="Z141" s="90">
        <f t="shared" ca="1" si="26"/>
        <v>64416548839.727127</v>
      </c>
      <c r="AA141" s="90">
        <f t="shared" ca="1" si="26"/>
        <v>64858949266.785385</v>
      </c>
      <c r="AB141" s="90">
        <f t="shared" ca="1" si="26"/>
        <v>65301349693.843658</v>
      </c>
      <c r="AC141" s="90">
        <f t="shared" ca="1" si="26"/>
        <v>65743750120.901932</v>
      </c>
      <c r="AD141" s="90">
        <f t="shared" ca="1" si="26"/>
        <v>66186150547.960197</v>
      </c>
      <c r="AE141" s="90">
        <f t="shared" ca="1" si="26"/>
        <v>66628550975.018471</v>
      </c>
      <c r="AF141" s="90">
        <f t="shared" ca="1" si="26"/>
        <v>67070951402.076736</v>
      </c>
      <c r="AG141" s="90">
        <f t="shared" ca="1" si="26"/>
        <v>67513351829.13501</v>
      </c>
      <c r="AH141" s="90">
        <f t="shared" ca="1" si="26"/>
        <v>67955752256.193283</v>
      </c>
      <c r="AI141" s="90">
        <f t="shared" ca="1" si="26"/>
        <v>68398152683.251556</v>
      </c>
      <c r="AJ141" s="90">
        <f t="shared" ca="1" si="26"/>
        <v>68840553110.309814</v>
      </c>
      <c r="AK141" s="90">
        <f t="shared" ca="1" si="26"/>
        <v>69282953537.368088</v>
      </c>
      <c r="AL141" s="90">
        <f t="shared" ca="1" si="26"/>
        <v>69725353964.426361</v>
      </c>
      <c r="AM141" s="90">
        <f t="shared" ca="1" si="25"/>
        <v>70167754391.484619</v>
      </c>
      <c r="AN141" s="90">
        <f t="shared" ca="1" si="25"/>
        <v>70610154818.542892</v>
      </c>
      <c r="AO141" s="90">
        <f t="shared" ca="1" si="25"/>
        <v>71052555245.601166</v>
      </c>
      <c r="AP141">
        <f ca="1">V141*'Process Emissions Multipliers'!$H$53</f>
        <v>71494955672.659439</v>
      </c>
    </row>
    <row r="142" spans="1:42">
      <c r="A142" s="74">
        <v>90</v>
      </c>
      <c r="B142" s="208">
        <f ca="1">IF('Waste 2010'!$A150="MR",INDIRECT("'Waste 2010'!"&amp;'Country Selector'!$B$3&amp;ROW($A150))*10^12,0)*'Process Emissions Multipliers'!$C$53</f>
        <v>158621977279.38284</v>
      </c>
      <c r="C142" s="90">
        <f t="shared" ca="1" si="27"/>
        <v>165895052944.60852</v>
      </c>
      <c r="D142" s="90">
        <f t="shared" ca="1" si="27"/>
        <v>173168128609.83423</v>
      </c>
      <c r="E142" s="90">
        <f t="shared" ca="1" si="27"/>
        <v>180441204275.05991</v>
      </c>
      <c r="F142" s="90">
        <f t="shared" ca="1" si="27"/>
        <v>187714279940.28558</v>
      </c>
      <c r="G142" s="90">
        <f t="shared" ca="1" si="27"/>
        <v>194987355605.51129</v>
      </c>
      <c r="H142" s="90">
        <f t="shared" ca="1" si="27"/>
        <v>202260431270.73697</v>
      </c>
      <c r="I142" s="90">
        <f t="shared" ca="1" si="27"/>
        <v>209533506935.96265</v>
      </c>
      <c r="J142" s="90">
        <f t="shared" ca="1" si="27"/>
        <v>216806582601.18832</v>
      </c>
      <c r="K142" s="90">
        <f t="shared" ca="1" si="27"/>
        <v>224079658266.41403</v>
      </c>
      <c r="L142" s="208">
        <f ca="1">IF('Waste 2020'!$A150="MR",INDIRECT("'Waste 2020'!"&amp;'Country Selector'!$B$3&amp;ROW($A150))*10^12,0)*'Process Emissions Multipliers'!$E$53</f>
        <v>231352733931.63971</v>
      </c>
      <c r="M142" s="90">
        <f t="shared" ca="1" si="28"/>
        <v>237278919442.53354</v>
      </c>
      <c r="N142" s="90">
        <f t="shared" ca="1" si="28"/>
        <v>243205104953.42737</v>
      </c>
      <c r="O142" s="90">
        <f t="shared" ca="1" si="28"/>
        <v>249131290464.32117</v>
      </c>
      <c r="P142" s="90">
        <f t="shared" ca="1" si="28"/>
        <v>255057475975.215</v>
      </c>
      <c r="Q142" s="90">
        <f t="shared" ca="1" si="28"/>
        <v>260983661486.10883</v>
      </c>
      <c r="R142" s="90">
        <f t="shared" ca="1" si="28"/>
        <v>266909846997.00266</v>
      </c>
      <c r="S142" s="90">
        <f t="shared" ca="1" si="28"/>
        <v>272836032507.89648</v>
      </c>
      <c r="T142" s="90">
        <f t="shared" ca="1" si="28"/>
        <v>278762218018.79028</v>
      </c>
      <c r="U142" s="90">
        <f t="shared" ca="1" si="28"/>
        <v>284688403529.68414</v>
      </c>
      <c r="V142">
        <f ca="1">IF('Waste 2030'!$A150="MR",INDIRECT("'Waste 2030'!"&amp;'Country Selector'!$B$3&amp;ROW($A150))*10^12,0)*'Process Emissions Multipliers'!$G$53</f>
        <v>290614589040.57794</v>
      </c>
      <c r="W142" s="90">
        <f t="shared" ca="1" si="26"/>
        <v>292666852146.5686</v>
      </c>
      <c r="X142" s="90">
        <f t="shared" ca="1" si="26"/>
        <v>294719115252.55939</v>
      </c>
      <c r="Y142" s="90">
        <f t="shared" ca="1" si="26"/>
        <v>296771378358.55005</v>
      </c>
      <c r="Z142" s="90">
        <f t="shared" ca="1" si="26"/>
        <v>298823641464.54077</v>
      </c>
      <c r="AA142" s="90">
        <f t="shared" ca="1" si="26"/>
        <v>300875904570.53143</v>
      </c>
      <c r="AB142" s="90">
        <f t="shared" ca="1" si="26"/>
        <v>302928167676.52216</v>
      </c>
      <c r="AC142" s="90">
        <f t="shared" ca="1" si="26"/>
        <v>304980430782.51288</v>
      </c>
      <c r="AD142" s="90">
        <f t="shared" ca="1" si="26"/>
        <v>307032693888.5036</v>
      </c>
      <c r="AE142" s="90">
        <f t="shared" ca="1" si="26"/>
        <v>309084956994.49426</v>
      </c>
      <c r="AF142" s="90">
        <f t="shared" ca="1" si="26"/>
        <v>311137220100.48499</v>
      </c>
      <c r="AG142" s="90">
        <f t="shared" ca="1" si="26"/>
        <v>313189483206.47571</v>
      </c>
      <c r="AH142" s="90">
        <f t="shared" ca="1" si="26"/>
        <v>315241746312.46637</v>
      </c>
      <c r="AI142" s="90">
        <f t="shared" ca="1" si="26"/>
        <v>317294009418.45709</v>
      </c>
      <c r="AJ142" s="90">
        <f t="shared" ca="1" si="26"/>
        <v>319346272524.44781</v>
      </c>
      <c r="AK142" s="90">
        <f t="shared" ca="1" si="26"/>
        <v>321398535630.43854</v>
      </c>
      <c r="AL142" s="90">
        <f t="shared" ref="AL142:AO157" ca="1" si="29">$V142*($AP$1-AL$1)/($AP$1-$V$1)+$AP142*(AL$1-$V$1)/($AP$1-$V$1)</f>
        <v>323450798736.4292</v>
      </c>
      <c r="AM142" s="90">
        <f t="shared" ca="1" si="29"/>
        <v>325503061842.41986</v>
      </c>
      <c r="AN142" s="90">
        <f t="shared" ca="1" si="29"/>
        <v>327555324948.41064</v>
      </c>
      <c r="AO142" s="90">
        <f t="shared" ca="1" si="29"/>
        <v>329607588054.40131</v>
      </c>
      <c r="AP142">
        <f ca="1">V142*'Process Emissions Multipliers'!$H$53</f>
        <v>331659851160.39203</v>
      </c>
    </row>
    <row r="143" spans="1:42">
      <c r="A143" s="74">
        <v>91</v>
      </c>
      <c r="B143" s="208">
        <f ca="1">IF('Waste 2010'!$A151="MR",INDIRECT("'Waste 2010'!"&amp;'Country Selector'!$B$3&amp;ROW($A151))*10^12,0)*'Process Emissions Multipliers'!$C$53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08">
        <f ca="1">IF('Waste 2020'!$A151="MR",INDIRECT("'Waste 2020'!"&amp;'Country Selector'!$B$3&amp;ROW($A151))*10^12,0)*'Process Emissions Multipliers'!$E$53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2030'!$A151="MR",INDIRECT("'Waste 2030'!"&amp;'Country Selector'!$B$3&amp;ROW($A151))*10^12,0)*'Process Emissions Multipliers'!$G$53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Multipliers'!$H$53</f>
        <v>0</v>
      </c>
    </row>
    <row r="144" spans="1:42">
      <c r="A144" s="74">
        <v>92</v>
      </c>
      <c r="B144" s="208">
        <f ca="1">IF('Waste 2010'!$A152="MR",INDIRECT("'Waste 2010'!"&amp;'Country Selector'!$B$3&amp;ROW($A152))*10^12,0)*'Process Emissions Multipliers'!$C$53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08">
        <f ca="1">IF('Waste 2020'!$A152="MR",INDIRECT("'Waste 2020'!"&amp;'Country Selector'!$B$3&amp;ROW($A152))*10^12,0)*'Process Emissions Multipliers'!$E$53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2030'!$A152="MR",INDIRECT("'Waste 2030'!"&amp;'Country Selector'!$B$3&amp;ROW($A152))*10^12,0)*'Process Emissions Multipliers'!$G$53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Multipliers'!$H$53</f>
        <v>0</v>
      </c>
    </row>
    <row r="145" spans="1:42">
      <c r="A145" s="74">
        <v>93</v>
      </c>
      <c r="B145" s="208">
        <f ca="1">IF('Waste 2010'!$A153="MR",INDIRECT("'Waste 2010'!"&amp;'Country Selector'!$B$3&amp;ROW($A153))*10^12,0)*'Process Emissions Multipliers'!$C$53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08">
        <f ca="1">IF('Waste 2020'!$A153="MR",INDIRECT("'Waste 2020'!"&amp;'Country Selector'!$B$3&amp;ROW($A153))*10^12,0)*'Process Emissions Multipliers'!$E$53</f>
        <v>0</v>
      </c>
      <c r="M145" s="90">
        <f t="shared" ca="1" si="28"/>
        <v>1097162428.2805266</v>
      </c>
      <c r="N145" s="90">
        <f t="shared" ca="1" si="28"/>
        <v>2194324856.5610533</v>
      </c>
      <c r="O145" s="90">
        <f t="shared" ca="1" si="28"/>
        <v>3291487284.8415794</v>
      </c>
      <c r="P145" s="90">
        <f t="shared" ca="1" si="28"/>
        <v>4388649713.1221066</v>
      </c>
      <c r="Q145" s="90">
        <f t="shared" ca="1" si="28"/>
        <v>5485812141.4026327</v>
      </c>
      <c r="R145" s="90">
        <f t="shared" ca="1" si="28"/>
        <v>6582974569.6831589</v>
      </c>
      <c r="S145" s="90">
        <f t="shared" ca="1" si="28"/>
        <v>7680136997.963686</v>
      </c>
      <c r="T145" s="90">
        <f t="shared" ca="1" si="28"/>
        <v>8777299426.2442131</v>
      </c>
      <c r="U145" s="90">
        <f t="shared" ca="1" si="28"/>
        <v>9874461854.5247383</v>
      </c>
      <c r="V145">
        <f ca="1">IF('Waste 2030'!$A153="MR",INDIRECT("'Waste 2030'!"&amp;'Country Selector'!$B$3&amp;ROW($A153))*10^12,0)*'Process Emissions Multipliers'!$G$53</f>
        <v>10971624282.805265</v>
      </c>
      <c r="W145" s="90">
        <f t="shared" ca="1" si="30"/>
        <v>11049103736.960436</v>
      </c>
      <c r="X145" s="90">
        <f t="shared" ca="1" si="30"/>
        <v>11126583191.115604</v>
      </c>
      <c r="Y145" s="90">
        <f t="shared" ca="1" si="30"/>
        <v>11204062645.270775</v>
      </c>
      <c r="Z145" s="90">
        <f t="shared" ca="1" si="30"/>
        <v>11281542099.425945</v>
      </c>
      <c r="AA145" s="90">
        <f t="shared" ca="1" si="30"/>
        <v>11359021553.581114</v>
      </c>
      <c r="AB145" s="90">
        <f t="shared" ca="1" si="30"/>
        <v>11436501007.736284</v>
      </c>
      <c r="AC145" s="90">
        <f t="shared" ca="1" si="30"/>
        <v>11513980461.891453</v>
      </c>
      <c r="AD145" s="90">
        <f t="shared" ca="1" si="30"/>
        <v>11591459916.046623</v>
      </c>
      <c r="AE145" s="90">
        <f t="shared" ca="1" si="30"/>
        <v>11668939370.201794</v>
      </c>
      <c r="AF145" s="90">
        <f t="shared" ca="1" si="30"/>
        <v>11746418824.356964</v>
      </c>
      <c r="AG145" s="90">
        <f t="shared" ca="1" si="30"/>
        <v>11823898278.512133</v>
      </c>
      <c r="AH145" s="90">
        <f t="shared" ca="1" si="30"/>
        <v>11901377732.667303</v>
      </c>
      <c r="AI145" s="90">
        <f t="shared" ca="1" si="30"/>
        <v>11978857186.822472</v>
      </c>
      <c r="AJ145" s="90">
        <f t="shared" ca="1" si="30"/>
        <v>12056336640.977642</v>
      </c>
      <c r="AK145" s="90">
        <f t="shared" ca="1" si="30"/>
        <v>12133816095.132813</v>
      </c>
      <c r="AL145" s="90">
        <f t="shared" ca="1" si="30"/>
        <v>12211295549.287983</v>
      </c>
      <c r="AM145" s="90">
        <f t="shared" ca="1" si="29"/>
        <v>12288775003.443151</v>
      </c>
      <c r="AN145" s="90">
        <f t="shared" ca="1" si="29"/>
        <v>12366254457.598322</v>
      </c>
      <c r="AO145" s="90">
        <f t="shared" ca="1" si="29"/>
        <v>12443733911.75349</v>
      </c>
      <c r="AP145">
        <f ca="1">V145*'Process Emissions Multipliers'!$H$53</f>
        <v>12521213365.908661</v>
      </c>
    </row>
    <row r="146" spans="1:42">
      <c r="A146" s="74">
        <v>94</v>
      </c>
      <c r="B146" s="208">
        <f ca="1">IF('Waste 2010'!$A154="MR",INDIRECT("'Waste 2010'!"&amp;'Country Selector'!$B$3&amp;ROW($A154))*10^12,0)*'Process Emissions Multipliers'!$C$53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08">
        <f ca="1">IF('Waste 2020'!$A154="MR",INDIRECT("'Waste 2020'!"&amp;'Country Selector'!$B$3&amp;ROW($A154))*10^12,0)*'Process Emissions Multipliers'!$E$53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2030'!$A154="MR",INDIRECT("'Waste 2030'!"&amp;'Country Selector'!$B$3&amp;ROW($A154))*10^12,0)*'Process Emissions Multipliers'!$G$53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Multipliers'!$H$53</f>
        <v>0</v>
      </c>
    </row>
    <row r="147" spans="1:42">
      <c r="A147" s="74">
        <v>95</v>
      </c>
      <c r="B147" s="208">
        <f ca="1">IF('Waste 2010'!$A155="MR",INDIRECT("'Waste 2010'!"&amp;'Country Selector'!$B$3&amp;ROW($A155))*10^12,0)*'Process Emissions Multipliers'!$C$53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08">
        <f ca="1">IF('Waste 2020'!$A155="MR",INDIRECT("'Waste 2020'!"&amp;'Country Selector'!$B$3&amp;ROW($A155))*10^12,0)*'Process Emissions Multipliers'!$E$53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2030'!$A155="MR",INDIRECT("'Waste 2030'!"&amp;'Country Selector'!$B$3&amp;ROW($A155))*10^12,0)*'Process Emissions Multipliers'!$G$53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Multipliers'!$H$53</f>
        <v>0</v>
      </c>
    </row>
    <row r="148" spans="1:42">
      <c r="A148" s="74">
        <v>96</v>
      </c>
      <c r="B148" s="208">
        <f ca="1">IF('Waste 2010'!$A156="MR",INDIRECT("'Waste 2010'!"&amp;'Country Selector'!$B$3&amp;ROW($A156))*10^12,0)*'Process Emissions Multipliers'!$C$53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08">
        <f ca="1">IF('Waste 2020'!$A156="MR",INDIRECT("'Waste 2020'!"&amp;'Country Selector'!$B$3&amp;ROW($A156))*10^12,0)*'Process Emissions Multipliers'!$E$53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2030'!$A156="MR",INDIRECT("'Waste 2030'!"&amp;'Country Selector'!$B$3&amp;ROW($A156))*10^12,0)*'Process Emissions Multipliers'!$G$53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Multipliers'!$H$53</f>
        <v>0</v>
      </c>
    </row>
    <row r="149" spans="1:42">
      <c r="A149" s="74">
        <v>97</v>
      </c>
      <c r="B149" s="208">
        <f ca="1">IF('Waste 2010'!$A157="MR",INDIRECT("'Waste 2010'!"&amp;'Country Selector'!$B$3&amp;ROW($A157))*10^12,0)*'Process Emissions Multipliers'!$C$53</f>
        <v>15180613011.218231</v>
      </c>
      <c r="C149" s="90">
        <f t="shared" ca="1" si="27"/>
        <v>15992137341.975145</v>
      </c>
      <c r="D149" s="90">
        <f t="shared" ca="1" si="27"/>
        <v>16803661672.732058</v>
      </c>
      <c r="E149" s="90">
        <f t="shared" ca="1" si="27"/>
        <v>17615186003.488972</v>
      </c>
      <c r="F149" s="90">
        <f t="shared" ca="1" si="27"/>
        <v>18426710334.245884</v>
      </c>
      <c r="G149" s="90">
        <f t="shared" ca="1" si="27"/>
        <v>19238234665.0028</v>
      </c>
      <c r="H149" s="90">
        <f t="shared" ca="1" si="27"/>
        <v>20049758995.759712</v>
      </c>
      <c r="I149" s="90">
        <f t="shared" ca="1" si="27"/>
        <v>20861283326.516624</v>
      </c>
      <c r="J149" s="90">
        <f t="shared" ca="1" si="27"/>
        <v>21672807657.273537</v>
      </c>
      <c r="K149" s="90">
        <f t="shared" ca="1" si="27"/>
        <v>22484331988.030449</v>
      </c>
      <c r="L149" s="208">
        <f ca="1">IF('Waste 2020'!$A157="MR",INDIRECT("'Waste 2020'!"&amp;'Country Selector'!$B$3&amp;ROW($A157))*10^12,0)*'Process Emissions Multipliers'!$E$53</f>
        <v>23295856318.787365</v>
      </c>
      <c r="M149" s="90">
        <f t="shared" ca="1" si="28"/>
        <v>24104427408.981892</v>
      </c>
      <c r="N149" s="90">
        <f t="shared" ca="1" si="28"/>
        <v>24912998499.176422</v>
      </c>
      <c r="O149" s="90">
        <f t="shared" ca="1" si="28"/>
        <v>25721569589.370949</v>
      </c>
      <c r="P149" s="90">
        <f t="shared" ca="1" si="28"/>
        <v>26530140679.565475</v>
      </c>
      <c r="Q149" s="90">
        <f t="shared" ca="1" si="28"/>
        <v>27338711769.760006</v>
      </c>
      <c r="R149" s="90">
        <f t="shared" ca="1" si="28"/>
        <v>28147282859.954533</v>
      </c>
      <c r="S149" s="90">
        <f t="shared" ca="1" si="28"/>
        <v>28955853950.149063</v>
      </c>
      <c r="T149" s="90">
        <f t="shared" ca="1" si="28"/>
        <v>29764425040.34359</v>
      </c>
      <c r="U149" s="90">
        <f t="shared" ca="1" si="28"/>
        <v>30572996130.538116</v>
      </c>
      <c r="V149">
        <f ca="1">IF('Waste 2030'!$A157="MR",INDIRECT("'Waste 2030'!"&amp;'Country Selector'!$B$3&amp;ROW($A157))*10^12,0)*'Process Emissions Multipliers'!$G$53</f>
        <v>31381567220.732647</v>
      </c>
      <c r="W149" s="90">
        <f t="shared" ca="1" si="30"/>
        <v>31603177680.23468</v>
      </c>
      <c r="X149" s="90">
        <f t="shared" ca="1" si="30"/>
        <v>31824788139.736713</v>
      </c>
      <c r="Y149" s="90">
        <f t="shared" ca="1" si="30"/>
        <v>32046398599.238747</v>
      </c>
      <c r="Z149" s="90">
        <f t="shared" ca="1" si="30"/>
        <v>32268009058.740776</v>
      </c>
      <c r="AA149" s="90">
        <f t="shared" ca="1" si="30"/>
        <v>32489619518.242809</v>
      </c>
      <c r="AB149" s="90">
        <f t="shared" ca="1" si="30"/>
        <v>32711229977.744846</v>
      </c>
      <c r="AC149" s="90">
        <f t="shared" ca="1" si="30"/>
        <v>32932840437.246872</v>
      </c>
      <c r="AD149" s="90">
        <f t="shared" ca="1" si="30"/>
        <v>33154450896.748909</v>
      </c>
      <c r="AE149" s="90">
        <f t="shared" ca="1" si="30"/>
        <v>33376061356.250946</v>
      </c>
      <c r="AF149" s="90">
        <f t="shared" ca="1" si="30"/>
        <v>33597671815.752975</v>
      </c>
      <c r="AG149" s="90">
        <f t="shared" ca="1" si="30"/>
        <v>33819282275.255005</v>
      </c>
      <c r="AH149" s="90">
        <f t="shared" ca="1" si="30"/>
        <v>34040892734.757042</v>
      </c>
      <c r="AI149" s="90">
        <f t="shared" ca="1" si="30"/>
        <v>34262503194.259075</v>
      </c>
      <c r="AJ149" s="90">
        <f t="shared" ca="1" si="30"/>
        <v>34484113653.761101</v>
      </c>
      <c r="AK149" s="90">
        <f t="shared" ca="1" si="30"/>
        <v>34705724113.263138</v>
      </c>
      <c r="AL149" s="90">
        <f t="shared" ca="1" si="30"/>
        <v>34927334572.765167</v>
      </c>
      <c r="AM149" s="90">
        <f t="shared" ca="1" si="29"/>
        <v>35148945032.267204</v>
      </c>
      <c r="AN149" s="90">
        <f t="shared" ca="1" si="29"/>
        <v>35370555491.769234</v>
      </c>
      <c r="AO149" s="90">
        <f t="shared" ca="1" si="29"/>
        <v>35592165951.271271</v>
      </c>
      <c r="AP149">
        <f ca="1">V149*'Process Emissions Multipliers'!$H$53</f>
        <v>35813776410.7733</v>
      </c>
    </row>
    <row r="150" spans="1:42">
      <c r="A150" s="74">
        <v>98</v>
      </c>
      <c r="B150" s="208">
        <f ca="1">IF('Waste 2010'!$A158="MR",INDIRECT("'Waste 2010'!"&amp;'Country Selector'!$B$3&amp;ROW($A158))*10^12,0)*'Process Emissions Multipliers'!$C$53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08">
        <f ca="1">IF('Waste 2020'!$A158="MR",INDIRECT("'Waste 2020'!"&amp;'Country Selector'!$B$3&amp;ROW($A158))*10^12,0)*'Process Emissions Multipliers'!$E$53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2030'!$A158="MR",INDIRECT("'Waste 2030'!"&amp;'Country Selector'!$B$3&amp;ROW($A158))*10^12,0)*'Process Emissions Multipliers'!$G$53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Multipliers'!$H$53</f>
        <v>0</v>
      </c>
    </row>
    <row r="151" spans="1:42">
      <c r="A151" s="74">
        <v>99</v>
      </c>
      <c r="B151" s="208">
        <f ca="1">IF('Waste 2010'!$A159="MR",INDIRECT("'Waste 2010'!"&amp;'Country Selector'!$B$3&amp;ROW($A159))*10^12,0)*'Process Emissions Multipliers'!$C$53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08">
        <f ca="1">IF('Waste 2020'!$A159="MR",INDIRECT("'Waste 2020'!"&amp;'Country Selector'!$B$3&amp;ROW($A159))*10^12,0)*'Process Emissions Multipliers'!$E$53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2030'!$A159="MR",INDIRECT("'Waste 2030'!"&amp;'Country Selector'!$B$3&amp;ROW($A159))*10^12,0)*'Process Emissions Multipliers'!$G$53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Multipliers'!$H$53</f>
        <v>0</v>
      </c>
    </row>
    <row r="152" spans="1:42">
      <c r="A152" s="74">
        <v>100</v>
      </c>
      <c r="B152" s="208">
        <f ca="1">IF('Waste 2010'!$A160="MR",INDIRECT("'Waste 2010'!"&amp;'Country Selector'!$B$3&amp;ROW($A160))*10^12,0)*'Process Emissions Multipliers'!$C$53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08">
        <f ca="1">IF('Waste 2020'!$A160="MR",INDIRECT("'Waste 2020'!"&amp;'Country Selector'!$B$3&amp;ROW($A160))*10^12,0)*'Process Emissions Multipliers'!$E$53</f>
        <v>0</v>
      </c>
      <c r="M152" s="90">
        <f t="shared" ca="1" si="28"/>
        <v>1869549281.6669717</v>
      </c>
      <c r="N152" s="90">
        <f t="shared" ca="1" si="28"/>
        <v>3739098563.3339434</v>
      </c>
      <c r="O152" s="90">
        <f t="shared" ca="1" si="28"/>
        <v>5608647845.0009146</v>
      </c>
      <c r="P152" s="90">
        <f t="shared" ca="1" si="28"/>
        <v>7478197126.6678867</v>
      </c>
      <c r="Q152" s="90">
        <f t="shared" ca="1" si="28"/>
        <v>9347746408.3348579</v>
      </c>
      <c r="R152" s="90">
        <f t="shared" ca="1" si="28"/>
        <v>11217295690.001829</v>
      </c>
      <c r="S152" s="90">
        <f t="shared" ca="1" si="28"/>
        <v>13086844971.668802</v>
      </c>
      <c r="T152" s="90">
        <f t="shared" ca="1" si="28"/>
        <v>14956394253.335773</v>
      </c>
      <c r="U152" s="90">
        <f t="shared" ca="1" si="28"/>
        <v>16825943535.002743</v>
      </c>
      <c r="V152">
        <f ca="1">IF('Waste 2030'!$A160="MR",INDIRECT("'Waste 2030'!"&amp;'Country Selector'!$B$3&amp;ROW($A160))*10^12,0)*'Process Emissions Multipliers'!$G$53</f>
        <v>18695492816.669716</v>
      </c>
      <c r="W152" s="90">
        <f t="shared" ca="1" si="30"/>
        <v>18827516712.244377</v>
      </c>
      <c r="X152" s="90">
        <f t="shared" ca="1" si="30"/>
        <v>18959540607.819031</v>
      </c>
      <c r="Y152" s="90">
        <f t="shared" ca="1" si="30"/>
        <v>19091564503.393692</v>
      </c>
      <c r="Z152" s="90">
        <f t="shared" ca="1" si="30"/>
        <v>19223588398.968349</v>
      </c>
      <c r="AA152" s="90">
        <f t="shared" ca="1" si="30"/>
        <v>19355612294.543007</v>
      </c>
      <c r="AB152" s="90">
        <f t="shared" ca="1" si="30"/>
        <v>19487636190.117668</v>
      </c>
      <c r="AC152" s="90">
        <f t="shared" ca="1" si="30"/>
        <v>19619660085.692322</v>
      </c>
      <c r="AD152" s="90">
        <f t="shared" ca="1" si="30"/>
        <v>19751683981.266983</v>
      </c>
      <c r="AE152" s="90">
        <f t="shared" ca="1" si="30"/>
        <v>19883707876.84164</v>
      </c>
      <c r="AF152" s="90">
        <f t="shared" ca="1" si="30"/>
        <v>20015731772.416298</v>
      </c>
      <c r="AG152" s="90">
        <f t="shared" ca="1" si="30"/>
        <v>20147755667.990955</v>
      </c>
      <c r="AH152" s="90">
        <f t="shared" ca="1" si="30"/>
        <v>20279779563.565613</v>
      </c>
      <c r="AI152" s="90">
        <f t="shared" ca="1" si="30"/>
        <v>20411803459.140274</v>
      </c>
      <c r="AJ152" s="90">
        <f t="shared" ca="1" si="30"/>
        <v>20543827354.714931</v>
      </c>
      <c r="AK152" s="90">
        <f t="shared" ca="1" si="30"/>
        <v>20675851250.289589</v>
      </c>
      <c r="AL152" s="90">
        <f t="shared" ca="1" si="30"/>
        <v>20807875145.864246</v>
      </c>
      <c r="AM152" s="90">
        <f t="shared" ca="1" si="29"/>
        <v>20939899041.438908</v>
      </c>
      <c r="AN152" s="90">
        <f t="shared" ca="1" si="29"/>
        <v>21071922937.013565</v>
      </c>
      <c r="AO152" s="90">
        <f t="shared" ca="1" si="29"/>
        <v>21203946832.588223</v>
      </c>
      <c r="AP152">
        <f ca="1">V152*'Process Emissions Multipliers'!$H$53</f>
        <v>21335970728.16288</v>
      </c>
    </row>
    <row r="153" spans="1:42">
      <c r="A153" s="74">
        <v>150</v>
      </c>
      <c r="B153" s="208">
        <f ca="1">IF('Waste 2010'!$A161="MR",INDIRECT("'Waste 2010'!"&amp;'Country Selector'!$B$3&amp;ROW($A161))*10^12,0)*'Process Emissions Multipliers'!$C$53</f>
        <v>2328103390447.7188</v>
      </c>
      <c r="C153" s="90">
        <f t="shared" ca="1" si="27"/>
        <v>2407449788077.4536</v>
      </c>
      <c r="D153" s="90">
        <f t="shared" ca="1" si="27"/>
        <v>2486796185707.1885</v>
      </c>
      <c r="E153" s="90">
        <f t="shared" ca="1" si="27"/>
        <v>2566142583336.9233</v>
      </c>
      <c r="F153" s="90">
        <f t="shared" ca="1" si="27"/>
        <v>2645488980966.6582</v>
      </c>
      <c r="G153" s="90">
        <f t="shared" ca="1" si="27"/>
        <v>2724835378596.3936</v>
      </c>
      <c r="H153" s="90">
        <f t="shared" ca="1" si="27"/>
        <v>2804181776226.1279</v>
      </c>
      <c r="I153" s="90">
        <f t="shared" ca="1" si="27"/>
        <v>2883528173855.8633</v>
      </c>
      <c r="J153" s="90">
        <f t="shared" ca="1" si="27"/>
        <v>2962874571485.5981</v>
      </c>
      <c r="K153" s="90">
        <f t="shared" ca="1" si="27"/>
        <v>3042220969115.333</v>
      </c>
      <c r="L153" s="208">
        <f ca="1">IF('Waste 2020'!$A161="MR",INDIRECT("'Waste 2020'!"&amp;'Country Selector'!$B$3&amp;ROW($A161))*10^12,0)*'Process Emissions Multipliers'!$E$53</f>
        <v>3121567366745.0679</v>
      </c>
      <c r="M153" s="90">
        <f t="shared" ca="1" si="28"/>
        <v>3189008273180.9912</v>
      </c>
      <c r="N153" s="90">
        <f t="shared" ca="1" si="28"/>
        <v>3256449179616.9146</v>
      </c>
      <c r="O153" s="90">
        <f t="shared" ca="1" si="28"/>
        <v>3323890086052.8379</v>
      </c>
      <c r="P153" s="90">
        <f t="shared" ca="1" si="28"/>
        <v>3391330992488.7607</v>
      </c>
      <c r="Q153" s="90">
        <f t="shared" ca="1" si="28"/>
        <v>3458771898924.6846</v>
      </c>
      <c r="R153" s="90">
        <f t="shared" ca="1" si="28"/>
        <v>3526212805360.6084</v>
      </c>
      <c r="S153" s="90">
        <f t="shared" ca="1" si="28"/>
        <v>3593653711796.5313</v>
      </c>
      <c r="T153" s="90">
        <f t="shared" ca="1" si="28"/>
        <v>3661094618232.4546</v>
      </c>
      <c r="U153" s="90">
        <f t="shared" ca="1" si="28"/>
        <v>3728535524668.3779</v>
      </c>
      <c r="V153">
        <f ca="1">IF('Waste 2030'!$A161="MR",INDIRECT("'Waste 2030'!"&amp;'Country Selector'!$B$3&amp;ROW($A161))*10^12,0)*'Process Emissions Multipliers'!$G$53</f>
        <v>3795976431104.3013</v>
      </c>
      <c r="W153" s="90">
        <f t="shared" ca="1" si="30"/>
        <v>3822782870541.7852</v>
      </c>
      <c r="X153" s="90">
        <f t="shared" ca="1" si="30"/>
        <v>3849589309979.2695</v>
      </c>
      <c r="Y153" s="90">
        <f t="shared" ca="1" si="30"/>
        <v>3876395749416.7539</v>
      </c>
      <c r="Z153" s="90">
        <f t="shared" ca="1" si="30"/>
        <v>3903202188854.2383</v>
      </c>
      <c r="AA153" s="90">
        <f t="shared" ca="1" si="30"/>
        <v>3930008628291.7222</v>
      </c>
      <c r="AB153" s="90">
        <f t="shared" ca="1" si="30"/>
        <v>3956815067729.2065</v>
      </c>
      <c r="AC153" s="90">
        <f t="shared" ca="1" si="30"/>
        <v>3983621507166.6909</v>
      </c>
      <c r="AD153" s="90">
        <f t="shared" ca="1" si="30"/>
        <v>4010427946604.1753</v>
      </c>
      <c r="AE153" s="90">
        <f t="shared" ca="1" si="30"/>
        <v>4037234386041.6592</v>
      </c>
      <c r="AF153" s="90">
        <f t="shared" ca="1" si="30"/>
        <v>4064040825479.1436</v>
      </c>
      <c r="AG153" s="90">
        <f t="shared" ca="1" si="30"/>
        <v>4090847264916.6279</v>
      </c>
      <c r="AH153" s="90">
        <f t="shared" ca="1" si="30"/>
        <v>4117653704354.1123</v>
      </c>
      <c r="AI153" s="90">
        <f t="shared" ca="1" si="30"/>
        <v>4144460143791.5962</v>
      </c>
      <c r="AJ153" s="90">
        <f t="shared" ca="1" si="30"/>
        <v>4171266583229.0806</v>
      </c>
      <c r="AK153" s="90">
        <f t="shared" ca="1" si="30"/>
        <v>4198073022666.5645</v>
      </c>
      <c r="AL153" s="90">
        <f t="shared" ca="1" si="30"/>
        <v>4224879462104.0488</v>
      </c>
      <c r="AM153" s="90">
        <f t="shared" ca="1" si="29"/>
        <v>4251685901541.5332</v>
      </c>
      <c r="AN153" s="90">
        <f t="shared" ca="1" si="29"/>
        <v>4278492340979.0176</v>
      </c>
      <c r="AO153" s="90">
        <f t="shared" ca="1" si="29"/>
        <v>4305298780416.5015</v>
      </c>
      <c r="AP153">
        <f ca="1">V153*'Process Emissions Multipliers'!$H$53</f>
        <v>4332105219853.9858</v>
      </c>
    </row>
    <row r="154" spans="1:42">
      <c r="A154" s="74">
        <v>200</v>
      </c>
      <c r="B154" s="208">
        <f ca="1">IF('Waste 2010'!$A162="MR",INDIRECT("'Waste 2010'!"&amp;'Country Selector'!$B$3&amp;ROW($A162))*10^12,0)*'Process Emissions Multipliers'!$C$53</f>
        <v>820767793715.56311</v>
      </c>
      <c r="C154" s="90">
        <f t="shared" ca="1" si="27"/>
        <v>852393300978.07581</v>
      </c>
      <c r="D154" s="90">
        <f t="shared" ca="1" si="27"/>
        <v>884018808240.58838</v>
      </c>
      <c r="E154" s="90">
        <f t="shared" ca="1" si="27"/>
        <v>915644315503.10107</v>
      </c>
      <c r="F154" s="90">
        <f t="shared" ca="1" si="27"/>
        <v>947269822765.61377</v>
      </c>
      <c r="G154" s="90">
        <f t="shared" ca="1" si="27"/>
        <v>978895330028.12646</v>
      </c>
      <c r="H154" s="90">
        <f t="shared" ca="1" si="27"/>
        <v>1010520837290.639</v>
      </c>
      <c r="I154" s="90">
        <f t="shared" ca="1" si="27"/>
        <v>1042146344553.1517</v>
      </c>
      <c r="J154" s="90">
        <f t="shared" ca="1" si="27"/>
        <v>1073771851815.6643</v>
      </c>
      <c r="K154" s="90">
        <f t="shared" ca="1" si="27"/>
        <v>1105397359078.177</v>
      </c>
      <c r="L154" s="208">
        <f ca="1">IF('Waste 2020'!$A162="MR",INDIRECT("'Waste 2020'!"&amp;'Country Selector'!$B$3&amp;ROW($A162))*10^12,0)*'Process Emissions Multipliers'!$E$53</f>
        <v>1137022866340.6897</v>
      </c>
      <c r="M154" s="90">
        <f t="shared" ca="1" si="28"/>
        <v>1139313120054.0352</v>
      </c>
      <c r="N154" s="90">
        <f t="shared" ca="1" si="28"/>
        <v>1141603373767.3806</v>
      </c>
      <c r="O154" s="90">
        <f t="shared" ca="1" si="28"/>
        <v>1143893627480.7263</v>
      </c>
      <c r="P154" s="90">
        <f t="shared" ca="1" si="28"/>
        <v>1146183881194.0718</v>
      </c>
      <c r="Q154" s="90">
        <f t="shared" ca="1" si="28"/>
        <v>1148474134907.4172</v>
      </c>
      <c r="R154" s="90">
        <f t="shared" ca="1" si="28"/>
        <v>1150764388620.7627</v>
      </c>
      <c r="S154" s="90">
        <f t="shared" ca="1" si="28"/>
        <v>1153054642334.1084</v>
      </c>
      <c r="T154" s="90">
        <f t="shared" ca="1" si="28"/>
        <v>1155344896047.4536</v>
      </c>
      <c r="U154" s="90">
        <f t="shared" ca="1" si="28"/>
        <v>1157635149760.7993</v>
      </c>
      <c r="V154">
        <f ca="1">IF('Waste 2030'!$A162="MR",INDIRECT("'Waste 2030'!"&amp;'Country Selector'!$B$3&amp;ROW($A162))*10^12,0)*'Process Emissions Multipliers'!$G$53</f>
        <v>1159925403474.1448</v>
      </c>
      <c r="W154" s="90">
        <f t="shared" ca="1" si="30"/>
        <v>1168116568684.0889</v>
      </c>
      <c r="X154" s="90">
        <f t="shared" ca="1" si="30"/>
        <v>1176307733894.0327</v>
      </c>
      <c r="Y154" s="90">
        <f t="shared" ca="1" si="30"/>
        <v>1184498899103.9771</v>
      </c>
      <c r="Z154" s="90">
        <f t="shared" ca="1" si="30"/>
        <v>1192690064313.9209</v>
      </c>
      <c r="AA154" s="90">
        <f t="shared" ca="1" si="30"/>
        <v>1200881229523.865</v>
      </c>
      <c r="AB154" s="90">
        <f t="shared" ca="1" si="30"/>
        <v>1209072394733.8091</v>
      </c>
      <c r="AC154" s="90">
        <f t="shared" ca="1" si="30"/>
        <v>1217263559943.7529</v>
      </c>
      <c r="AD154" s="90">
        <f t="shared" ca="1" si="30"/>
        <v>1225454725153.6973</v>
      </c>
      <c r="AE154" s="90">
        <f t="shared" ca="1" si="30"/>
        <v>1233645890363.6411</v>
      </c>
      <c r="AF154" s="90">
        <f t="shared" ca="1" si="30"/>
        <v>1241837055573.5852</v>
      </c>
      <c r="AG154" s="90">
        <f t="shared" ca="1" si="30"/>
        <v>1250028220783.5293</v>
      </c>
      <c r="AH154" s="90">
        <f t="shared" ca="1" si="30"/>
        <v>1258219385993.4734</v>
      </c>
      <c r="AI154" s="90">
        <f t="shared" ca="1" si="30"/>
        <v>1266410551203.4175</v>
      </c>
      <c r="AJ154" s="90">
        <f t="shared" ca="1" si="30"/>
        <v>1274601716413.3613</v>
      </c>
      <c r="AK154" s="90">
        <f t="shared" ca="1" si="30"/>
        <v>1282792881623.3054</v>
      </c>
      <c r="AL154" s="90">
        <f t="shared" ca="1" si="30"/>
        <v>1290984046833.2495</v>
      </c>
      <c r="AM154" s="90">
        <f t="shared" ca="1" si="29"/>
        <v>1299175212043.1936</v>
      </c>
      <c r="AN154" s="90">
        <f t="shared" ca="1" si="29"/>
        <v>1307366377253.1377</v>
      </c>
      <c r="AO154" s="90">
        <f t="shared" ca="1" si="29"/>
        <v>1315557542463.0818</v>
      </c>
      <c r="AP154">
        <f ca="1">V154*'Process Emissions Multipliers'!$H$53</f>
        <v>1323748707673.0256</v>
      </c>
    </row>
    <row r="155" spans="1:42">
      <c r="A155" s="74">
        <v>250</v>
      </c>
      <c r="B155" s="208">
        <f ca="1">IF('Waste 2010'!$A163="MR",INDIRECT("'Waste 2010'!"&amp;'Country Selector'!$B$3&amp;ROW($A163))*10^12,0)*'Process Emissions Multipliers'!$C$53</f>
        <v>1670056613190.1726</v>
      </c>
      <c r="C155" s="90">
        <f t="shared" ca="1" si="27"/>
        <v>1718275963922.8779</v>
      </c>
      <c r="D155" s="90">
        <f t="shared" ca="1" si="27"/>
        <v>1766495314655.5835</v>
      </c>
      <c r="E155" s="90">
        <f t="shared" ca="1" si="27"/>
        <v>1814714665388.2888</v>
      </c>
      <c r="F155" s="90">
        <f t="shared" ca="1" si="27"/>
        <v>1862934016120.9941</v>
      </c>
      <c r="G155" s="90">
        <f t="shared" ca="1" si="27"/>
        <v>1911153366853.6997</v>
      </c>
      <c r="H155" s="90">
        <f t="shared" ca="1" si="27"/>
        <v>1959372717586.405</v>
      </c>
      <c r="I155" s="90">
        <f t="shared" ca="1" si="27"/>
        <v>2007592068319.1104</v>
      </c>
      <c r="J155" s="90">
        <f t="shared" ca="1" si="27"/>
        <v>2055811419051.8159</v>
      </c>
      <c r="K155" s="90">
        <f t="shared" ca="1" si="27"/>
        <v>2104030769784.5212</v>
      </c>
      <c r="L155" s="208">
        <f ca="1">IF('Waste 2020'!$A163="MR",INDIRECT("'Waste 2020'!"&amp;'Country Selector'!$B$3&amp;ROW($A163))*10^12,0)*'Process Emissions Multipliers'!$E$53</f>
        <v>2152250120517.2266</v>
      </c>
      <c r="M155" s="90">
        <f t="shared" ca="1" si="28"/>
        <v>2186159192834.1697</v>
      </c>
      <c r="N155" s="90">
        <f t="shared" ca="1" si="28"/>
        <v>2220068265151.1128</v>
      </c>
      <c r="O155" s="90">
        <f t="shared" ca="1" si="28"/>
        <v>2253977337468.0557</v>
      </c>
      <c r="P155" s="90">
        <f t="shared" ca="1" si="28"/>
        <v>2287886409784.9985</v>
      </c>
      <c r="Q155" s="90">
        <f t="shared" ca="1" si="28"/>
        <v>2321795482101.9414</v>
      </c>
      <c r="R155" s="90">
        <f t="shared" ca="1" si="28"/>
        <v>2355704554418.8848</v>
      </c>
      <c r="S155" s="90">
        <f t="shared" ca="1" si="28"/>
        <v>2389613626735.8276</v>
      </c>
      <c r="T155" s="90">
        <f t="shared" ca="1" si="28"/>
        <v>2423522699052.7705</v>
      </c>
      <c r="U155" s="90">
        <f t="shared" ca="1" si="28"/>
        <v>2457431771369.7139</v>
      </c>
      <c r="V155">
        <f ca="1">IF('Waste 2030'!$A163="MR",INDIRECT("'Waste 2030'!"&amp;'Country Selector'!$B$3&amp;ROW($A163))*10^12,0)*'Process Emissions Multipliers'!$G$53</f>
        <v>2491340843686.6567</v>
      </c>
      <c r="W155" s="90">
        <f t="shared" ca="1" si="30"/>
        <v>2508934203038.7295</v>
      </c>
      <c r="X155" s="90">
        <f t="shared" ca="1" si="30"/>
        <v>2526527562390.8027</v>
      </c>
      <c r="Y155" s="90">
        <f t="shared" ca="1" si="30"/>
        <v>2544120921742.8755</v>
      </c>
      <c r="Z155" s="90">
        <f t="shared" ca="1" si="30"/>
        <v>2561714281094.9482</v>
      </c>
      <c r="AA155" s="90">
        <f t="shared" ca="1" si="30"/>
        <v>2579307640447.0215</v>
      </c>
      <c r="AB155" s="90">
        <f t="shared" ca="1" si="30"/>
        <v>2596900999799.0942</v>
      </c>
      <c r="AC155" s="90">
        <f t="shared" ca="1" si="30"/>
        <v>2614494359151.167</v>
      </c>
      <c r="AD155" s="90">
        <f t="shared" ca="1" si="30"/>
        <v>2632087718503.2402</v>
      </c>
      <c r="AE155" s="90">
        <f t="shared" ca="1" si="30"/>
        <v>2649681077855.313</v>
      </c>
      <c r="AF155" s="90">
        <f t="shared" ca="1" si="30"/>
        <v>2667274437207.3857</v>
      </c>
      <c r="AG155" s="90">
        <f t="shared" ca="1" si="30"/>
        <v>2684867796559.459</v>
      </c>
      <c r="AH155" s="90">
        <f t="shared" ca="1" si="30"/>
        <v>2702461155911.5317</v>
      </c>
      <c r="AI155" s="90">
        <f t="shared" ca="1" si="30"/>
        <v>2720054515263.6045</v>
      </c>
      <c r="AJ155" s="90">
        <f t="shared" ca="1" si="30"/>
        <v>2737647874615.6777</v>
      </c>
      <c r="AK155" s="90">
        <f t="shared" ca="1" si="30"/>
        <v>2755241233967.7505</v>
      </c>
      <c r="AL155" s="90">
        <f t="shared" ca="1" si="30"/>
        <v>2772834593319.8237</v>
      </c>
      <c r="AM155" s="90">
        <f t="shared" ca="1" si="29"/>
        <v>2790427952671.8965</v>
      </c>
      <c r="AN155" s="90">
        <f t="shared" ca="1" si="29"/>
        <v>2808021312023.9692</v>
      </c>
      <c r="AO155" s="90">
        <f t="shared" ca="1" si="29"/>
        <v>2825614671376.0425</v>
      </c>
      <c r="AP155">
        <f ca="1">V155*'Process Emissions Multipliers'!$H$53</f>
        <v>2843208030728.1152</v>
      </c>
    </row>
    <row r="156" spans="1:42">
      <c r="A156" s="74">
        <v>300</v>
      </c>
      <c r="B156" s="208">
        <f ca="1">IF('Waste 2010'!$A164="MR",INDIRECT("'Waste 2010'!"&amp;'Country Selector'!$B$3&amp;ROW($A164))*10^12,0)*'Process Emissions Multipliers'!$C$53</f>
        <v>4234838881.0367064</v>
      </c>
      <c r="C156" s="90">
        <f t="shared" ca="1" si="27"/>
        <v>6075105024.1776829</v>
      </c>
      <c r="D156" s="90">
        <f t="shared" ca="1" si="27"/>
        <v>7915371167.3186588</v>
      </c>
      <c r="E156" s="90">
        <f t="shared" ca="1" si="27"/>
        <v>9755637310.4596367</v>
      </c>
      <c r="F156" s="90">
        <f t="shared" ref="D156:K177" ca="1" si="31">$B156*($L$1-F$1)/($L$1-$B$1)+$L156*(F$1-$B$1)/($L$1-$B$1)</f>
        <v>11595903453.600613</v>
      </c>
      <c r="G156" s="90">
        <f t="shared" ca="1" si="31"/>
        <v>13436169596.741589</v>
      </c>
      <c r="H156" s="90">
        <f t="shared" ca="1" si="31"/>
        <v>15276435739.882566</v>
      </c>
      <c r="I156" s="90">
        <f t="shared" ca="1" si="31"/>
        <v>17116701883.023542</v>
      </c>
      <c r="J156" s="90">
        <f t="shared" ca="1" si="31"/>
        <v>18956968026.164516</v>
      </c>
      <c r="K156" s="90">
        <f t="shared" ca="1" si="31"/>
        <v>20797234169.305496</v>
      </c>
      <c r="L156" s="208">
        <f ca="1">IF('Waste 2020'!$A164="MR",INDIRECT("'Waste 2020'!"&amp;'Country Selector'!$B$3&amp;ROW($A164))*10^12,0)*'Process Emissions Multipliers'!$E$53</f>
        <v>22637500312.446472</v>
      </c>
      <c r="M156" s="90">
        <f t="shared" ca="1" si="28"/>
        <v>30615329932.652771</v>
      </c>
      <c r="N156" s="90">
        <f t="shared" ca="1" si="28"/>
        <v>38593159552.85907</v>
      </c>
      <c r="O156" s="90">
        <f t="shared" ca="1" si="28"/>
        <v>46570989173.065376</v>
      </c>
      <c r="P156" s="90">
        <f t="shared" ref="N156:U177" ca="1" si="32">$L156*($V$1-P$1)/($V$1-$L$1)+$V156*(P$1-$L$1)/($V$1-$L$1)</f>
        <v>54548818793.271667</v>
      </c>
      <c r="Q156" s="90">
        <f t="shared" ca="1" si="32"/>
        <v>62526648413.477974</v>
      </c>
      <c r="R156" s="90">
        <f t="shared" ca="1" si="32"/>
        <v>70504478033.68428</v>
      </c>
      <c r="S156" s="90">
        <f t="shared" ca="1" si="32"/>
        <v>78482307653.890579</v>
      </c>
      <c r="T156" s="90">
        <f t="shared" ca="1" si="32"/>
        <v>86460137274.096863</v>
      </c>
      <c r="U156" s="90">
        <f t="shared" ca="1" si="32"/>
        <v>94437966894.303177</v>
      </c>
      <c r="V156">
        <f ca="1">IF('Waste 2030'!$A164="MR",INDIRECT("'Waste 2030'!"&amp;'Country Selector'!$B$3&amp;ROW($A164))*10^12,0)*'Process Emissions Multipliers'!$G$53</f>
        <v>102415796514.50948</v>
      </c>
      <c r="W156" s="90">
        <f t="shared" ca="1" si="30"/>
        <v>103139036739.13574</v>
      </c>
      <c r="X156" s="90">
        <f t="shared" ca="1" si="30"/>
        <v>103862276963.76202</v>
      </c>
      <c r="Y156" s="90">
        <f t="shared" ca="1" si="30"/>
        <v>104585517188.38829</v>
      </c>
      <c r="Z156" s="90">
        <f t="shared" ca="1" si="30"/>
        <v>105308757413.01456</v>
      </c>
      <c r="AA156" s="90">
        <f t="shared" ca="1" si="30"/>
        <v>106031997637.64084</v>
      </c>
      <c r="AB156" s="90">
        <f t="shared" ca="1" si="30"/>
        <v>106755237862.26709</v>
      </c>
      <c r="AC156" s="90">
        <f t="shared" ca="1" si="30"/>
        <v>107478478086.89337</v>
      </c>
      <c r="AD156" s="90">
        <f t="shared" ca="1" si="30"/>
        <v>108201718311.51965</v>
      </c>
      <c r="AE156" s="90">
        <f t="shared" ca="1" si="30"/>
        <v>108924958536.1459</v>
      </c>
      <c r="AF156" s="90">
        <f t="shared" ca="1" si="30"/>
        <v>109648198760.77219</v>
      </c>
      <c r="AG156" s="90">
        <f t="shared" ca="1" si="30"/>
        <v>110371438985.39845</v>
      </c>
      <c r="AH156" s="90">
        <f t="shared" ca="1" si="30"/>
        <v>111094679210.02472</v>
      </c>
      <c r="AI156" s="90">
        <f t="shared" ca="1" si="30"/>
        <v>111817919434.651</v>
      </c>
      <c r="AJ156" s="90">
        <f t="shared" ca="1" si="30"/>
        <v>112541159659.27727</v>
      </c>
      <c r="AK156" s="90">
        <f t="shared" ca="1" si="30"/>
        <v>113264399883.90353</v>
      </c>
      <c r="AL156" s="90">
        <f t="shared" ca="1" si="30"/>
        <v>113987640108.52982</v>
      </c>
      <c r="AM156" s="90">
        <f t="shared" ca="1" si="29"/>
        <v>114710880333.15608</v>
      </c>
      <c r="AN156" s="90">
        <f t="shared" ca="1" si="29"/>
        <v>115434120557.78235</v>
      </c>
      <c r="AO156" s="90">
        <f t="shared" ca="1" si="29"/>
        <v>116157360782.40863</v>
      </c>
      <c r="AP156">
        <f ca="1">V156*'Process Emissions Multipliers'!$H$53</f>
        <v>116880601007.0349</v>
      </c>
    </row>
    <row r="157" spans="1:42">
      <c r="A157" s="74">
        <v>350</v>
      </c>
      <c r="B157" s="208">
        <f ca="1">IF('Waste 2010'!$A165="MR",INDIRECT("'Waste 2010'!"&amp;'Country Selector'!$B$3&amp;ROW($A165))*10^12,0)*'Process Emissions Multipliers'!$C$53</f>
        <v>0</v>
      </c>
      <c r="C157" s="90">
        <f t="shared" ref="C157:C177" ca="1" si="33">$B157*($L$1-C$1)/($L$1-$B$1)+$L157*(C$1-$B$1)/($L$1-$B$1)</f>
        <v>6157871497.3629818</v>
      </c>
      <c r="D157" s="90">
        <f t="shared" ca="1" si="31"/>
        <v>12315742994.725964</v>
      </c>
      <c r="E157" s="90">
        <f t="shared" ca="1" si="31"/>
        <v>18473614492.088947</v>
      </c>
      <c r="F157" s="90">
        <f t="shared" ca="1" si="31"/>
        <v>24631485989.451927</v>
      </c>
      <c r="G157" s="90">
        <f t="shared" ca="1" si="31"/>
        <v>30789357486.814911</v>
      </c>
      <c r="H157" s="90">
        <f t="shared" ca="1" si="31"/>
        <v>36947228984.177895</v>
      </c>
      <c r="I157" s="90">
        <f t="shared" ca="1" si="31"/>
        <v>43105100481.540878</v>
      </c>
      <c r="J157" s="90">
        <f t="shared" ca="1" si="31"/>
        <v>49262971978.903854</v>
      </c>
      <c r="K157" s="90">
        <f t="shared" ca="1" si="31"/>
        <v>55420843476.266846</v>
      </c>
      <c r="L157" s="208">
        <f ca="1">IF('Waste 2020'!$A165="MR",INDIRECT("'Waste 2020'!"&amp;'Country Selector'!$B$3&amp;ROW($A165))*10^12,0)*'Process Emissions Multipliers'!$E$53</f>
        <v>61578714973.629822</v>
      </c>
      <c r="M157" s="90">
        <f t="shared" ref="M157:M177" ca="1" si="34">$L157*($V$1-M$1)/($V$1-$L$1)+$V157*(M$1-$L$1)/($V$1-$L$1)</f>
        <v>60983774321.885277</v>
      </c>
      <c r="N157" s="90">
        <f t="shared" ca="1" si="32"/>
        <v>60388833670.140717</v>
      </c>
      <c r="O157" s="90">
        <f t="shared" ca="1" si="32"/>
        <v>59793893018.396164</v>
      </c>
      <c r="P157" s="90">
        <f t="shared" ca="1" si="32"/>
        <v>59198952366.651611</v>
      </c>
      <c r="Q157" s="90">
        <f t="shared" ca="1" si="32"/>
        <v>58604011714.907059</v>
      </c>
      <c r="R157" s="90">
        <f t="shared" ca="1" si="32"/>
        <v>58009071063.162506</v>
      </c>
      <c r="S157" s="90">
        <f t="shared" ca="1" si="32"/>
        <v>57414130411.417953</v>
      </c>
      <c r="T157" s="90">
        <f t="shared" ca="1" si="32"/>
        <v>56819189759.673401</v>
      </c>
      <c r="U157" s="90">
        <f t="shared" ca="1" si="32"/>
        <v>56224249107.928856</v>
      </c>
      <c r="V157">
        <f ca="1">IF('Waste 2030'!$A165="MR",INDIRECT("'Waste 2030'!"&amp;'Country Selector'!$B$3&amp;ROW($A165))*10^12,0)*'Process Emissions Multipliers'!$G$53</f>
        <v>55629308456.184296</v>
      </c>
      <c r="W157" s="90">
        <f t="shared" ca="1" si="30"/>
        <v>56022151698.271019</v>
      </c>
      <c r="X157" s="90">
        <f t="shared" ca="1" si="30"/>
        <v>56414994940.357765</v>
      </c>
      <c r="Y157" s="90">
        <f t="shared" ca="1" si="30"/>
        <v>56807838182.444489</v>
      </c>
      <c r="Z157" s="90">
        <f t="shared" ca="1" si="30"/>
        <v>57200681424.531219</v>
      </c>
      <c r="AA157" s="90">
        <f t="shared" ca="1" si="30"/>
        <v>57593524666.61795</v>
      </c>
      <c r="AB157" s="90">
        <f t="shared" ca="1" si="30"/>
        <v>57986367908.704681</v>
      </c>
      <c r="AC157" s="90">
        <f t="shared" ca="1" si="30"/>
        <v>58379211150.791412</v>
      </c>
      <c r="AD157" s="90">
        <f t="shared" ca="1" si="30"/>
        <v>58772054392.878143</v>
      </c>
      <c r="AE157" s="90">
        <f t="shared" ca="1" si="30"/>
        <v>59164897634.964874</v>
      </c>
      <c r="AF157" s="90">
        <f t="shared" ca="1" si="30"/>
        <v>59557740877.051613</v>
      </c>
      <c r="AG157" s="90">
        <f t="shared" ca="1" si="30"/>
        <v>59950584119.138344</v>
      </c>
      <c r="AH157" s="90">
        <f t="shared" ca="1" si="30"/>
        <v>60343427361.225075</v>
      </c>
      <c r="AI157" s="90">
        <f t="shared" ca="1" si="30"/>
        <v>60736270603.311798</v>
      </c>
      <c r="AJ157" s="90">
        <f t="shared" ca="1" si="30"/>
        <v>61129113845.398529</v>
      </c>
      <c r="AK157" s="90">
        <f t="shared" ca="1" si="30"/>
        <v>61521957087.485268</v>
      </c>
      <c r="AL157" s="90">
        <f t="shared" ca="1" si="30"/>
        <v>61914800329.571991</v>
      </c>
      <c r="AM157" s="90">
        <f t="shared" ca="1" si="29"/>
        <v>62307643571.65873</v>
      </c>
      <c r="AN157" s="90">
        <f t="shared" ca="1" si="29"/>
        <v>62700486813.745461</v>
      </c>
      <c r="AO157" s="90">
        <f t="shared" ca="1" si="29"/>
        <v>63093330055.832184</v>
      </c>
      <c r="AP157">
        <f ca="1">V157*'Process Emissions Multipliers'!$H$53</f>
        <v>63486173297.918922</v>
      </c>
    </row>
    <row r="158" spans="1:42">
      <c r="A158" s="74">
        <v>400</v>
      </c>
      <c r="B158" s="208">
        <f ca="1">IF('Waste 2010'!$A166="MR",INDIRECT("'Waste 2010'!"&amp;'Country Selector'!$B$3&amp;ROW($A166))*10^12,0)*'Process Emissions Multipliers'!$C$53</f>
        <v>31755799096.01059</v>
      </c>
      <c r="C158" s="90">
        <f t="shared" ca="1" si="33"/>
        <v>31811494742.097134</v>
      </c>
      <c r="D158" s="90">
        <f t="shared" ca="1" si="31"/>
        <v>31867190388.18367</v>
      </c>
      <c r="E158" s="90">
        <f t="shared" ca="1" si="31"/>
        <v>31922886034.270206</v>
      </c>
      <c r="F158" s="90">
        <f t="shared" ca="1" si="31"/>
        <v>31978581680.356747</v>
      </c>
      <c r="G158" s="90">
        <f t="shared" ca="1" si="31"/>
        <v>32034277326.443287</v>
      </c>
      <c r="H158" s="90">
        <f t="shared" ca="1" si="31"/>
        <v>32089972972.529823</v>
      </c>
      <c r="I158" s="90">
        <f t="shared" ca="1" si="31"/>
        <v>32145668618.616364</v>
      </c>
      <c r="J158" s="90">
        <f t="shared" ca="1" si="31"/>
        <v>32201364264.702904</v>
      </c>
      <c r="K158" s="90">
        <f t="shared" ca="1" si="31"/>
        <v>32257059910.789444</v>
      </c>
      <c r="L158" s="208">
        <f ca="1">IF('Waste 2020'!$A166="MR",INDIRECT("'Waste 2020'!"&amp;'Country Selector'!$B$3&amp;ROW($A166))*10^12,0)*'Process Emissions Multipliers'!$E$53</f>
        <v>32312755556.87598</v>
      </c>
      <c r="M158" s="90">
        <f t="shared" ca="1" si="34"/>
        <v>42158413613.511368</v>
      </c>
      <c r="N158" s="90">
        <f t="shared" ca="1" si="32"/>
        <v>52004071670.146744</v>
      </c>
      <c r="O158" s="90">
        <f t="shared" ca="1" si="32"/>
        <v>61849729726.782135</v>
      </c>
      <c r="P158" s="90">
        <f t="shared" ca="1" si="32"/>
        <v>71695387783.417511</v>
      </c>
      <c r="Q158" s="90">
        <f t="shared" ca="1" si="32"/>
        <v>81541045840.052902</v>
      </c>
      <c r="R158" s="90">
        <f t="shared" ca="1" si="32"/>
        <v>91386703896.688293</v>
      </c>
      <c r="S158" s="90">
        <f t="shared" ca="1" si="32"/>
        <v>101232361953.32365</v>
      </c>
      <c r="T158" s="90">
        <f t="shared" ca="1" si="32"/>
        <v>111078020009.95905</v>
      </c>
      <c r="U158" s="90">
        <f t="shared" ca="1" si="32"/>
        <v>120923678066.59442</v>
      </c>
      <c r="V158">
        <f ca="1">IF('Waste 2030'!$A166="MR",INDIRECT("'Waste 2030'!"&amp;'Country Selector'!$B$3&amp;ROW($A166))*10^12,0)*'Process Emissions Multipliers'!$G$53</f>
        <v>130769336123.22981</v>
      </c>
      <c r="W158" s="90">
        <f t="shared" ca="1" si="30"/>
        <v>131692803471.5367</v>
      </c>
      <c r="X158" s="90">
        <f t="shared" ca="1" si="30"/>
        <v>132616270819.84361</v>
      </c>
      <c r="Y158" s="90">
        <f t="shared" ca="1" si="30"/>
        <v>133539738168.1505</v>
      </c>
      <c r="Z158" s="90">
        <f t="shared" ca="1" si="30"/>
        <v>134463205516.4574</v>
      </c>
      <c r="AA158" s="90">
        <f t="shared" ca="1" si="30"/>
        <v>135386672864.76431</v>
      </c>
      <c r="AB158" s="90">
        <f t="shared" ca="1" si="30"/>
        <v>136310140213.0712</v>
      </c>
      <c r="AC158" s="90">
        <f t="shared" ca="1" si="30"/>
        <v>137233607561.37811</v>
      </c>
      <c r="AD158" s="90">
        <f t="shared" ca="1" si="30"/>
        <v>138157074909.685</v>
      </c>
      <c r="AE158" s="90">
        <f t="shared" ca="1" si="30"/>
        <v>139080542257.99188</v>
      </c>
      <c r="AF158" s="90">
        <f t="shared" ca="1" si="30"/>
        <v>140004009606.2988</v>
      </c>
      <c r="AG158" s="90">
        <f t="shared" ca="1" si="30"/>
        <v>140927476954.60571</v>
      </c>
      <c r="AH158" s="90">
        <f t="shared" ca="1" si="30"/>
        <v>141850944302.9126</v>
      </c>
      <c r="AI158" s="90">
        <f t="shared" ca="1" si="30"/>
        <v>142774411651.21948</v>
      </c>
      <c r="AJ158" s="90">
        <f t="shared" ca="1" si="30"/>
        <v>143697878999.52643</v>
      </c>
      <c r="AK158" s="90">
        <f t="shared" ca="1" si="30"/>
        <v>144621346347.83331</v>
      </c>
      <c r="AL158" s="90">
        <f t="shared" ref="AL158:AO173" ca="1" si="35">$V158*($AP$1-AL$1)/($AP$1-$V$1)+$AP158*(AL$1-$V$1)/($AP$1-$V$1)</f>
        <v>145544813696.1402</v>
      </c>
      <c r="AM158" s="90">
        <f t="shared" ca="1" si="35"/>
        <v>146468281044.44708</v>
      </c>
      <c r="AN158" s="90">
        <f t="shared" ca="1" si="35"/>
        <v>147391748392.75397</v>
      </c>
      <c r="AO158" s="90">
        <f t="shared" ca="1" si="35"/>
        <v>148315215741.06091</v>
      </c>
      <c r="AP158">
        <f ca="1">V158*'Process Emissions Multipliers'!$H$53</f>
        <v>149238683089.3678</v>
      </c>
    </row>
    <row r="159" spans="1:42">
      <c r="A159" s="74">
        <v>450</v>
      </c>
      <c r="B159" s="208">
        <f ca="1">IF('Waste 2010'!$A167="MR",INDIRECT("'Waste 2010'!"&amp;'Country Selector'!$B$3&amp;ROW($A167))*10^12,0)*'Process Emissions Multipliers'!$C$53</f>
        <v>13760893930.996515</v>
      </c>
      <c r="C159" s="90">
        <f t="shared" ca="1" si="33"/>
        <v>19669783795.008205</v>
      </c>
      <c r="D159" s="90">
        <f t="shared" ca="1" si="31"/>
        <v>25578673659.019897</v>
      </c>
      <c r="E159" s="90">
        <f t="shared" ca="1" si="31"/>
        <v>31487563523.031586</v>
      </c>
      <c r="F159" s="90">
        <f t="shared" ca="1" si="31"/>
        <v>37396453387.043274</v>
      </c>
      <c r="G159" s="90">
        <f t="shared" ca="1" si="31"/>
        <v>43305343251.05497</v>
      </c>
      <c r="H159" s="90">
        <f t="shared" ca="1" si="31"/>
        <v>49214233115.066658</v>
      </c>
      <c r="I159" s="90">
        <f t="shared" ca="1" si="31"/>
        <v>55123122979.078354</v>
      </c>
      <c r="J159" s="90">
        <f t="shared" ca="1" si="31"/>
        <v>61032012843.090034</v>
      </c>
      <c r="K159" s="90">
        <f t="shared" ca="1" si="31"/>
        <v>66940902707.10173</v>
      </c>
      <c r="L159" s="208">
        <f ca="1">IF('Waste 2020'!$A167="MR",INDIRECT("'Waste 2020'!"&amp;'Country Selector'!$B$3&amp;ROW($A167))*10^12,0)*'Process Emissions Multipliers'!$E$53</f>
        <v>72849792571.113419</v>
      </c>
      <c r="M159" s="90">
        <f t="shared" ca="1" si="34"/>
        <v>65750713710.626007</v>
      </c>
      <c r="N159" s="90">
        <f t="shared" ca="1" si="32"/>
        <v>58651634850.138596</v>
      </c>
      <c r="O159" s="90">
        <f t="shared" ca="1" si="32"/>
        <v>51552555989.651184</v>
      </c>
      <c r="P159" s="90">
        <f t="shared" ca="1" si="32"/>
        <v>44453477129.163773</v>
      </c>
      <c r="Q159" s="90">
        <f t="shared" ca="1" si="32"/>
        <v>37354398268.676361</v>
      </c>
      <c r="R159" s="90">
        <f t="shared" ca="1" si="32"/>
        <v>30255319408.188946</v>
      </c>
      <c r="S159" s="90">
        <f t="shared" ca="1" si="32"/>
        <v>23156240547.701538</v>
      </c>
      <c r="T159" s="90">
        <f t="shared" ca="1" si="32"/>
        <v>16057161687.214125</v>
      </c>
      <c r="U159" s="90">
        <f t="shared" ca="1" si="32"/>
        <v>8958082826.7267132</v>
      </c>
      <c r="V159">
        <f ca="1">IF('Waste 2030'!$A167="MR",INDIRECT("'Waste 2030'!"&amp;'Country Selector'!$B$3&amp;ROW($A167))*10^12,0)*'Process Emissions Multipliers'!$G$53</f>
        <v>1859003966.2393012</v>
      </c>
      <c r="W159" s="90">
        <f t="shared" ref="W159:AL174" ca="1" si="36">$V159*($AP$1-W$1)/($AP$1-$V$1)+$AP159*(W$1-$V$1)/($AP$1-$V$1)</f>
        <v>1872131886.8519537</v>
      </c>
      <c r="X159" s="90">
        <f t="shared" ca="1" si="36"/>
        <v>1885259807.464606</v>
      </c>
      <c r="Y159" s="90">
        <f t="shared" ca="1" si="36"/>
        <v>1898387728.0772583</v>
      </c>
      <c r="Z159" s="90">
        <f t="shared" ca="1" si="36"/>
        <v>1911515648.6899109</v>
      </c>
      <c r="AA159" s="90">
        <f t="shared" ca="1" si="36"/>
        <v>1924643569.3025632</v>
      </c>
      <c r="AB159" s="90">
        <f t="shared" ca="1" si="36"/>
        <v>1937771489.9152155</v>
      </c>
      <c r="AC159" s="90">
        <f t="shared" ca="1" si="36"/>
        <v>1950899410.5278678</v>
      </c>
      <c r="AD159" s="90">
        <f t="shared" ca="1" si="36"/>
        <v>1964027331.1405201</v>
      </c>
      <c r="AE159" s="90">
        <f t="shared" ca="1" si="36"/>
        <v>1977155251.7531726</v>
      </c>
      <c r="AF159" s="90">
        <f t="shared" ca="1" si="36"/>
        <v>1990283172.3658252</v>
      </c>
      <c r="AG159" s="90">
        <f t="shared" ca="1" si="36"/>
        <v>2003411092.9784775</v>
      </c>
      <c r="AH159" s="90">
        <f t="shared" ca="1" si="36"/>
        <v>2016539013.5911298</v>
      </c>
      <c r="AI159" s="90">
        <f t="shared" ca="1" si="36"/>
        <v>2029666934.2037821</v>
      </c>
      <c r="AJ159" s="90">
        <f t="shared" ca="1" si="36"/>
        <v>2042794854.8164344</v>
      </c>
      <c r="AK159" s="90">
        <f t="shared" ca="1" si="36"/>
        <v>2055922775.4290872</v>
      </c>
      <c r="AL159" s="90">
        <f t="shared" ca="1" si="36"/>
        <v>2069050696.0417392</v>
      </c>
      <c r="AM159" s="90">
        <f t="shared" ca="1" si="35"/>
        <v>2082178616.654392</v>
      </c>
      <c r="AN159" s="90">
        <f t="shared" ca="1" si="35"/>
        <v>2095306537.2670443</v>
      </c>
      <c r="AO159" s="90">
        <f t="shared" ca="1" si="35"/>
        <v>2108434457.8796964</v>
      </c>
      <c r="AP159">
        <f ca="1">V159*'Process Emissions Multipliers'!$H$53</f>
        <v>2121562378.4923489</v>
      </c>
    </row>
    <row r="160" spans="1:42">
      <c r="A160" s="74">
        <v>500</v>
      </c>
      <c r="B160" s="208">
        <f ca="1">IF('Waste 2010'!$A168="MR",INDIRECT("'Waste 2010'!"&amp;'Country Selector'!$B$3&amp;ROW($A168))*10^12,0)*'Process Emissions Multipliers'!$C$53</f>
        <v>21779557561.053844</v>
      </c>
      <c r="C160" s="90">
        <f t="shared" ca="1" si="33"/>
        <v>20527173195.691345</v>
      </c>
      <c r="D160" s="90">
        <f t="shared" ca="1" si="31"/>
        <v>19274788830.328842</v>
      </c>
      <c r="E160" s="90">
        <f t="shared" ca="1" si="31"/>
        <v>18022404464.966347</v>
      </c>
      <c r="F160" s="90">
        <f t="shared" ca="1" si="31"/>
        <v>16770020099.603842</v>
      </c>
      <c r="G160" s="90">
        <f t="shared" ca="1" si="31"/>
        <v>15517635734.241344</v>
      </c>
      <c r="H160" s="90">
        <f t="shared" ca="1" si="31"/>
        <v>14265251368.878843</v>
      </c>
      <c r="I160" s="90">
        <f t="shared" ca="1" si="31"/>
        <v>13012867003.516342</v>
      </c>
      <c r="J160" s="90">
        <f t="shared" ca="1" si="31"/>
        <v>11760482638.153843</v>
      </c>
      <c r="K160" s="90">
        <f t="shared" ca="1" si="31"/>
        <v>10508098272.791344</v>
      </c>
      <c r="L160" s="208">
        <f ca="1">IF('Waste 2020'!$A168="MR",INDIRECT("'Waste 2020'!"&amp;'Country Selector'!$B$3&amp;ROW($A168))*10^12,0)*'Process Emissions Multipliers'!$E$53</f>
        <v>9255713907.4288425</v>
      </c>
      <c r="M160" s="90">
        <f t="shared" ca="1" si="34"/>
        <v>8531078619.9987049</v>
      </c>
      <c r="N160" s="90">
        <f t="shared" ca="1" si="32"/>
        <v>7806443332.5685654</v>
      </c>
      <c r="O160" s="90">
        <f t="shared" ca="1" si="32"/>
        <v>7081808045.1384268</v>
      </c>
      <c r="P160" s="90">
        <f t="shared" ca="1" si="32"/>
        <v>6357172757.7082882</v>
      </c>
      <c r="Q160" s="90">
        <f t="shared" ca="1" si="32"/>
        <v>5632537470.2781496</v>
      </c>
      <c r="R160" s="90">
        <f t="shared" ca="1" si="32"/>
        <v>4907902182.848011</v>
      </c>
      <c r="S160" s="90">
        <f t="shared" ca="1" si="32"/>
        <v>4183266895.417872</v>
      </c>
      <c r="T160" s="90">
        <f t="shared" ca="1" si="32"/>
        <v>3458631607.9877334</v>
      </c>
      <c r="U160" s="90">
        <f t="shared" ca="1" si="32"/>
        <v>2733996320.5575943</v>
      </c>
      <c r="V160">
        <f ca="1">IF('Waste 2030'!$A168="MR",INDIRECT("'Waste 2030'!"&amp;'Country Selector'!$B$3&amp;ROW($A168))*10^12,0)*'Process Emissions Multipliers'!$G$53</f>
        <v>2009361033.1274559</v>
      </c>
      <c r="W160" s="90">
        <f t="shared" ca="1" si="36"/>
        <v>2023550745.7930064</v>
      </c>
      <c r="X160" s="90">
        <f t="shared" ca="1" si="36"/>
        <v>2037740458.4585567</v>
      </c>
      <c r="Y160" s="90">
        <f t="shared" ca="1" si="36"/>
        <v>2051930171.1241074</v>
      </c>
      <c r="Z160" s="90">
        <f t="shared" ca="1" si="36"/>
        <v>2066119883.7896581</v>
      </c>
      <c r="AA160" s="90">
        <f t="shared" ca="1" si="36"/>
        <v>2080309596.4552085</v>
      </c>
      <c r="AB160" s="90">
        <f t="shared" ca="1" si="36"/>
        <v>2094499309.1207588</v>
      </c>
      <c r="AC160" s="90">
        <f t="shared" ca="1" si="36"/>
        <v>2108689021.7863097</v>
      </c>
      <c r="AD160" s="90">
        <f t="shared" ca="1" si="36"/>
        <v>2122878734.45186</v>
      </c>
      <c r="AE160" s="90">
        <f t="shared" ca="1" si="36"/>
        <v>2137068447.1174107</v>
      </c>
      <c r="AF160" s="90">
        <f t="shared" ca="1" si="36"/>
        <v>2151258159.7829609</v>
      </c>
      <c r="AG160" s="90">
        <f t="shared" ca="1" si="36"/>
        <v>2165447872.4485111</v>
      </c>
      <c r="AH160" s="90">
        <f t="shared" ca="1" si="36"/>
        <v>2179637585.1140618</v>
      </c>
      <c r="AI160" s="90">
        <f t="shared" ca="1" si="36"/>
        <v>2193827297.7796125</v>
      </c>
      <c r="AJ160" s="90">
        <f t="shared" ca="1" si="36"/>
        <v>2208017010.4451632</v>
      </c>
      <c r="AK160" s="90">
        <f t="shared" ca="1" si="36"/>
        <v>2222206723.1107135</v>
      </c>
      <c r="AL160" s="90">
        <f t="shared" ca="1" si="36"/>
        <v>2236396435.7762642</v>
      </c>
      <c r="AM160" s="90">
        <f t="shared" ca="1" si="35"/>
        <v>2250586148.4418149</v>
      </c>
      <c r="AN160" s="90">
        <f t="shared" ca="1" si="35"/>
        <v>2264775861.1073651</v>
      </c>
      <c r="AO160" s="90">
        <f t="shared" ca="1" si="35"/>
        <v>2278965573.7729158</v>
      </c>
      <c r="AP160">
        <f ca="1">V160*'Process Emissions Multipliers'!$H$53</f>
        <v>2293155286.4384661</v>
      </c>
    </row>
    <row r="161" spans="1:42">
      <c r="A161" s="74">
        <v>550</v>
      </c>
      <c r="B161" s="208">
        <f ca="1">IF('Waste 2010'!$A169="MR",INDIRECT("'Waste 2010'!"&amp;'Country Selector'!$B$3&amp;ROW($A169))*10^12,0)*'Process Emissions Multipliers'!$C$53</f>
        <v>25286529382.074936</v>
      </c>
      <c r="C161" s="90">
        <f t="shared" ca="1" si="33"/>
        <v>22905533221.574272</v>
      </c>
      <c r="D161" s="90">
        <f t="shared" ca="1" si="31"/>
        <v>20524537061.073608</v>
      </c>
      <c r="E161" s="90">
        <f t="shared" ca="1" si="31"/>
        <v>18143540900.572941</v>
      </c>
      <c r="F161" s="90">
        <f t="shared" ca="1" si="31"/>
        <v>15762544740.072275</v>
      </c>
      <c r="G161" s="90">
        <f t="shared" ca="1" si="31"/>
        <v>13381548579.571611</v>
      </c>
      <c r="H161" s="90">
        <f t="shared" ca="1" si="31"/>
        <v>11000552419.070946</v>
      </c>
      <c r="I161" s="90">
        <f t="shared" ca="1" si="31"/>
        <v>8619556258.5702801</v>
      </c>
      <c r="J161" s="90">
        <f t="shared" ca="1" si="31"/>
        <v>6238560098.0696163</v>
      </c>
      <c r="K161" s="90">
        <f t="shared" ca="1" si="31"/>
        <v>3857563937.5689507</v>
      </c>
      <c r="L161" s="208">
        <f ca="1">IF('Waste 2020'!$A169="MR",INDIRECT("'Waste 2020'!"&amp;'Country Selector'!$B$3&amp;ROW($A169))*10^12,0)*'Process Emissions Multipliers'!$E$53</f>
        <v>1476567777.0682855</v>
      </c>
      <c r="M161" s="90">
        <f t="shared" ca="1" si="34"/>
        <v>14417249197.026615</v>
      </c>
      <c r="N161" s="90">
        <f t="shared" ca="1" si="32"/>
        <v>27357930616.984943</v>
      </c>
      <c r="O161" s="90">
        <f t="shared" ca="1" si="32"/>
        <v>40298612036.943268</v>
      </c>
      <c r="P161" s="90">
        <f t="shared" ca="1" si="32"/>
        <v>53239293456.901604</v>
      </c>
      <c r="Q161" s="90">
        <f t="shared" ca="1" si="32"/>
        <v>66179974876.859932</v>
      </c>
      <c r="R161" s="90">
        <f t="shared" ca="1" si="32"/>
        <v>79120656296.818253</v>
      </c>
      <c r="S161" s="90">
        <f t="shared" ca="1" si="32"/>
        <v>92061337716.776581</v>
      </c>
      <c r="T161" s="90">
        <f t="shared" ca="1" si="32"/>
        <v>105002019136.73491</v>
      </c>
      <c r="U161" s="90">
        <f t="shared" ca="1" si="32"/>
        <v>117942700556.69325</v>
      </c>
      <c r="V161">
        <f ca="1">IF('Waste 2030'!$A169="MR",INDIRECT("'Waste 2030'!"&amp;'Country Selector'!$B$3&amp;ROW($A169))*10^12,0)*'Process Emissions Multipliers'!$G$53</f>
        <v>130883381976.65158</v>
      </c>
      <c r="W161" s="90">
        <f t="shared" ca="1" si="36"/>
        <v>131807654694.35904</v>
      </c>
      <c r="X161" s="90">
        <f t="shared" ca="1" si="36"/>
        <v>132731927412.0665</v>
      </c>
      <c r="Y161" s="90">
        <f t="shared" ca="1" si="36"/>
        <v>133656200129.77396</v>
      </c>
      <c r="Z161" s="90">
        <f t="shared" ca="1" si="36"/>
        <v>134580472847.4814</v>
      </c>
      <c r="AA161" s="90">
        <f t="shared" ca="1" si="36"/>
        <v>135504745565.18886</v>
      </c>
      <c r="AB161" s="90">
        <f t="shared" ca="1" si="36"/>
        <v>136429018282.89632</v>
      </c>
      <c r="AC161" s="90">
        <f t="shared" ca="1" si="36"/>
        <v>137353291000.60376</v>
      </c>
      <c r="AD161" s="90">
        <f t="shared" ca="1" si="36"/>
        <v>138277563718.31122</v>
      </c>
      <c r="AE161" s="90">
        <f t="shared" ca="1" si="36"/>
        <v>139201836436.01871</v>
      </c>
      <c r="AF161" s="90">
        <f t="shared" ca="1" si="36"/>
        <v>140126109153.72614</v>
      </c>
      <c r="AG161" s="90">
        <f t="shared" ca="1" si="36"/>
        <v>141050381871.43359</v>
      </c>
      <c r="AH161" s="90">
        <f t="shared" ca="1" si="36"/>
        <v>141974654589.14105</v>
      </c>
      <c r="AI161" s="90">
        <f t="shared" ca="1" si="36"/>
        <v>142898927306.84851</v>
      </c>
      <c r="AJ161" s="90">
        <f t="shared" ca="1" si="36"/>
        <v>143823200024.55597</v>
      </c>
      <c r="AK161" s="90">
        <f t="shared" ca="1" si="36"/>
        <v>144747472742.26343</v>
      </c>
      <c r="AL161" s="90">
        <f t="shared" ca="1" si="36"/>
        <v>145671745459.97089</v>
      </c>
      <c r="AM161" s="90">
        <f t="shared" ca="1" si="35"/>
        <v>146596018177.67834</v>
      </c>
      <c r="AN161" s="90">
        <f t="shared" ca="1" si="35"/>
        <v>147520290895.3858</v>
      </c>
      <c r="AO161" s="90">
        <f t="shared" ca="1" si="35"/>
        <v>148444563613.09326</v>
      </c>
      <c r="AP161">
        <f ca="1">V161*'Process Emissions Multipliers'!$H$53</f>
        <v>149368836330.80072</v>
      </c>
    </row>
    <row r="162" spans="1:42">
      <c r="A162" s="74">
        <v>600</v>
      </c>
      <c r="B162" s="208">
        <f ca="1">IF('Waste 2010'!$A170="MR",INDIRECT("'Waste 2010'!"&amp;'Country Selector'!$B$3&amp;ROW($A170))*10^12,0)*'Process Emissions Multipliers'!$C$53</f>
        <v>964271157.14270902</v>
      </c>
      <c r="C162" s="90">
        <f t="shared" ca="1" si="33"/>
        <v>932978879.7809701</v>
      </c>
      <c r="D162" s="90">
        <f t="shared" ca="1" si="31"/>
        <v>901686602.41923106</v>
      </c>
      <c r="E162" s="90">
        <f t="shared" ca="1" si="31"/>
        <v>870394325.05749202</v>
      </c>
      <c r="F162" s="90">
        <f t="shared" ca="1" si="31"/>
        <v>839102047.69575322</v>
      </c>
      <c r="G162" s="90">
        <f t="shared" ca="1" si="31"/>
        <v>807809770.33401418</v>
      </c>
      <c r="H162" s="90">
        <f t="shared" ca="1" si="31"/>
        <v>776517492.97227526</v>
      </c>
      <c r="I162" s="90">
        <f t="shared" ca="1" si="31"/>
        <v>745225215.61053634</v>
      </c>
      <c r="J162" s="90">
        <f t="shared" ca="1" si="31"/>
        <v>713932938.2487973</v>
      </c>
      <c r="K162" s="90">
        <f t="shared" ca="1" si="31"/>
        <v>682640660.88705838</v>
      </c>
      <c r="L162" s="208">
        <f ca="1">IF('Waste 2020'!$A170="MR",INDIRECT("'Waste 2020'!"&amp;'Country Selector'!$B$3&amp;ROW($A170))*10^12,0)*'Process Emissions Multipliers'!$E$53</f>
        <v>651348383.52531934</v>
      </c>
      <c r="M162" s="90">
        <f t="shared" ca="1" si="34"/>
        <v>1019579810.2325099</v>
      </c>
      <c r="N162" s="90">
        <f t="shared" ca="1" si="32"/>
        <v>1387811236.9397004</v>
      </c>
      <c r="O162" s="90">
        <f t="shared" ca="1" si="32"/>
        <v>1756042663.6468909</v>
      </c>
      <c r="P162" s="90">
        <f t="shared" ca="1" si="32"/>
        <v>2124274090.3540812</v>
      </c>
      <c r="Q162" s="90">
        <f t="shared" ca="1" si="32"/>
        <v>2492505517.0612717</v>
      </c>
      <c r="R162" s="90">
        <f t="shared" ca="1" si="32"/>
        <v>2860736943.7684622</v>
      </c>
      <c r="S162" s="90">
        <f t="shared" ca="1" si="32"/>
        <v>3228968370.4756527</v>
      </c>
      <c r="T162" s="90">
        <f t="shared" ca="1" si="32"/>
        <v>3597199797.1828432</v>
      </c>
      <c r="U162" s="90">
        <f t="shared" ca="1" si="32"/>
        <v>3965431223.8900332</v>
      </c>
      <c r="V162">
        <f ca="1">IF('Waste 2030'!$A170="MR",INDIRECT("'Waste 2030'!"&amp;'Country Selector'!$B$3&amp;ROW($A170))*10^12,0)*'Process Emissions Multipliers'!$G$53</f>
        <v>4333662650.5972242</v>
      </c>
      <c r="W162" s="90">
        <f t="shared" ca="1" si="36"/>
        <v>4364266124.431735</v>
      </c>
      <c r="X162" s="90">
        <f t="shared" ca="1" si="36"/>
        <v>4394869598.2662458</v>
      </c>
      <c r="Y162" s="90">
        <f t="shared" ca="1" si="36"/>
        <v>4425473072.1007586</v>
      </c>
      <c r="Z162" s="90">
        <f t="shared" ca="1" si="36"/>
        <v>4456076545.9352694</v>
      </c>
      <c r="AA162" s="90">
        <f t="shared" ca="1" si="36"/>
        <v>4486680019.7697811</v>
      </c>
      <c r="AB162" s="90">
        <f t="shared" ca="1" si="36"/>
        <v>4517283493.6042919</v>
      </c>
      <c r="AC162" s="90">
        <f t="shared" ca="1" si="36"/>
        <v>4547886967.4388027</v>
      </c>
      <c r="AD162" s="90">
        <f t="shared" ca="1" si="36"/>
        <v>4578490441.2733135</v>
      </c>
      <c r="AE162" s="90">
        <f t="shared" ca="1" si="36"/>
        <v>4609093915.1078243</v>
      </c>
      <c r="AF162" s="90">
        <f t="shared" ca="1" si="36"/>
        <v>4639697388.942337</v>
      </c>
      <c r="AG162" s="90">
        <f t="shared" ca="1" si="36"/>
        <v>4670300862.7768478</v>
      </c>
      <c r="AH162" s="90">
        <f t="shared" ca="1" si="36"/>
        <v>4700904336.6113586</v>
      </c>
      <c r="AI162" s="90">
        <f t="shared" ca="1" si="36"/>
        <v>4731507810.4458704</v>
      </c>
      <c r="AJ162" s="90">
        <f t="shared" ca="1" si="36"/>
        <v>4762111284.2803822</v>
      </c>
      <c r="AK162" s="90">
        <f t="shared" ca="1" si="36"/>
        <v>4792714758.114893</v>
      </c>
      <c r="AL162" s="90">
        <f t="shared" ca="1" si="36"/>
        <v>4823318231.9494038</v>
      </c>
      <c r="AM162" s="90">
        <f t="shared" ca="1" si="35"/>
        <v>4853921705.7839146</v>
      </c>
      <c r="AN162" s="90">
        <f t="shared" ca="1" si="35"/>
        <v>4884525179.6184254</v>
      </c>
      <c r="AO162" s="90">
        <f t="shared" ca="1" si="35"/>
        <v>4915128653.4529381</v>
      </c>
      <c r="AP162">
        <f ca="1">V162*'Process Emissions Multipliers'!$H$53</f>
        <v>4945732127.2874489</v>
      </c>
    </row>
    <row r="163" spans="1:42">
      <c r="A163" s="74">
        <v>650</v>
      </c>
      <c r="B163" s="208">
        <f ca="1">IF('Waste 2010'!$A171="MR",INDIRECT("'Waste 2010'!"&amp;'Country Selector'!$B$3&amp;ROW($A171))*10^12,0)*'Process Emissions Multipliers'!$C$53</f>
        <v>0</v>
      </c>
      <c r="C163" s="90">
        <f t="shared" ca="1" si="33"/>
        <v>7971469655.9521589</v>
      </c>
      <c r="D163" s="90">
        <f t="shared" ca="1" si="31"/>
        <v>15942939311.904318</v>
      </c>
      <c r="E163" s="90">
        <f t="shared" ca="1" si="31"/>
        <v>23914408967.856476</v>
      </c>
      <c r="F163" s="90">
        <f t="shared" ca="1" si="31"/>
        <v>31885878623.808636</v>
      </c>
      <c r="G163" s="90">
        <f t="shared" ca="1" si="31"/>
        <v>39857348279.760796</v>
      </c>
      <c r="H163" s="90">
        <f t="shared" ca="1" si="31"/>
        <v>47828817935.712952</v>
      </c>
      <c r="I163" s="90">
        <f t="shared" ca="1" si="31"/>
        <v>55800287591.665115</v>
      </c>
      <c r="J163" s="90">
        <f t="shared" ca="1" si="31"/>
        <v>63771757247.617271</v>
      </c>
      <c r="K163" s="90">
        <f t="shared" ca="1" si="31"/>
        <v>71743226903.569427</v>
      </c>
      <c r="L163" s="208">
        <f ca="1">IF('Waste 2020'!$A171="MR",INDIRECT("'Waste 2020'!"&amp;'Country Selector'!$B$3&amp;ROW($A171))*10^12,0)*'Process Emissions Multipliers'!$E$53</f>
        <v>79714696559.521591</v>
      </c>
      <c r="M163" s="90">
        <f t="shared" ca="1" si="34"/>
        <v>76041254025.682129</v>
      </c>
      <c r="N163" s="90">
        <f t="shared" ca="1" si="32"/>
        <v>72367811491.842682</v>
      </c>
      <c r="O163" s="90">
        <f t="shared" ca="1" si="32"/>
        <v>68694368958.003242</v>
      </c>
      <c r="P163" s="90">
        <f t="shared" ca="1" si="32"/>
        <v>65020926424.163788</v>
      </c>
      <c r="Q163" s="90">
        <f t="shared" ca="1" si="32"/>
        <v>61347483890.324341</v>
      </c>
      <c r="R163" s="90">
        <f t="shared" ca="1" si="32"/>
        <v>57674041356.484886</v>
      </c>
      <c r="S163" s="90">
        <f t="shared" ca="1" si="32"/>
        <v>54000598822.645432</v>
      </c>
      <c r="T163" s="90">
        <f t="shared" ca="1" si="32"/>
        <v>50327156288.805984</v>
      </c>
      <c r="U163" s="90">
        <f t="shared" ca="1" si="32"/>
        <v>46653713754.96653</v>
      </c>
      <c r="V163">
        <f ca="1">IF('Waste 2030'!$A171="MR",INDIRECT("'Waste 2030'!"&amp;'Country Selector'!$B$3&amp;ROW($A171))*10^12,0)*'Process Emissions Multipliers'!$G$53</f>
        <v>42980271221.127083</v>
      </c>
      <c r="W163" s="90">
        <f t="shared" ca="1" si="36"/>
        <v>43283789448.494102</v>
      </c>
      <c r="X163" s="90">
        <f t="shared" ca="1" si="36"/>
        <v>43587307675.861137</v>
      </c>
      <c r="Y163" s="90">
        <f t="shared" ca="1" si="36"/>
        <v>43890825903.228165</v>
      </c>
      <c r="Z163" s="90">
        <f t="shared" ca="1" si="36"/>
        <v>44194344130.595184</v>
      </c>
      <c r="AA163" s="90">
        <f t="shared" ca="1" si="36"/>
        <v>44497862357.962219</v>
      </c>
      <c r="AB163" s="90">
        <f t="shared" ca="1" si="36"/>
        <v>44801380585.329239</v>
      </c>
      <c r="AC163" s="90">
        <f t="shared" ca="1" si="36"/>
        <v>45104898812.696274</v>
      </c>
      <c r="AD163" s="90">
        <f t="shared" ca="1" si="36"/>
        <v>45408417040.063293</v>
      </c>
      <c r="AE163" s="90">
        <f t="shared" ca="1" si="36"/>
        <v>45711935267.430321</v>
      </c>
      <c r="AF163" s="90">
        <f t="shared" ca="1" si="36"/>
        <v>46015453494.797348</v>
      </c>
      <c r="AG163" s="90">
        <f t="shared" ca="1" si="36"/>
        <v>46318971722.164375</v>
      </c>
      <c r="AH163" s="90">
        <f t="shared" ca="1" si="36"/>
        <v>46622489949.531403</v>
      </c>
      <c r="AI163" s="90">
        <f t="shared" ca="1" si="36"/>
        <v>46926008176.89843</v>
      </c>
      <c r="AJ163" s="90">
        <f t="shared" ca="1" si="36"/>
        <v>47229526404.265457</v>
      </c>
      <c r="AK163" s="90">
        <f t="shared" ca="1" si="36"/>
        <v>47533044631.632477</v>
      </c>
      <c r="AL163" s="90">
        <f t="shared" ca="1" si="36"/>
        <v>47836562858.999512</v>
      </c>
      <c r="AM163" s="90">
        <f t="shared" ca="1" si="35"/>
        <v>48140081086.366531</v>
      </c>
      <c r="AN163" s="90">
        <f t="shared" ca="1" si="35"/>
        <v>48443599313.733559</v>
      </c>
      <c r="AO163" s="90">
        <f t="shared" ca="1" si="35"/>
        <v>48747117541.100586</v>
      </c>
      <c r="AP163">
        <f ca="1">V163*'Process Emissions Multipliers'!$H$53</f>
        <v>49050635768.467613</v>
      </c>
    </row>
    <row r="164" spans="1:42">
      <c r="A164" s="74">
        <v>700</v>
      </c>
      <c r="B164" s="208">
        <f ca="1">IF('Waste 2010'!$A172="MR",INDIRECT("'Waste 2010'!"&amp;'Country Selector'!$B$3&amp;ROW($A172))*10^12,0)*'Process Emissions Multipliers'!$C$53</f>
        <v>648985914.22098196</v>
      </c>
      <c r="C164" s="90">
        <f t="shared" ca="1" si="33"/>
        <v>584087322.79888368</v>
      </c>
      <c r="D164" s="90">
        <f t="shared" ca="1" si="31"/>
        <v>519188731.37678558</v>
      </c>
      <c r="E164" s="90">
        <f t="shared" ca="1" si="31"/>
        <v>454290139.95468742</v>
      </c>
      <c r="F164" s="90">
        <f t="shared" ca="1" si="31"/>
        <v>389391548.53258914</v>
      </c>
      <c r="G164" s="90">
        <f t="shared" ca="1" si="31"/>
        <v>324492957.11049098</v>
      </c>
      <c r="H164" s="90">
        <f t="shared" ca="1" si="31"/>
        <v>259594365.68839279</v>
      </c>
      <c r="I164" s="90">
        <f t="shared" ca="1" si="31"/>
        <v>194695774.26629457</v>
      </c>
      <c r="J164" s="90">
        <f t="shared" ca="1" si="31"/>
        <v>129797182.84419639</v>
      </c>
      <c r="K164" s="90">
        <f t="shared" ca="1" si="31"/>
        <v>64898591.422098197</v>
      </c>
      <c r="L164" s="208">
        <f ca="1">IF('Waste 2020'!$A172="MR",INDIRECT("'Waste 2020'!"&amp;'Country Selector'!$B$3&amp;ROW($A172))*10^12,0)*'Process Emissions Multipliers'!$E$53</f>
        <v>0</v>
      </c>
      <c r="M164" s="90">
        <f t="shared" ca="1" si="34"/>
        <v>5669467113.7540417</v>
      </c>
      <c r="N164" s="90">
        <f t="shared" ca="1" si="32"/>
        <v>11338934227.508083</v>
      </c>
      <c r="O164" s="90">
        <f t="shared" ca="1" si="32"/>
        <v>17008401341.262125</v>
      </c>
      <c r="P164" s="90">
        <f t="shared" ca="1" si="32"/>
        <v>22677868455.016167</v>
      </c>
      <c r="Q164" s="90">
        <f t="shared" ca="1" si="32"/>
        <v>28347335568.77021</v>
      </c>
      <c r="R164" s="90">
        <f t="shared" ca="1" si="32"/>
        <v>34016802682.52425</v>
      </c>
      <c r="S164" s="90">
        <f t="shared" ca="1" si="32"/>
        <v>39686269796.27829</v>
      </c>
      <c r="T164" s="90">
        <f t="shared" ca="1" si="32"/>
        <v>45355736910.032333</v>
      </c>
      <c r="U164" s="90">
        <f t="shared" ca="1" si="32"/>
        <v>51025204023.786369</v>
      </c>
      <c r="V164">
        <f ca="1">IF('Waste 2030'!$A172="MR",INDIRECT("'Waste 2030'!"&amp;'Country Selector'!$B$3&amp;ROW($A172))*10^12,0)*'Process Emissions Multipliers'!$G$53</f>
        <v>56694671137.540413</v>
      </c>
      <c r="W164" s="90">
        <f t="shared" ca="1" si="36"/>
        <v>57095037761.480286</v>
      </c>
      <c r="X164" s="90">
        <f t="shared" ca="1" si="36"/>
        <v>57495404385.420158</v>
      </c>
      <c r="Y164" s="90">
        <f t="shared" ca="1" si="36"/>
        <v>57895771009.360031</v>
      </c>
      <c r="Z164" s="90">
        <f t="shared" ca="1" si="36"/>
        <v>58296137633.299911</v>
      </c>
      <c r="AA164" s="90">
        <f t="shared" ca="1" si="36"/>
        <v>58696504257.239792</v>
      </c>
      <c r="AB164" s="90">
        <f t="shared" ca="1" si="36"/>
        <v>59096870881.179657</v>
      </c>
      <c r="AC164" s="90">
        <f t="shared" ca="1" si="36"/>
        <v>59497237505.119537</v>
      </c>
      <c r="AD164" s="90">
        <f t="shared" ca="1" si="36"/>
        <v>59897604129.05941</v>
      </c>
      <c r="AE164" s="90">
        <f t="shared" ca="1" si="36"/>
        <v>60297970752.999283</v>
      </c>
      <c r="AF164" s="90">
        <f t="shared" ca="1" si="36"/>
        <v>60698337376.939163</v>
      </c>
      <c r="AG164" s="90">
        <f t="shared" ca="1" si="36"/>
        <v>61098704000.879028</v>
      </c>
      <c r="AH164" s="90">
        <f t="shared" ca="1" si="36"/>
        <v>61499070624.818909</v>
      </c>
      <c r="AI164" s="90">
        <f t="shared" ca="1" si="36"/>
        <v>61899437248.758781</v>
      </c>
      <c r="AJ164" s="90">
        <f t="shared" ca="1" si="36"/>
        <v>62299803872.698654</v>
      </c>
      <c r="AK164" s="90">
        <f t="shared" ca="1" si="36"/>
        <v>62700170496.638535</v>
      </c>
      <c r="AL164" s="90">
        <f t="shared" ca="1" si="36"/>
        <v>63100537120.5784</v>
      </c>
      <c r="AM164" s="90">
        <f t="shared" ca="1" si="35"/>
        <v>63500903744.518288</v>
      </c>
      <c r="AN164" s="90">
        <f t="shared" ca="1" si="35"/>
        <v>63901270368.45816</v>
      </c>
      <c r="AO164" s="90">
        <f t="shared" ca="1" si="35"/>
        <v>64301636992.398033</v>
      </c>
      <c r="AP164">
        <f ca="1">V164*'Process Emissions Multipliers'!$H$53</f>
        <v>64702003616.337898</v>
      </c>
    </row>
    <row r="165" spans="1:42">
      <c r="A165" s="74">
        <v>750</v>
      </c>
      <c r="B165" s="208">
        <f ca="1">IF('Waste 2010'!$A173="MR",INDIRECT("'Waste 2010'!"&amp;'Country Selector'!$B$3&amp;ROW($A173))*10^12,0)*'Process Emissions Multipliers'!$C$53</f>
        <v>38007049693.797371</v>
      </c>
      <c r="C165" s="90">
        <f t="shared" ca="1" si="33"/>
        <v>36624041606.124146</v>
      </c>
      <c r="D165" s="90">
        <f t="shared" ca="1" si="31"/>
        <v>35241033518.450928</v>
      </c>
      <c r="E165" s="90">
        <f t="shared" ca="1" si="31"/>
        <v>33858025430.777706</v>
      </c>
      <c r="F165" s="90">
        <f t="shared" ca="1" si="31"/>
        <v>32475017343.104485</v>
      </c>
      <c r="G165" s="90">
        <f t="shared" ca="1" si="31"/>
        <v>31092009255.431259</v>
      </c>
      <c r="H165" s="90">
        <f t="shared" ca="1" si="31"/>
        <v>29709001167.758038</v>
      </c>
      <c r="I165" s="90">
        <f t="shared" ca="1" si="31"/>
        <v>28325993080.084816</v>
      </c>
      <c r="J165" s="90">
        <f t="shared" ca="1" si="31"/>
        <v>26942984992.411598</v>
      </c>
      <c r="K165" s="90">
        <f t="shared" ca="1" si="31"/>
        <v>25559976904.738373</v>
      </c>
      <c r="L165" s="208">
        <f ca="1">IF('Waste 2020'!$A173="MR",INDIRECT("'Waste 2020'!"&amp;'Country Selector'!$B$3&amp;ROW($A173))*10^12,0)*'Process Emissions Multipliers'!$E$53</f>
        <v>24176968817.065151</v>
      </c>
      <c r="M165" s="90">
        <f t="shared" ca="1" si="34"/>
        <v>25724275698.816948</v>
      </c>
      <c r="N165" s="90">
        <f t="shared" ca="1" si="32"/>
        <v>27271582580.568748</v>
      </c>
      <c r="O165" s="90">
        <f t="shared" ca="1" si="32"/>
        <v>28818889462.320541</v>
      </c>
      <c r="P165" s="90">
        <f t="shared" ca="1" si="32"/>
        <v>30366196344.072338</v>
      </c>
      <c r="Q165" s="90">
        <f t="shared" ca="1" si="32"/>
        <v>31913503225.824135</v>
      </c>
      <c r="R165" s="90">
        <f t="shared" ca="1" si="32"/>
        <v>33460810107.575932</v>
      </c>
      <c r="S165" s="90">
        <f t="shared" ca="1" si="32"/>
        <v>35008116989.327728</v>
      </c>
      <c r="T165" s="90">
        <f t="shared" ca="1" si="32"/>
        <v>36555423871.079529</v>
      </c>
      <c r="U165" s="90">
        <f t="shared" ca="1" si="32"/>
        <v>38102730752.831322</v>
      </c>
      <c r="V165">
        <f ca="1">IF('Waste 2030'!$A173="MR",INDIRECT("'Waste 2030'!"&amp;'Country Selector'!$B$3&amp;ROW($A173))*10^12,0)*'Process Emissions Multipliers'!$G$53</f>
        <v>39650037634.583122</v>
      </c>
      <c r="W165" s="90">
        <f t="shared" ca="1" si="36"/>
        <v>39930038406.93676</v>
      </c>
      <c r="X165" s="90">
        <f t="shared" ca="1" si="36"/>
        <v>40210039179.290405</v>
      </c>
      <c r="Y165" s="90">
        <f t="shared" ca="1" si="36"/>
        <v>40490039951.644043</v>
      </c>
      <c r="Z165" s="90">
        <f t="shared" ca="1" si="36"/>
        <v>40770040723.997681</v>
      </c>
      <c r="AA165" s="90">
        <f t="shared" ca="1" si="36"/>
        <v>41050041496.351326</v>
      </c>
      <c r="AB165" s="90">
        <f t="shared" ca="1" si="36"/>
        <v>41330042268.704971</v>
      </c>
      <c r="AC165" s="90">
        <f t="shared" ca="1" si="36"/>
        <v>41610043041.058609</v>
      </c>
      <c r="AD165" s="90">
        <f t="shared" ca="1" si="36"/>
        <v>41890043813.412247</v>
      </c>
      <c r="AE165" s="90">
        <f t="shared" ca="1" si="36"/>
        <v>42170044585.765892</v>
      </c>
      <c r="AF165" s="90">
        <f t="shared" ca="1" si="36"/>
        <v>42450045358.119537</v>
      </c>
      <c r="AG165" s="90">
        <f t="shared" ca="1" si="36"/>
        <v>42730046130.473175</v>
      </c>
      <c r="AH165" s="90">
        <f t="shared" ca="1" si="36"/>
        <v>43010046902.826813</v>
      </c>
      <c r="AI165" s="90">
        <f t="shared" ca="1" si="36"/>
        <v>43290047675.180458</v>
      </c>
      <c r="AJ165" s="90">
        <f t="shared" ca="1" si="36"/>
        <v>43570048447.534096</v>
      </c>
      <c r="AK165" s="90">
        <f t="shared" ca="1" si="36"/>
        <v>43850049219.887733</v>
      </c>
      <c r="AL165" s="90">
        <f t="shared" ca="1" si="36"/>
        <v>44130049992.241379</v>
      </c>
      <c r="AM165" s="90">
        <f t="shared" ca="1" si="35"/>
        <v>44410050764.595024</v>
      </c>
      <c r="AN165" s="90">
        <f t="shared" ca="1" si="35"/>
        <v>44690051536.948662</v>
      </c>
      <c r="AO165" s="90">
        <f t="shared" ca="1" si="35"/>
        <v>44970052309.302299</v>
      </c>
      <c r="AP165">
        <f ca="1">V165*'Process Emissions Multipliers'!$H$53</f>
        <v>45250053081.655945</v>
      </c>
    </row>
    <row r="166" spans="1:42">
      <c r="A166" s="74">
        <v>800</v>
      </c>
      <c r="B166" s="208">
        <f ca="1">IF('Waste 2010'!$A174="MR",INDIRECT("'Waste 2010'!"&amp;'Country Selector'!$B$3&amp;ROW($A174))*10^12,0)*'Process Emissions Multipliers'!$C$53</f>
        <v>803421898.16014063</v>
      </c>
      <c r="C166" s="90">
        <f t="shared" ca="1" si="33"/>
        <v>4629374109.9009905</v>
      </c>
      <c r="D166" s="90">
        <f t="shared" ca="1" si="31"/>
        <v>8455326321.6418409</v>
      </c>
      <c r="E166" s="90">
        <f t="shared" ca="1" si="31"/>
        <v>12281278533.382692</v>
      </c>
      <c r="F166" s="90">
        <f t="shared" ca="1" si="31"/>
        <v>16107230745.123541</v>
      </c>
      <c r="G166" s="90">
        <f t="shared" ca="1" si="31"/>
        <v>19933182956.864391</v>
      </c>
      <c r="H166" s="90">
        <f t="shared" ca="1" si="31"/>
        <v>23759135168.605244</v>
      </c>
      <c r="I166" s="90">
        <f t="shared" ca="1" si="31"/>
        <v>27585087380.346092</v>
      </c>
      <c r="J166" s="90">
        <f t="shared" ca="1" si="31"/>
        <v>31411039592.086941</v>
      </c>
      <c r="K166" s="90">
        <f t="shared" ca="1" si="31"/>
        <v>35236991803.827797</v>
      </c>
      <c r="L166" s="208">
        <f ca="1">IF('Waste 2020'!$A174="MR",INDIRECT("'Waste 2020'!"&amp;'Country Selector'!$B$3&amp;ROW($A174))*10^12,0)*'Process Emissions Multipliers'!$E$53</f>
        <v>39062944015.568642</v>
      </c>
      <c r="M166" s="90">
        <f t="shared" ca="1" si="34"/>
        <v>45902270497.057137</v>
      </c>
      <c r="N166" s="90">
        <f t="shared" ca="1" si="32"/>
        <v>52741596978.545624</v>
      </c>
      <c r="O166" s="90">
        <f t="shared" ca="1" si="32"/>
        <v>59580923460.034119</v>
      </c>
      <c r="P166" s="90">
        <f t="shared" ca="1" si="32"/>
        <v>66420249941.522614</v>
      </c>
      <c r="Q166" s="90">
        <f t="shared" ca="1" si="32"/>
        <v>73259576423.011108</v>
      </c>
      <c r="R166" s="90">
        <f t="shared" ca="1" si="32"/>
        <v>80098902904.499603</v>
      </c>
      <c r="S166" s="90">
        <f t="shared" ca="1" si="32"/>
        <v>86938229385.988083</v>
      </c>
      <c r="T166" s="90">
        <f t="shared" ca="1" si="32"/>
        <v>93777555867.476578</v>
      </c>
      <c r="U166" s="90">
        <f t="shared" ca="1" si="32"/>
        <v>100616882348.96509</v>
      </c>
      <c r="V166">
        <f ca="1">IF('Waste 2030'!$A174="MR",INDIRECT("'Waste 2030'!"&amp;'Country Selector'!$B$3&amp;ROW($A174))*10^12,0)*'Process Emissions Multipliers'!$G$53</f>
        <v>107456208830.45357</v>
      </c>
      <c r="W166" s="90">
        <f t="shared" ca="1" si="36"/>
        <v>108215043456.13568</v>
      </c>
      <c r="X166" s="90">
        <f t="shared" ca="1" si="36"/>
        <v>108973878081.81783</v>
      </c>
      <c r="Y166" s="90">
        <f t="shared" ca="1" si="36"/>
        <v>109732712707.49994</v>
      </c>
      <c r="Z166" s="90">
        <f t="shared" ca="1" si="36"/>
        <v>110491547333.18207</v>
      </c>
      <c r="AA166" s="90">
        <f t="shared" ca="1" si="36"/>
        <v>111250381958.86421</v>
      </c>
      <c r="AB166" s="90">
        <f t="shared" ca="1" si="36"/>
        <v>112009216584.54633</v>
      </c>
      <c r="AC166" s="90">
        <f t="shared" ca="1" si="36"/>
        <v>112768051210.22847</v>
      </c>
      <c r="AD166" s="90">
        <f t="shared" ca="1" si="36"/>
        <v>113526885835.91058</v>
      </c>
      <c r="AE166" s="90">
        <f t="shared" ca="1" si="36"/>
        <v>114285720461.59271</v>
      </c>
      <c r="AF166" s="90">
        <f t="shared" ca="1" si="36"/>
        <v>115044555087.27484</v>
      </c>
      <c r="AG166" s="90">
        <f t="shared" ca="1" si="36"/>
        <v>115803389712.95697</v>
      </c>
      <c r="AH166" s="90">
        <f t="shared" ca="1" si="36"/>
        <v>116562224338.6391</v>
      </c>
      <c r="AI166" s="90">
        <f t="shared" ca="1" si="36"/>
        <v>117321058964.32123</v>
      </c>
      <c r="AJ166" s="90">
        <f t="shared" ca="1" si="36"/>
        <v>118079893590.00336</v>
      </c>
      <c r="AK166" s="90">
        <f t="shared" ca="1" si="36"/>
        <v>118838728215.68547</v>
      </c>
      <c r="AL166" s="90">
        <f t="shared" ca="1" si="36"/>
        <v>119597562841.3676</v>
      </c>
      <c r="AM166" s="90">
        <f t="shared" ca="1" si="35"/>
        <v>120356397467.04974</v>
      </c>
      <c r="AN166" s="90">
        <f t="shared" ca="1" si="35"/>
        <v>121115232092.73184</v>
      </c>
      <c r="AO166" s="90">
        <f t="shared" ca="1" si="35"/>
        <v>121874066718.41399</v>
      </c>
      <c r="AP166">
        <f ca="1">V166*'Process Emissions Multipliers'!$H$53</f>
        <v>122632901344.09612</v>
      </c>
    </row>
    <row r="167" spans="1:42">
      <c r="A167" s="74">
        <v>850</v>
      </c>
      <c r="B167" s="208">
        <f ca="1">IF('Waste 2010'!$A175="MR",INDIRECT("'Waste 2010'!"&amp;'Country Selector'!$B$3&amp;ROW($A175))*10^12,0)*'Process Emissions Multipliers'!$C$53</f>
        <v>3836558686.7396536</v>
      </c>
      <c r="C167" s="90">
        <f t="shared" ca="1" si="33"/>
        <v>5755056906.2039795</v>
      </c>
      <c r="D167" s="90">
        <f t="shared" ca="1" si="31"/>
        <v>7673555125.6683064</v>
      </c>
      <c r="E167" s="90">
        <f t="shared" ca="1" si="31"/>
        <v>9592053345.1326332</v>
      </c>
      <c r="F167" s="90">
        <f t="shared" ca="1" si="31"/>
        <v>11510551564.596958</v>
      </c>
      <c r="G167" s="90">
        <f t="shared" ca="1" si="31"/>
        <v>13429049784.061287</v>
      </c>
      <c r="H167" s="90">
        <f t="shared" ca="1" si="31"/>
        <v>15347548003.525614</v>
      </c>
      <c r="I167" s="90">
        <f t="shared" ca="1" si="31"/>
        <v>17266046222.989937</v>
      </c>
      <c r="J167" s="90">
        <f t="shared" ca="1" si="31"/>
        <v>19184544442.454266</v>
      </c>
      <c r="K167" s="90">
        <f t="shared" ca="1" si="31"/>
        <v>21103042661.918594</v>
      </c>
      <c r="L167" s="208">
        <f ca="1">IF('Waste 2020'!$A175="MR",INDIRECT("'Waste 2020'!"&amp;'Country Selector'!$B$3&amp;ROW($A175))*10^12,0)*'Process Emissions Multipliers'!$E$53</f>
        <v>23021540881.382919</v>
      </c>
      <c r="M167" s="90">
        <f t="shared" ca="1" si="34"/>
        <v>20808007609.73893</v>
      </c>
      <c r="N167" s="90">
        <f t="shared" ca="1" si="32"/>
        <v>18594474338.094933</v>
      </c>
      <c r="O167" s="90">
        <f t="shared" ca="1" si="32"/>
        <v>16380941066.450941</v>
      </c>
      <c r="P167" s="90">
        <f t="shared" ca="1" si="32"/>
        <v>14167407794.806952</v>
      </c>
      <c r="Q167" s="90">
        <f t="shared" ca="1" si="32"/>
        <v>11953874523.162958</v>
      </c>
      <c r="R167" s="90">
        <f t="shared" ca="1" si="32"/>
        <v>9740341251.5189667</v>
      </c>
      <c r="S167" s="90">
        <f t="shared" ca="1" si="32"/>
        <v>7526807979.8749743</v>
      </c>
      <c r="T167" s="90">
        <f t="shared" ca="1" si="32"/>
        <v>5313274708.2309818</v>
      </c>
      <c r="U167" s="90">
        <f t="shared" ca="1" si="32"/>
        <v>3099741436.5869894</v>
      </c>
      <c r="V167">
        <f ca="1">IF('Waste 2030'!$A175="MR",INDIRECT("'Waste 2030'!"&amp;'Country Selector'!$B$3&amp;ROW($A175))*10^12,0)*'Process Emissions Multipliers'!$G$53</f>
        <v>886208164.94299722</v>
      </c>
      <c r="W167" s="90">
        <f t="shared" ca="1" si="36"/>
        <v>892466392.81498563</v>
      </c>
      <c r="X167" s="90">
        <f t="shared" ca="1" si="36"/>
        <v>898724620.68697429</v>
      </c>
      <c r="Y167" s="90">
        <f t="shared" ca="1" si="36"/>
        <v>904982848.55896282</v>
      </c>
      <c r="Z167" s="90">
        <f t="shared" ca="1" si="36"/>
        <v>911241076.43095136</v>
      </c>
      <c r="AA167" s="90">
        <f t="shared" ca="1" si="36"/>
        <v>917499304.30293989</v>
      </c>
      <c r="AB167" s="90">
        <f t="shared" ca="1" si="36"/>
        <v>923757532.17492843</v>
      </c>
      <c r="AC167" s="90">
        <f t="shared" ca="1" si="36"/>
        <v>930015760.04691696</v>
      </c>
      <c r="AD167" s="90">
        <f t="shared" ca="1" si="36"/>
        <v>936273987.9189055</v>
      </c>
      <c r="AE167" s="90">
        <f t="shared" ca="1" si="36"/>
        <v>942532215.79089391</v>
      </c>
      <c r="AF167" s="90">
        <f t="shared" ca="1" si="36"/>
        <v>948790443.66288257</v>
      </c>
      <c r="AG167" s="90">
        <f t="shared" ca="1" si="36"/>
        <v>955048671.5348711</v>
      </c>
      <c r="AH167" s="90">
        <f t="shared" ca="1" si="36"/>
        <v>961306899.40685964</v>
      </c>
      <c r="AI167" s="90">
        <f t="shared" ca="1" si="36"/>
        <v>967565127.27884805</v>
      </c>
      <c r="AJ167" s="90">
        <f t="shared" ca="1" si="36"/>
        <v>973823355.15083671</v>
      </c>
      <c r="AK167" s="90">
        <f t="shared" ca="1" si="36"/>
        <v>980081583.022825</v>
      </c>
      <c r="AL167" s="90">
        <f t="shared" ca="1" si="36"/>
        <v>986339810.89481366</v>
      </c>
      <c r="AM167" s="90">
        <f t="shared" ca="1" si="35"/>
        <v>992598038.76680231</v>
      </c>
      <c r="AN167" s="90">
        <f t="shared" ca="1" si="35"/>
        <v>998856266.63879073</v>
      </c>
      <c r="AO167" s="90">
        <f t="shared" ca="1" si="35"/>
        <v>1005114494.5107791</v>
      </c>
      <c r="AP167">
        <f ca="1">V167*'Process Emissions Multipliers'!$H$53</f>
        <v>1011372722.3827678</v>
      </c>
    </row>
    <row r="168" spans="1:42">
      <c r="A168" s="74">
        <v>900</v>
      </c>
      <c r="B168" s="208">
        <f ca="1">IF('Waste 2010'!$A176="MR",INDIRECT("'Waste 2010'!"&amp;'Country Selector'!$B$3&amp;ROW($A176))*10^12,0)*'Process Emissions Multipliers'!$C$53</f>
        <v>8849044137.095583</v>
      </c>
      <c r="C168" s="90">
        <f t="shared" ca="1" si="33"/>
        <v>10036099362.380547</v>
      </c>
      <c r="D168" s="90">
        <f t="shared" ca="1" si="31"/>
        <v>11223154587.665508</v>
      </c>
      <c r="E168" s="90">
        <f t="shared" ca="1" si="31"/>
        <v>12410209812.950474</v>
      </c>
      <c r="F168" s="90">
        <f t="shared" ca="1" si="31"/>
        <v>13597265038.235435</v>
      </c>
      <c r="G168" s="90">
        <f t="shared" ca="1" si="31"/>
        <v>14784320263.520397</v>
      </c>
      <c r="H168" s="90">
        <f t="shared" ca="1" si="31"/>
        <v>15971375488.805363</v>
      </c>
      <c r="I168" s="90">
        <f t="shared" ca="1" si="31"/>
        <v>17158430714.090324</v>
      </c>
      <c r="J168" s="90">
        <f t="shared" ca="1" si="31"/>
        <v>18345485939.375286</v>
      </c>
      <c r="K168" s="90">
        <f t="shared" ca="1" si="31"/>
        <v>19532541164.660248</v>
      </c>
      <c r="L168" s="208">
        <f ca="1">IF('Waste 2020'!$A176="MR",INDIRECT("'Waste 2020'!"&amp;'Country Selector'!$B$3&amp;ROW($A176))*10^12,0)*'Process Emissions Multipliers'!$E$53</f>
        <v>20719596389.945213</v>
      </c>
      <c r="M168" s="90">
        <f t="shared" ca="1" si="34"/>
        <v>18647636750.950691</v>
      </c>
      <c r="N168" s="90">
        <f t="shared" ca="1" si="32"/>
        <v>16575677111.956171</v>
      </c>
      <c r="O168" s="90">
        <f t="shared" ca="1" si="32"/>
        <v>14503717472.961649</v>
      </c>
      <c r="P168" s="90">
        <f t="shared" ca="1" si="32"/>
        <v>12431757833.967129</v>
      </c>
      <c r="Q168" s="90">
        <f t="shared" ca="1" si="32"/>
        <v>10359798194.972607</v>
      </c>
      <c r="R168" s="90">
        <f t="shared" ca="1" si="32"/>
        <v>8287838555.9780855</v>
      </c>
      <c r="S168" s="90">
        <f t="shared" ca="1" si="32"/>
        <v>6215878916.9835644</v>
      </c>
      <c r="T168" s="90">
        <f t="shared" ca="1" si="32"/>
        <v>4143919277.9890428</v>
      </c>
      <c r="U168" s="90">
        <f t="shared" ca="1" si="32"/>
        <v>2071959638.9945214</v>
      </c>
      <c r="V168">
        <f ca="1">IF('Waste 2030'!$A176="MR",INDIRECT("'Waste 2030'!"&amp;'Country Selector'!$B$3&amp;ROW($A176))*10^12,0)*'Process Emissions Multipliers'!$G$53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Multipliers'!$H$53</f>
        <v>0</v>
      </c>
    </row>
    <row r="169" spans="1:42">
      <c r="A169" s="74">
        <v>950</v>
      </c>
      <c r="B169" s="208">
        <f ca="1">IF('Waste 2010'!$A177="MR",INDIRECT("'Waste 2010'!"&amp;'Country Selector'!$B$3&amp;ROW($A177))*10^12,0)*'Process Emissions Multipliers'!$C$53</f>
        <v>14924639125.823568</v>
      </c>
      <c r="C169" s="90">
        <f t="shared" ca="1" si="33"/>
        <v>18129201000.306999</v>
      </c>
      <c r="D169" s="90">
        <f t="shared" ca="1" si="31"/>
        <v>21333762874.790428</v>
      </c>
      <c r="E169" s="90">
        <f t="shared" ca="1" si="31"/>
        <v>24538324749.273861</v>
      </c>
      <c r="F169" s="90">
        <f t="shared" ca="1" si="31"/>
        <v>27742886623.75729</v>
      </c>
      <c r="G169" s="90">
        <f t="shared" ca="1" si="31"/>
        <v>30947448498.240723</v>
      </c>
      <c r="H169" s="90">
        <f t="shared" ca="1" si="31"/>
        <v>34152010372.724152</v>
      </c>
      <c r="I169" s="90">
        <f t="shared" ca="1" si="31"/>
        <v>37356572247.207581</v>
      </c>
      <c r="J169" s="90">
        <f t="shared" ca="1" si="31"/>
        <v>40561134121.69101</v>
      </c>
      <c r="K169" s="90">
        <f t="shared" ca="1" si="31"/>
        <v>43765695996.174446</v>
      </c>
      <c r="L169" s="208">
        <f ca="1">IF('Waste 2020'!$A177="MR",INDIRECT("'Waste 2020'!"&amp;'Country Selector'!$B$3&amp;ROW($A177))*10^12,0)*'Process Emissions Multipliers'!$E$53</f>
        <v>46970257870.657875</v>
      </c>
      <c r="M169" s="90">
        <f t="shared" ca="1" si="34"/>
        <v>42850538146.068344</v>
      </c>
      <c r="N169" s="90">
        <f t="shared" ca="1" si="32"/>
        <v>38730818421.478813</v>
      </c>
      <c r="O169" s="90">
        <f t="shared" ca="1" si="32"/>
        <v>34611098696.889282</v>
      </c>
      <c r="P169" s="90">
        <f t="shared" ca="1" si="32"/>
        <v>30491378972.299751</v>
      </c>
      <c r="Q169" s="90">
        <f t="shared" ca="1" si="32"/>
        <v>26371659247.71022</v>
      </c>
      <c r="R169" s="90">
        <f t="shared" ca="1" si="32"/>
        <v>22251939523.120686</v>
      </c>
      <c r="S169" s="90">
        <f t="shared" ca="1" si="32"/>
        <v>18132219798.531158</v>
      </c>
      <c r="T169" s="90">
        <f t="shared" ca="1" si="32"/>
        <v>14012500073.941624</v>
      </c>
      <c r="U169" s="90">
        <f t="shared" ca="1" si="32"/>
        <v>9892780349.3520927</v>
      </c>
      <c r="V169">
        <f ca="1">IF('Waste 2030'!$A177="MR",INDIRECT("'Waste 2030'!"&amp;'Country Selector'!$B$3&amp;ROW($A177))*10^12,0)*'Process Emissions Multipliers'!$G$53</f>
        <v>5773060624.7625628</v>
      </c>
      <c r="W169" s="90">
        <f t="shared" ca="1" si="36"/>
        <v>5813828844.1694479</v>
      </c>
      <c r="X169" s="90">
        <f t="shared" ca="1" si="36"/>
        <v>5854597063.5763321</v>
      </c>
      <c r="Y169" s="90">
        <f t="shared" ca="1" si="36"/>
        <v>5895365282.9832153</v>
      </c>
      <c r="Z169" s="90">
        <f t="shared" ca="1" si="36"/>
        <v>5936133502.3901005</v>
      </c>
      <c r="AA169" s="90">
        <f t="shared" ca="1" si="36"/>
        <v>5976901721.7969856</v>
      </c>
      <c r="AB169" s="90">
        <f t="shared" ca="1" si="36"/>
        <v>6017669941.2038689</v>
      </c>
      <c r="AC169" s="90">
        <f t="shared" ca="1" si="36"/>
        <v>6058438160.610754</v>
      </c>
      <c r="AD169" s="90">
        <f t="shared" ca="1" si="36"/>
        <v>6099206380.0176392</v>
      </c>
      <c r="AE169" s="90">
        <f t="shared" ca="1" si="36"/>
        <v>6139974599.4245234</v>
      </c>
      <c r="AF169" s="90">
        <f t="shared" ca="1" si="36"/>
        <v>6180742818.8314075</v>
      </c>
      <c r="AG169" s="90">
        <f t="shared" ca="1" si="36"/>
        <v>6221511038.2382917</v>
      </c>
      <c r="AH169" s="90">
        <f t="shared" ca="1" si="36"/>
        <v>6262279257.6451759</v>
      </c>
      <c r="AI169" s="90">
        <f t="shared" ca="1" si="36"/>
        <v>6303047477.0520611</v>
      </c>
      <c r="AJ169" s="90">
        <f t="shared" ca="1" si="36"/>
        <v>6343815696.4589453</v>
      </c>
      <c r="AK169" s="90">
        <f t="shared" ca="1" si="36"/>
        <v>6384583915.8658295</v>
      </c>
      <c r="AL169" s="90">
        <f t="shared" ca="1" si="36"/>
        <v>6425352135.2727146</v>
      </c>
      <c r="AM169" s="90">
        <f t="shared" ca="1" si="35"/>
        <v>6466120354.6795988</v>
      </c>
      <c r="AN169" s="90">
        <f t="shared" ca="1" si="35"/>
        <v>6506888574.086484</v>
      </c>
      <c r="AO169" s="90">
        <f t="shared" ca="1" si="35"/>
        <v>6547656793.4933672</v>
      </c>
      <c r="AP169">
        <f ca="1">V169*'Process Emissions Multipliers'!$H$53</f>
        <v>6588425012.9002523</v>
      </c>
    </row>
    <row r="170" spans="1:42">
      <c r="A170" s="74">
        <v>1000</v>
      </c>
      <c r="B170" s="208">
        <f ca="1">IF('Waste 2010'!$A178="MR",INDIRECT("'Waste 2010'!"&amp;'Country Selector'!$B$3&amp;ROW($A178))*10^12,0)*'Process Emissions Multipliers'!$C$53</f>
        <v>13763651226.081327</v>
      </c>
      <c r="C170" s="90">
        <f t="shared" ca="1" si="33"/>
        <v>12387286103.473194</v>
      </c>
      <c r="D170" s="90">
        <f t="shared" ca="1" si="31"/>
        <v>11010920980.865063</v>
      </c>
      <c r="E170" s="90">
        <f t="shared" ca="1" si="31"/>
        <v>9634555858.2569294</v>
      </c>
      <c r="F170" s="90">
        <f t="shared" ca="1" si="31"/>
        <v>8258190735.6487961</v>
      </c>
      <c r="G170" s="90">
        <f t="shared" ca="1" si="31"/>
        <v>6881825613.0406628</v>
      </c>
      <c r="H170" s="90">
        <f t="shared" ca="1" si="31"/>
        <v>5505460490.4325314</v>
      </c>
      <c r="I170" s="90">
        <f t="shared" ca="1" si="31"/>
        <v>4129095367.824398</v>
      </c>
      <c r="J170" s="90">
        <f t="shared" ca="1" si="31"/>
        <v>2752730245.2162657</v>
      </c>
      <c r="K170" s="90">
        <f t="shared" ca="1" si="31"/>
        <v>1376365122.6081328</v>
      </c>
      <c r="L170" s="208">
        <f ca="1">IF('Waste 2020'!$A178="MR",INDIRECT("'Waste 2020'!"&amp;'Country Selector'!$B$3&amp;ROW($A178))*10^12,0)*'Process Emissions Multipliers'!$E$53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2030'!$A178="MR",INDIRECT("'Waste 2030'!"&amp;'Country Selector'!$B$3&amp;ROW($A178))*10^12,0)*'Process Emissions Multipliers'!$G$53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Multipliers'!$H$53</f>
        <v>0</v>
      </c>
    </row>
    <row r="171" spans="1:42">
      <c r="A171" s="74">
        <v>1500</v>
      </c>
      <c r="B171" s="208">
        <f ca="1">IF('Waste 2010'!$A179="MR",INDIRECT("'Waste 2010'!"&amp;'Country Selector'!$B$3&amp;ROW($A179))*10^12,0)*'Process Emissions Multipliers'!$C$53</f>
        <v>37580772132.534416</v>
      </c>
      <c r="C171" s="90">
        <f t="shared" ca="1" si="33"/>
        <v>42172003400.05925</v>
      </c>
      <c r="D171" s="90">
        <f t="shared" ca="1" si="31"/>
        <v>46763234667.584091</v>
      </c>
      <c r="E171" s="90">
        <f t="shared" ca="1" si="31"/>
        <v>51354465935.108917</v>
      </c>
      <c r="F171" s="90">
        <f t="shared" ca="1" si="31"/>
        <v>55945697202.633759</v>
      </c>
      <c r="G171" s="90">
        <f t="shared" ca="1" si="31"/>
        <v>60536928470.1586</v>
      </c>
      <c r="H171" s="90">
        <f t="shared" ca="1" si="31"/>
        <v>65128159737.683426</v>
      </c>
      <c r="I171" s="90">
        <f t="shared" ca="1" si="31"/>
        <v>69719391005.208282</v>
      </c>
      <c r="J171" s="90">
        <f t="shared" ca="1" si="31"/>
        <v>74310622272.733109</v>
      </c>
      <c r="K171" s="90">
        <f t="shared" ca="1" si="31"/>
        <v>78901853540.257935</v>
      </c>
      <c r="L171" s="208">
        <f ca="1">IF('Waste 2020'!$A179="MR",INDIRECT("'Waste 2020'!"&amp;'Country Selector'!$B$3&amp;ROW($A179))*10^12,0)*'Process Emissions Multipliers'!$E$53</f>
        <v>83493084807.782776</v>
      </c>
      <c r="M171" s="90">
        <f t="shared" ca="1" si="34"/>
        <v>88098021009.736542</v>
      </c>
      <c r="N171" s="90">
        <f t="shared" ca="1" si="32"/>
        <v>92702957211.690338</v>
      </c>
      <c r="O171" s="90">
        <f t="shared" ca="1" si="32"/>
        <v>97307893413.644119</v>
      </c>
      <c r="P171" s="90">
        <f t="shared" ca="1" si="32"/>
        <v>101912829615.59789</v>
      </c>
      <c r="Q171" s="90">
        <f t="shared" ca="1" si="32"/>
        <v>106517765817.55167</v>
      </c>
      <c r="R171" s="90">
        <f t="shared" ca="1" si="32"/>
        <v>111122702019.50545</v>
      </c>
      <c r="S171" s="90">
        <f t="shared" ca="1" si="32"/>
        <v>115727638221.45923</v>
      </c>
      <c r="T171" s="90">
        <f t="shared" ca="1" si="32"/>
        <v>120332574423.41299</v>
      </c>
      <c r="U171" s="90">
        <f t="shared" ca="1" si="32"/>
        <v>124937510625.36678</v>
      </c>
      <c r="V171">
        <f ca="1">IF('Waste 2030'!$A179="MR",INDIRECT("'Waste 2030'!"&amp;'Country Selector'!$B$3&amp;ROW($A179))*10^12,0)*'Process Emissions Multipliers'!$G$53</f>
        <v>129542446827.32056</v>
      </c>
      <c r="W171" s="90">
        <f t="shared" ca="1" si="36"/>
        <v>130457250124.57126</v>
      </c>
      <c r="X171" s="90">
        <f t="shared" ca="1" si="36"/>
        <v>131372053421.82191</v>
      </c>
      <c r="Y171" s="90">
        <f t="shared" ca="1" si="36"/>
        <v>132286856719.07259</v>
      </c>
      <c r="Z171" s="90">
        <f t="shared" ca="1" si="36"/>
        <v>133201660016.32329</v>
      </c>
      <c r="AA171" s="90">
        <f t="shared" ca="1" si="36"/>
        <v>134116463313.57397</v>
      </c>
      <c r="AB171" s="90">
        <f t="shared" ca="1" si="36"/>
        <v>135031266610.82465</v>
      </c>
      <c r="AC171" s="90">
        <f t="shared" ca="1" si="36"/>
        <v>135946069908.07533</v>
      </c>
      <c r="AD171" s="90">
        <f t="shared" ca="1" si="36"/>
        <v>136860873205.32602</v>
      </c>
      <c r="AE171" s="90">
        <f t="shared" ca="1" si="36"/>
        <v>137775676502.57669</v>
      </c>
      <c r="AF171" s="90">
        <f t="shared" ca="1" si="36"/>
        <v>138690479799.82739</v>
      </c>
      <c r="AG171" s="90">
        <f t="shared" ca="1" si="36"/>
        <v>139605283097.07806</v>
      </c>
      <c r="AH171" s="90">
        <f t="shared" ca="1" si="36"/>
        <v>140520086394.32874</v>
      </c>
      <c r="AI171" s="90">
        <f t="shared" ca="1" si="36"/>
        <v>141434889691.57941</v>
      </c>
      <c r="AJ171" s="90">
        <f t="shared" ca="1" si="36"/>
        <v>142349692988.83011</v>
      </c>
      <c r="AK171" s="90">
        <f t="shared" ca="1" si="36"/>
        <v>143264496286.08081</v>
      </c>
      <c r="AL171" s="90">
        <f t="shared" ca="1" si="36"/>
        <v>144179299583.33148</v>
      </c>
      <c r="AM171" s="90">
        <f t="shared" ca="1" si="35"/>
        <v>145094102880.58215</v>
      </c>
      <c r="AN171" s="90">
        <f t="shared" ca="1" si="35"/>
        <v>146008906177.83282</v>
      </c>
      <c r="AO171" s="90">
        <f t="shared" ca="1" si="35"/>
        <v>146923709475.0835</v>
      </c>
      <c r="AP171">
        <f ca="1">V171*'Process Emissions Multipliers'!$H$53</f>
        <v>147838512772.3342</v>
      </c>
    </row>
    <row r="172" spans="1:42">
      <c r="A172" s="74">
        <v>2000</v>
      </c>
      <c r="B172" s="208">
        <f ca="1">IF('Waste 2010'!$A180="MR",INDIRECT("'Waste 2010'!"&amp;'Country Selector'!$B$3&amp;ROW($A180))*10^12,0)*'Process Emissions Multipliers'!$C$53</f>
        <v>34594549952.667274</v>
      </c>
      <c r="C172" s="90">
        <f t="shared" ca="1" si="33"/>
        <v>31148790658.521111</v>
      </c>
      <c r="D172" s="90">
        <f t="shared" ca="1" si="31"/>
        <v>27703031364.374939</v>
      </c>
      <c r="E172" s="90">
        <f t="shared" ca="1" si="31"/>
        <v>24257272070.228767</v>
      </c>
      <c r="F172" s="90">
        <f t="shared" ca="1" si="31"/>
        <v>20811512776.0826</v>
      </c>
      <c r="G172" s="90">
        <f t="shared" ca="1" si="31"/>
        <v>17365753481.936432</v>
      </c>
      <c r="H172" s="90">
        <f t="shared" ca="1" si="31"/>
        <v>13919994187.790264</v>
      </c>
      <c r="I172" s="90">
        <f t="shared" ca="1" si="31"/>
        <v>10474234893.644094</v>
      </c>
      <c r="J172" s="90">
        <f t="shared" ca="1" si="31"/>
        <v>7028475599.4979258</v>
      </c>
      <c r="K172" s="90">
        <f t="shared" ca="1" si="31"/>
        <v>3582716305.3517575</v>
      </c>
      <c r="L172" s="208">
        <f ca="1">IF('Waste 2020'!$A180="MR",INDIRECT("'Waste 2020'!"&amp;'Country Selector'!$B$3&amp;ROW($A180))*10^12,0)*'Process Emissions Multipliers'!$E$53</f>
        <v>136957011.20558897</v>
      </c>
      <c r="M172" s="90">
        <f t="shared" ca="1" si="34"/>
        <v>1811652079.9302135</v>
      </c>
      <c r="N172" s="90">
        <f t="shared" ca="1" si="32"/>
        <v>3486347148.6548381</v>
      </c>
      <c r="O172" s="90">
        <f t="shared" ca="1" si="32"/>
        <v>5161042217.3794622</v>
      </c>
      <c r="P172" s="90">
        <f t="shared" ca="1" si="32"/>
        <v>6835737286.1040869</v>
      </c>
      <c r="Q172" s="90">
        <f t="shared" ca="1" si="32"/>
        <v>8510432354.8287115</v>
      </c>
      <c r="R172" s="90">
        <f t="shared" ca="1" si="32"/>
        <v>10185127423.553335</v>
      </c>
      <c r="S172" s="90">
        <f t="shared" ca="1" si="32"/>
        <v>11859822492.277962</v>
      </c>
      <c r="T172" s="90">
        <f t="shared" ca="1" si="32"/>
        <v>13534517561.002584</v>
      </c>
      <c r="U172" s="90">
        <f t="shared" ca="1" si="32"/>
        <v>15209212629.727209</v>
      </c>
      <c r="V172">
        <f ca="1">IF('Waste 2030'!$A180="MR",INDIRECT("'Waste 2030'!"&amp;'Country Selector'!$B$3&amp;ROW($A180))*10^12,0)*'Process Emissions Multipliers'!$G$53</f>
        <v>16883907698.451834</v>
      </c>
      <c r="W172" s="90">
        <f t="shared" ca="1" si="36"/>
        <v>17003138535.998144</v>
      </c>
      <c r="X172" s="90">
        <f t="shared" ca="1" si="36"/>
        <v>17122369373.544455</v>
      </c>
      <c r="Y172" s="90">
        <f t="shared" ca="1" si="36"/>
        <v>17241600211.090767</v>
      </c>
      <c r="Z172" s="90">
        <f t="shared" ca="1" si="36"/>
        <v>17360831048.637077</v>
      </c>
      <c r="AA172" s="90">
        <f t="shared" ca="1" si="36"/>
        <v>17480061886.183388</v>
      </c>
      <c r="AB172" s="90">
        <f t="shared" ca="1" si="36"/>
        <v>17599292723.729702</v>
      </c>
      <c r="AC172" s="90">
        <f t="shared" ca="1" si="36"/>
        <v>17718523561.276012</v>
      </c>
      <c r="AD172" s="90">
        <f t="shared" ca="1" si="36"/>
        <v>17837754398.822323</v>
      </c>
      <c r="AE172" s="90">
        <f t="shared" ca="1" si="36"/>
        <v>17956985236.368637</v>
      </c>
      <c r="AF172" s="90">
        <f t="shared" ca="1" si="36"/>
        <v>18076216073.914944</v>
      </c>
      <c r="AG172" s="90">
        <f t="shared" ca="1" si="36"/>
        <v>18195446911.461254</v>
      </c>
      <c r="AH172" s="90">
        <f t="shared" ca="1" si="36"/>
        <v>18314677749.007568</v>
      </c>
      <c r="AI172" s="90">
        <f t="shared" ca="1" si="36"/>
        <v>18433908586.553879</v>
      </c>
      <c r="AJ172" s="90">
        <f t="shared" ca="1" si="36"/>
        <v>18553139424.100189</v>
      </c>
      <c r="AK172" s="90">
        <f t="shared" ca="1" si="36"/>
        <v>18672370261.6465</v>
      </c>
      <c r="AL172" s="90">
        <f t="shared" ca="1" si="36"/>
        <v>18791601099.19281</v>
      </c>
      <c r="AM172" s="90">
        <f t="shared" ca="1" si="35"/>
        <v>18910831936.739124</v>
      </c>
      <c r="AN172" s="90">
        <f t="shared" ca="1" si="35"/>
        <v>19030062774.285435</v>
      </c>
      <c r="AO172" s="90">
        <f t="shared" ca="1" si="35"/>
        <v>19149293611.831745</v>
      </c>
      <c r="AP172">
        <f ca="1">V172*'Process Emissions Multipliers'!$H$53</f>
        <v>19268524449.378056</v>
      </c>
    </row>
    <row r="173" spans="1:42">
      <c r="A173" s="74">
        <v>3000</v>
      </c>
      <c r="B173" s="208">
        <f ca="1">IF('Waste 2010'!$A181="MR",INDIRECT("'Waste 2010'!"&amp;'Country Selector'!$B$3&amp;ROW($A181))*10^12,0)*'Process Emissions Multipliers'!$C$53</f>
        <v>6975971481.8323574</v>
      </c>
      <c r="C173" s="90">
        <f t="shared" ca="1" si="33"/>
        <v>7712003886.8140774</v>
      </c>
      <c r="D173" s="90">
        <f t="shared" ca="1" si="31"/>
        <v>8448036291.7957964</v>
      </c>
      <c r="E173" s="90">
        <f t="shared" ca="1" si="31"/>
        <v>9184068696.7775154</v>
      </c>
      <c r="F173" s="90">
        <f t="shared" ca="1" si="31"/>
        <v>9920101101.7592354</v>
      </c>
      <c r="G173" s="90">
        <f t="shared" ca="1" si="31"/>
        <v>10656133506.740955</v>
      </c>
      <c r="H173" s="90">
        <f t="shared" ca="1" si="31"/>
        <v>11392165911.722673</v>
      </c>
      <c r="I173" s="90">
        <f t="shared" ca="1" si="31"/>
        <v>12128198316.704393</v>
      </c>
      <c r="J173" s="90">
        <f t="shared" ca="1" si="31"/>
        <v>12864230721.686113</v>
      </c>
      <c r="K173" s="90">
        <f t="shared" ca="1" si="31"/>
        <v>13600263126.667831</v>
      </c>
      <c r="L173" s="208">
        <f ca="1">IF('Waste 2020'!$A181="MR",INDIRECT("'Waste 2020'!"&amp;'Country Selector'!$B$3&amp;ROW($A181))*10^12,0)*'Process Emissions Multipliers'!$E$53</f>
        <v>14336295531.649551</v>
      </c>
      <c r="M173" s="90">
        <f t="shared" ca="1" si="34"/>
        <v>14320202832.667389</v>
      </c>
      <c r="N173" s="90">
        <f t="shared" ca="1" si="32"/>
        <v>14304110133.685228</v>
      </c>
      <c r="O173" s="90">
        <f t="shared" ca="1" si="32"/>
        <v>14288017434.703066</v>
      </c>
      <c r="P173" s="90">
        <f t="shared" ca="1" si="32"/>
        <v>14271924735.720905</v>
      </c>
      <c r="Q173" s="90">
        <f t="shared" ca="1" si="32"/>
        <v>14255832036.738743</v>
      </c>
      <c r="R173" s="90">
        <f t="shared" ca="1" si="32"/>
        <v>14239739337.75658</v>
      </c>
      <c r="S173" s="90">
        <f t="shared" ca="1" si="32"/>
        <v>14223646638.774418</v>
      </c>
      <c r="T173" s="90">
        <f t="shared" ca="1" si="32"/>
        <v>14207553939.792257</v>
      </c>
      <c r="U173" s="90">
        <f t="shared" ca="1" si="32"/>
        <v>14191461240.810097</v>
      </c>
      <c r="V173">
        <f ca="1">IF('Waste 2030'!$A181="MR",INDIRECT("'Waste 2030'!"&amp;'Country Selector'!$B$3&amp;ROW($A181))*10^12,0)*'Process Emissions Multipliers'!$G$53</f>
        <v>14175368541.827934</v>
      </c>
      <c r="W173" s="90">
        <f t="shared" ca="1" si="36"/>
        <v>14275472208.227673</v>
      </c>
      <c r="X173" s="90">
        <f t="shared" ca="1" si="36"/>
        <v>14375575874.627409</v>
      </c>
      <c r="Y173" s="90">
        <f t="shared" ca="1" si="36"/>
        <v>14475679541.027145</v>
      </c>
      <c r="Z173" s="90">
        <f t="shared" ca="1" si="36"/>
        <v>14575783207.426882</v>
      </c>
      <c r="AA173" s="90">
        <f t="shared" ca="1" si="36"/>
        <v>14675886873.826618</v>
      </c>
      <c r="AB173" s="90">
        <f t="shared" ca="1" si="36"/>
        <v>14775990540.226355</v>
      </c>
      <c r="AC173" s="90">
        <f t="shared" ca="1" si="36"/>
        <v>14876094206.626095</v>
      </c>
      <c r="AD173" s="90">
        <f t="shared" ca="1" si="36"/>
        <v>14976197873.025831</v>
      </c>
      <c r="AE173" s="90">
        <f t="shared" ca="1" si="36"/>
        <v>15076301539.425568</v>
      </c>
      <c r="AF173" s="90">
        <f t="shared" ca="1" si="36"/>
        <v>15176405205.825306</v>
      </c>
      <c r="AG173" s="90">
        <f t="shared" ca="1" si="36"/>
        <v>15276508872.225042</v>
      </c>
      <c r="AH173" s="90">
        <f t="shared" ca="1" si="36"/>
        <v>15376612538.624779</v>
      </c>
      <c r="AI173" s="90">
        <f t="shared" ca="1" si="36"/>
        <v>15476716205.024515</v>
      </c>
      <c r="AJ173" s="90">
        <f t="shared" ca="1" si="36"/>
        <v>15576819871.424253</v>
      </c>
      <c r="AK173" s="90">
        <f t="shared" ca="1" si="36"/>
        <v>15676923537.823992</v>
      </c>
      <c r="AL173" s="90">
        <f t="shared" ca="1" si="36"/>
        <v>15777027204.223728</v>
      </c>
      <c r="AM173" s="90">
        <f t="shared" ca="1" si="35"/>
        <v>15877130870.623465</v>
      </c>
      <c r="AN173" s="90">
        <f t="shared" ca="1" si="35"/>
        <v>15977234537.023201</v>
      </c>
      <c r="AO173" s="90">
        <f t="shared" ca="1" si="35"/>
        <v>16077338203.422939</v>
      </c>
      <c r="AP173">
        <f ca="1">V173*'Process Emissions Multipliers'!$H$53</f>
        <v>16177441869.822676</v>
      </c>
    </row>
    <row r="174" spans="1:42">
      <c r="A174" s="74">
        <v>5000</v>
      </c>
      <c r="B174" s="208">
        <f ca="1">IF('Waste 2010'!$A182="MR",INDIRECT("'Waste 2010'!"&amp;'Country Selector'!$B$3&amp;ROW($A182))*10^12,0)*'Process Emissions Multipliers'!$C$53</f>
        <v>435585015901.88312</v>
      </c>
      <c r="C174" s="90">
        <f t="shared" ca="1" si="33"/>
        <v>482613292000.48376</v>
      </c>
      <c r="D174" s="90">
        <f t="shared" ca="1" si="31"/>
        <v>529641568099.08429</v>
      </c>
      <c r="E174" s="90">
        <f t="shared" ca="1" si="31"/>
        <v>576669844197.68481</v>
      </c>
      <c r="F174" s="90">
        <f t="shared" ca="1" si="31"/>
        <v>623698120296.28552</v>
      </c>
      <c r="G174" s="90">
        <f t="shared" ca="1" si="31"/>
        <v>670726396394.88611</v>
      </c>
      <c r="H174" s="90">
        <f t="shared" ca="1" si="31"/>
        <v>717754672493.48657</v>
      </c>
      <c r="I174" s="90">
        <f t="shared" ca="1" si="31"/>
        <v>764782948592.08728</v>
      </c>
      <c r="J174" s="90">
        <f t="shared" ca="1" si="31"/>
        <v>811811224690.68787</v>
      </c>
      <c r="K174" s="90">
        <f t="shared" ca="1" si="31"/>
        <v>858839500789.28845</v>
      </c>
      <c r="L174" s="208">
        <f ca="1">IF('Waste 2020'!$A182="MR",INDIRECT("'Waste 2020'!"&amp;'Country Selector'!$B$3&amp;ROW($A182))*10^12,0)*'Process Emissions Multipliers'!$E$53</f>
        <v>905867776887.88904</v>
      </c>
      <c r="M174" s="90">
        <f t="shared" ca="1" si="34"/>
        <v>962841427083.98633</v>
      </c>
      <c r="N174" s="90">
        <f t="shared" ca="1" si="32"/>
        <v>1019815077280.0839</v>
      </c>
      <c r="O174" s="90">
        <f t="shared" ca="1" si="32"/>
        <v>1076788727476.1812</v>
      </c>
      <c r="P174" s="90">
        <f t="shared" ca="1" si="32"/>
        <v>1133762377672.2786</v>
      </c>
      <c r="Q174" s="90">
        <f t="shared" ca="1" si="32"/>
        <v>1190736027868.376</v>
      </c>
      <c r="R174" s="90">
        <f t="shared" ca="1" si="32"/>
        <v>1247709678064.4731</v>
      </c>
      <c r="S174" s="90">
        <f t="shared" ca="1" si="32"/>
        <v>1304683328260.5706</v>
      </c>
      <c r="T174" s="90">
        <f t="shared" ca="1" si="32"/>
        <v>1361656978456.6682</v>
      </c>
      <c r="U174" s="90">
        <f t="shared" ca="1" si="32"/>
        <v>1418630628652.7654</v>
      </c>
      <c r="V174">
        <f ca="1">IF('Waste 2030'!$A182="MR",INDIRECT("'Waste 2030'!"&amp;'Country Selector'!$B$3&amp;ROW($A182))*10^12,0)*'Process Emissions Multipliers'!$G$53</f>
        <v>1475604278848.8628</v>
      </c>
      <c r="W174" s="90">
        <f t="shared" ca="1" si="36"/>
        <v>1486024706228.373</v>
      </c>
      <c r="X174" s="90">
        <f t="shared" ca="1" si="36"/>
        <v>1496445133607.8833</v>
      </c>
      <c r="Y174" s="90">
        <f t="shared" ca="1" si="36"/>
        <v>1506865560987.3936</v>
      </c>
      <c r="Z174" s="90">
        <f t="shared" ca="1" si="36"/>
        <v>1517285988366.9038</v>
      </c>
      <c r="AA174" s="90">
        <f t="shared" ca="1" si="36"/>
        <v>1527706415746.4136</v>
      </c>
      <c r="AB174" s="90">
        <f t="shared" ca="1" si="36"/>
        <v>1538126843125.9238</v>
      </c>
      <c r="AC174" s="90">
        <f t="shared" ca="1" si="36"/>
        <v>1548547270505.4341</v>
      </c>
      <c r="AD174" s="90">
        <f t="shared" ca="1" si="36"/>
        <v>1558967697884.9443</v>
      </c>
      <c r="AE174" s="90">
        <f t="shared" ca="1" si="36"/>
        <v>1569388125264.4546</v>
      </c>
      <c r="AF174" s="90">
        <f t="shared" ca="1" si="36"/>
        <v>1579808552643.9648</v>
      </c>
      <c r="AG174" s="90">
        <f t="shared" ca="1" si="36"/>
        <v>1590228980023.4751</v>
      </c>
      <c r="AH174" s="90">
        <f t="shared" ca="1" si="36"/>
        <v>1600649407402.9854</v>
      </c>
      <c r="AI174" s="90">
        <f t="shared" ca="1" si="36"/>
        <v>1611069834782.4951</v>
      </c>
      <c r="AJ174" s="90">
        <f t="shared" ca="1" si="36"/>
        <v>1621490262162.0054</v>
      </c>
      <c r="AK174" s="90">
        <f t="shared" ca="1" si="36"/>
        <v>1631910689541.5156</v>
      </c>
      <c r="AL174" s="90">
        <f t="shared" ref="AL174:AO177" ca="1" si="37">$V174*($AP$1-AL$1)/($AP$1-$V$1)+$AP174*(AL$1-$V$1)/($AP$1-$V$1)</f>
        <v>1642331116921.0259</v>
      </c>
      <c r="AM174" s="90">
        <f t="shared" ca="1" si="37"/>
        <v>1652751544300.5359</v>
      </c>
      <c r="AN174" s="90">
        <f t="shared" ca="1" si="37"/>
        <v>1663171971680.0461</v>
      </c>
      <c r="AO174" s="90">
        <f t="shared" ca="1" si="37"/>
        <v>1673592399059.5564</v>
      </c>
      <c r="AP174">
        <f ca="1">V174*'Process Emissions Multipliers'!$H$53</f>
        <v>1684012826439.0667</v>
      </c>
    </row>
    <row r="175" spans="1:42">
      <c r="A175" s="74">
        <v>10000</v>
      </c>
      <c r="B175" s="208">
        <f ca="1">IF('Waste 2010'!$A183="MR",INDIRECT("'Waste 2010'!"&amp;'Country Selector'!$B$3&amp;ROW($A183))*10^12,0)*'Process Emissions Multipliers'!$C$53</f>
        <v>16987589145.866999</v>
      </c>
      <c r="C175" s="90">
        <f t="shared" ca="1" si="33"/>
        <v>18822037415.09795</v>
      </c>
      <c r="D175" s="90">
        <f t="shared" ca="1" si="31"/>
        <v>20656485684.328903</v>
      </c>
      <c r="E175" s="90">
        <f t="shared" ca="1" si="31"/>
        <v>22490933953.559856</v>
      </c>
      <c r="F175" s="90">
        <f t="shared" ca="1" si="31"/>
        <v>24325382222.79081</v>
      </c>
      <c r="G175" s="90">
        <f t="shared" ca="1" si="31"/>
        <v>26159830492.021759</v>
      </c>
      <c r="H175" s="90">
        <f t="shared" ca="1" si="31"/>
        <v>27994278761.252716</v>
      </c>
      <c r="I175" s="90">
        <f t="shared" ca="1" si="31"/>
        <v>29828727030.483665</v>
      </c>
      <c r="J175" s="90">
        <f t="shared" ca="1" si="31"/>
        <v>31663175299.714619</v>
      </c>
      <c r="K175" s="90">
        <f t="shared" ca="1" si="31"/>
        <v>33497623568.945568</v>
      </c>
      <c r="L175" s="208">
        <f ca="1">IF('Waste 2020'!$A183="MR",INDIRECT("'Waste 2020'!"&amp;'Country Selector'!$B$3&amp;ROW($A183))*10^12,0)*'Process Emissions Multipliers'!$E$53</f>
        <v>35332071838.176521</v>
      </c>
      <c r="M175" s="90">
        <f t="shared" ca="1" si="34"/>
        <v>37585548100.824776</v>
      </c>
      <c r="N175" s="90">
        <f t="shared" ca="1" si="32"/>
        <v>39839024363.473038</v>
      </c>
      <c r="O175" s="90">
        <f t="shared" ca="1" si="32"/>
        <v>42092500626.121292</v>
      </c>
      <c r="P175" s="90">
        <f t="shared" ca="1" si="32"/>
        <v>44345976888.769562</v>
      </c>
      <c r="Q175" s="90">
        <f t="shared" ca="1" si="32"/>
        <v>46599453151.417816</v>
      </c>
      <c r="R175" s="90">
        <f t="shared" ca="1" si="32"/>
        <v>48852929414.066071</v>
      </c>
      <c r="S175" s="90">
        <f t="shared" ca="1" si="32"/>
        <v>51106405676.714333</v>
      </c>
      <c r="T175" s="90">
        <f t="shared" ca="1" si="32"/>
        <v>53359881939.362595</v>
      </c>
      <c r="U175" s="90">
        <f t="shared" ca="1" si="32"/>
        <v>55613358202.010849</v>
      </c>
      <c r="V175">
        <f ca="1">IF('Waste 2030'!$A183="MR",INDIRECT("'Waste 2030'!"&amp;'Country Selector'!$B$3&amp;ROW($A183))*10^12,0)*'Process Emissions Multipliers'!$G$53</f>
        <v>57866834464.659111</v>
      </c>
      <c r="W175" s="90">
        <f t="shared" ref="W175:AL177" ca="1" si="38">$V175*($AP$1-W$1)/($AP$1-$V$1)+$AP175*(W$1-$V$1)/($AP$1-$V$1)</f>
        <v>58275478675.620277</v>
      </c>
      <c r="X175" s="90">
        <f t="shared" ca="1" si="38"/>
        <v>58684122886.581444</v>
      </c>
      <c r="Y175" s="90">
        <f t="shared" ca="1" si="38"/>
        <v>59092767097.542618</v>
      </c>
      <c r="Z175" s="90">
        <f t="shared" ca="1" si="38"/>
        <v>59501411308.503784</v>
      </c>
      <c r="AA175" s="90">
        <f t="shared" ca="1" si="38"/>
        <v>59910055519.464958</v>
      </c>
      <c r="AB175" s="90">
        <f t="shared" ca="1" si="38"/>
        <v>60318699730.426117</v>
      </c>
      <c r="AC175" s="90">
        <f t="shared" ca="1" si="38"/>
        <v>60727343941.387299</v>
      </c>
      <c r="AD175" s="90">
        <f t="shared" ca="1" si="38"/>
        <v>61135988152.34845</v>
      </c>
      <c r="AE175" s="90">
        <f t="shared" ca="1" si="38"/>
        <v>61544632363.309624</v>
      </c>
      <c r="AF175" s="90">
        <f t="shared" ca="1" si="38"/>
        <v>61953276574.270782</v>
      </c>
      <c r="AG175" s="90">
        <f t="shared" ca="1" si="38"/>
        <v>62361920785.231964</v>
      </c>
      <c r="AH175" s="90">
        <f t="shared" ca="1" si="38"/>
        <v>62770564996.19313</v>
      </c>
      <c r="AI175" s="90">
        <f t="shared" ca="1" si="38"/>
        <v>63179209207.154297</v>
      </c>
      <c r="AJ175" s="90">
        <f t="shared" ca="1" si="38"/>
        <v>63587853418.115463</v>
      </c>
      <c r="AK175" s="90">
        <f t="shared" ca="1" si="38"/>
        <v>63996497629.07663</v>
      </c>
      <c r="AL175" s="90">
        <f t="shared" ca="1" si="38"/>
        <v>64405141840.037804</v>
      </c>
      <c r="AM175" s="90">
        <f t="shared" ca="1" si="37"/>
        <v>64813786050.998978</v>
      </c>
      <c r="AN175" s="90">
        <f t="shared" ca="1" si="37"/>
        <v>65222430261.960136</v>
      </c>
      <c r="AO175" s="90">
        <f t="shared" ca="1" si="37"/>
        <v>65631074472.92131</v>
      </c>
      <c r="AP175">
        <f ca="1">V175*'Process Emissions Multipliers'!$H$53</f>
        <v>66039718683.882477</v>
      </c>
    </row>
    <row r="176" spans="1:42">
      <c r="A176" s="74">
        <v>100000</v>
      </c>
      <c r="B176" s="208">
        <f ca="1">IF('Waste 2010'!$A184="MR",INDIRECT("'Waste 2010'!"&amp;'Country Selector'!$B$3&amp;ROW($A184))*10^12,0)*'Process Emissions Multipliers'!$C$53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08">
        <f ca="1">IF('Waste 2020'!$A184="MR",INDIRECT("'Waste 2020'!"&amp;'Country Selector'!$B$3&amp;ROW($A184))*10^12,0)*'Process Emissions Multipliers'!$E$53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2030'!$A184="MR",INDIRECT("'Waste 2030'!"&amp;'Country Selector'!$B$3&amp;ROW($A184))*10^12,0)*'Process Emissions Multipliers'!$G$53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Multipliers'!$H$53</f>
        <v>0</v>
      </c>
    </row>
    <row r="177" spans="1:42">
      <c r="A177" s="74">
        <v>1000000</v>
      </c>
      <c r="B177" s="208">
        <f ca="1">IF('Waste 2010'!$A185="MR",INDIRECT("'Waste 2010'!"&amp;'Country Selector'!$B$3&amp;ROW($A185))*10^12,0)*'Process Emissions Multipliers'!$C$53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08">
        <f ca="1">IF('Waste 2020'!$A185="MR",INDIRECT("'Waste 2020'!"&amp;'Country Selector'!$B$3&amp;ROW($A185))*10^12,0)*'Process Emissions Multipliers'!$E$53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Selector'!$B$3&amp;ROW($A185))*10^12,0)*'Process Emissions Multipliers'!$G$53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Multipliers'!$H$53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W1" zoomScaleNormal="100" workbookViewId="0">
      <selection activeCell="AP2" sqref="AP2"/>
    </sheetView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Selector'!$B$3&amp;ROW($A10))*10^12,0)*'Process Emissions Multipliers'!$C$53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Selector'!$B$3&amp;ROW($A10))*10^12,0)*'Process Emissions Multipliers'!$E$53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Selector'!$B$3&amp;ROW($A10))*10^12,0)*'Process Emissions Multipliers'!$G$53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Multipliers'!$H$53</f>
        <v>0</v>
      </c>
    </row>
    <row r="3" spans="1:42">
      <c r="A3" s="74">
        <v>-49</v>
      </c>
      <c r="B3" s="208">
        <f ca="1">IF('Waste 2010'!$A11="MD",INDIRECT("'Waste 2010'!"&amp;'Country Selector'!$B$3&amp;ROW($A11))*10^12,0)*'Process Emissions Multipliers'!$C$53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08">
        <f ca="1">IF('Waste 2020'!$A11="MD",INDIRECT("'Waste 2020'!"&amp;'Country Selector'!$B$3&amp;ROW($A11))*10^12,0)*'Process Emissions Multipliers'!$E$53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Selector'!$B$3&amp;ROW($A11))*10^12,0)*'Process Emissions Multipliers'!$G$53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Multipliers'!$H$53</f>
        <v>0</v>
      </c>
    </row>
    <row r="4" spans="1:42">
      <c r="A4" s="74">
        <v>-48</v>
      </c>
      <c r="B4" s="208">
        <f ca="1">IF('Waste 2010'!$A12="MD",INDIRECT("'Waste 2010'!"&amp;'Country Selector'!$B$3&amp;ROW($A12))*10^12,0)*'Process Emissions Multipliers'!$C$53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08">
        <f ca="1">IF('Waste 2020'!$A12="MD",INDIRECT("'Waste 2020'!"&amp;'Country Selector'!$B$3&amp;ROW($A12))*10^12,0)*'Process Emissions Multipliers'!$E$53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Selector'!$B$3&amp;ROW($A12))*10^12,0)*'Process Emissions Multipliers'!$G$53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Multipliers'!$H$53</f>
        <v>0</v>
      </c>
    </row>
    <row r="5" spans="1:42">
      <c r="A5" s="74">
        <v>-47</v>
      </c>
      <c r="B5" s="208">
        <f ca="1">IF('Waste 2010'!$A13="MD",INDIRECT("'Waste 2010'!"&amp;'Country Selector'!$B$3&amp;ROW($A13))*10^12,0)*'Process Emissions Multipliers'!$C$53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08">
        <f ca="1">IF('Waste 2020'!$A13="MD",INDIRECT("'Waste 2020'!"&amp;'Country Selector'!$B$3&amp;ROW($A13))*10^12,0)*'Process Emissions Multipliers'!$E$53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Selector'!$B$3&amp;ROW($A13))*10^12,0)*'Process Emissions Multipliers'!$G$53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Multipliers'!$H$53</f>
        <v>0</v>
      </c>
    </row>
    <row r="6" spans="1:42">
      <c r="A6" s="74">
        <v>-46</v>
      </c>
      <c r="B6" s="208">
        <f ca="1">IF('Waste 2010'!$A14="MD",INDIRECT("'Waste 2010'!"&amp;'Country Selector'!$B$3&amp;ROW($A14))*10^12,0)*'Process Emissions Multipliers'!$C$53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08">
        <f ca="1">IF('Waste 2020'!$A14="MD",INDIRECT("'Waste 2020'!"&amp;'Country Selector'!$B$3&amp;ROW($A14))*10^12,0)*'Process Emissions Multipliers'!$E$53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Selector'!$B$3&amp;ROW($A14))*10^12,0)*'Process Emissions Multipliers'!$G$53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Multipliers'!$H$53</f>
        <v>0</v>
      </c>
    </row>
    <row r="7" spans="1:42">
      <c r="A7" s="74">
        <v>-45</v>
      </c>
      <c r="B7" s="208">
        <f ca="1">IF('Waste 2010'!$A15="MD",INDIRECT("'Waste 2010'!"&amp;'Country Selector'!$B$3&amp;ROW($A15))*10^12,0)*'Process Emissions Multipliers'!$C$53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08">
        <f ca="1">IF('Waste 2020'!$A15="MD",INDIRECT("'Waste 2020'!"&amp;'Country Selector'!$B$3&amp;ROW($A15))*10^12,0)*'Process Emissions Multipliers'!$E$53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Selector'!$B$3&amp;ROW($A15))*10^12,0)*'Process Emissions Multipliers'!$G$53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Multipliers'!$H$53</f>
        <v>0</v>
      </c>
    </row>
    <row r="8" spans="1:42">
      <c r="A8" s="74">
        <v>-44</v>
      </c>
      <c r="B8" s="208">
        <f ca="1">IF('Waste 2010'!$A16="MD",INDIRECT("'Waste 2010'!"&amp;'Country Selector'!$B$3&amp;ROW($A16))*10^12,0)*'Process Emissions Multipliers'!$C$53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08">
        <f ca="1">IF('Waste 2020'!$A16="MD",INDIRECT("'Waste 2020'!"&amp;'Country Selector'!$B$3&amp;ROW($A16))*10^12,0)*'Process Emissions Multipliers'!$E$53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Selector'!$B$3&amp;ROW($A16))*10^12,0)*'Process Emissions Multipliers'!$G$53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Multipliers'!$H$53</f>
        <v>0</v>
      </c>
    </row>
    <row r="9" spans="1:42">
      <c r="A9" s="74">
        <v>-43</v>
      </c>
      <c r="B9" s="208">
        <f ca="1">IF('Waste 2010'!$A17="MD",INDIRECT("'Waste 2010'!"&amp;'Country Selector'!$B$3&amp;ROW($A17))*10^12,0)*'Process Emissions Multipliers'!$C$53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08">
        <f ca="1">IF('Waste 2020'!$A17="MD",INDIRECT("'Waste 2020'!"&amp;'Country Selector'!$B$3&amp;ROW($A17))*10^12,0)*'Process Emissions Multipliers'!$E$53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Selector'!$B$3&amp;ROW($A17))*10^12,0)*'Process Emissions Multipliers'!$G$53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Multipliers'!$H$53</f>
        <v>0</v>
      </c>
    </row>
    <row r="10" spans="1:42">
      <c r="A10" s="74">
        <v>-42</v>
      </c>
      <c r="B10" s="208">
        <f ca="1">IF('Waste 2010'!$A18="MD",INDIRECT("'Waste 2010'!"&amp;'Country Selector'!$B$3&amp;ROW($A18))*10^12,0)*'Process Emissions Multipliers'!$C$53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08">
        <f ca="1">IF('Waste 2020'!$A18="MD",INDIRECT("'Waste 2020'!"&amp;'Country Selector'!$B$3&amp;ROW($A18))*10^12,0)*'Process Emissions Multipliers'!$E$53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Selector'!$B$3&amp;ROW($A18))*10^12,0)*'Process Emissions Multipliers'!$G$53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Multipliers'!$H$53</f>
        <v>0</v>
      </c>
    </row>
    <row r="11" spans="1:42">
      <c r="A11" s="74">
        <v>-41</v>
      </c>
      <c r="B11" s="208">
        <f ca="1">IF('Waste 2010'!$A19="MD",INDIRECT("'Waste 2010'!"&amp;'Country Selector'!$B$3&amp;ROW($A19))*10^12,0)*'Process Emissions Multipliers'!$C$53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08">
        <f ca="1">IF('Waste 2020'!$A19="MD",INDIRECT("'Waste 2020'!"&amp;'Country Selector'!$B$3&amp;ROW($A19))*10^12,0)*'Process Emissions Multipliers'!$E$53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Selector'!$B$3&amp;ROW($A19))*10^12,0)*'Process Emissions Multipliers'!$G$53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Multipliers'!$H$53</f>
        <v>0</v>
      </c>
    </row>
    <row r="12" spans="1:42">
      <c r="A12" s="74">
        <v>-40</v>
      </c>
      <c r="B12" s="208">
        <f ca="1">IF('Waste 2010'!$A20="MD",INDIRECT("'Waste 2010'!"&amp;'Country Selector'!$B$3&amp;ROW($A20))*10^12,0)*'Process Emissions Multipliers'!$C$53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08">
        <f ca="1">IF('Waste 2020'!$A20="MD",INDIRECT("'Waste 2020'!"&amp;'Country Selector'!$B$3&amp;ROW($A20))*10^12,0)*'Process Emissions Multipliers'!$E$53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Selector'!$B$3&amp;ROW($A20))*10^12,0)*'Process Emissions Multipliers'!$G$53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Multipliers'!$H$53</f>
        <v>0</v>
      </c>
    </row>
    <row r="13" spans="1:42">
      <c r="A13" s="74">
        <v>-39</v>
      </c>
      <c r="B13" s="208">
        <f ca="1">IF('Waste 2010'!$A21="MD",INDIRECT("'Waste 2010'!"&amp;'Country Selector'!$B$3&amp;ROW($A21))*10^12,0)*'Process Emissions Multipliers'!$C$53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08">
        <f ca="1">IF('Waste 2020'!$A21="MD",INDIRECT("'Waste 2020'!"&amp;'Country Selector'!$B$3&amp;ROW($A21))*10^12,0)*'Process Emissions Multipliers'!$E$53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Selector'!$B$3&amp;ROW($A21))*10^12,0)*'Process Emissions Multipliers'!$G$53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Multipliers'!$H$53</f>
        <v>0</v>
      </c>
    </row>
    <row r="14" spans="1:42">
      <c r="A14" s="74">
        <v>-38</v>
      </c>
      <c r="B14" s="208">
        <f ca="1">IF('Waste 2010'!$A22="MD",INDIRECT("'Waste 2010'!"&amp;'Country Selector'!$B$3&amp;ROW($A22))*10^12,0)*'Process Emissions Multipliers'!$C$53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08">
        <f ca="1">IF('Waste 2020'!$A22="MD",INDIRECT("'Waste 2020'!"&amp;'Country Selector'!$B$3&amp;ROW($A22))*10^12,0)*'Process Emissions Multipliers'!$E$53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Selector'!$B$3&amp;ROW($A22))*10^12,0)*'Process Emissions Multipliers'!$G$53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Multipliers'!$H$53</f>
        <v>0</v>
      </c>
    </row>
    <row r="15" spans="1:42">
      <c r="A15" s="74">
        <v>-37</v>
      </c>
      <c r="B15" s="208">
        <f ca="1">IF('Waste 2010'!$A23="MD",INDIRECT("'Waste 2010'!"&amp;'Country Selector'!$B$3&amp;ROW($A23))*10^12,0)*'Process Emissions Multipliers'!$C$53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08">
        <f ca="1">IF('Waste 2020'!$A23="MD",INDIRECT("'Waste 2020'!"&amp;'Country Selector'!$B$3&amp;ROW($A23))*10^12,0)*'Process Emissions Multipliers'!$E$53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Selector'!$B$3&amp;ROW($A23))*10^12,0)*'Process Emissions Multipliers'!$G$53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Multipliers'!$H$53</f>
        <v>0</v>
      </c>
    </row>
    <row r="16" spans="1:42">
      <c r="A16" s="74">
        <v>-36</v>
      </c>
      <c r="B16" s="208">
        <f ca="1">IF('Waste 2010'!$A24="MD",INDIRECT("'Waste 2010'!"&amp;'Country Selector'!$B$3&amp;ROW($A24))*10^12,0)*'Process Emissions Multipliers'!$C$53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08">
        <f ca="1">IF('Waste 2020'!$A24="MD",INDIRECT("'Waste 2020'!"&amp;'Country Selector'!$B$3&amp;ROW($A24))*10^12,0)*'Process Emissions Multipliers'!$E$53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Selector'!$B$3&amp;ROW($A24))*10^12,0)*'Process Emissions Multipliers'!$G$53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Multipliers'!$H$53</f>
        <v>0</v>
      </c>
    </row>
    <row r="17" spans="1:42">
      <c r="A17" s="74">
        <v>-35</v>
      </c>
      <c r="B17" s="208">
        <f ca="1">IF('Waste 2010'!$A25="MD",INDIRECT("'Waste 2010'!"&amp;'Country Selector'!$B$3&amp;ROW($A25))*10^12,0)*'Process Emissions Multipliers'!$C$53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08">
        <f ca="1">IF('Waste 2020'!$A25="MD",INDIRECT("'Waste 2020'!"&amp;'Country Selector'!$B$3&amp;ROW($A25))*10^12,0)*'Process Emissions Multipliers'!$E$53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Selector'!$B$3&amp;ROW($A25))*10^12,0)*'Process Emissions Multipliers'!$G$53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Multipliers'!$H$53</f>
        <v>0</v>
      </c>
    </row>
    <row r="18" spans="1:42">
      <c r="A18" s="74">
        <v>-34</v>
      </c>
      <c r="B18" s="208">
        <f ca="1">IF('Waste 2010'!$A26="MD",INDIRECT("'Waste 2010'!"&amp;'Country Selector'!$B$3&amp;ROW($A26))*10^12,0)*'Process Emissions Multipliers'!$C$53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08">
        <f ca="1">IF('Waste 2020'!$A26="MD",INDIRECT("'Waste 2020'!"&amp;'Country Selector'!$B$3&amp;ROW($A26))*10^12,0)*'Process Emissions Multipliers'!$E$53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Selector'!$B$3&amp;ROW($A26))*10^12,0)*'Process Emissions Multipliers'!$G$53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Multipliers'!$H$53</f>
        <v>0</v>
      </c>
    </row>
    <row r="19" spans="1:42">
      <c r="A19" s="74">
        <v>-33</v>
      </c>
      <c r="B19" s="208">
        <f ca="1">IF('Waste 2010'!$A27="MD",INDIRECT("'Waste 2010'!"&amp;'Country Selector'!$B$3&amp;ROW($A27))*10^12,0)*'Process Emissions Multipliers'!$C$53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08">
        <f ca="1">IF('Waste 2020'!$A27="MD",INDIRECT("'Waste 2020'!"&amp;'Country Selector'!$B$3&amp;ROW($A27))*10^12,0)*'Process Emissions Multipliers'!$E$53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Selector'!$B$3&amp;ROW($A27))*10^12,0)*'Process Emissions Multipliers'!$G$53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Multipliers'!$H$53</f>
        <v>0</v>
      </c>
    </row>
    <row r="20" spans="1:42">
      <c r="A20" s="74">
        <v>-32</v>
      </c>
      <c r="B20" s="208">
        <f ca="1">IF('Waste 2010'!$A28="MD",INDIRECT("'Waste 2010'!"&amp;'Country Selector'!$B$3&amp;ROW($A28))*10^12,0)*'Process Emissions Multipliers'!$C$53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08">
        <f ca="1">IF('Waste 2020'!$A28="MD",INDIRECT("'Waste 2020'!"&amp;'Country Selector'!$B$3&amp;ROW($A28))*10^12,0)*'Process Emissions Multipliers'!$E$53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Selector'!$B$3&amp;ROW($A28))*10^12,0)*'Process Emissions Multipliers'!$G$53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Multipliers'!$H$53</f>
        <v>0</v>
      </c>
    </row>
    <row r="21" spans="1:42">
      <c r="A21" s="74">
        <v>-31</v>
      </c>
      <c r="B21" s="208">
        <f ca="1">IF('Waste 2010'!$A29="MD",INDIRECT("'Waste 2010'!"&amp;'Country Selector'!$B$3&amp;ROW($A29))*10^12,0)*'Process Emissions Multipliers'!$C$53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08">
        <f ca="1">IF('Waste 2020'!$A29="MD",INDIRECT("'Waste 2020'!"&amp;'Country Selector'!$B$3&amp;ROW($A29))*10^12,0)*'Process Emissions Multipliers'!$E$53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Selector'!$B$3&amp;ROW($A29))*10^12,0)*'Process Emissions Multipliers'!$G$53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Multipliers'!$H$53</f>
        <v>0</v>
      </c>
    </row>
    <row r="22" spans="1:42">
      <c r="A22" s="74">
        <v>-30</v>
      </c>
      <c r="B22" s="208">
        <f ca="1">IF('Waste 2010'!$A30="MD",INDIRECT("'Waste 2010'!"&amp;'Country Selector'!$B$3&amp;ROW($A30))*10^12,0)*'Process Emissions Multipliers'!$C$53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08">
        <f ca="1">IF('Waste 2020'!$A30="MD",INDIRECT("'Waste 2020'!"&amp;'Country Selector'!$B$3&amp;ROW($A30))*10^12,0)*'Process Emissions Multipliers'!$E$53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Selector'!$B$3&amp;ROW($A30))*10^12,0)*'Process Emissions Multipliers'!$G$53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Multipliers'!$H$53</f>
        <v>0</v>
      </c>
    </row>
    <row r="23" spans="1:42">
      <c r="A23" s="74">
        <v>-29</v>
      </c>
      <c r="B23" s="208">
        <f ca="1">IF('Waste 2010'!$A31="MD",INDIRECT("'Waste 2010'!"&amp;'Country Selector'!$B$3&amp;ROW($A31))*10^12,0)*'Process Emissions Multipliers'!$C$53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08">
        <f ca="1">IF('Waste 2020'!$A31="MD",INDIRECT("'Waste 2020'!"&amp;'Country Selector'!$B$3&amp;ROW($A31))*10^12,0)*'Process Emissions Multipliers'!$E$53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Selector'!$B$3&amp;ROW($A31))*10^12,0)*'Process Emissions Multipliers'!$G$53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Multipliers'!$H$53</f>
        <v>0</v>
      </c>
    </row>
    <row r="24" spans="1:42">
      <c r="A24" s="74">
        <v>-28</v>
      </c>
      <c r="B24" s="208">
        <f ca="1">IF('Waste 2010'!$A32="MD",INDIRECT("'Waste 2010'!"&amp;'Country Selector'!$B$3&amp;ROW($A32))*10^12,0)*'Process Emissions Multipliers'!$C$53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08">
        <f ca="1">IF('Waste 2020'!$A32="MD",INDIRECT("'Waste 2020'!"&amp;'Country Selector'!$B$3&amp;ROW($A32))*10^12,0)*'Process Emissions Multipliers'!$E$53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Selector'!$B$3&amp;ROW($A32))*10^12,0)*'Process Emissions Multipliers'!$G$53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Multipliers'!$H$53</f>
        <v>0</v>
      </c>
    </row>
    <row r="25" spans="1:42">
      <c r="A25" s="74">
        <v>-27</v>
      </c>
      <c r="B25" s="208">
        <f ca="1">IF('Waste 2010'!$A33="MD",INDIRECT("'Waste 2010'!"&amp;'Country Selector'!$B$3&amp;ROW($A33))*10^12,0)*'Process Emissions Multipliers'!$C$53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08">
        <f ca="1">IF('Waste 2020'!$A33="MD",INDIRECT("'Waste 2020'!"&amp;'Country Selector'!$B$3&amp;ROW($A33))*10^12,0)*'Process Emissions Multipliers'!$E$53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Selector'!$B$3&amp;ROW($A33))*10^12,0)*'Process Emissions Multipliers'!$G$53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Multipliers'!$H$53</f>
        <v>0</v>
      </c>
    </row>
    <row r="26" spans="1:42">
      <c r="A26" s="74">
        <v>-26</v>
      </c>
      <c r="B26" s="208">
        <f ca="1">IF('Waste 2010'!$A34="MD",INDIRECT("'Waste 2010'!"&amp;'Country Selector'!$B$3&amp;ROW($A34))*10^12,0)*'Process Emissions Multipliers'!$C$53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08">
        <f ca="1">IF('Waste 2020'!$A34="MD",INDIRECT("'Waste 2020'!"&amp;'Country Selector'!$B$3&amp;ROW($A34))*10^12,0)*'Process Emissions Multipliers'!$E$53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Selector'!$B$3&amp;ROW($A34))*10^12,0)*'Process Emissions Multipliers'!$G$53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Multipliers'!$H$53</f>
        <v>0</v>
      </c>
    </row>
    <row r="27" spans="1:42">
      <c r="A27" s="74">
        <v>-25</v>
      </c>
      <c r="B27" s="208">
        <f ca="1">IF('Waste 2010'!$A35="MD",INDIRECT("'Waste 2010'!"&amp;'Country Selector'!$B$3&amp;ROW($A35))*10^12,0)*'Process Emissions Multipliers'!$C$53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08">
        <f ca="1">IF('Waste 2020'!$A35="MD",INDIRECT("'Waste 2020'!"&amp;'Country Selector'!$B$3&amp;ROW($A35))*10^12,0)*'Process Emissions Multipliers'!$E$53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Selector'!$B$3&amp;ROW($A35))*10^12,0)*'Process Emissions Multipliers'!$G$53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Multipliers'!$H$53</f>
        <v>0</v>
      </c>
    </row>
    <row r="28" spans="1:42">
      <c r="A28" s="74">
        <v>-24</v>
      </c>
      <c r="B28" s="208">
        <f ca="1">IF('Waste 2010'!$A36="MD",INDIRECT("'Waste 2010'!"&amp;'Country Selector'!$B$3&amp;ROW($A36))*10^12,0)*'Process Emissions Multipliers'!$C$53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08">
        <f ca="1">IF('Waste 2020'!$A36="MD",INDIRECT("'Waste 2020'!"&amp;'Country Selector'!$B$3&amp;ROW($A36))*10^12,0)*'Process Emissions Multipliers'!$E$53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Selector'!$B$3&amp;ROW($A36))*10^12,0)*'Process Emissions Multipliers'!$G$53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Multipliers'!$H$53</f>
        <v>0</v>
      </c>
    </row>
    <row r="29" spans="1:42">
      <c r="A29" s="74">
        <v>-23</v>
      </c>
      <c r="B29" s="208">
        <f ca="1">IF('Waste 2010'!$A37="MD",INDIRECT("'Waste 2010'!"&amp;'Country Selector'!$B$3&amp;ROW($A37))*10^12,0)*'Process Emissions Multipliers'!$C$53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08">
        <f ca="1">IF('Waste 2020'!$A37="MD",INDIRECT("'Waste 2020'!"&amp;'Country Selector'!$B$3&amp;ROW($A37))*10^12,0)*'Process Emissions Multipliers'!$E$53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Selector'!$B$3&amp;ROW($A37))*10^12,0)*'Process Emissions Multipliers'!$G$53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Multipliers'!$H$53</f>
        <v>0</v>
      </c>
    </row>
    <row r="30" spans="1:42">
      <c r="A30" s="74">
        <v>-22</v>
      </c>
      <c r="B30" s="208">
        <f ca="1">IF('Waste 2010'!$A38="MD",INDIRECT("'Waste 2010'!"&amp;'Country Selector'!$B$3&amp;ROW($A38))*10^12,0)*'Process Emissions Multipliers'!$C$53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208">
        <f ca="1">IF('Waste 2020'!$A38="MD",INDIRECT("'Waste 2020'!"&amp;'Country Selector'!$B$3&amp;ROW($A38))*10^12,0)*'Process Emissions Multipliers'!$E$53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Selector'!$B$3&amp;ROW($A38))*10^12,0)*'Process Emissions Multipliers'!$G$53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Multipliers'!$H$53</f>
        <v>0</v>
      </c>
    </row>
    <row r="31" spans="1:42">
      <c r="A31" s="74">
        <v>-21</v>
      </c>
      <c r="B31" s="208">
        <f ca="1">IF('Waste 2010'!$A39="MD",INDIRECT("'Waste 2010'!"&amp;'Country Selector'!$B$3&amp;ROW($A39))*10^12,0)*'Process Emissions Multipliers'!$C$53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08">
        <f ca="1">IF('Waste 2020'!$A39="MD",INDIRECT("'Waste 2020'!"&amp;'Country Selector'!$B$3&amp;ROW($A39))*10^12,0)*'Process Emissions Multipliers'!$E$53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Selector'!$B$3&amp;ROW($A39))*10^12,0)*'Process Emissions Multipliers'!$G$53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Multipliers'!$H$53</f>
        <v>0</v>
      </c>
    </row>
    <row r="32" spans="1:42">
      <c r="A32" s="74">
        <v>-20</v>
      </c>
      <c r="B32" s="208">
        <f ca="1">IF('Waste 2010'!$A40="MD",INDIRECT("'Waste 2010'!"&amp;'Country Selector'!$B$3&amp;ROW($A40))*10^12,0)*'Process Emissions Multipliers'!$C$53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08">
        <f ca="1">IF('Waste 2020'!$A40="MD",INDIRECT("'Waste 2020'!"&amp;'Country Selector'!$B$3&amp;ROW($A40))*10^12,0)*'Process Emissions Multipliers'!$E$53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Selector'!$B$3&amp;ROW($A40))*10^12,0)*'Process Emissions Multipliers'!$G$53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Multipliers'!$H$53</f>
        <v>0</v>
      </c>
    </row>
    <row r="33" spans="1:42">
      <c r="A33" s="74">
        <v>-19</v>
      </c>
      <c r="B33" s="208">
        <f ca="1">IF('Waste 2010'!$A41="MD",INDIRECT("'Waste 2010'!"&amp;'Country Selector'!$B$3&amp;ROW($A41))*10^12,0)*'Process Emissions Multipliers'!$C$53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08">
        <f ca="1">IF('Waste 2020'!$A41="MD",INDIRECT("'Waste 2020'!"&amp;'Country Selector'!$B$3&amp;ROW($A41))*10^12,0)*'Process Emissions Multipliers'!$E$53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Selector'!$B$3&amp;ROW($A41))*10^12,0)*'Process Emissions Multipliers'!$G$53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Multipliers'!$H$53</f>
        <v>0</v>
      </c>
    </row>
    <row r="34" spans="1:42">
      <c r="A34" s="74">
        <v>-18</v>
      </c>
      <c r="B34" s="208">
        <f ca="1">IF('Waste 2010'!$A42="MD",INDIRECT("'Waste 2010'!"&amp;'Country Selector'!$B$3&amp;ROW($A42))*10^12,0)*'Process Emissions Multipliers'!$C$53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08">
        <f ca="1">IF('Waste 2020'!$A42="MD",INDIRECT("'Waste 2020'!"&amp;'Country Selector'!$B$3&amp;ROW($A42))*10^12,0)*'Process Emissions Multipliers'!$E$53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Selector'!$B$3&amp;ROW($A42))*10^12,0)*'Process Emissions Multipliers'!$G$53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Multipliers'!$H$53</f>
        <v>0</v>
      </c>
    </row>
    <row r="35" spans="1:42">
      <c r="A35" s="74">
        <v>-17</v>
      </c>
      <c r="B35" s="208">
        <f ca="1">IF('Waste 2010'!$A43="MD",INDIRECT("'Waste 2010'!"&amp;'Country Selector'!$B$3&amp;ROW($A43))*10^12,0)*'Process Emissions Multipliers'!$C$53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208">
        <f ca="1">IF('Waste 2020'!$A43="MD",INDIRECT("'Waste 2020'!"&amp;'Country Selector'!$B$3&amp;ROW($A43))*10^12,0)*'Process Emissions Multipliers'!$E$53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Selector'!$B$3&amp;ROW($A43))*10^12,0)*'Process Emissions Multipliers'!$G$53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Multipliers'!$H$53</f>
        <v>0</v>
      </c>
    </row>
    <row r="36" spans="1:42">
      <c r="A36" s="74">
        <v>-16</v>
      </c>
      <c r="B36" s="208">
        <f ca="1">IF('Waste 2010'!$A44="MD",INDIRECT("'Waste 2010'!"&amp;'Country Selector'!$B$3&amp;ROW($A44))*10^12,0)*'Process Emissions Multipliers'!$C$53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08">
        <f ca="1">IF('Waste 2020'!$A44="MD",INDIRECT("'Waste 2020'!"&amp;'Country Selector'!$B$3&amp;ROW($A44))*10^12,0)*'Process Emissions Multipliers'!$E$53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Selector'!$B$3&amp;ROW($A44))*10^12,0)*'Process Emissions Multipliers'!$G$53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Multipliers'!$H$53</f>
        <v>0</v>
      </c>
    </row>
    <row r="37" spans="1:42">
      <c r="A37" s="74">
        <v>-15</v>
      </c>
      <c r="B37" s="208">
        <f ca="1">IF('Waste 2010'!$A45="MD",INDIRECT("'Waste 2010'!"&amp;'Country Selector'!$B$3&amp;ROW($A45))*10^12,0)*'Process Emissions Multipliers'!$C$53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08">
        <f ca="1">IF('Waste 2020'!$A45="MD",INDIRECT("'Waste 2020'!"&amp;'Country Selector'!$B$3&amp;ROW($A45))*10^12,0)*'Process Emissions Multipliers'!$E$53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Selector'!$B$3&amp;ROW($A45))*10^12,0)*'Process Emissions Multipliers'!$G$53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Multipliers'!$H$53</f>
        <v>0</v>
      </c>
    </row>
    <row r="38" spans="1:42">
      <c r="A38" s="74">
        <v>-14</v>
      </c>
      <c r="B38" s="208">
        <f ca="1">IF('Waste 2010'!$A46="MD",INDIRECT("'Waste 2010'!"&amp;'Country Selector'!$B$3&amp;ROW($A46))*10^12,0)*'Process Emissions Multipliers'!$C$53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08">
        <f ca="1">IF('Waste 2020'!$A46="MD",INDIRECT("'Waste 2020'!"&amp;'Country Selector'!$B$3&amp;ROW($A46))*10^12,0)*'Process Emissions Multipliers'!$E$53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Selector'!$B$3&amp;ROW($A46))*10^12,0)*'Process Emissions Multipliers'!$G$53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Multipliers'!$H$53</f>
        <v>0</v>
      </c>
    </row>
    <row r="39" spans="1:42">
      <c r="A39" s="74">
        <v>-13</v>
      </c>
      <c r="B39" s="208">
        <f ca="1">IF('Waste 2010'!$A47="MD",INDIRECT("'Waste 2010'!"&amp;'Country Selector'!$B$3&amp;ROW($A47))*10^12,0)*'Process Emissions Multipliers'!$C$53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08">
        <f ca="1">IF('Waste 2020'!$A47="MD",INDIRECT("'Waste 2020'!"&amp;'Country Selector'!$B$3&amp;ROW($A47))*10^12,0)*'Process Emissions Multipliers'!$E$53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Selector'!$B$3&amp;ROW($A47))*10^12,0)*'Process Emissions Multipliers'!$G$53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Multipliers'!$H$53</f>
        <v>0</v>
      </c>
    </row>
    <row r="40" spans="1:42">
      <c r="A40" s="74">
        <v>-12</v>
      </c>
      <c r="B40" s="208">
        <f ca="1">IF('Waste 2010'!$A48="MD",INDIRECT("'Waste 2010'!"&amp;'Country Selector'!$B$3&amp;ROW($A48))*10^12,0)*'Process Emissions Multipliers'!$C$53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208">
        <f ca="1">IF('Waste 2020'!$A48="MD",INDIRECT("'Waste 2020'!"&amp;'Country Selector'!$B$3&amp;ROW($A48))*10^12,0)*'Process Emissions Multipliers'!$E$53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Selector'!$B$3&amp;ROW($A48))*10^12,0)*'Process Emissions Multipliers'!$G$53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Multipliers'!$H$53</f>
        <v>0</v>
      </c>
    </row>
    <row r="41" spans="1:42">
      <c r="A41" s="74">
        <v>-11</v>
      </c>
      <c r="B41" s="208">
        <f ca="1">IF('Waste 2010'!$A49="MD",INDIRECT("'Waste 2010'!"&amp;'Country Selector'!$B$3&amp;ROW($A49))*10^12,0)*'Process Emissions Multipliers'!$C$53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08">
        <f ca="1">IF('Waste 2020'!$A49="MD",INDIRECT("'Waste 2020'!"&amp;'Country Selector'!$B$3&amp;ROW($A49))*10^12,0)*'Process Emissions Multipliers'!$E$53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Selector'!$B$3&amp;ROW($A49))*10^12,0)*'Process Emissions Multipliers'!$G$53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Multipliers'!$H$53</f>
        <v>0</v>
      </c>
    </row>
    <row r="42" spans="1:42">
      <c r="A42" s="74">
        <v>-10</v>
      </c>
      <c r="B42" s="208">
        <f ca="1">IF('Waste 2010'!$A50="MD",INDIRECT("'Waste 2010'!"&amp;'Country Selector'!$B$3&amp;ROW($A50))*10^12,0)*'Process Emissions Multipliers'!$C$53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08">
        <f ca="1">IF('Waste 2020'!$A50="MD",INDIRECT("'Waste 2020'!"&amp;'Country Selector'!$B$3&amp;ROW($A50))*10^12,0)*'Process Emissions Multipliers'!$E$53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Selector'!$B$3&amp;ROW($A50))*10^12,0)*'Process Emissions Multipliers'!$G$53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Multipliers'!$H$53</f>
        <v>0</v>
      </c>
    </row>
    <row r="43" spans="1:42">
      <c r="A43" s="74">
        <v>-9</v>
      </c>
      <c r="B43" s="208">
        <f ca="1">IF('Waste 2010'!$A51="MD",INDIRECT("'Waste 2010'!"&amp;'Country Selector'!$B$3&amp;ROW($A51))*10^12,0)*'Process Emissions Multipliers'!$C$53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08">
        <f ca="1">IF('Waste 2020'!$A51="MD",INDIRECT("'Waste 2020'!"&amp;'Country Selector'!$B$3&amp;ROW($A51))*10^12,0)*'Process Emissions Multipliers'!$E$53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Selector'!$B$3&amp;ROW($A51))*10^12,0)*'Process Emissions Multipliers'!$G$53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Multipliers'!$H$53</f>
        <v>0</v>
      </c>
    </row>
    <row r="44" spans="1:42">
      <c r="A44" s="74">
        <v>-8</v>
      </c>
      <c r="B44" s="208">
        <f ca="1">IF('Waste 2010'!$A52="MD",INDIRECT("'Waste 2010'!"&amp;'Country Selector'!$B$3&amp;ROW($A52))*10^12,0)*'Process Emissions Multipliers'!$C$53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208">
        <f ca="1">IF('Waste 2020'!$A52="MD",INDIRECT("'Waste 2020'!"&amp;'Country Selector'!$B$3&amp;ROW($A52))*10^12,0)*'Process Emissions Multipliers'!$E$53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Selector'!$B$3&amp;ROW($A52))*10^12,0)*'Process Emissions Multipliers'!$G$53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Multipliers'!$H$53</f>
        <v>0</v>
      </c>
    </row>
    <row r="45" spans="1:42">
      <c r="A45" s="74">
        <v>-7</v>
      </c>
      <c r="B45" s="208">
        <f ca="1">IF('Waste 2010'!$A53="MD",INDIRECT("'Waste 2010'!"&amp;'Country Selector'!$B$3&amp;ROW($A53))*10^12,0)*'Process Emissions Multipliers'!$C$53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08">
        <f ca="1">IF('Waste 2020'!$A53="MD",INDIRECT("'Waste 2020'!"&amp;'Country Selector'!$B$3&amp;ROW($A53))*10^12,0)*'Process Emissions Multipliers'!$E$53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Selector'!$B$3&amp;ROW($A53))*10^12,0)*'Process Emissions Multipliers'!$G$53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Multipliers'!$H$53</f>
        <v>0</v>
      </c>
    </row>
    <row r="46" spans="1:42">
      <c r="A46" s="74">
        <v>-6</v>
      </c>
      <c r="B46" s="208">
        <f ca="1">IF('Waste 2010'!$A54="MD",INDIRECT("'Waste 2010'!"&amp;'Country Selector'!$B$3&amp;ROW($A54))*10^12,0)*'Process Emissions Multipliers'!$C$53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 s="208">
        <f ca="1">IF('Waste 2020'!$A54="MD",INDIRECT("'Waste 2020'!"&amp;'Country Selector'!$B$3&amp;ROW($A54))*10^12,0)*'Process Emissions Multipliers'!$E$53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Selector'!$B$3&amp;ROW($A54))*10^12,0)*'Process Emissions Multipliers'!$G$53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Multipliers'!$H$53</f>
        <v>0</v>
      </c>
    </row>
    <row r="47" spans="1:42">
      <c r="A47" s="74">
        <v>-5</v>
      </c>
      <c r="B47" s="208">
        <f ca="1">IF('Waste 2010'!$A55="MD",INDIRECT("'Waste 2010'!"&amp;'Country Selector'!$B$3&amp;ROW($A55))*10^12,0)*'Process Emissions Multipliers'!$C$53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08">
        <f ca="1">IF('Waste 2020'!$A55="MD",INDIRECT("'Waste 2020'!"&amp;'Country Selector'!$B$3&amp;ROW($A55))*10^12,0)*'Process Emissions Multipliers'!$E$53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Selector'!$B$3&amp;ROW($A55))*10^12,0)*'Process Emissions Multipliers'!$G$53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Multipliers'!$H$53</f>
        <v>0</v>
      </c>
    </row>
    <row r="48" spans="1:42">
      <c r="A48" s="74">
        <v>-4</v>
      </c>
      <c r="B48" s="208">
        <f ca="1">IF('Waste 2010'!$A56="MD",INDIRECT("'Waste 2010'!"&amp;'Country Selector'!$B$3&amp;ROW($A56))*10^12,0)*'Process Emissions Multipliers'!$C$53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208">
        <f ca="1">IF('Waste 2020'!$A56="MD",INDIRECT("'Waste 2020'!"&amp;'Country Selector'!$B$3&amp;ROW($A56))*10^12,0)*'Process Emissions Multipliers'!$E$53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Selector'!$B$3&amp;ROW($A56))*10^12,0)*'Process Emissions Multipliers'!$G$53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Multipliers'!$H$53</f>
        <v>0</v>
      </c>
    </row>
    <row r="49" spans="1:42">
      <c r="A49" s="74">
        <v>-3</v>
      </c>
      <c r="B49" s="208">
        <f ca="1">IF('Waste 2010'!$A57="MD",INDIRECT("'Waste 2010'!"&amp;'Country Selector'!$B$3&amp;ROW($A57))*10^12,0)*'Process Emissions Multipliers'!$C$53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208">
        <f ca="1">IF('Waste 2020'!$A57="MD",INDIRECT("'Waste 2020'!"&amp;'Country Selector'!$B$3&amp;ROW($A57))*10^12,0)*'Process Emissions Multipliers'!$E$53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Selector'!$B$3&amp;ROW($A57))*10^12,0)*'Process Emissions Multipliers'!$G$53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Multipliers'!$H$53</f>
        <v>0</v>
      </c>
    </row>
    <row r="50" spans="1:42">
      <c r="A50" s="74">
        <v>-2</v>
      </c>
      <c r="B50" s="208">
        <f ca="1">IF('Waste 2010'!$A58="MD",INDIRECT("'Waste 2010'!"&amp;'Country Selector'!$B$3&amp;ROW($A58))*10^12,0)*'Process Emissions Multipliers'!$C$53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208">
        <f ca="1">IF('Waste 2020'!$A58="MD",INDIRECT("'Waste 2020'!"&amp;'Country Selector'!$B$3&amp;ROW($A58))*10^12,0)*'Process Emissions Multipliers'!$E$53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Selector'!$B$3&amp;ROW($A58))*10^12,0)*'Process Emissions Multipliers'!$G$53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Multipliers'!$H$53</f>
        <v>0</v>
      </c>
    </row>
    <row r="51" spans="1:42">
      <c r="A51" s="74">
        <v>-1</v>
      </c>
      <c r="B51" s="208">
        <f ca="1">IF('Waste 2010'!$A59="MD",INDIRECT("'Waste 2010'!"&amp;'Country Selector'!$B$3&amp;ROW($A59))*10^12,0)*'Process Emissions Multipliers'!$C$53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208">
        <f ca="1">IF('Waste 2020'!$A59="MD",INDIRECT("'Waste 2020'!"&amp;'Country Selector'!$B$3&amp;ROW($A59))*10^12,0)*'Process Emissions Multipliers'!$E$53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Selector'!$B$3&amp;ROW($A59))*10^12,0)*'Process Emissions Multipliers'!$G$53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Multipliers'!$H$53</f>
        <v>0</v>
      </c>
    </row>
    <row r="52" spans="1:42">
      <c r="A52" s="74">
        <v>0</v>
      </c>
      <c r="B52" s="208">
        <f ca="1">IF('Waste 2010'!$A60="MD",INDIRECT("'Waste 2010'!"&amp;'Country Selector'!$B$3&amp;ROW($A60))*10^12,0)*'Process Emissions Multipliers'!$C$53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208">
        <f ca="1">IF('Waste 2020'!$A60="MD",INDIRECT("'Waste 2020'!"&amp;'Country Selector'!$B$3&amp;ROW($A60))*10^12,0)*'Process Emissions Multipliers'!$E$53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Selector'!$B$3&amp;ROW($A60))*10^12,0)*'Process Emissions Multipliers'!$G$53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Multipliers'!$H$53</f>
        <v>0</v>
      </c>
    </row>
    <row r="53" spans="1:42">
      <c r="A53" s="74">
        <v>1</v>
      </c>
      <c r="B53" s="208">
        <f ca="1">IF('Waste 2010'!$A61="MD",INDIRECT("'Waste 2010'!"&amp;'Country Selector'!$B$3&amp;ROW($A61))*10^12,0)*'Process Emissions Multipliers'!$C$53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208">
        <f ca="1">IF('Waste 2020'!$A61="MD",INDIRECT("'Waste 2020'!"&amp;'Country Selector'!$B$3&amp;ROW($A61))*10^12,0)*'Process Emissions Multipliers'!$E$53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Selector'!$B$3&amp;ROW($A61))*10^12,0)*'Process Emissions Multipliers'!$G$53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Multipliers'!$H$53</f>
        <v>0</v>
      </c>
    </row>
    <row r="54" spans="1:42">
      <c r="A54" s="74">
        <v>2</v>
      </c>
      <c r="B54" s="208">
        <f ca="1">IF('Waste 2010'!$A62="MD",INDIRECT("'Waste 2010'!"&amp;'Country Selector'!$B$3&amp;ROW($A62))*10^12,0)*'Process Emissions Multipliers'!$C$53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08">
        <f ca="1">IF('Waste 2020'!$A62="MD",INDIRECT("'Waste 2020'!"&amp;'Country Selector'!$B$3&amp;ROW($A62))*10^12,0)*'Process Emissions Multipliers'!$E$53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Selector'!$B$3&amp;ROW($A62))*10^12,0)*'Process Emissions Multipliers'!$G$53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Multipliers'!$H$53</f>
        <v>0</v>
      </c>
    </row>
    <row r="55" spans="1:42">
      <c r="A55" s="74">
        <v>3</v>
      </c>
      <c r="B55" s="208">
        <f ca="1">IF('Waste 2010'!$A63="MD",INDIRECT("'Waste 2010'!"&amp;'Country Selector'!$B$3&amp;ROW($A63))*10^12,0)*'Process Emissions Multipliers'!$C$53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208">
        <f ca="1">IF('Waste 2020'!$A63="MD",INDIRECT("'Waste 2020'!"&amp;'Country Selector'!$B$3&amp;ROW($A63))*10^12,0)*'Process Emissions Multipliers'!$E$53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Selector'!$B$3&amp;ROW($A63))*10^12,0)*'Process Emissions Multipliers'!$G$53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Multipliers'!$H$53</f>
        <v>0</v>
      </c>
    </row>
    <row r="56" spans="1:42">
      <c r="A56" s="74">
        <v>4</v>
      </c>
      <c r="B56" s="208">
        <f ca="1">IF('Waste 2010'!$A64="MD",INDIRECT("'Waste 2010'!"&amp;'Country Selector'!$B$3&amp;ROW($A64))*10^12,0)*'Process Emissions Multipliers'!$C$53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208">
        <f ca="1">IF('Waste 2020'!$A64="MD",INDIRECT("'Waste 2020'!"&amp;'Country Selector'!$B$3&amp;ROW($A64))*10^12,0)*'Process Emissions Multipliers'!$E$53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Selector'!$B$3&amp;ROW($A64))*10^12,0)*'Process Emissions Multipliers'!$G$53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Multipliers'!$H$53</f>
        <v>0</v>
      </c>
    </row>
    <row r="57" spans="1:42">
      <c r="A57" s="74">
        <v>5</v>
      </c>
      <c r="B57" s="208">
        <f ca="1">IF('Waste 2010'!$A65="MD",INDIRECT("'Waste 2010'!"&amp;'Country Selector'!$B$3&amp;ROW($A65))*10^12,0)*'Process Emissions Multipliers'!$C$53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208">
        <f ca="1">IF('Waste 2020'!$A65="MD",INDIRECT("'Waste 2020'!"&amp;'Country Selector'!$B$3&amp;ROW($A65))*10^12,0)*'Process Emissions Multipliers'!$E$53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Selector'!$B$3&amp;ROW($A65))*10^12,0)*'Process Emissions Multipliers'!$G$53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Multipliers'!$H$53</f>
        <v>0</v>
      </c>
    </row>
    <row r="58" spans="1:42">
      <c r="A58" s="74">
        <v>6</v>
      </c>
      <c r="B58" s="208">
        <f ca="1">IF('Waste 2010'!$A66="MD",INDIRECT("'Waste 2010'!"&amp;'Country Selector'!$B$3&amp;ROW($A66))*10^12,0)*'Process Emissions Multipliers'!$C$53</f>
        <v>0</v>
      </c>
      <c r="C58" s="90">
        <f t="shared" ca="1" si="9"/>
        <v>72729477363.263672</v>
      </c>
      <c r="D58" s="90">
        <f t="shared" ca="1" si="9"/>
        <v>145458954726.52734</v>
      </c>
      <c r="E58" s="90">
        <f t="shared" ca="1" si="9"/>
        <v>218188432089.79102</v>
      </c>
      <c r="F58" s="90">
        <f t="shared" ca="1" si="9"/>
        <v>290917909453.05469</v>
      </c>
      <c r="G58" s="90">
        <f t="shared" ca="1" si="9"/>
        <v>363647386816.31836</v>
      </c>
      <c r="H58" s="90">
        <f t="shared" ca="1" si="9"/>
        <v>436376864179.58203</v>
      </c>
      <c r="I58" s="90">
        <f t="shared" ca="1" si="9"/>
        <v>509106341542.8457</v>
      </c>
      <c r="J58" s="90">
        <f t="shared" ca="1" si="9"/>
        <v>581835818906.10938</v>
      </c>
      <c r="K58" s="90">
        <f t="shared" ca="1" si="9"/>
        <v>654565296269.37305</v>
      </c>
      <c r="L58" s="208">
        <f ca="1">IF('Waste 2020'!$A66="MD",INDIRECT("'Waste 2020'!"&amp;'Country Selector'!$B$3&amp;ROW($A66))*10^12,0)*'Process Emissions Multipliers'!$E$53</f>
        <v>727294773632.63672</v>
      </c>
      <c r="M58" s="90">
        <f t="shared" ca="1" si="10"/>
        <v>654565296269.37305</v>
      </c>
      <c r="N58" s="90">
        <f t="shared" ca="1" si="10"/>
        <v>581835818906.10938</v>
      </c>
      <c r="O58" s="90">
        <f t="shared" ca="1" si="10"/>
        <v>509106341542.8457</v>
      </c>
      <c r="P58" s="90">
        <f t="shared" ca="1" si="10"/>
        <v>436376864179.58203</v>
      </c>
      <c r="Q58" s="90">
        <f t="shared" ca="1" si="10"/>
        <v>363647386816.31836</v>
      </c>
      <c r="R58" s="90">
        <f t="shared" ca="1" si="10"/>
        <v>290917909453.05469</v>
      </c>
      <c r="S58" s="90">
        <f t="shared" ca="1" si="10"/>
        <v>218188432089.79102</v>
      </c>
      <c r="T58" s="90">
        <f t="shared" ca="1" si="10"/>
        <v>145458954726.52734</v>
      </c>
      <c r="U58" s="90">
        <f t="shared" ca="1" si="10"/>
        <v>72729477363.263672</v>
      </c>
      <c r="V58">
        <f ca="1">IF('Waste 2030'!$A66="MD",INDIRECT("'Waste 2030'!"&amp;'Country Selector'!$B$3&amp;ROW($A66))*10^12,0)*'Process Emissions Multipliers'!$G$53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Multipliers'!$H$53</f>
        <v>0</v>
      </c>
    </row>
    <row r="59" spans="1:42">
      <c r="A59" s="74">
        <v>7</v>
      </c>
      <c r="B59" s="208">
        <f ca="1">IF('Waste 2010'!$A67="MD",INDIRECT("'Waste 2010'!"&amp;'Country Selector'!$B$3&amp;ROW($A67))*10^12,0)*'Process Emissions Multipliers'!$C$53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08">
        <f ca="1">IF('Waste 2020'!$A67="MD",INDIRECT("'Waste 2020'!"&amp;'Country Selector'!$B$3&amp;ROW($A67))*10^12,0)*'Process Emissions Multipliers'!$E$53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Selector'!$B$3&amp;ROW($A67))*10^12,0)*'Process Emissions Multipliers'!$G$53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Multipliers'!$H$53</f>
        <v>0</v>
      </c>
    </row>
    <row r="60" spans="1:42">
      <c r="A60" s="74">
        <v>8</v>
      </c>
      <c r="B60" s="208">
        <f ca="1">IF('Waste 2010'!$A68="MD",INDIRECT("'Waste 2010'!"&amp;'Country Selector'!$B$3&amp;ROW($A68))*10^12,0)*'Process Emissions Multipliers'!$C$53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208">
        <f ca="1">IF('Waste 2020'!$A68="MD",INDIRECT("'Waste 2020'!"&amp;'Country Selector'!$B$3&amp;ROW($A68))*10^12,0)*'Process Emissions Multipliers'!$E$53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Selector'!$B$3&amp;ROW($A68))*10^12,0)*'Process Emissions Multipliers'!$G$53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Multipliers'!$H$53</f>
        <v>0</v>
      </c>
    </row>
    <row r="61" spans="1:42">
      <c r="A61" s="74">
        <v>9</v>
      </c>
      <c r="B61" s="208">
        <f ca="1">IF('Waste 2010'!$A69="MD",INDIRECT("'Waste 2010'!"&amp;'Country Selector'!$B$3&amp;ROW($A69))*10^12,0)*'Process Emissions Multipliers'!$C$53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208">
        <f ca="1">IF('Waste 2020'!$A69="MD",INDIRECT("'Waste 2020'!"&amp;'Country Selector'!$B$3&amp;ROW($A69))*10^12,0)*'Process Emissions Multipliers'!$E$53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Selector'!$B$3&amp;ROW($A69))*10^12,0)*'Process Emissions Multipliers'!$G$53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Multipliers'!$H$53</f>
        <v>0</v>
      </c>
    </row>
    <row r="62" spans="1:42">
      <c r="A62" s="74">
        <v>10</v>
      </c>
      <c r="B62" s="208">
        <f ca="1">IF('Waste 2010'!$A70="MD",INDIRECT("'Waste 2010'!"&amp;'Country Selector'!$B$3&amp;ROW($A70))*10^12,0)*'Process Emissions Multipliers'!$C$53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 s="208">
        <f ca="1">IF('Waste 2020'!$A70="MD",INDIRECT("'Waste 2020'!"&amp;'Country Selector'!$B$3&amp;ROW($A70))*10^12,0)*'Process Emissions Multipliers'!$E$53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Selector'!$B$3&amp;ROW($A70))*10^12,0)*'Process Emissions Multipliers'!$G$53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Multipliers'!$H$53</f>
        <v>0</v>
      </c>
    </row>
    <row r="63" spans="1:42">
      <c r="A63" s="74">
        <v>11</v>
      </c>
      <c r="B63" s="208">
        <f ca="1">IF('Waste 2010'!$A71="MD",INDIRECT("'Waste 2010'!"&amp;'Country Selector'!$B$3&amp;ROW($A71))*10^12,0)*'Process Emissions Multipliers'!$C$53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08">
        <f ca="1">IF('Waste 2020'!$A71="MD",INDIRECT("'Waste 2020'!"&amp;'Country Selector'!$B$3&amp;ROW($A71))*10^12,0)*'Process Emissions Multipliers'!$E$53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Selector'!$B$3&amp;ROW($A71))*10^12,0)*'Process Emissions Multipliers'!$G$53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Multipliers'!$H$53</f>
        <v>0</v>
      </c>
    </row>
    <row r="64" spans="1:42">
      <c r="A64" s="74">
        <v>12</v>
      </c>
      <c r="B64" s="208">
        <f ca="1">IF('Waste 2010'!$A72="MD",INDIRECT("'Waste 2010'!"&amp;'Country Selector'!$B$3&amp;ROW($A72))*10^12,0)*'Process Emissions Multipliers'!$C$53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08">
        <f ca="1">IF('Waste 2020'!$A72="MD",INDIRECT("'Waste 2020'!"&amp;'Country Selector'!$B$3&amp;ROW($A72))*10^12,0)*'Process Emissions Multipliers'!$E$53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Selector'!$B$3&amp;ROW($A72))*10^12,0)*'Process Emissions Multipliers'!$G$53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Multipliers'!$H$53</f>
        <v>0</v>
      </c>
    </row>
    <row r="65" spans="1:42">
      <c r="A65" s="74">
        <v>13</v>
      </c>
      <c r="B65" s="208">
        <f ca="1">IF('Waste 2010'!$A73="MD",INDIRECT("'Waste 2010'!"&amp;'Country Selector'!$B$3&amp;ROW($A73))*10^12,0)*'Process Emissions Multipliers'!$C$53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208">
        <f ca="1">IF('Waste 2020'!$A73="MD",INDIRECT("'Waste 2020'!"&amp;'Country Selector'!$B$3&amp;ROW($A73))*10^12,0)*'Process Emissions Multipliers'!$E$53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Selector'!$B$3&amp;ROW($A73))*10^12,0)*'Process Emissions Multipliers'!$G$53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Multipliers'!$H$53</f>
        <v>0</v>
      </c>
    </row>
    <row r="66" spans="1:42">
      <c r="A66" s="74">
        <v>14</v>
      </c>
      <c r="B66" s="208">
        <f ca="1">IF('Waste 2010'!$A74="MD",INDIRECT("'Waste 2010'!"&amp;'Country Selector'!$B$3&amp;ROW($A74))*10^12,0)*'Process Emissions Multipliers'!$C$53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08">
        <f ca="1">IF('Waste 2020'!$A74="MD",INDIRECT("'Waste 2020'!"&amp;'Country Selector'!$B$3&amp;ROW($A74))*10^12,0)*'Process Emissions Multipliers'!$E$53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Selector'!$B$3&amp;ROW($A74))*10^12,0)*'Process Emissions Multipliers'!$G$53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Multipliers'!$H$53</f>
        <v>0</v>
      </c>
    </row>
    <row r="67" spans="1:42">
      <c r="A67" s="74">
        <v>15</v>
      </c>
      <c r="B67" s="208">
        <f ca="1">IF('Waste 2010'!$A75="MD",INDIRECT("'Waste 2010'!"&amp;'Country Selector'!$B$3&amp;ROW($A75))*10^12,0)*'Process Emissions Multipliers'!$C$53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08">
        <f ca="1">IF('Waste 2020'!$A75="MD",INDIRECT("'Waste 2020'!"&amp;'Country Selector'!$B$3&amp;ROW($A75))*10^12,0)*'Process Emissions Multipliers'!$E$53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Selector'!$B$3&amp;ROW($A75))*10^12,0)*'Process Emissions Multipliers'!$G$53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Multipliers'!$H$53</f>
        <v>0</v>
      </c>
    </row>
    <row r="68" spans="1:42">
      <c r="A68" s="74">
        <v>16</v>
      </c>
      <c r="B68" s="208">
        <f ca="1">IF('Waste 2010'!$A76="MD",INDIRECT("'Waste 2010'!"&amp;'Country Selector'!$B$3&amp;ROW($A76))*10^12,0)*'Process Emissions Multipliers'!$C$53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208">
        <f ca="1">IF('Waste 2020'!$A76="MD",INDIRECT("'Waste 2020'!"&amp;'Country Selector'!$B$3&amp;ROW($A76))*10^12,0)*'Process Emissions Multipliers'!$E$53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Selector'!$B$3&amp;ROW($A76))*10^12,0)*'Process Emissions Multipliers'!$G$53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Multipliers'!$H$53</f>
        <v>0</v>
      </c>
    </row>
    <row r="69" spans="1:42">
      <c r="A69" s="74">
        <v>17</v>
      </c>
      <c r="B69" s="208">
        <f ca="1">IF('Waste 2010'!$A77="MD",INDIRECT("'Waste 2010'!"&amp;'Country Selector'!$B$3&amp;ROW($A77))*10^12,0)*'Process Emissions Multipliers'!$C$53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08">
        <f ca="1">IF('Waste 2020'!$A77="MD",INDIRECT("'Waste 2020'!"&amp;'Country Selector'!$B$3&amp;ROW($A77))*10^12,0)*'Process Emissions Multipliers'!$E$53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Selector'!$B$3&amp;ROW($A77))*10^12,0)*'Process Emissions Multipliers'!$G$53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Multipliers'!$H$53</f>
        <v>0</v>
      </c>
    </row>
    <row r="70" spans="1:42">
      <c r="A70" s="74">
        <v>18</v>
      </c>
      <c r="B70" s="208">
        <f ca="1">IF('Waste 2010'!$A78="MD",INDIRECT("'Waste 2010'!"&amp;'Country Selector'!$B$3&amp;ROW($A78))*10^12,0)*'Process Emissions Multipliers'!$C$53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08">
        <f ca="1">IF('Waste 2020'!$A78="MD",INDIRECT("'Waste 2020'!"&amp;'Country Selector'!$B$3&amp;ROW($A78))*10^12,0)*'Process Emissions Multipliers'!$E$53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Selector'!$B$3&amp;ROW($A78))*10^12,0)*'Process Emissions Multipliers'!$G$53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Multipliers'!$H$53</f>
        <v>0</v>
      </c>
    </row>
    <row r="71" spans="1:42">
      <c r="A71" s="74">
        <v>19</v>
      </c>
      <c r="B71" s="208">
        <f ca="1">IF('Waste 2010'!$A79="MD",INDIRECT("'Waste 2010'!"&amp;'Country Selector'!$B$3&amp;ROW($A79))*10^12,0)*'Process Emissions Multipliers'!$C$53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08">
        <f ca="1">IF('Waste 2020'!$A79="MD",INDIRECT("'Waste 2020'!"&amp;'Country Selector'!$B$3&amp;ROW($A79))*10^12,0)*'Process Emissions Multipliers'!$E$53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Selector'!$B$3&amp;ROW($A79))*10^12,0)*'Process Emissions Multipliers'!$G$53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Multipliers'!$H$53</f>
        <v>0</v>
      </c>
    </row>
    <row r="72" spans="1:42">
      <c r="A72" s="74">
        <v>20</v>
      </c>
      <c r="B72" s="208">
        <f ca="1">IF('Waste 2010'!$A80="MD",INDIRECT("'Waste 2010'!"&amp;'Country Selector'!$B$3&amp;ROW($A80))*10^12,0)*'Process Emissions Multipliers'!$C$53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08">
        <f ca="1">IF('Waste 2020'!$A80="MD",INDIRECT("'Waste 2020'!"&amp;'Country Selector'!$B$3&amp;ROW($A80))*10^12,0)*'Process Emissions Multipliers'!$E$53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Selector'!$B$3&amp;ROW($A80))*10^12,0)*'Process Emissions Multipliers'!$G$53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Multipliers'!$H$53</f>
        <v>0</v>
      </c>
    </row>
    <row r="73" spans="1:42">
      <c r="A73" s="74">
        <v>21</v>
      </c>
      <c r="B73" s="208">
        <f ca="1">IF('Waste 2010'!$A81="MD",INDIRECT("'Waste 2010'!"&amp;'Country Selector'!$B$3&amp;ROW($A81))*10^12,0)*'Process Emissions Multipliers'!$C$53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08">
        <f ca="1">IF('Waste 2020'!$A81="MD",INDIRECT("'Waste 2020'!"&amp;'Country Selector'!$B$3&amp;ROW($A81))*10^12,0)*'Process Emissions Multipliers'!$E$53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Selector'!$B$3&amp;ROW($A81))*10^12,0)*'Process Emissions Multipliers'!$G$53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Multipliers'!$H$53</f>
        <v>0</v>
      </c>
    </row>
    <row r="74" spans="1:42">
      <c r="A74" s="74">
        <v>22</v>
      </c>
      <c r="B74" s="208">
        <f ca="1">IF('Waste 2010'!$A82="MD",INDIRECT("'Waste 2010'!"&amp;'Country Selector'!$B$3&amp;ROW($A82))*10^12,0)*'Process Emissions Multipliers'!$C$53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08">
        <f ca="1">IF('Waste 2020'!$A82="MD",INDIRECT("'Waste 2020'!"&amp;'Country Selector'!$B$3&amp;ROW($A82))*10^12,0)*'Process Emissions Multipliers'!$E$53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Selector'!$B$3&amp;ROW($A82))*10^12,0)*'Process Emissions Multipliers'!$G$53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Multipliers'!$H$53</f>
        <v>0</v>
      </c>
    </row>
    <row r="75" spans="1:42">
      <c r="A75" s="74">
        <v>23</v>
      </c>
      <c r="B75" s="208">
        <f ca="1">IF('Waste 2010'!$A83="MD",INDIRECT("'Waste 2010'!"&amp;'Country Selector'!$B$3&amp;ROW($A83))*10^12,0)*'Process Emissions Multipliers'!$C$53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08">
        <f ca="1">IF('Waste 2020'!$A83="MD",INDIRECT("'Waste 2020'!"&amp;'Country Selector'!$B$3&amp;ROW($A83))*10^12,0)*'Process Emissions Multipliers'!$E$53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Selector'!$B$3&amp;ROW($A83))*10^12,0)*'Process Emissions Multipliers'!$G$53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Multipliers'!$H$53</f>
        <v>0</v>
      </c>
    </row>
    <row r="76" spans="1:42">
      <c r="A76" s="74">
        <v>24</v>
      </c>
      <c r="B76" s="208">
        <f ca="1">IF('Waste 2010'!$A84="MD",INDIRECT("'Waste 2010'!"&amp;'Country Selector'!$B$3&amp;ROW($A84))*10^12,0)*'Process Emissions Multipliers'!$C$53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08">
        <f ca="1">IF('Waste 2020'!$A84="MD",INDIRECT("'Waste 2020'!"&amp;'Country Selector'!$B$3&amp;ROW($A84))*10^12,0)*'Process Emissions Multipliers'!$E$53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Selector'!$B$3&amp;ROW($A84))*10^12,0)*'Process Emissions Multipliers'!$G$53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Multipliers'!$H$53</f>
        <v>0</v>
      </c>
    </row>
    <row r="77" spans="1:42">
      <c r="A77" s="74">
        <v>25</v>
      </c>
      <c r="B77" s="208">
        <f ca="1">IF('Waste 2010'!$A85="MD",INDIRECT("'Waste 2010'!"&amp;'Country Selector'!$B$3&amp;ROW($A85))*10^12,0)*'Process Emissions Multipliers'!$C$53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08">
        <f ca="1">IF('Waste 2020'!$A85="MD",INDIRECT("'Waste 2020'!"&amp;'Country Selector'!$B$3&amp;ROW($A85))*10^12,0)*'Process Emissions Multipliers'!$E$53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Selector'!$B$3&amp;ROW($A85))*10^12,0)*'Process Emissions Multipliers'!$G$53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Multipliers'!$H$53</f>
        <v>0</v>
      </c>
    </row>
    <row r="78" spans="1:42">
      <c r="A78" s="74">
        <v>26</v>
      </c>
      <c r="B78" s="208">
        <f ca="1">IF('Waste 2010'!$A86="MD",INDIRECT("'Waste 2010'!"&amp;'Country Selector'!$B$3&amp;ROW($A86))*10^12,0)*'Process Emissions Multipliers'!$C$53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08">
        <f ca="1">IF('Waste 2020'!$A86="MD",INDIRECT("'Waste 2020'!"&amp;'Country Selector'!$B$3&amp;ROW($A86))*10^12,0)*'Process Emissions Multipliers'!$E$53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Selector'!$B$3&amp;ROW($A86))*10^12,0)*'Process Emissions Multipliers'!$G$53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Multipliers'!$H$53</f>
        <v>0</v>
      </c>
    </row>
    <row r="79" spans="1:42">
      <c r="A79" s="74">
        <v>27</v>
      </c>
      <c r="B79" s="208">
        <f ca="1">IF('Waste 2010'!$A87="MD",INDIRECT("'Waste 2010'!"&amp;'Country Selector'!$B$3&amp;ROW($A87))*10^12,0)*'Process Emissions Multipliers'!$C$53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208">
        <f ca="1">IF('Waste 2020'!$A87="MD",INDIRECT("'Waste 2020'!"&amp;'Country Selector'!$B$3&amp;ROW($A87))*10^12,0)*'Process Emissions Multipliers'!$E$53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Selector'!$B$3&amp;ROW($A87))*10^12,0)*'Process Emissions Multipliers'!$G$53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Multipliers'!$H$53</f>
        <v>0</v>
      </c>
    </row>
    <row r="80" spans="1:42">
      <c r="A80" s="74">
        <v>28</v>
      </c>
      <c r="B80" s="208">
        <f ca="1">IF('Waste 2010'!$A88="MD",INDIRECT("'Waste 2010'!"&amp;'Country Selector'!$B$3&amp;ROW($A88))*10^12,0)*'Process Emissions Multipliers'!$C$53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08">
        <f ca="1">IF('Waste 2020'!$A88="MD",INDIRECT("'Waste 2020'!"&amp;'Country Selector'!$B$3&amp;ROW($A88))*10^12,0)*'Process Emissions Multipliers'!$E$53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Selector'!$B$3&amp;ROW($A88))*10^12,0)*'Process Emissions Multipliers'!$G$53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Multipliers'!$H$53</f>
        <v>0</v>
      </c>
    </row>
    <row r="81" spans="1:42">
      <c r="A81" s="74">
        <v>29</v>
      </c>
      <c r="B81" s="208">
        <f ca="1">IF('Waste 2010'!$A89="MD",INDIRECT("'Waste 2010'!"&amp;'Country Selector'!$B$3&amp;ROW($A89))*10^12,0)*'Process Emissions Multipliers'!$C$53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08">
        <f ca="1">IF('Waste 2020'!$A89="MD",INDIRECT("'Waste 2020'!"&amp;'Country Selector'!$B$3&amp;ROW($A89))*10^12,0)*'Process Emissions Multipliers'!$E$53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Selector'!$B$3&amp;ROW($A89))*10^12,0)*'Process Emissions Multipliers'!$G$53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Multipliers'!$H$53</f>
        <v>0</v>
      </c>
    </row>
    <row r="82" spans="1:42">
      <c r="A82" s="74">
        <v>30</v>
      </c>
      <c r="B82" s="208">
        <f ca="1">IF('Waste 2010'!$A90="MD",INDIRECT("'Waste 2010'!"&amp;'Country Selector'!$B$3&amp;ROW($A90))*10^12,0)*'Process Emissions Multipliers'!$C$53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08">
        <f ca="1">IF('Waste 2020'!$A90="MD",INDIRECT("'Waste 2020'!"&amp;'Country Selector'!$B$3&amp;ROW($A90))*10^12,0)*'Process Emissions Multipliers'!$E$53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Selector'!$B$3&amp;ROW($A90))*10^12,0)*'Process Emissions Multipliers'!$G$53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Multipliers'!$H$53</f>
        <v>0</v>
      </c>
    </row>
    <row r="83" spans="1:42">
      <c r="A83" s="74">
        <v>31</v>
      </c>
      <c r="B83" s="208">
        <f ca="1">IF('Waste 2010'!$A91="MD",INDIRECT("'Waste 2010'!"&amp;'Country Selector'!$B$3&amp;ROW($A91))*10^12,0)*'Process Emissions Multipliers'!$C$53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08">
        <f ca="1">IF('Waste 2020'!$A91="MD",INDIRECT("'Waste 2020'!"&amp;'Country Selector'!$B$3&amp;ROW($A91))*10^12,0)*'Process Emissions Multipliers'!$E$53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Selector'!$B$3&amp;ROW($A91))*10^12,0)*'Process Emissions Multipliers'!$G$53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Multipliers'!$H$53</f>
        <v>0</v>
      </c>
    </row>
    <row r="84" spans="1:42">
      <c r="A84" s="74">
        <v>32</v>
      </c>
      <c r="B84" s="208">
        <f ca="1">IF('Waste 2010'!$A92="MD",INDIRECT("'Waste 2010'!"&amp;'Country Selector'!$B$3&amp;ROW($A92))*10^12,0)*'Process Emissions Multipliers'!$C$53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208">
        <f ca="1">IF('Waste 2020'!$A92="MD",INDIRECT("'Waste 2020'!"&amp;'Country Selector'!$B$3&amp;ROW($A92))*10^12,0)*'Process Emissions Multipliers'!$E$53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Selector'!$B$3&amp;ROW($A92))*10^12,0)*'Process Emissions Multipliers'!$G$53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Multipliers'!$H$53</f>
        <v>0</v>
      </c>
    </row>
    <row r="85" spans="1:42">
      <c r="A85" s="74">
        <v>33</v>
      </c>
      <c r="B85" s="208">
        <f ca="1">IF('Waste 2010'!$A93="MD",INDIRECT("'Waste 2010'!"&amp;'Country Selector'!$B$3&amp;ROW($A93))*10^12,0)*'Process Emissions Multipliers'!$C$53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08">
        <f ca="1">IF('Waste 2020'!$A93="MD",INDIRECT("'Waste 2020'!"&amp;'Country Selector'!$B$3&amp;ROW($A93))*10^12,0)*'Process Emissions Multipliers'!$E$53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Selector'!$B$3&amp;ROW($A93))*10^12,0)*'Process Emissions Multipliers'!$G$53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Multipliers'!$H$53</f>
        <v>0</v>
      </c>
    </row>
    <row r="86" spans="1:42">
      <c r="A86" s="74">
        <v>34</v>
      </c>
      <c r="B86" s="208">
        <f ca="1">IF('Waste 2010'!$A94="MD",INDIRECT("'Waste 2010'!"&amp;'Country Selector'!$B$3&amp;ROW($A94))*10^12,0)*'Process Emissions Multipliers'!$C$53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08">
        <f ca="1">IF('Waste 2020'!$A94="MD",INDIRECT("'Waste 2020'!"&amp;'Country Selector'!$B$3&amp;ROW($A94))*10^12,0)*'Process Emissions Multipliers'!$E$53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Selector'!$B$3&amp;ROW($A94))*10^12,0)*'Process Emissions Multipliers'!$G$53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Multipliers'!$H$53</f>
        <v>0</v>
      </c>
    </row>
    <row r="87" spans="1:42">
      <c r="A87" s="74">
        <v>35</v>
      </c>
      <c r="B87" s="208">
        <f ca="1">IF('Waste 2010'!$A95="MD",INDIRECT("'Waste 2010'!"&amp;'Country Selector'!$B$3&amp;ROW($A95))*10^12,0)*'Process Emissions Multipliers'!$C$53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08">
        <f ca="1">IF('Waste 2020'!$A95="MD",INDIRECT("'Waste 2020'!"&amp;'Country Selector'!$B$3&amp;ROW($A95))*10^12,0)*'Process Emissions Multipliers'!$E$53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Selector'!$B$3&amp;ROW($A95))*10^12,0)*'Process Emissions Multipliers'!$G$53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Multipliers'!$H$53</f>
        <v>0</v>
      </c>
    </row>
    <row r="88" spans="1:42">
      <c r="A88" s="74">
        <v>36</v>
      </c>
      <c r="B88" s="208">
        <f ca="1">IF('Waste 2010'!$A96="MD",INDIRECT("'Waste 2010'!"&amp;'Country Selector'!$B$3&amp;ROW($A96))*10^12,0)*'Process Emissions Multipliers'!$C$53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08">
        <f ca="1">IF('Waste 2020'!$A96="MD",INDIRECT("'Waste 2020'!"&amp;'Country Selector'!$B$3&amp;ROW($A96))*10^12,0)*'Process Emissions Multipliers'!$E$53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Selector'!$B$3&amp;ROW($A96))*10^12,0)*'Process Emissions Multipliers'!$G$53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Multipliers'!$H$53</f>
        <v>0</v>
      </c>
    </row>
    <row r="89" spans="1:42">
      <c r="A89" s="74">
        <v>37</v>
      </c>
      <c r="B89" s="208">
        <f ca="1">IF('Waste 2010'!$A97="MD",INDIRECT("'Waste 2010'!"&amp;'Country Selector'!$B$3&amp;ROW($A97))*10^12,0)*'Process Emissions Multipliers'!$C$53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08">
        <f ca="1">IF('Waste 2020'!$A97="MD",INDIRECT("'Waste 2020'!"&amp;'Country Selector'!$B$3&amp;ROW($A97))*10^12,0)*'Process Emissions Multipliers'!$E$53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Selector'!$B$3&amp;ROW($A97))*10^12,0)*'Process Emissions Multipliers'!$G$53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Multipliers'!$H$53</f>
        <v>0</v>
      </c>
    </row>
    <row r="90" spans="1:42">
      <c r="A90" s="74">
        <v>38</v>
      </c>
      <c r="B90" s="208">
        <f ca="1">IF('Waste 2010'!$A98="MD",INDIRECT("'Waste 2010'!"&amp;'Country Selector'!$B$3&amp;ROW($A98))*10^12,0)*'Process Emissions Multipliers'!$C$53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08">
        <f ca="1">IF('Waste 2020'!$A98="MD",INDIRECT("'Waste 2020'!"&amp;'Country Selector'!$B$3&amp;ROW($A98))*10^12,0)*'Process Emissions Multipliers'!$E$53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Selector'!$B$3&amp;ROW($A98))*10^12,0)*'Process Emissions Multipliers'!$G$53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Multipliers'!$H$53</f>
        <v>0</v>
      </c>
    </row>
    <row r="91" spans="1:42">
      <c r="A91" s="74">
        <v>39</v>
      </c>
      <c r="B91" s="208">
        <f ca="1">IF('Waste 2010'!$A99="MD",INDIRECT("'Waste 2010'!"&amp;'Country Selector'!$B$3&amp;ROW($A99))*10^12,0)*'Process Emissions Multipliers'!$C$53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08">
        <f ca="1">IF('Waste 2020'!$A99="MD",INDIRECT("'Waste 2020'!"&amp;'Country Selector'!$B$3&amp;ROW($A99))*10^12,0)*'Process Emissions Multipliers'!$E$53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Selector'!$B$3&amp;ROW($A99))*10^12,0)*'Process Emissions Multipliers'!$G$53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Multipliers'!$H$53</f>
        <v>0</v>
      </c>
    </row>
    <row r="92" spans="1:42">
      <c r="A92" s="74">
        <v>40</v>
      </c>
      <c r="B92" s="208">
        <f ca="1">IF('Waste 2010'!$A100="MD",INDIRECT("'Waste 2010'!"&amp;'Country Selector'!$B$3&amp;ROW($A100))*10^12,0)*'Process Emissions Multipliers'!$C$53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08">
        <f ca="1">IF('Waste 2020'!$A100="MD",INDIRECT("'Waste 2020'!"&amp;'Country Selector'!$B$3&amp;ROW($A100))*10^12,0)*'Process Emissions Multipliers'!$E$53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Selector'!$B$3&amp;ROW($A100))*10^12,0)*'Process Emissions Multipliers'!$G$53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Multipliers'!$H$53</f>
        <v>0</v>
      </c>
    </row>
    <row r="93" spans="1:42">
      <c r="A93" s="74">
        <v>41</v>
      </c>
      <c r="B93" s="208">
        <f ca="1">IF('Waste 2010'!$A101="MD",INDIRECT("'Waste 2010'!"&amp;'Country Selector'!$B$3&amp;ROW($A101))*10^12,0)*'Process Emissions Multipliers'!$C$53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08">
        <f ca="1">IF('Waste 2020'!$A101="MD",INDIRECT("'Waste 2020'!"&amp;'Country Selector'!$B$3&amp;ROW($A101))*10^12,0)*'Process Emissions Multipliers'!$E$53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Selector'!$B$3&amp;ROW($A101))*10^12,0)*'Process Emissions Multipliers'!$G$53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Multipliers'!$H$53</f>
        <v>0</v>
      </c>
    </row>
    <row r="94" spans="1:42">
      <c r="A94" s="74">
        <v>42</v>
      </c>
      <c r="B94" s="208">
        <f ca="1">IF('Waste 2010'!$A102="MD",INDIRECT("'Waste 2010'!"&amp;'Country Selector'!$B$3&amp;ROW($A102))*10^12,0)*'Process Emissions Multipliers'!$C$53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08">
        <f ca="1">IF('Waste 2020'!$A102="MD",INDIRECT("'Waste 2020'!"&amp;'Country Selector'!$B$3&amp;ROW($A102))*10^12,0)*'Process Emissions Multipliers'!$E$53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Selector'!$B$3&amp;ROW($A102))*10^12,0)*'Process Emissions Multipliers'!$G$53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Multipliers'!$H$53</f>
        <v>0</v>
      </c>
    </row>
    <row r="95" spans="1:42">
      <c r="A95" s="74">
        <v>43</v>
      </c>
      <c r="B95" s="208">
        <f ca="1">IF('Waste 2010'!$A103="MD",INDIRECT("'Waste 2010'!"&amp;'Country Selector'!$B$3&amp;ROW($A103))*10^12,0)*'Process Emissions Multipliers'!$C$53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208">
        <f ca="1">IF('Waste 2020'!$A103="MD",INDIRECT("'Waste 2020'!"&amp;'Country Selector'!$B$3&amp;ROW($A103))*10^12,0)*'Process Emissions Multipliers'!$E$53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Selector'!$B$3&amp;ROW($A103))*10^12,0)*'Process Emissions Multipliers'!$G$53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Multipliers'!$H$53</f>
        <v>0</v>
      </c>
    </row>
    <row r="96" spans="1:42">
      <c r="A96" s="74">
        <v>44</v>
      </c>
      <c r="B96" s="208">
        <f ca="1">IF('Waste 2010'!$A104="MD",INDIRECT("'Waste 2010'!"&amp;'Country Selector'!$B$3&amp;ROW($A104))*10^12,0)*'Process Emissions Multipliers'!$C$53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08">
        <f ca="1">IF('Waste 2020'!$A104="MD",INDIRECT("'Waste 2020'!"&amp;'Country Selector'!$B$3&amp;ROW($A104))*10^12,0)*'Process Emissions Multipliers'!$E$53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Selector'!$B$3&amp;ROW($A104))*10^12,0)*'Process Emissions Multipliers'!$G$53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Multipliers'!$H$53</f>
        <v>0</v>
      </c>
    </row>
    <row r="97" spans="1:42">
      <c r="A97" s="74">
        <v>45</v>
      </c>
      <c r="B97" s="208">
        <f ca="1">IF('Waste 2010'!$A105="MD",INDIRECT("'Waste 2010'!"&amp;'Country Selector'!$B$3&amp;ROW($A105))*10^12,0)*'Process Emissions Multipliers'!$C$53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08">
        <f ca="1">IF('Waste 2020'!$A105="MD",INDIRECT("'Waste 2020'!"&amp;'Country Selector'!$B$3&amp;ROW($A105))*10^12,0)*'Process Emissions Multipliers'!$E$53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Selector'!$B$3&amp;ROW($A105))*10^12,0)*'Process Emissions Multipliers'!$G$53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Multipliers'!$H$53</f>
        <v>0</v>
      </c>
    </row>
    <row r="98" spans="1:42">
      <c r="A98" s="74">
        <v>46</v>
      </c>
      <c r="B98" s="208">
        <f ca="1">IF('Waste 2010'!$A106="MD",INDIRECT("'Waste 2010'!"&amp;'Country Selector'!$B$3&amp;ROW($A106))*10^12,0)*'Process Emissions Multipliers'!$C$53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208">
        <f ca="1">IF('Waste 2020'!$A106="MD",INDIRECT("'Waste 2020'!"&amp;'Country Selector'!$B$3&amp;ROW($A106))*10^12,0)*'Process Emissions Multipliers'!$E$53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Selector'!$B$3&amp;ROW($A106))*10^12,0)*'Process Emissions Multipliers'!$G$53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Multipliers'!$H$53</f>
        <v>0</v>
      </c>
    </row>
    <row r="99" spans="1:42">
      <c r="A99" s="74">
        <v>47</v>
      </c>
      <c r="B99" s="208">
        <f ca="1">IF('Waste 2010'!$A107="MD",INDIRECT("'Waste 2010'!"&amp;'Country Selector'!$B$3&amp;ROW($A107))*10^12,0)*'Process Emissions Multipliers'!$C$53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208">
        <f ca="1">IF('Waste 2020'!$A107="MD",INDIRECT("'Waste 2020'!"&amp;'Country Selector'!$B$3&amp;ROW($A107))*10^12,0)*'Process Emissions Multipliers'!$E$53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Selector'!$B$3&amp;ROW($A107))*10^12,0)*'Process Emissions Multipliers'!$G$53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Multipliers'!$H$53</f>
        <v>0</v>
      </c>
    </row>
    <row r="100" spans="1:42">
      <c r="A100" s="74">
        <v>48</v>
      </c>
      <c r="B100" s="208">
        <f ca="1">IF('Waste 2010'!$A108="MD",INDIRECT("'Waste 2010'!"&amp;'Country Selector'!$B$3&amp;ROW($A108))*10^12,0)*'Process Emissions Multipliers'!$C$53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08">
        <f ca="1">IF('Waste 2020'!$A108="MD",INDIRECT("'Waste 2020'!"&amp;'Country Selector'!$B$3&amp;ROW($A108))*10^12,0)*'Process Emissions Multipliers'!$E$53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Selector'!$B$3&amp;ROW($A108))*10^12,0)*'Process Emissions Multipliers'!$G$53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Multipliers'!$H$53</f>
        <v>0</v>
      </c>
    </row>
    <row r="101" spans="1:42">
      <c r="A101" s="74">
        <v>49</v>
      </c>
      <c r="B101" s="208">
        <f ca="1">IF('Waste 2010'!$A109="MD",INDIRECT("'Waste 2010'!"&amp;'Country Selector'!$B$3&amp;ROW($A109))*10^12,0)*'Process Emissions Multipliers'!$C$53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08">
        <f ca="1">IF('Waste 2020'!$A109="MD",INDIRECT("'Waste 2020'!"&amp;'Country Selector'!$B$3&amp;ROW($A109))*10^12,0)*'Process Emissions Multipliers'!$E$53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Selector'!$B$3&amp;ROW($A109))*10^12,0)*'Process Emissions Multipliers'!$G$53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Multipliers'!$H$53</f>
        <v>0</v>
      </c>
    </row>
    <row r="102" spans="1:42">
      <c r="A102" s="74">
        <v>50</v>
      </c>
      <c r="B102" s="208">
        <f ca="1">IF('Waste 2010'!$A110="MD",INDIRECT("'Waste 2010'!"&amp;'Country Selector'!$B$3&amp;ROW($A110))*10^12,0)*'Process Emissions Multipliers'!$C$53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08">
        <f ca="1">IF('Waste 2020'!$A110="MD",INDIRECT("'Waste 2020'!"&amp;'Country Selector'!$B$3&amp;ROW($A110))*10^12,0)*'Process Emissions Multipliers'!$E$53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Selector'!$B$3&amp;ROW($A110))*10^12,0)*'Process Emissions Multipliers'!$G$53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Multipliers'!$H$53</f>
        <v>0</v>
      </c>
    </row>
    <row r="103" spans="1:42">
      <c r="A103" s="74">
        <v>51</v>
      </c>
      <c r="B103" s="208">
        <f ca="1">IF('Waste 2010'!$A111="MD",INDIRECT("'Waste 2010'!"&amp;'Country Selector'!$B$3&amp;ROW($A111))*10^12,0)*'Process Emissions Multipliers'!$C$53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08">
        <f ca="1">IF('Waste 2020'!$A111="MD",INDIRECT("'Waste 2020'!"&amp;'Country Selector'!$B$3&amp;ROW($A111))*10^12,0)*'Process Emissions Multipliers'!$E$53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Selector'!$B$3&amp;ROW($A111))*10^12,0)*'Process Emissions Multipliers'!$G$53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Multipliers'!$H$53</f>
        <v>0</v>
      </c>
    </row>
    <row r="104" spans="1:42">
      <c r="A104" s="74">
        <v>52</v>
      </c>
      <c r="B104" s="208">
        <f ca="1">IF('Waste 2010'!$A112="MD",INDIRECT("'Waste 2010'!"&amp;'Country Selector'!$B$3&amp;ROW($A112))*10^12,0)*'Process Emissions Multipliers'!$C$53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08">
        <f ca="1">IF('Waste 2020'!$A112="MD",INDIRECT("'Waste 2020'!"&amp;'Country Selector'!$B$3&amp;ROW($A112))*10^12,0)*'Process Emissions Multipliers'!$E$53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Selector'!$B$3&amp;ROW($A112))*10^12,0)*'Process Emissions Multipliers'!$G$53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Multipliers'!$H$53</f>
        <v>0</v>
      </c>
    </row>
    <row r="105" spans="1:42">
      <c r="A105" s="74">
        <v>53</v>
      </c>
      <c r="B105" s="208">
        <f ca="1">IF('Waste 2010'!$A113="MD",INDIRECT("'Waste 2010'!"&amp;'Country Selector'!$B$3&amp;ROW($A113))*10^12,0)*'Process Emissions Multipliers'!$C$53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08">
        <f ca="1">IF('Waste 2020'!$A113="MD",INDIRECT("'Waste 2020'!"&amp;'Country Selector'!$B$3&amp;ROW($A113))*10^12,0)*'Process Emissions Multipliers'!$E$53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Selector'!$B$3&amp;ROW($A113))*10^12,0)*'Process Emissions Multipliers'!$G$53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Multipliers'!$H$53</f>
        <v>0</v>
      </c>
    </row>
    <row r="106" spans="1:42">
      <c r="A106" s="74">
        <v>54</v>
      </c>
      <c r="B106" s="208">
        <f ca="1">IF('Waste 2010'!$A114="MD",INDIRECT("'Waste 2010'!"&amp;'Country Selector'!$B$3&amp;ROW($A114))*10^12,0)*'Process Emissions Multipliers'!$C$53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08">
        <f ca="1">IF('Waste 2020'!$A114="MD",INDIRECT("'Waste 2020'!"&amp;'Country Selector'!$B$3&amp;ROW($A114))*10^12,0)*'Process Emissions Multipliers'!$E$53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Selector'!$B$3&amp;ROW($A114))*10^12,0)*'Process Emissions Multipliers'!$G$53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Multipliers'!$H$53</f>
        <v>0</v>
      </c>
    </row>
    <row r="107" spans="1:42">
      <c r="A107" s="74">
        <v>55</v>
      </c>
      <c r="B107" s="208">
        <f ca="1">IF('Waste 2010'!$A115="MD",INDIRECT("'Waste 2010'!"&amp;'Country Selector'!$B$3&amp;ROW($A115))*10^12,0)*'Process Emissions Multipliers'!$C$53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08">
        <f ca="1">IF('Waste 2020'!$A115="MD",INDIRECT("'Waste 2020'!"&amp;'Country Selector'!$B$3&amp;ROW($A115))*10^12,0)*'Process Emissions Multipliers'!$E$53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Selector'!$B$3&amp;ROW($A115))*10^12,0)*'Process Emissions Multipliers'!$G$53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Multipliers'!$H$53</f>
        <v>0</v>
      </c>
    </row>
    <row r="108" spans="1:42">
      <c r="A108" s="74">
        <v>56</v>
      </c>
      <c r="B108" s="208">
        <f ca="1">IF('Waste 2010'!$A116="MD",INDIRECT("'Waste 2010'!"&amp;'Country Selector'!$B$3&amp;ROW($A116))*10^12,0)*'Process Emissions Multipliers'!$C$53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08">
        <f ca="1">IF('Waste 2020'!$A116="MD",INDIRECT("'Waste 2020'!"&amp;'Country Selector'!$B$3&amp;ROW($A116))*10^12,0)*'Process Emissions Multipliers'!$E$53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Selector'!$B$3&amp;ROW($A116))*10^12,0)*'Process Emissions Multipliers'!$G$53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Multipliers'!$H$53</f>
        <v>0</v>
      </c>
    </row>
    <row r="109" spans="1:42">
      <c r="A109" s="74">
        <v>57</v>
      </c>
      <c r="B109" s="208">
        <f ca="1">IF('Waste 2010'!$A117="MD",INDIRECT("'Waste 2010'!"&amp;'Country Selector'!$B$3&amp;ROW($A117))*10^12,0)*'Process Emissions Multipliers'!$C$53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08">
        <f ca="1">IF('Waste 2020'!$A117="MD",INDIRECT("'Waste 2020'!"&amp;'Country Selector'!$B$3&amp;ROW($A117))*10^12,0)*'Process Emissions Multipliers'!$E$53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Selector'!$B$3&amp;ROW($A117))*10^12,0)*'Process Emissions Multipliers'!$G$53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Multipliers'!$H$53</f>
        <v>0</v>
      </c>
    </row>
    <row r="110" spans="1:42">
      <c r="A110" s="74">
        <v>58</v>
      </c>
      <c r="B110" s="208">
        <f ca="1">IF('Waste 2010'!$A118="MD",INDIRECT("'Waste 2010'!"&amp;'Country Selector'!$B$3&amp;ROW($A118))*10^12,0)*'Process Emissions Multipliers'!$C$53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08">
        <f ca="1">IF('Waste 2020'!$A118="MD",INDIRECT("'Waste 2020'!"&amp;'Country Selector'!$B$3&amp;ROW($A118))*10^12,0)*'Process Emissions Multipliers'!$E$53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Selector'!$B$3&amp;ROW($A118))*10^12,0)*'Process Emissions Multipliers'!$G$53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Multipliers'!$H$53</f>
        <v>0</v>
      </c>
    </row>
    <row r="111" spans="1:42">
      <c r="A111" s="74">
        <v>59</v>
      </c>
      <c r="B111" s="208">
        <f ca="1">IF('Waste 2010'!$A119="MD",INDIRECT("'Waste 2010'!"&amp;'Country Selector'!$B$3&amp;ROW($A119))*10^12,0)*'Process Emissions Multipliers'!$C$53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08">
        <f ca="1">IF('Waste 2020'!$A119="MD",INDIRECT("'Waste 2020'!"&amp;'Country Selector'!$B$3&amp;ROW($A119))*10^12,0)*'Process Emissions Multipliers'!$E$53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Selector'!$B$3&amp;ROW($A119))*10^12,0)*'Process Emissions Multipliers'!$G$53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Multipliers'!$H$53</f>
        <v>0</v>
      </c>
    </row>
    <row r="112" spans="1:42">
      <c r="A112" s="74">
        <v>60</v>
      </c>
      <c r="B112" s="208">
        <f ca="1">IF('Waste 2010'!$A120="MD",INDIRECT("'Waste 2010'!"&amp;'Country Selector'!$B$3&amp;ROW($A120))*10^12,0)*'Process Emissions Multipliers'!$C$53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08">
        <f ca="1">IF('Waste 2020'!$A120="MD",INDIRECT("'Waste 2020'!"&amp;'Country Selector'!$B$3&amp;ROW($A120))*10^12,0)*'Process Emissions Multipliers'!$E$53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Selector'!$B$3&amp;ROW($A120))*10^12,0)*'Process Emissions Multipliers'!$G$53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Multipliers'!$H$53</f>
        <v>0</v>
      </c>
    </row>
    <row r="113" spans="1:42">
      <c r="A113" s="74">
        <v>61</v>
      </c>
      <c r="B113" s="208">
        <f ca="1">IF('Waste 2010'!$A121="MD",INDIRECT("'Waste 2010'!"&amp;'Country Selector'!$B$3&amp;ROW($A121))*10^12,0)*'Process Emissions Multipliers'!$C$53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08">
        <f ca="1">IF('Waste 2020'!$A121="MD",INDIRECT("'Waste 2020'!"&amp;'Country Selector'!$B$3&amp;ROW($A121))*10^12,0)*'Process Emissions Multipliers'!$E$53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Selector'!$B$3&amp;ROW($A121))*10^12,0)*'Process Emissions Multipliers'!$G$53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Multipliers'!$H$53</f>
        <v>0</v>
      </c>
    </row>
    <row r="114" spans="1:42">
      <c r="A114" s="74">
        <v>62</v>
      </c>
      <c r="B114" s="208">
        <f ca="1">IF('Waste 2010'!$A122="MD",INDIRECT("'Waste 2010'!"&amp;'Country Selector'!$B$3&amp;ROW($A122))*10^12,0)*'Process Emissions Multipliers'!$C$53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08">
        <f ca="1">IF('Waste 2020'!$A122="MD",INDIRECT("'Waste 2020'!"&amp;'Country Selector'!$B$3&amp;ROW($A122))*10^12,0)*'Process Emissions Multipliers'!$E$53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Selector'!$B$3&amp;ROW($A122))*10^12,0)*'Process Emissions Multipliers'!$G$53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Multipliers'!$H$53</f>
        <v>0</v>
      </c>
    </row>
    <row r="115" spans="1:42">
      <c r="A115" s="74">
        <v>63</v>
      </c>
      <c r="B115" s="208">
        <f ca="1">IF('Waste 2010'!$A123="MD",INDIRECT("'Waste 2010'!"&amp;'Country Selector'!$B$3&amp;ROW($A123))*10^12,0)*'Process Emissions Multipliers'!$C$53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08">
        <f ca="1">IF('Waste 2020'!$A123="MD",INDIRECT("'Waste 2020'!"&amp;'Country Selector'!$B$3&amp;ROW($A123))*10^12,0)*'Process Emissions Multipliers'!$E$53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Selector'!$B$3&amp;ROW($A123))*10^12,0)*'Process Emissions Multipliers'!$G$53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Multipliers'!$H$53</f>
        <v>0</v>
      </c>
    </row>
    <row r="116" spans="1:42">
      <c r="A116" s="74">
        <v>64</v>
      </c>
      <c r="B116" s="208">
        <f ca="1">IF('Waste 2010'!$A124="MD",INDIRECT("'Waste 2010'!"&amp;'Country Selector'!$B$3&amp;ROW($A124))*10^12,0)*'Process Emissions Multipliers'!$C$53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08">
        <f ca="1">IF('Waste 2020'!$A124="MD",INDIRECT("'Waste 2020'!"&amp;'Country Selector'!$B$3&amp;ROW($A124))*10^12,0)*'Process Emissions Multipliers'!$E$53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Selector'!$B$3&amp;ROW($A124))*10^12,0)*'Process Emissions Multipliers'!$G$53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Multipliers'!$H$53</f>
        <v>0</v>
      </c>
    </row>
    <row r="117" spans="1:42">
      <c r="A117" s="74">
        <v>65</v>
      </c>
      <c r="B117" s="208">
        <f ca="1">IF('Waste 2010'!$A125="MD",INDIRECT("'Waste 2010'!"&amp;'Country Selector'!$B$3&amp;ROW($A125))*10^12,0)*'Process Emissions Multipliers'!$C$53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 s="208">
        <f ca="1">IF('Waste 2020'!$A125="MD",INDIRECT("'Waste 2020'!"&amp;'Country Selector'!$B$3&amp;ROW($A125))*10^12,0)*'Process Emissions Multipliers'!$E$53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Selector'!$B$3&amp;ROW($A125))*10^12,0)*'Process Emissions Multipliers'!$G$53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Multipliers'!$H$53</f>
        <v>0</v>
      </c>
    </row>
    <row r="118" spans="1:42">
      <c r="A118" s="74">
        <v>66</v>
      </c>
      <c r="B118" s="208">
        <f ca="1">IF('Waste 2010'!$A126="MD",INDIRECT("'Waste 2010'!"&amp;'Country Selector'!$B$3&amp;ROW($A126))*10^12,0)*'Process Emissions Multipliers'!$C$53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08">
        <f ca="1">IF('Waste 2020'!$A126="MD",INDIRECT("'Waste 2020'!"&amp;'Country Selector'!$B$3&amp;ROW($A126))*10^12,0)*'Process Emissions Multipliers'!$E$53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Selector'!$B$3&amp;ROW($A126))*10^12,0)*'Process Emissions Multipliers'!$G$53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Multipliers'!$H$53</f>
        <v>0</v>
      </c>
    </row>
    <row r="119" spans="1:42">
      <c r="A119" s="74">
        <v>67</v>
      </c>
      <c r="B119" s="208">
        <f ca="1">IF('Waste 2010'!$A127="MD",INDIRECT("'Waste 2010'!"&amp;'Country Selector'!$B$3&amp;ROW($A127))*10^12,0)*'Process Emissions Multipliers'!$C$53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08">
        <f ca="1">IF('Waste 2020'!$A127="MD",INDIRECT("'Waste 2020'!"&amp;'Country Selector'!$B$3&amp;ROW($A127))*10^12,0)*'Process Emissions Multipliers'!$E$53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Selector'!$B$3&amp;ROW($A127))*10^12,0)*'Process Emissions Multipliers'!$G$53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Multipliers'!$H$53</f>
        <v>0</v>
      </c>
    </row>
    <row r="120" spans="1:42">
      <c r="A120" s="74">
        <v>68</v>
      </c>
      <c r="B120" s="208">
        <f ca="1">IF('Waste 2010'!$A128="MD",INDIRECT("'Waste 2010'!"&amp;'Country Selector'!$B$3&amp;ROW($A128))*10^12,0)*'Process Emissions Multipliers'!$C$53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08">
        <f ca="1">IF('Waste 2020'!$A128="MD",INDIRECT("'Waste 2020'!"&amp;'Country Selector'!$B$3&amp;ROW($A128))*10^12,0)*'Process Emissions Multipliers'!$E$53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Selector'!$B$3&amp;ROW($A128))*10^12,0)*'Process Emissions Multipliers'!$G$53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Multipliers'!$H$53</f>
        <v>0</v>
      </c>
    </row>
    <row r="121" spans="1:42">
      <c r="A121" s="74">
        <v>69</v>
      </c>
      <c r="B121" s="208">
        <f ca="1">IF('Waste 2010'!$A129="MD",INDIRECT("'Waste 2010'!"&amp;'Country Selector'!$B$3&amp;ROW($A129))*10^12,0)*'Process Emissions Multipliers'!$C$53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08">
        <f ca="1">IF('Waste 2020'!$A129="MD",INDIRECT("'Waste 2020'!"&amp;'Country Selector'!$B$3&amp;ROW($A129))*10^12,0)*'Process Emissions Multipliers'!$E$53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Selector'!$B$3&amp;ROW($A129))*10^12,0)*'Process Emissions Multipliers'!$G$53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Multipliers'!$H$53</f>
        <v>0</v>
      </c>
    </row>
    <row r="122" spans="1:42">
      <c r="A122" s="74">
        <v>70</v>
      </c>
      <c r="B122" s="208">
        <f ca="1">IF('Waste 2010'!$A130="MD",INDIRECT("'Waste 2010'!"&amp;'Country Selector'!$B$3&amp;ROW($A130))*10^12,0)*'Process Emissions Multipliers'!$C$53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08">
        <f ca="1">IF('Waste 2020'!$A130="MD",INDIRECT("'Waste 2020'!"&amp;'Country Selector'!$B$3&amp;ROW($A130))*10^12,0)*'Process Emissions Multipliers'!$E$53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Selector'!$B$3&amp;ROW($A130))*10^12,0)*'Process Emissions Multipliers'!$G$53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Multipliers'!$H$53</f>
        <v>0</v>
      </c>
    </row>
    <row r="123" spans="1:42">
      <c r="A123" s="74">
        <v>71</v>
      </c>
      <c r="B123" s="208">
        <f ca="1">IF('Waste 2010'!$A131="MD",INDIRECT("'Waste 2010'!"&amp;'Country Selector'!$B$3&amp;ROW($A131))*10^12,0)*'Process Emissions Multipliers'!$C$53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08">
        <f ca="1">IF('Waste 2020'!$A131="MD",INDIRECT("'Waste 2020'!"&amp;'Country Selector'!$B$3&amp;ROW($A131))*10^12,0)*'Process Emissions Multipliers'!$E$53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Selector'!$B$3&amp;ROW($A131))*10^12,0)*'Process Emissions Multipliers'!$G$53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Multipliers'!$H$53</f>
        <v>0</v>
      </c>
    </row>
    <row r="124" spans="1:42">
      <c r="A124" s="74">
        <v>72</v>
      </c>
      <c r="B124" s="208">
        <f ca="1">IF('Waste 2010'!$A132="MD",INDIRECT("'Waste 2010'!"&amp;'Country Selector'!$B$3&amp;ROW($A132))*10^12,0)*'Process Emissions Multipliers'!$C$53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08">
        <f ca="1">IF('Waste 2020'!$A132="MD",INDIRECT("'Waste 2020'!"&amp;'Country Selector'!$B$3&amp;ROW($A132))*10^12,0)*'Process Emissions Multipliers'!$E$53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Selector'!$B$3&amp;ROW($A132))*10^12,0)*'Process Emissions Multipliers'!$G$53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Multipliers'!$H$53</f>
        <v>0</v>
      </c>
    </row>
    <row r="125" spans="1:42">
      <c r="A125" s="74">
        <v>73</v>
      </c>
      <c r="B125" s="208">
        <f ca="1">IF('Waste 2010'!$A133="MD",INDIRECT("'Waste 2010'!"&amp;'Country Selector'!$B$3&amp;ROW($A133))*10^12,0)*'Process Emissions Multipliers'!$C$53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08">
        <f ca="1">IF('Waste 2020'!$A133="MD",INDIRECT("'Waste 2020'!"&amp;'Country Selector'!$B$3&amp;ROW($A133))*10^12,0)*'Process Emissions Multipliers'!$E$53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Selector'!$B$3&amp;ROW($A133))*10^12,0)*'Process Emissions Multipliers'!$G$53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Multipliers'!$H$53</f>
        <v>0</v>
      </c>
    </row>
    <row r="126" spans="1:42">
      <c r="A126" s="74">
        <v>74</v>
      </c>
      <c r="B126" s="208">
        <f ca="1">IF('Waste 2010'!$A134="MD",INDIRECT("'Waste 2010'!"&amp;'Country Selector'!$B$3&amp;ROW($A134))*10^12,0)*'Process Emissions Multipliers'!$C$53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08">
        <f ca="1">IF('Waste 2020'!$A134="MD",INDIRECT("'Waste 2020'!"&amp;'Country Selector'!$B$3&amp;ROW($A134))*10^12,0)*'Process Emissions Multipliers'!$E$53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Selector'!$B$3&amp;ROW($A134))*10^12,0)*'Process Emissions Multipliers'!$G$53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Multipliers'!$H$53</f>
        <v>0</v>
      </c>
    </row>
    <row r="127" spans="1:42">
      <c r="A127" s="74">
        <v>75</v>
      </c>
      <c r="B127" s="208">
        <f ca="1">IF('Waste 2010'!$A135="MD",INDIRECT("'Waste 2010'!"&amp;'Country Selector'!$B$3&amp;ROW($A135))*10^12,0)*'Process Emissions Multipliers'!$C$53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08">
        <f ca="1">IF('Waste 2020'!$A135="MD",INDIRECT("'Waste 2020'!"&amp;'Country Selector'!$B$3&amp;ROW($A135))*10^12,0)*'Process Emissions Multipliers'!$E$53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Selector'!$B$3&amp;ROW($A135))*10^12,0)*'Process Emissions Multipliers'!$G$53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Multipliers'!$H$53</f>
        <v>0</v>
      </c>
    </row>
    <row r="128" spans="1:42">
      <c r="A128" s="74">
        <v>76</v>
      </c>
      <c r="B128" s="208">
        <f ca="1">IF('Waste 2010'!$A136="MD",INDIRECT("'Waste 2010'!"&amp;'Country Selector'!$B$3&amp;ROW($A136))*10^12,0)*'Process Emissions Multipliers'!$C$53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08">
        <f ca="1">IF('Waste 2020'!$A136="MD",INDIRECT("'Waste 2020'!"&amp;'Country Selector'!$B$3&amp;ROW($A136))*10^12,0)*'Process Emissions Multipliers'!$E$53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Selector'!$B$3&amp;ROW($A136))*10^12,0)*'Process Emissions Multipliers'!$G$53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Multipliers'!$H$53</f>
        <v>0</v>
      </c>
    </row>
    <row r="129" spans="1:42">
      <c r="A129" s="74">
        <v>77</v>
      </c>
      <c r="B129" s="208">
        <f ca="1">IF('Waste 2010'!$A137="MD",INDIRECT("'Waste 2010'!"&amp;'Country Selector'!$B$3&amp;ROW($A137))*10^12,0)*'Process Emissions Multipliers'!$C$53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08">
        <f ca="1">IF('Waste 2020'!$A137="MD",INDIRECT("'Waste 2020'!"&amp;'Country Selector'!$B$3&amp;ROW($A137))*10^12,0)*'Process Emissions Multipliers'!$E$53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Selector'!$B$3&amp;ROW($A137))*10^12,0)*'Process Emissions Multipliers'!$G$53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Multipliers'!$H$53</f>
        <v>0</v>
      </c>
    </row>
    <row r="130" spans="1:42">
      <c r="A130" s="74">
        <v>78</v>
      </c>
      <c r="B130" s="208">
        <f ca="1">IF('Waste 2010'!$A138="MD",INDIRECT("'Waste 2010'!"&amp;'Country Selector'!$B$3&amp;ROW($A138))*10^12,0)*'Process Emissions Multipliers'!$C$53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08">
        <f ca="1">IF('Waste 2020'!$A138="MD",INDIRECT("'Waste 2020'!"&amp;'Country Selector'!$B$3&amp;ROW($A138))*10^12,0)*'Process Emissions Multipliers'!$E$53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Selector'!$B$3&amp;ROW($A138))*10^12,0)*'Process Emissions Multipliers'!$G$53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Multipliers'!$H$53</f>
        <v>0</v>
      </c>
    </row>
    <row r="131" spans="1:42">
      <c r="A131" s="74">
        <v>79</v>
      </c>
      <c r="B131" s="208">
        <f ca="1">IF('Waste 2010'!$A139="MD",INDIRECT("'Waste 2010'!"&amp;'Country Selector'!$B$3&amp;ROW($A139))*10^12,0)*'Process Emissions Multipliers'!$C$53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08">
        <f ca="1">IF('Waste 2020'!$A139="MD",INDIRECT("'Waste 2020'!"&amp;'Country Selector'!$B$3&amp;ROW($A139))*10^12,0)*'Process Emissions Multipliers'!$E$53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Selector'!$B$3&amp;ROW($A139))*10^12,0)*'Process Emissions Multipliers'!$G$53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Multipliers'!$H$53</f>
        <v>0</v>
      </c>
    </row>
    <row r="132" spans="1:42">
      <c r="A132" s="74">
        <v>80</v>
      </c>
      <c r="B132" s="208">
        <f ca="1">IF('Waste 2010'!$A140="MD",INDIRECT("'Waste 2010'!"&amp;'Country Selector'!$B$3&amp;ROW($A140))*10^12,0)*'Process Emissions Multipliers'!$C$53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08">
        <f ca="1">IF('Waste 2020'!$A140="MD",INDIRECT("'Waste 2020'!"&amp;'Country Selector'!$B$3&amp;ROW($A140))*10^12,0)*'Process Emissions Multipliers'!$E$53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Selector'!$B$3&amp;ROW($A140))*10^12,0)*'Process Emissions Multipliers'!$G$53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Multipliers'!$H$53</f>
        <v>0</v>
      </c>
    </row>
    <row r="133" spans="1:42">
      <c r="A133" s="74">
        <v>81</v>
      </c>
      <c r="B133" s="208">
        <f ca="1">IF('Waste 2010'!$A141="MD",INDIRECT("'Waste 2010'!"&amp;'Country Selector'!$B$3&amp;ROW($A141))*10^12,0)*'Process Emissions Multipliers'!$C$53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08">
        <f ca="1">IF('Waste 2020'!$A141="MD",INDIRECT("'Waste 2020'!"&amp;'Country Selector'!$B$3&amp;ROW($A141))*10^12,0)*'Process Emissions Multipliers'!$E$53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Selector'!$B$3&amp;ROW($A141))*10^12,0)*'Process Emissions Multipliers'!$G$53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Multipliers'!$H$53</f>
        <v>0</v>
      </c>
    </row>
    <row r="134" spans="1:42">
      <c r="A134" s="74">
        <v>82</v>
      </c>
      <c r="B134" s="208">
        <f ca="1">IF('Waste 2010'!$A142="MD",INDIRECT("'Waste 2010'!"&amp;'Country Selector'!$B$3&amp;ROW($A142))*10^12,0)*'Process Emissions Multipliers'!$C$53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208">
        <f ca="1">IF('Waste 2020'!$A142="MD",INDIRECT("'Waste 2020'!"&amp;'Country Selector'!$B$3&amp;ROW($A142))*10^12,0)*'Process Emissions Multipliers'!$E$53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Selector'!$B$3&amp;ROW($A142))*10^12,0)*'Process Emissions Multipliers'!$G$53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Multipliers'!$H$53</f>
        <v>0</v>
      </c>
    </row>
    <row r="135" spans="1:42">
      <c r="A135" s="74">
        <v>83</v>
      </c>
      <c r="B135" s="208">
        <f ca="1">IF('Waste 2010'!$A143="MD",INDIRECT("'Waste 2010'!"&amp;'Country Selector'!$B$3&amp;ROW($A143))*10^12,0)*'Process Emissions Multipliers'!$C$53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08">
        <f ca="1">IF('Waste 2020'!$A143="MD",INDIRECT("'Waste 2020'!"&amp;'Country Selector'!$B$3&amp;ROW($A143))*10^12,0)*'Process Emissions Multipliers'!$E$53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Selector'!$B$3&amp;ROW($A143))*10^12,0)*'Process Emissions Multipliers'!$G$53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Multipliers'!$H$53</f>
        <v>0</v>
      </c>
    </row>
    <row r="136" spans="1:42">
      <c r="A136" s="74">
        <v>84</v>
      </c>
      <c r="B136" s="208">
        <f ca="1">IF('Waste 2010'!$A144="MD",INDIRECT("'Waste 2010'!"&amp;'Country Selector'!$B$3&amp;ROW($A144))*10^12,0)*'Process Emissions Multipliers'!$C$53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08">
        <f ca="1">IF('Waste 2020'!$A144="MD",INDIRECT("'Waste 2020'!"&amp;'Country Selector'!$B$3&amp;ROW($A144))*10^12,0)*'Process Emissions Multipliers'!$E$53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Selector'!$B$3&amp;ROW($A144))*10^12,0)*'Process Emissions Multipliers'!$G$53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Multipliers'!$H$53</f>
        <v>0</v>
      </c>
    </row>
    <row r="137" spans="1:42">
      <c r="A137" s="74">
        <v>85</v>
      </c>
      <c r="B137" s="208">
        <f ca="1">IF('Waste 2010'!$A145="MD",INDIRECT("'Waste 2010'!"&amp;'Country Selector'!$B$3&amp;ROW($A145))*10^12,0)*'Process Emissions Multipliers'!$C$53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08">
        <f ca="1">IF('Waste 2020'!$A145="MD",INDIRECT("'Waste 2020'!"&amp;'Country Selector'!$B$3&amp;ROW($A145))*10^12,0)*'Process Emissions Multipliers'!$E$53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Selector'!$B$3&amp;ROW($A145))*10^12,0)*'Process Emissions Multipliers'!$G$53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Multipliers'!$H$53</f>
        <v>0</v>
      </c>
    </row>
    <row r="138" spans="1:42">
      <c r="A138" s="74">
        <v>86</v>
      </c>
      <c r="B138" s="208">
        <f ca="1">IF('Waste 2010'!$A146="MD",INDIRECT("'Waste 2010'!"&amp;'Country Selector'!$B$3&amp;ROW($A146))*10^12,0)*'Process Emissions Multipliers'!$C$53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08">
        <f ca="1">IF('Waste 2020'!$A146="MD",INDIRECT("'Waste 2020'!"&amp;'Country Selector'!$B$3&amp;ROW($A146))*10^12,0)*'Process Emissions Multipliers'!$E$53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Selector'!$B$3&amp;ROW($A146))*10^12,0)*'Process Emissions Multipliers'!$G$53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Multipliers'!$H$53</f>
        <v>0</v>
      </c>
    </row>
    <row r="139" spans="1:42">
      <c r="A139" s="74">
        <v>87</v>
      </c>
      <c r="B139" s="208">
        <f ca="1">IF('Waste 2010'!$A147="MD",INDIRECT("'Waste 2010'!"&amp;'Country Selector'!$B$3&amp;ROW($A147))*10^12,0)*'Process Emissions Multipliers'!$C$53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08">
        <f ca="1">IF('Waste 2020'!$A147="MD",INDIRECT("'Waste 2020'!"&amp;'Country Selector'!$B$3&amp;ROW($A147))*10^12,0)*'Process Emissions Multipliers'!$E$53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Selector'!$B$3&amp;ROW($A147))*10^12,0)*'Process Emissions Multipliers'!$G$53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Multipliers'!$H$53</f>
        <v>0</v>
      </c>
    </row>
    <row r="140" spans="1:42">
      <c r="A140" s="74">
        <v>88</v>
      </c>
      <c r="B140" s="208">
        <f ca="1">IF('Waste 2010'!$A148="MD",INDIRECT("'Waste 2010'!"&amp;'Country Selector'!$B$3&amp;ROW($A148))*10^12,0)*'Process Emissions Multipliers'!$C$53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08">
        <f ca="1">IF('Waste 2020'!$A148="MD",INDIRECT("'Waste 2020'!"&amp;'Country Selector'!$B$3&amp;ROW($A148))*10^12,0)*'Process Emissions Multipliers'!$E$53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Selector'!$B$3&amp;ROW($A148))*10^12,0)*'Process Emissions Multipliers'!$G$53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Multipliers'!$H$53</f>
        <v>0</v>
      </c>
    </row>
    <row r="141" spans="1:42">
      <c r="A141" s="74">
        <v>89</v>
      </c>
      <c r="B141" s="208">
        <f ca="1">IF('Waste 2010'!$A149="MD",INDIRECT("'Waste 2010'!"&amp;'Country Selector'!$B$3&amp;ROW($A149))*10^12,0)*'Process Emissions Multipliers'!$C$53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208">
        <f ca="1">IF('Waste 2020'!$A149="MD",INDIRECT("'Waste 2020'!"&amp;'Country Selector'!$B$3&amp;ROW($A149))*10^12,0)*'Process Emissions Multipliers'!$E$53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Selector'!$B$3&amp;ROW($A149))*10^12,0)*'Process Emissions Multipliers'!$G$53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Multipliers'!$H$53</f>
        <v>0</v>
      </c>
    </row>
    <row r="142" spans="1:42">
      <c r="A142" s="74">
        <v>90</v>
      </c>
      <c r="B142" s="208">
        <f ca="1">IF('Waste 2010'!$A150="MD",INDIRECT("'Waste 2010'!"&amp;'Country Selector'!$B$3&amp;ROW($A150))*10^12,0)*'Process Emissions Multipliers'!$C$53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08">
        <f ca="1">IF('Waste 2020'!$A150="MD",INDIRECT("'Waste 2020'!"&amp;'Country Selector'!$B$3&amp;ROW($A150))*10^12,0)*'Process Emissions Multipliers'!$E$53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Selector'!$B$3&amp;ROW($A150))*10^12,0)*'Process Emissions Multipliers'!$G$53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Multipliers'!$H$53</f>
        <v>0</v>
      </c>
    </row>
    <row r="143" spans="1:42">
      <c r="A143" s="74">
        <v>91</v>
      </c>
      <c r="B143" s="208">
        <f ca="1">IF('Waste 2010'!$A151="MD",INDIRECT("'Waste 2010'!"&amp;'Country Selector'!$B$3&amp;ROW($A151))*10^12,0)*'Process Emissions Multipliers'!$C$53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08">
        <f ca="1">IF('Waste 2020'!$A151="MD",INDIRECT("'Waste 2020'!"&amp;'Country Selector'!$B$3&amp;ROW($A151))*10^12,0)*'Process Emissions Multipliers'!$E$53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Selector'!$B$3&amp;ROW($A151))*10^12,0)*'Process Emissions Multipliers'!$G$53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Multipliers'!$H$53</f>
        <v>0</v>
      </c>
    </row>
    <row r="144" spans="1:42">
      <c r="A144" s="74">
        <v>92</v>
      </c>
      <c r="B144" s="208">
        <f ca="1">IF('Waste 2010'!$A152="MD",INDIRECT("'Waste 2010'!"&amp;'Country Selector'!$B$3&amp;ROW($A152))*10^12,0)*'Process Emissions Multipliers'!$C$53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08">
        <f ca="1">IF('Waste 2020'!$A152="MD",INDIRECT("'Waste 2020'!"&amp;'Country Selector'!$B$3&amp;ROW($A152))*10^12,0)*'Process Emissions Multipliers'!$E$53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Selector'!$B$3&amp;ROW($A152))*10^12,0)*'Process Emissions Multipliers'!$G$53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Multipliers'!$H$53</f>
        <v>0</v>
      </c>
    </row>
    <row r="145" spans="1:42">
      <c r="A145" s="74">
        <v>93</v>
      </c>
      <c r="B145" s="208">
        <f ca="1">IF('Waste 2010'!$A153="MD",INDIRECT("'Waste 2010'!"&amp;'Country Selector'!$B$3&amp;ROW($A153))*10^12,0)*'Process Emissions Multipliers'!$C$53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08">
        <f ca="1">IF('Waste 2020'!$A153="MD",INDIRECT("'Waste 2020'!"&amp;'Country Selector'!$B$3&amp;ROW($A153))*10^12,0)*'Process Emissions Multipliers'!$E$53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Selector'!$B$3&amp;ROW($A153))*10^12,0)*'Process Emissions Multipliers'!$G$53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Multipliers'!$H$53</f>
        <v>0</v>
      </c>
    </row>
    <row r="146" spans="1:42">
      <c r="A146" s="74">
        <v>94</v>
      </c>
      <c r="B146" s="208">
        <f ca="1">IF('Waste 2010'!$A154="MD",INDIRECT("'Waste 2010'!"&amp;'Country Selector'!$B$3&amp;ROW($A154))*10^12,0)*'Process Emissions Multipliers'!$C$53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08">
        <f ca="1">IF('Waste 2020'!$A154="MD",INDIRECT("'Waste 2020'!"&amp;'Country Selector'!$B$3&amp;ROW($A154))*10^12,0)*'Process Emissions Multipliers'!$E$53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Selector'!$B$3&amp;ROW($A154))*10^12,0)*'Process Emissions Multipliers'!$G$53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Multipliers'!$H$53</f>
        <v>0</v>
      </c>
    </row>
    <row r="147" spans="1:42">
      <c r="A147" s="74">
        <v>95</v>
      </c>
      <c r="B147" s="208">
        <f ca="1">IF('Waste 2010'!$A155="MD",INDIRECT("'Waste 2010'!"&amp;'Country Selector'!$B$3&amp;ROW($A155))*10^12,0)*'Process Emissions Multipliers'!$C$53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08">
        <f ca="1">IF('Waste 2020'!$A155="MD",INDIRECT("'Waste 2020'!"&amp;'Country Selector'!$B$3&amp;ROW($A155))*10^12,0)*'Process Emissions Multipliers'!$E$53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Selector'!$B$3&amp;ROW($A155))*10^12,0)*'Process Emissions Multipliers'!$G$53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Multipliers'!$H$53</f>
        <v>0</v>
      </c>
    </row>
    <row r="148" spans="1:42">
      <c r="A148" s="74">
        <v>96</v>
      </c>
      <c r="B148" s="208">
        <f ca="1">IF('Waste 2010'!$A156="MD",INDIRECT("'Waste 2010'!"&amp;'Country Selector'!$B$3&amp;ROW($A156))*10^12,0)*'Process Emissions Multipliers'!$C$53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08">
        <f ca="1">IF('Waste 2020'!$A156="MD",INDIRECT("'Waste 2020'!"&amp;'Country Selector'!$B$3&amp;ROW($A156))*10^12,0)*'Process Emissions Multipliers'!$E$53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Selector'!$B$3&amp;ROW($A156))*10^12,0)*'Process Emissions Multipliers'!$G$53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Multipliers'!$H$53</f>
        <v>0</v>
      </c>
    </row>
    <row r="149" spans="1:42">
      <c r="A149" s="74">
        <v>97</v>
      </c>
      <c r="B149" s="208">
        <f ca="1">IF('Waste 2010'!$A157="MD",INDIRECT("'Waste 2010'!"&amp;'Country Selector'!$B$3&amp;ROW($A157))*10^12,0)*'Process Emissions Multipliers'!$C$53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08">
        <f ca="1">IF('Waste 2020'!$A157="MD",INDIRECT("'Waste 2020'!"&amp;'Country Selector'!$B$3&amp;ROW($A157))*10^12,0)*'Process Emissions Multipliers'!$E$53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Selector'!$B$3&amp;ROW($A157))*10^12,0)*'Process Emissions Multipliers'!$G$53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Multipliers'!$H$53</f>
        <v>0</v>
      </c>
    </row>
    <row r="150" spans="1:42">
      <c r="A150" s="74">
        <v>98</v>
      </c>
      <c r="B150" s="208">
        <f ca="1">IF('Waste 2010'!$A158="MD",INDIRECT("'Waste 2010'!"&amp;'Country Selector'!$B$3&amp;ROW($A158))*10^12,0)*'Process Emissions Multipliers'!$C$53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08">
        <f ca="1">IF('Waste 2020'!$A158="MD",INDIRECT("'Waste 2020'!"&amp;'Country Selector'!$B$3&amp;ROW($A158))*10^12,0)*'Process Emissions Multipliers'!$E$53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Selector'!$B$3&amp;ROW($A158))*10^12,0)*'Process Emissions Multipliers'!$G$53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Multipliers'!$H$53</f>
        <v>0</v>
      </c>
    </row>
    <row r="151" spans="1:42">
      <c r="A151" s="74">
        <v>99</v>
      </c>
      <c r="B151" s="208">
        <f ca="1">IF('Waste 2010'!$A159="MD",INDIRECT("'Waste 2010'!"&amp;'Country Selector'!$B$3&amp;ROW($A159))*10^12,0)*'Process Emissions Multipliers'!$C$53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08">
        <f ca="1">IF('Waste 2020'!$A159="MD",INDIRECT("'Waste 2020'!"&amp;'Country Selector'!$B$3&amp;ROW($A159))*10^12,0)*'Process Emissions Multipliers'!$E$53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Selector'!$B$3&amp;ROW($A159))*10^12,0)*'Process Emissions Multipliers'!$G$53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Multipliers'!$H$53</f>
        <v>0</v>
      </c>
    </row>
    <row r="152" spans="1:42">
      <c r="A152" s="74">
        <v>100</v>
      </c>
      <c r="B152" s="208">
        <f ca="1">IF('Waste 2010'!$A160="MD",INDIRECT("'Waste 2010'!"&amp;'Country Selector'!$B$3&amp;ROW($A160))*10^12,0)*'Process Emissions Multipliers'!$C$53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08">
        <f ca="1">IF('Waste 2020'!$A160="MD",INDIRECT("'Waste 2020'!"&amp;'Country Selector'!$B$3&amp;ROW($A160))*10^12,0)*'Process Emissions Multipliers'!$E$53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Selector'!$B$3&amp;ROW($A160))*10^12,0)*'Process Emissions Multipliers'!$G$53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Multipliers'!$H$53</f>
        <v>0</v>
      </c>
    </row>
    <row r="153" spans="1:42">
      <c r="A153" s="74">
        <v>150</v>
      </c>
      <c r="B153" s="208">
        <f ca="1">IF('Waste 2010'!$A161="MD",INDIRECT("'Waste 2010'!"&amp;'Country Selector'!$B$3&amp;ROW($A161))*10^12,0)*'Process Emissions Multipliers'!$C$53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08">
        <f ca="1">IF('Waste 2020'!$A161="MD",INDIRECT("'Waste 2020'!"&amp;'Country Selector'!$B$3&amp;ROW($A161))*10^12,0)*'Process Emissions Multipliers'!$E$53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Selector'!$B$3&amp;ROW($A161))*10^12,0)*'Process Emissions Multipliers'!$G$53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Multipliers'!$H$53</f>
        <v>0</v>
      </c>
    </row>
    <row r="154" spans="1:42">
      <c r="A154" s="74">
        <v>200</v>
      </c>
      <c r="B154" s="208">
        <f ca="1">IF('Waste 2010'!$A162="MD",INDIRECT("'Waste 2010'!"&amp;'Country Selector'!$B$3&amp;ROW($A162))*10^12,0)*'Process Emissions Multipliers'!$C$53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08">
        <f ca="1">IF('Waste 2020'!$A162="MD",INDIRECT("'Waste 2020'!"&amp;'Country Selector'!$B$3&amp;ROW($A162))*10^12,0)*'Process Emissions Multipliers'!$E$53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Selector'!$B$3&amp;ROW($A162))*10^12,0)*'Process Emissions Multipliers'!$G$53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Multipliers'!$H$53</f>
        <v>0</v>
      </c>
    </row>
    <row r="155" spans="1:42">
      <c r="A155" s="74">
        <v>250</v>
      </c>
      <c r="B155" s="208">
        <f ca="1">IF('Waste 2010'!$A163="MD",INDIRECT("'Waste 2010'!"&amp;'Country Selector'!$B$3&amp;ROW($A163))*10^12,0)*'Process Emissions Multipliers'!$C$53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08">
        <f ca="1">IF('Waste 2020'!$A163="MD",INDIRECT("'Waste 2020'!"&amp;'Country Selector'!$B$3&amp;ROW($A163))*10^12,0)*'Process Emissions Multipliers'!$E$53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Selector'!$B$3&amp;ROW($A163))*10^12,0)*'Process Emissions Multipliers'!$G$53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Multipliers'!$H$53</f>
        <v>0</v>
      </c>
    </row>
    <row r="156" spans="1:42">
      <c r="A156" s="74">
        <v>300</v>
      </c>
      <c r="B156" s="208">
        <f ca="1">IF('Waste 2010'!$A164="MD",INDIRECT("'Waste 2010'!"&amp;'Country Selector'!$B$3&amp;ROW($A164))*10^12,0)*'Process Emissions Multipliers'!$C$53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08">
        <f ca="1">IF('Waste 2020'!$A164="MD",INDIRECT("'Waste 2020'!"&amp;'Country Selector'!$B$3&amp;ROW($A164))*10^12,0)*'Process Emissions Multipliers'!$E$53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Selector'!$B$3&amp;ROW($A164))*10^12,0)*'Process Emissions Multipliers'!$G$53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Multipliers'!$H$53</f>
        <v>0</v>
      </c>
    </row>
    <row r="157" spans="1:42">
      <c r="A157" s="74">
        <v>350</v>
      </c>
      <c r="B157" s="208">
        <f ca="1">IF('Waste 2010'!$A165="MD",INDIRECT("'Waste 2010'!"&amp;'Country Selector'!$B$3&amp;ROW($A165))*10^12,0)*'Process Emissions Multipliers'!$C$53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08">
        <f ca="1">IF('Waste 2020'!$A165="MD",INDIRECT("'Waste 2020'!"&amp;'Country Selector'!$B$3&amp;ROW($A165))*10^12,0)*'Process Emissions Multipliers'!$E$53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Selector'!$B$3&amp;ROW($A165))*10^12,0)*'Process Emissions Multipliers'!$G$53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Multipliers'!$H$53</f>
        <v>0</v>
      </c>
    </row>
    <row r="158" spans="1:42">
      <c r="A158" s="74">
        <v>400</v>
      </c>
      <c r="B158" s="208">
        <f ca="1">IF('Waste 2010'!$A166="MD",INDIRECT("'Waste 2010'!"&amp;'Country Selector'!$B$3&amp;ROW($A166))*10^12,0)*'Process Emissions Multipliers'!$C$53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08">
        <f ca="1">IF('Waste 2020'!$A166="MD",INDIRECT("'Waste 2020'!"&amp;'Country Selector'!$B$3&amp;ROW($A166))*10^12,0)*'Process Emissions Multipliers'!$E$53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Selector'!$B$3&amp;ROW($A166))*10^12,0)*'Process Emissions Multipliers'!$G$53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Multipliers'!$H$53</f>
        <v>0</v>
      </c>
    </row>
    <row r="159" spans="1:42">
      <c r="A159" s="74">
        <v>450</v>
      </c>
      <c r="B159" s="208">
        <f ca="1">IF('Waste 2010'!$A167="MD",INDIRECT("'Waste 2010'!"&amp;'Country Selector'!$B$3&amp;ROW($A167))*10^12,0)*'Process Emissions Multipliers'!$C$53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08">
        <f ca="1">IF('Waste 2020'!$A167="MD",INDIRECT("'Waste 2020'!"&amp;'Country Selector'!$B$3&amp;ROW($A167))*10^12,0)*'Process Emissions Multipliers'!$E$53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Selector'!$B$3&amp;ROW($A167))*10^12,0)*'Process Emissions Multipliers'!$G$53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Multipliers'!$H$53</f>
        <v>0</v>
      </c>
    </row>
    <row r="160" spans="1:42">
      <c r="A160" s="74">
        <v>500</v>
      </c>
      <c r="B160" s="208">
        <f ca="1">IF('Waste 2010'!$A168="MD",INDIRECT("'Waste 2010'!"&amp;'Country Selector'!$B$3&amp;ROW($A168))*10^12,0)*'Process Emissions Multipliers'!$C$53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08">
        <f ca="1">IF('Waste 2020'!$A168="MD",INDIRECT("'Waste 2020'!"&amp;'Country Selector'!$B$3&amp;ROW($A168))*10^12,0)*'Process Emissions Multipliers'!$E$53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Selector'!$B$3&amp;ROW($A168))*10^12,0)*'Process Emissions Multipliers'!$G$53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Multipliers'!$H$53</f>
        <v>0</v>
      </c>
    </row>
    <row r="161" spans="1:42">
      <c r="A161" s="74">
        <v>550</v>
      </c>
      <c r="B161" s="208">
        <f ca="1">IF('Waste 2010'!$A169="MD",INDIRECT("'Waste 2010'!"&amp;'Country Selector'!$B$3&amp;ROW($A169))*10^12,0)*'Process Emissions Multipliers'!$C$53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 s="208">
        <f ca="1">IF('Waste 2020'!$A169="MD",INDIRECT("'Waste 2020'!"&amp;'Country Selector'!$B$3&amp;ROW($A169))*10^12,0)*'Process Emissions Multipliers'!$E$53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Selector'!$B$3&amp;ROW($A169))*10^12,0)*'Process Emissions Multipliers'!$G$53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Multipliers'!$H$53</f>
        <v>0</v>
      </c>
    </row>
    <row r="162" spans="1:42">
      <c r="A162" s="74">
        <v>600</v>
      </c>
      <c r="B162" s="208">
        <f ca="1">IF('Waste 2010'!$A170="MD",INDIRECT("'Waste 2010'!"&amp;'Country Selector'!$B$3&amp;ROW($A170))*10^12,0)*'Process Emissions Multipliers'!$C$53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08">
        <f ca="1">IF('Waste 2020'!$A170="MD",INDIRECT("'Waste 2020'!"&amp;'Country Selector'!$B$3&amp;ROW($A170))*10^12,0)*'Process Emissions Multipliers'!$E$53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Selector'!$B$3&amp;ROW($A170))*10^12,0)*'Process Emissions Multipliers'!$G$53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Multipliers'!$H$53</f>
        <v>0</v>
      </c>
    </row>
    <row r="163" spans="1:42">
      <c r="A163" s="74">
        <v>650</v>
      </c>
      <c r="B163" s="208">
        <f ca="1">IF('Waste 2010'!$A171="MD",INDIRECT("'Waste 2010'!"&amp;'Country Selector'!$B$3&amp;ROW($A171))*10^12,0)*'Process Emissions Multipliers'!$C$53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08">
        <f ca="1">IF('Waste 2020'!$A171="MD",INDIRECT("'Waste 2020'!"&amp;'Country Selector'!$B$3&amp;ROW($A171))*10^12,0)*'Process Emissions Multipliers'!$E$53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Selector'!$B$3&amp;ROW($A171))*10^12,0)*'Process Emissions Multipliers'!$G$53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Multipliers'!$H$53</f>
        <v>0</v>
      </c>
    </row>
    <row r="164" spans="1:42">
      <c r="A164" s="74">
        <v>700</v>
      </c>
      <c r="B164" s="208">
        <f ca="1">IF('Waste 2010'!$A172="MD",INDIRECT("'Waste 2010'!"&amp;'Country Selector'!$B$3&amp;ROW($A172))*10^12,0)*'Process Emissions Multipliers'!$C$53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08">
        <f ca="1">IF('Waste 2020'!$A172="MD",INDIRECT("'Waste 2020'!"&amp;'Country Selector'!$B$3&amp;ROW($A172))*10^12,0)*'Process Emissions Multipliers'!$E$53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Selector'!$B$3&amp;ROW($A172))*10^12,0)*'Process Emissions Multipliers'!$G$53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Multipliers'!$H$53</f>
        <v>0</v>
      </c>
    </row>
    <row r="165" spans="1:42">
      <c r="A165" s="74">
        <v>750</v>
      </c>
      <c r="B165" s="208">
        <f ca="1">IF('Waste 2010'!$A173="MD",INDIRECT("'Waste 2010'!"&amp;'Country Selector'!$B$3&amp;ROW($A173))*10^12,0)*'Process Emissions Multipliers'!$C$53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08">
        <f ca="1">IF('Waste 2020'!$A173="MD",INDIRECT("'Waste 2020'!"&amp;'Country Selector'!$B$3&amp;ROW($A173))*10^12,0)*'Process Emissions Multipliers'!$E$53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Selector'!$B$3&amp;ROW($A173))*10^12,0)*'Process Emissions Multipliers'!$G$53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Multipliers'!$H$53</f>
        <v>0</v>
      </c>
    </row>
    <row r="166" spans="1:42">
      <c r="A166" s="74">
        <v>800</v>
      </c>
      <c r="B166" s="208">
        <f ca="1">IF('Waste 2010'!$A174="MD",INDIRECT("'Waste 2010'!"&amp;'Country Selector'!$B$3&amp;ROW($A174))*10^12,0)*'Process Emissions Multipliers'!$C$53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08">
        <f ca="1">IF('Waste 2020'!$A174="MD",INDIRECT("'Waste 2020'!"&amp;'Country Selector'!$B$3&amp;ROW($A174))*10^12,0)*'Process Emissions Multipliers'!$E$53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Selector'!$B$3&amp;ROW($A174))*10^12,0)*'Process Emissions Multipliers'!$G$53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Multipliers'!$H$53</f>
        <v>0</v>
      </c>
    </row>
    <row r="167" spans="1:42">
      <c r="A167" s="74">
        <v>850</v>
      </c>
      <c r="B167" s="208">
        <f ca="1">IF('Waste 2010'!$A175="MD",INDIRECT("'Waste 2010'!"&amp;'Country Selector'!$B$3&amp;ROW($A175))*10^12,0)*'Process Emissions Multipliers'!$C$53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08">
        <f ca="1">IF('Waste 2020'!$A175="MD",INDIRECT("'Waste 2020'!"&amp;'Country Selector'!$B$3&amp;ROW($A175))*10^12,0)*'Process Emissions Multipliers'!$E$53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Selector'!$B$3&amp;ROW($A175))*10^12,0)*'Process Emissions Multipliers'!$G$53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Multipliers'!$H$53</f>
        <v>0</v>
      </c>
    </row>
    <row r="168" spans="1:42">
      <c r="A168" s="74">
        <v>900</v>
      </c>
      <c r="B168" s="208">
        <f ca="1">IF('Waste 2010'!$A176="MD",INDIRECT("'Waste 2010'!"&amp;'Country Selector'!$B$3&amp;ROW($A176))*10^12,0)*'Process Emissions Multipliers'!$C$53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08">
        <f ca="1">IF('Waste 2020'!$A176="MD",INDIRECT("'Waste 2020'!"&amp;'Country Selector'!$B$3&amp;ROW($A176))*10^12,0)*'Process Emissions Multipliers'!$E$53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Selector'!$B$3&amp;ROW($A176))*10^12,0)*'Process Emissions Multipliers'!$G$53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Multipliers'!$H$53</f>
        <v>0</v>
      </c>
    </row>
    <row r="169" spans="1:42">
      <c r="A169" s="74">
        <v>950</v>
      </c>
      <c r="B169" s="208">
        <f ca="1">IF('Waste 2010'!$A177="MD",INDIRECT("'Waste 2010'!"&amp;'Country Selector'!$B$3&amp;ROW($A177))*10^12,0)*'Process Emissions Multipliers'!$C$53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08">
        <f ca="1">IF('Waste 2020'!$A177="MD",INDIRECT("'Waste 2020'!"&amp;'Country Selector'!$B$3&amp;ROW($A177))*10^12,0)*'Process Emissions Multipliers'!$E$53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Selector'!$B$3&amp;ROW($A177))*10^12,0)*'Process Emissions Multipliers'!$G$53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Multipliers'!$H$53</f>
        <v>0</v>
      </c>
    </row>
    <row r="170" spans="1:42">
      <c r="A170" s="74">
        <v>1000</v>
      </c>
      <c r="B170" s="208">
        <f ca="1">IF('Waste 2010'!$A178="MD",INDIRECT("'Waste 2010'!"&amp;'Country Selector'!$B$3&amp;ROW($A178))*10^12,0)*'Process Emissions Multipliers'!$C$53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08">
        <f ca="1">IF('Waste 2020'!$A178="MD",INDIRECT("'Waste 2020'!"&amp;'Country Selector'!$B$3&amp;ROW($A178))*10^12,0)*'Process Emissions Multipliers'!$E$53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Selector'!$B$3&amp;ROW($A178))*10^12,0)*'Process Emissions Multipliers'!$G$53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Multipliers'!$H$53</f>
        <v>0</v>
      </c>
    </row>
    <row r="171" spans="1:42">
      <c r="A171" s="74">
        <v>1500</v>
      </c>
      <c r="B171" s="208">
        <f ca="1">IF('Waste 2010'!$A179="MD",INDIRECT("'Waste 2010'!"&amp;'Country Selector'!$B$3&amp;ROW($A179))*10^12,0)*'Process Emissions Multipliers'!$C$53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08">
        <f ca="1">IF('Waste 2020'!$A179="MD",INDIRECT("'Waste 2020'!"&amp;'Country Selector'!$B$3&amp;ROW($A179))*10^12,0)*'Process Emissions Multipliers'!$E$53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Selector'!$B$3&amp;ROW($A179))*10^12,0)*'Process Emissions Multipliers'!$G$53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Multipliers'!$H$53</f>
        <v>0</v>
      </c>
    </row>
    <row r="172" spans="1:42">
      <c r="A172" s="74">
        <v>2000</v>
      </c>
      <c r="B172" s="208">
        <f ca="1">IF('Waste 2010'!$A180="MD",INDIRECT("'Waste 2010'!"&amp;'Country Selector'!$B$3&amp;ROW($A180))*10^12,0)*'Process Emissions Multipliers'!$C$53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08">
        <f ca="1">IF('Waste 2020'!$A180="MD",INDIRECT("'Waste 2020'!"&amp;'Country Selector'!$B$3&amp;ROW($A180))*10^12,0)*'Process Emissions Multipliers'!$E$53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Selector'!$B$3&amp;ROW($A180))*10^12,0)*'Process Emissions Multipliers'!$G$53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Multipliers'!$H$53</f>
        <v>0</v>
      </c>
    </row>
    <row r="173" spans="1:42">
      <c r="A173" s="74">
        <v>3000</v>
      </c>
      <c r="B173" s="208">
        <f ca="1">IF('Waste 2010'!$A181="MD",INDIRECT("'Waste 2010'!"&amp;'Country Selector'!$B$3&amp;ROW($A181))*10^12,0)*'Process Emissions Multipliers'!$C$53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08">
        <f ca="1">IF('Waste 2020'!$A181="MD",INDIRECT("'Waste 2020'!"&amp;'Country Selector'!$B$3&amp;ROW($A181))*10^12,0)*'Process Emissions Multipliers'!$E$53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Selector'!$B$3&amp;ROW($A181))*10^12,0)*'Process Emissions Multipliers'!$G$53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Multipliers'!$H$53</f>
        <v>0</v>
      </c>
    </row>
    <row r="174" spans="1:42">
      <c r="A174" s="74">
        <v>5000</v>
      </c>
      <c r="B174" s="208">
        <f ca="1">IF('Waste 2010'!$A182="MD",INDIRECT("'Waste 2010'!"&amp;'Country Selector'!$B$3&amp;ROW($A182))*10^12,0)*'Process Emissions Multipliers'!$C$53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08">
        <f ca="1">IF('Waste 2020'!$A182="MD",INDIRECT("'Waste 2020'!"&amp;'Country Selector'!$B$3&amp;ROW($A182))*10^12,0)*'Process Emissions Multipliers'!$E$53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Selector'!$B$3&amp;ROW($A182))*10^12,0)*'Process Emissions Multipliers'!$G$53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Multipliers'!$H$53</f>
        <v>0</v>
      </c>
    </row>
    <row r="175" spans="1:42">
      <c r="A175" s="74">
        <v>10000</v>
      </c>
      <c r="B175" s="208">
        <f ca="1">IF('Waste 2010'!$A183="MD",INDIRECT("'Waste 2010'!"&amp;'Country Selector'!$B$3&amp;ROW($A183))*10^12,0)*'Process Emissions Multipliers'!$C$53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08">
        <f ca="1">IF('Waste 2020'!$A183="MD",INDIRECT("'Waste 2020'!"&amp;'Country Selector'!$B$3&amp;ROW($A183))*10^12,0)*'Process Emissions Multipliers'!$E$53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Selector'!$B$3&amp;ROW($A183))*10^12,0)*'Process Emissions Multipliers'!$G$53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Multipliers'!$H$53</f>
        <v>0</v>
      </c>
    </row>
    <row r="176" spans="1:42">
      <c r="A176" s="74">
        <v>100000</v>
      </c>
      <c r="B176" s="208">
        <f ca="1">IF('Waste 2010'!$A184="MD",INDIRECT("'Waste 2010'!"&amp;'Country Selector'!$B$3&amp;ROW($A184))*10^12,0)*'Process Emissions Multipliers'!$C$53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08">
        <f ca="1">IF('Waste 2020'!$A184="MD",INDIRECT("'Waste 2020'!"&amp;'Country Selector'!$B$3&amp;ROW($A184))*10^12,0)*'Process Emissions Multipliers'!$E$53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Selector'!$B$3&amp;ROW($A184))*10^12,0)*'Process Emissions Multipliers'!$G$53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Multipliers'!$H$53</f>
        <v>0</v>
      </c>
    </row>
    <row r="177" spans="1:42">
      <c r="A177" s="74">
        <v>1000000</v>
      </c>
      <c r="B177" s="208">
        <f ca="1">IF('Waste 2010'!$A185="MD",INDIRECT("'Waste 2010'!"&amp;'Country Selector'!$B$3&amp;ROW($A185))*10^12,0)*'Process Emissions Multipliers'!$C$53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08">
        <f ca="1">IF('Waste 2020'!$A185="MD",INDIRECT("'Waste 2020'!"&amp;'Country Selector'!$B$3&amp;ROW($A185))*10^12,0)*'Process Emissions Multipliers'!$E$53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Selector'!$B$3&amp;ROW($A185))*10^12,0)*'Process Emissions Multipliers'!$G$53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Multipliers'!$H$53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V2" sqref="V2"/>
    </sheetView>
  </sheetViews>
  <sheetFormatPr defaultRowHeight="15"/>
  <cols>
    <col min="1" max="1" width="28.85546875" customWidth="1"/>
    <col min="2" max="2" width="11" bestFit="1" customWidth="1"/>
    <col min="12" max="12" width="9.140625" customWidth="1"/>
    <col min="22" max="22" width="10.85546875" customWidth="1"/>
    <col min="42" max="42" width="10.2851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>'Process Emissions Multipliers'!$C$65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IF('Soil 2020'!$A10="CM",INDIRECT("'Soil 2020'!"&amp;'Country Selector'!$B$3&amp;ROW($A10))*10^12,0)*'Process Emissions Multipliers'!$E$65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IF('Soil 2030'!$A10="CM",INDIRECT("'Soil 2030'!"&amp;'Country Selector'!$B$3&amp;ROW($A10))*10^12,0)*'Process Emissions Multipliers'!$G$65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Multipliers'!$H$65</f>
        <v>0</v>
      </c>
    </row>
    <row r="3" spans="1:42">
      <c r="A3" s="74">
        <v>-49</v>
      </c>
      <c r="B3" s="208">
        <f>'Process Emissions Multipliers'!$C$65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07">
        <f ca="1">IF('Soil 2020'!$A11="CM",INDIRECT("'Soil 2020'!"&amp;'Country Selector'!$B$3&amp;ROW($A11))*10^12,0)*'Process Emissions Multipliers'!$E$65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07">
        <f ca="1">IF('Soil 2030'!$A11="CM",INDIRECT("'Soil 2030'!"&amp;'Country Selector'!$B$3&amp;ROW($A11))*10^12,0)*'Process Emissions Multipliers'!$G$65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07">
        <f ca="1">V3*'Process Emissions Multipliers'!$H$65</f>
        <v>0</v>
      </c>
    </row>
    <row r="4" spans="1:42">
      <c r="A4" s="74">
        <v>-48</v>
      </c>
      <c r="B4" s="208">
        <f>'Process Emissions Multipliers'!$C$65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07">
        <f ca="1">IF('Soil 2020'!$A12="CM",INDIRECT("'Soil 2020'!"&amp;'Country Selector'!$B$3&amp;ROW($A12))*10^12,0)*'Process Emissions Multipliers'!$E$65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07">
        <f ca="1">IF('Soil 2030'!$A12="CM",INDIRECT("'Soil 2030'!"&amp;'Country Selector'!$B$3&amp;ROW($A12))*10^12,0)*'Process Emissions Multipliers'!$G$65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07">
        <f ca="1">V4*'Process Emissions Multipliers'!$H$65</f>
        <v>0</v>
      </c>
    </row>
    <row r="5" spans="1:42">
      <c r="A5" s="74">
        <v>-47</v>
      </c>
      <c r="B5" s="208">
        <f>'Process Emissions Multipliers'!$C$65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07">
        <f ca="1">IF('Soil 2020'!$A13="CM",INDIRECT("'Soil 2020'!"&amp;'Country Selector'!$B$3&amp;ROW($A13))*10^12,0)*'Process Emissions Multipliers'!$E$65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07">
        <f ca="1">IF('Soil 2030'!$A13="CM",INDIRECT("'Soil 2030'!"&amp;'Country Selector'!$B$3&amp;ROW($A13))*10^12,0)*'Process Emissions Multipliers'!$G$65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07">
        <f ca="1">V5*'Process Emissions Multipliers'!$H$65</f>
        <v>0</v>
      </c>
    </row>
    <row r="6" spans="1:42">
      <c r="A6" s="74">
        <v>-46</v>
      </c>
      <c r="B6" s="208">
        <f>'Process Emissions Multipliers'!$C$65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07">
        <f ca="1">IF('Soil 2020'!$A14="CM",INDIRECT("'Soil 2020'!"&amp;'Country Selector'!$B$3&amp;ROW($A14))*10^12,0)*'Process Emissions Multipliers'!$E$65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07">
        <f ca="1">IF('Soil 2030'!$A14="CM",INDIRECT("'Soil 2030'!"&amp;'Country Selector'!$B$3&amp;ROW($A14))*10^12,0)*'Process Emissions Multipliers'!$G$65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07">
        <f ca="1">V6*'Process Emissions Multipliers'!$H$65</f>
        <v>0</v>
      </c>
    </row>
    <row r="7" spans="1:42">
      <c r="A7" s="74">
        <v>-45</v>
      </c>
      <c r="B7" s="208">
        <f>'Process Emissions Multipliers'!$C$65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07">
        <f ca="1">IF('Soil 2020'!$A15="CM",INDIRECT("'Soil 2020'!"&amp;'Country Selector'!$B$3&amp;ROW($A15))*10^12,0)*'Process Emissions Multipliers'!$E$65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07">
        <f ca="1">IF('Soil 2030'!$A15="CM",INDIRECT("'Soil 2030'!"&amp;'Country Selector'!$B$3&amp;ROW($A15))*10^12,0)*'Process Emissions Multipliers'!$G$65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07">
        <f ca="1">V7*'Process Emissions Multipliers'!$H$65</f>
        <v>0</v>
      </c>
    </row>
    <row r="8" spans="1:42">
      <c r="A8" s="74">
        <v>-44</v>
      </c>
      <c r="B8" s="208">
        <f>'Process Emissions Multipliers'!$C$65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07">
        <f ca="1">IF('Soil 2020'!$A16="CM",INDIRECT("'Soil 2020'!"&amp;'Country Selector'!$B$3&amp;ROW($A16))*10^12,0)*'Process Emissions Multipliers'!$E$65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07">
        <f ca="1">IF('Soil 2030'!$A16="CM",INDIRECT("'Soil 2030'!"&amp;'Country Selector'!$B$3&amp;ROW($A16))*10^12,0)*'Process Emissions Multipliers'!$G$65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07">
        <f ca="1">V8*'Process Emissions Multipliers'!$H$65</f>
        <v>0</v>
      </c>
    </row>
    <row r="9" spans="1:42">
      <c r="A9" s="74">
        <v>-43</v>
      </c>
      <c r="B9" s="208">
        <f>'Process Emissions Multipliers'!$C$65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07">
        <f ca="1">IF('Soil 2020'!$A17="CM",INDIRECT("'Soil 2020'!"&amp;'Country Selector'!$B$3&amp;ROW($A17))*10^12,0)*'Process Emissions Multipliers'!$E$65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07">
        <f ca="1">IF('Soil 2030'!$A17="CM",INDIRECT("'Soil 2030'!"&amp;'Country Selector'!$B$3&amp;ROW($A17))*10^12,0)*'Process Emissions Multipliers'!$G$65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07">
        <f ca="1">V9*'Process Emissions Multipliers'!$H$65</f>
        <v>0</v>
      </c>
    </row>
    <row r="10" spans="1:42">
      <c r="A10" s="74">
        <v>-42</v>
      </c>
      <c r="B10" s="208">
        <f>'Process Emissions Multipliers'!$C$65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07">
        <f ca="1">IF('Soil 2020'!$A18="CM",INDIRECT("'Soil 2020'!"&amp;'Country Selector'!$B$3&amp;ROW($A18))*10^12,0)*'Process Emissions Multipliers'!$E$65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07">
        <f ca="1">IF('Soil 2030'!$A18="CM",INDIRECT("'Soil 2030'!"&amp;'Country Selector'!$B$3&amp;ROW($A18))*10^12,0)*'Process Emissions Multipliers'!$G$65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07">
        <f ca="1">V10*'Process Emissions Multipliers'!$H$65</f>
        <v>0</v>
      </c>
    </row>
    <row r="11" spans="1:42">
      <c r="A11" s="74">
        <v>-41</v>
      </c>
      <c r="B11" s="208">
        <f>'Process Emissions Multipliers'!$C$65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07">
        <f ca="1">IF('Soil 2020'!$A19="CM",INDIRECT("'Soil 2020'!"&amp;'Country Selector'!$B$3&amp;ROW($A19))*10^12,0)*'Process Emissions Multipliers'!$E$65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07">
        <f ca="1">IF('Soil 2030'!$A19="CM",INDIRECT("'Soil 2030'!"&amp;'Country Selector'!$B$3&amp;ROW($A19))*10^12,0)*'Process Emissions Multipliers'!$G$65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07">
        <f ca="1">V11*'Process Emissions Multipliers'!$H$65</f>
        <v>0</v>
      </c>
    </row>
    <row r="12" spans="1:42">
      <c r="A12" s="74">
        <v>-40</v>
      </c>
      <c r="B12" s="208">
        <f>'Process Emissions Multipliers'!$C$65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07">
        <f ca="1">IF('Soil 2020'!$A20="CM",INDIRECT("'Soil 2020'!"&amp;'Country Selector'!$B$3&amp;ROW($A20))*10^12,0)*'Process Emissions Multipliers'!$E$65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207">
        <f ca="1">IF('Soil 2030'!$A20="CM",INDIRECT("'Soil 2030'!"&amp;'Country Selector'!$B$3&amp;ROW($A20))*10^12,0)*'Process Emissions Multipliers'!$G$65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07">
        <f ca="1">V12*'Process Emissions Multipliers'!$H$65</f>
        <v>0</v>
      </c>
    </row>
    <row r="13" spans="1:42">
      <c r="A13" s="74">
        <v>-39</v>
      </c>
      <c r="B13" s="208">
        <f>'Process Emissions Multipliers'!$C$65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07">
        <f ca="1">IF('Soil 2020'!$A21="CM",INDIRECT("'Soil 2020'!"&amp;'Country Selector'!$B$3&amp;ROW($A21))*10^12,0)*'Process Emissions Multipliers'!$E$65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07">
        <f ca="1">IF('Soil 2030'!$A21="CM",INDIRECT("'Soil 2030'!"&amp;'Country Selector'!$B$3&amp;ROW($A21))*10^12,0)*'Process Emissions Multipliers'!$G$65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07">
        <f ca="1">V13*'Process Emissions Multipliers'!$H$65</f>
        <v>0</v>
      </c>
    </row>
    <row r="14" spans="1:42">
      <c r="A14" s="74">
        <v>-38</v>
      </c>
      <c r="B14" s="208">
        <f>'Process Emissions Multipliers'!$C$65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07">
        <f ca="1">IF('Soil 2020'!$A22="CM",INDIRECT("'Soil 2020'!"&amp;'Country Selector'!$B$3&amp;ROW($A22))*10^12,0)*'Process Emissions Multipliers'!$E$65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07">
        <f ca="1">IF('Soil 2030'!$A22="CM",INDIRECT("'Soil 2030'!"&amp;'Country Selector'!$B$3&amp;ROW($A22))*10^12,0)*'Process Emissions Multipliers'!$G$65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07">
        <f ca="1">V14*'Process Emissions Multipliers'!$H$65</f>
        <v>0</v>
      </c>
    </row>
    <row r="15" spans="1:42">
      <c r="A15" s="74">
        <v>-37</v>
      </c>
      <c r="B15" s="208">
        <f>'Process Emissions Multipliers'!$C$65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07">
        <f ca="1">IF('Soil 2020'!$A23="CM",INDIRECT("'Soil 2020'!"&amp;'Country Selector'!$B$3&amp;ROW($A23))*10^12,0)*'Process Emissions Multipliers'!$E$65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07">
        <f ca="1">IF('Soil 2030'!$A23="CM",INDIRECT("'Soil 2030'!"&amp;'Country Selector'!$B$3&amp;ROW($A23))*10^12,0)*'Process Emissions Multipliers'!$G$65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07">
        <f ca="1">V15*'Process Emissions Multipliers'!$H$65</f>
        <v>0</v>
      </c>
    </row>
    <row r="16" spans="1:42">
      <c r="A16" s="74">
        <v>-36</v>
      </c>
      <c r="B16" s="208">
        <f>'Process Emissions Multipliers'!$C$65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07">
        <f ca="1">IF('Soil 2020'!$A24="CM",INDIRECT("'Soil 2020'!"&amp;'Country Selector'!$B$3&amp;ROW($A24))*10^12,0)*'Process Emissions Multipliers'!$E$65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07">
        <f ca="1">IF('Soil 2030'!$A24="CM",INDIRECT("'Soil 2030'!"&amp;'Country Selector'!$B$3&amp;ROW($A24))*10^12,0)*'Process Emissions Multipliers'!$G$65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07">
        <f ca="1">V16*'Process Emissions Multipliers'!$H$65</f>
        <v>0</v>
      </c>
    </row>
    <row r="17" spans="1:42">
      <c r="A17" s="74">
        <v>-35</v>
      </c>
      <c r="B17" s="208">
        <f>'Process Emissions Multipliers'!$C$65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07">
        <f ca="1">IF('Soil 2020'!$A25="CM",INDIRECT("'Soil 2020'!"&amp;'Country Selector'!$B$3&amp;ROW($A25))*10^12,0)*'Process Emissions Multipliers'!$E$65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07">
        <f ca="1">IF('Soil 2030'!$A25="CM",INDIRECT("'Soil 2030'!"&amp;'Country Selector'!$B$3&amp;ROW($A25))*10^12,0)*'Process Emissions Multipliers'!$G$65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07">
        <f ca="1">V17*'Process Emissions Multipliers'!$H$65</f>
        <v>0</v>
      </c>
    </row>
    <row r="18" spans="1:42">
      <c r="A18" s="74">
        <v>-34</v>
      </c>
      <c r="B18" s="208">
        <f>'Process Emissions Multipliers'!$C$65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07">
        <f ca="1">IF('Soil 2020'!$A26="CM",INDIRECT("'Soil 2020'!"&amp;'Country Selector'!$B$3&amp;ROW($A26))*10^12,0)*'Process Emissions Multipliers'!$E$65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07">
        <f ca="1">IF('Soil 2030'!$A26="CM",INDIRECT("'Soil 2030'!"&amp;'Country Selector'!$B$3&amp;ROW($A26))*10^12,0)*'Process Emissions Multipliers'!$G$65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07">
        <f ca="1">V18*'Process Emissions Multipliers'!$H$65</f>
        <v>0</v>
      </c>
    </row>
    <row r="19" spans="1:42">
      <c r="A19" s="74">
        <v>-33</v>
      </c>
      <c r="B19" s="208">
        <f>'Process Emissions Multipliers'!$C$65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07">
        <f ca="1">IF('Soil 2020'!$A27="CM",INDIRECT("'Soil 2020'!"&amp;'Country Selector'!$B$3&amp;ROW($A27))*10^12,0)*'Process Emissions Multipliers'!$E$65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07">
        <f ca="1">IF('Soil 2030'!$A27="CM",INDIRECT("'Soil 2030'!"&amp;'Country Selector'!$B$3&amp;ROW($A27))*10^12,0)*'Process Emissions Multipliers'!$G$65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07">
        <f ca="1">V19*'Process Emissions Multipliers'!$H$65</f>
        <v>0</v>
      </c>
    </row>
    <row r="20" spans="1:42">
      <c r="A20" s="74">
        <v>-32</v>
      </c>
      <c r="B20" s="208">
        <f>'Process Emissions Multipliers'!$C$65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07">
        <f ca="1">IF('Soil 2020'!$A28="CM",INDIRECT("'Soil 2020'!"&amp;'Country Selector'!$B$3&amp;ROW($A28))*10^12,0)*'Process Emissions Multipliers'!$E$65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07">
        <f ca="1">IF('Soil 2030'!$A28="CM",INDIRECT("'Soil 2030'!"&amp;'Country Selector'!$B$3&amp;ROW($A28))*10^12,0)*'Process Emissions Multipliers'!$G$65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07">
        <f ca="1">V20*'Process Emissions Multipliers'!$H$65</f>
        <v>0</v>
      </c>
    </row>
    <row r="21" spans="1:42">
      <c r="A21" s="74">
        <v>-31</v>
      </c>
      <c r="B21" s="208">
        <f>'Process Emissions Multipliers'!$C$65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07">
        <f ca="1">IF('Soil 2020'!$A29="CM",INDIRECT("'Soil 2020'!"&amp;'Country Selector'!$B$3&amp;ROW($A29))*10^12,0)*'Process Emissions Multipliers'!$E$65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07">
        <f ca="1">IF('Soil 2030'!$A29="CM",INDIRECT("'Soil 2030'!"&amp;'Country Selector'!$B$3&amp;ROW($A29))*10^12,0)*'Process Emissions Multipliers'!$G$65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07">
        <f ca="1">V21*'Process Emissions Multipliers'!$H$65</f>
        <v>0</v>
      </c>
    </row>
    <row r="22" spans="1:42">
      <c r="A22" s="74">
        <v>-30</v>
      </c>
      <c r="B22" s="208">
        <f>'Process Emissions Multipliers'!$C$65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07">
        <f ca="1">IF('Soil 2020'!$A30="CM",INDIRECT("'Soil 2020'!"&amp;'Country Selector'!$B$3&amp;ROW($A30))*10^12,0)*'Process Emissions Multipliers'!$E$65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07">
        <f ca="1">IF('Soil 2030'!$A30="CM",INDIRECT("'Soil 2030'!"&amp;'Country Selector'!$B$3&amp;ROW($A30))*10^12,0)*'Process Emissions Multipliers'!$G$65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07">
        <f ca="1">V22*'Process Emissions Multipliers'!$H$65</f>
        <v>0</v>
      </c>
    </row>
    <row r="23" spans="1:42">
      <c r="A23" s="74">
        <v>-29</v>
      </c>
      <c r="B23" s="208">
        <f>'Process Emissions Multipliers'!$C$65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07">
        <f ca="1">IF('Soil 2020'!$A31="CM",INDIRECT("'Soil 2020'!"&amp;'Country Selector'!$B$3&amp;ROW($A31))*10^12,0)*'Process Emissions Multipliers'!$E$65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07">
        <f ca="1">IF('Soil 2030'!$A31="CM",INDIRECT("'Soil 2030'!"&amp;'Country Selector'!$B$3&amp;ROW($A31))*10^12,0)*'Process Emissions Multipliers'!$G$65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07">
        <f ca="1">V23*'Process Emissions Multipliers'!$H$65</f>
        <v>0</v>
      </c>
    </row>
    <row r="24" spans="1:42">
      <c r="A24" s="74">
        <v>-28</v>
      </c>
      <c r="B24" s="208">
        <f>'Process Emissions Multipliers'!$C$65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07">
        <f ca="1">IF('Soil 2020'!$A32="CM",INDIRECT("'Soil 2020'!"&amp;'Country Selector'!$B$3&amp;ROW($A32))*10^12,0)*'Process Emissions Multipliers'!$E$65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07">
        <f ca="1">IF('Soil 2030'!$A32="CM",INDIRECT("'Soil 2030'!"&amp;'Country Selector'!$B$3&amp;ROW($A32))*10^12,0)*'Process Emissions Multipliers'!$G$65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07">
        <f ca="1">V24*'Process Emissions Multipliers'!$H$65</f>
        <v>0</v>
      </c>
    </row>
    <row r="25" spans="1:42">
      <c r="A25" s="74">
        <v>-27</v>
      </c>
      <c r="B25" s="208">
        <f>'Process Emissions Multipliers'!$C$65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07">
        <f ca="1">IF('Soil 2020'!$A33="CM",INDIRECT("'Soil 2020'!"&amp;'Country Selector'!$B$3&amp;ROW($A33))*10^12,0)*'Process Emissions Multipliers'!$E$65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07">
        <f ca="1">IF('Soil 2030'!$A33="CM",INDIRECT("'Soil 2030'!"&amp;'Country Selector'!$B$3&amp;ROW($A33))*10^12,0)*'Process Emissions Multipliers'!$G$65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07">
        <f ca="1">V25*'Process Emissions Multipliers'!$H$65</f>
        <v>0</v>
      </c>
    </row>
    <row r="26" spans="1:42">
      <c r="A26" s="74">
        <v>-26</v>
      </c>
      <c r="B26" s="208">
        <f>'Process Emissions Multipliers'!$C$65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07">
        <f ca="1">IF('Soil 2020'!$A34="CM",INDIRECT("'Soil 2020'!"&amp;'Country Selector'!$B$3&amp;ROW($A34))*10^12,0)*'Process Emissions Multipliers'!$E$65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07">
        <f ca="1">IF('Soil 2030'!$A34="CM",INDIRECT("'Soil 2030'!"&amp;'Country Selector'!$B$3&amp;ROW($A34))*10^12,0)*'Process Emissions Multipliers'!$G$65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07">
        <f ca="1">V26*'Process Emissions Multipliers'!$H$65</f>
        <v>0</v>
      </c>
    </row>
    <row r="27" spans="1:42">
      <c r="A27" s="74">
        <v>-25</v>
      </c>
      <c r="B27" s="208">
        <f>'Process Emissions Multipliers'!$C$65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07">
        <f ca="1">IF('Soil 2020'!$A35="CM",INDIRECT("'Soil 2020'!"&amp;'Country Selector'!$B$3&amp;ROW($A35))*10^12,0)*'Process Emissions Multipliers'!$E$65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07">
        <f ca="1">IF('Soil 2030'!$A35="CM",INDIRECT("'Soil 2030'!"&amp;'Country Selector'!$B$3&amp;ROW($A35))*10^12,0)*'Process Emissions Multipliers'!$G$65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07">
        <f ca="1">V27*'Process Emissions Multipliers'!$H$65</f>
        <v>0</v>
      </c>
    </row>
    <row r="28" spans="1:42">
      <c r="A28" s="74">
        <v>-24</v>
      </c>
      <c r="B28" s="208">
        <f>'Process Emissions Multipliers'!$C$65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07">
        <f ca="1">IF('Soil 2020'!$A36="CM",INDIRECT("'Soil 2020'!"&amp;'Country Selector'!$B$3&amp;ROW($A36))*10^12,0)*'Process Emissions Multipliers'!$E$65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07">
        <f ca="1">IF('Soil 2030'!$A36="CM",INDIRECT("'Soil 2030'!"&amp;'Country Selector'!$B$3&amp;ROW($A36))*10^12,0)*'Process Emissions Multipliers'!$G$65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07">
        <f ca="1">V28*'Process Emissions Multipliers'!$H$65</f>
        <v>0</v>
      </c>
    </row>
    <row r="29" spans="1:42">
      <c r="A29" s="74">
        <v>-23</v>
      </c>
      <c r="B29" s="208">
        <f>'Process Emissions Multipliers'!$C$65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07">
        <f ca="1">IF('Soil 2020'!$A37="CM",INDIRECT("'Soil 2020'!"&amp;'Country Selector'!$B$3&amp;ROW($A37))*10^12,0)*'Process Emissions Multipliers'!$E$65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07">
        <f ca="1">IF('Soil 2030'!$A37="CM",INDIRECT("'Soil 2030'!"&amp;'Country Selector'!$B$3&amp;ROW($A37))*10^12,0)*'Process Emissions Multipliers'!$G$65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07">
        <f ca="1">V29*'Process Emissions Multipliers'!$H$65</f>
        <v>0</v>
      </c>
    </row>
    <row r="30" spans="1:42">
      <c r="A30" s="74">
        <v>-22</v>
      </c>
      <c r="B30" s="208">
        <f>'Process Emissions Multipliers'!$C$65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207">
        <f ca="1">IF('Soil 2020'!$A38="CM",INDIRECT("'Soil 2020'!"&amp;'Country Selector'!$B$3&amp;ROW($A38))*10^12,0)*'Process Emissions Multipliers'!$E$65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207">
        <f ca="1">IF('Soil 2030'!$A38="CM",INDIRECT("'Soil 2030'!"&amp;'Country Selector'!$B$3&amp;ROW($A38))*10^12,0)*'Process Emissions Multipliers'!$G$65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07">
        <f ca="1">V30*'Process Emissions Multipliers'!$H$65</f>
        <v>0</v>
      </c>
    </row>
    <row r="31" spans="1:42">
      <c r="A31" s="74">
        <v>-21</v>
      </c>
      <c r="B31" s="208">
        <f>'Process Emissions Multipliers'!$C$65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07">
        <f ca="1">IF('Soil 2020'!$A39="CM",INDIRECT("'Soil 2020'!"&amp;'Country Selector'!$B$3&amp;ROW($A39))*10^12,0)*'Process Emissions Multipliers'!$E$65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07">
        <f ca="1">IF('Soil 2030'!$A39="CM",INDIRECT("'Soil 2030'!"&amp;'Country Selector'!$B$3&amp;ROW($A39))*10^12,0)*'Process Emissions Multipliers'!$G$65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07">
        <f ca="1">V31*'Process Emissions Multipliers'!$H$65</f>
        <v>0</v>
      </c>
    </row>
    <row r="32" spans="1:42">
      <c r="A32" s="74">
        <v>-20</v>
      </c>
      <c r="B32" s="208">
        <f>'Process Emissions Multipliers'!$C$65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07">
        <f ca="1">IF('Soil 2020'!$A40="CM",INDIRECT("'Soil 2020'!"&amp;'Country Selector'!$B$3&amp;ROW($A40))*10^12,0)*'Process Emissions Multipliers'!$E$65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07">
        <f ca="1">IF('Soil 2030'!$A40="CM",INDIRECT("'Soil 2030'!"&amp;'Country Selector'!$B$3&amp;ROW($A40))*10^12,0)*'Process Emissions Multipliers'!$G$65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07">
        <f ca="1">V32*'Process Emissions Multipliers'!$H$65</f>
        <v>0</v>
      </c>
    </row>
    <row r="33" spans="1:42">
      <c r="A33" s="74">
        <v>-19</v>
      </c>
      <c r="B33" s="208">
        <f>'Process Emissions Multipliers'!$C$65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07">
        <f ca="1">IF('Soil 2020'!$A41="CM",INDIRECT("'Soil 2020'!"&amp;'Country Selector'!$B$3&amp;ROW($A41))*10^12,0)*'Process Emissions Multipliers'!$E$65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07">
        <f ca="1">IF('Soil 2030'!$A41="CM",INDIRECT("'Soil 2030'!"&amp;'Country Selector'!$B$3&amp;ROW($A41))*10^12,0)*'Process Emissions Multipliers'!$G$65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07">
        <f ca="1">V33*'Process Emissions Multipliers'!$H$65</f>
        <v>0</v>
      </c>
    </row>
    <row r="34" spans="1:42">
      <c r="A34" s="74">
        <v>-18</v>
      </c>
      <c r="B34" s="208">
        <f>'Process Emissions Multipliers'!$C$65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07">
        <f ca="1">IF('Soil 2020'!$A42="CM",INDIRECT("'Soil 2020'!"&amp;'Country Selector'!$B$3&amp;ROW($A42))*10^12,0)*'Process Emissions Multipliers'!$E$65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07">
        <f ca="1">IF('Soil 2030'!$A42="CM",INDIRECT("'Soil 2030'!"&amp;'Country Selector'!$B$3&amp;ROW($A42))*10^12,0)*'Process Emissions Multipliers'!$G$65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07">
        <f ca="1">V34*'Process Emissions Multipliers'!$H$65</f>
        <v>0</v>
      </c>
    </row>
    <row r="35" spans="1:42">
      <c r="A35" s="74">
        <v>-17</v>
      </c>
      <c r="B35" s="208">
        <f>'Process Emissions Multipliers'!$C$65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207">
        <f ca="1">IF('Soil 2020'!$A43="CM",INDIRECT("'Soil 2020'!"&amp;'Country Selector'!$B$3&amp;ROW($A43))*10^12,0)*'Process Emissions Multipliers'!$E$65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207">
        <f ca="1">IF('Soil 2030'!$A43="CM",INDIRECT("'Soil 2030'!"&amp;'Country Selector'!$B$3&amp;ROW($A43))*10^12,0)*'Process Emissions Multipliers'!$G$65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07">
        <f ca="1">V35*'Process Emissions Multipliers'!$H$65</f>
        <v>0</v>
      </c>
    </row>
    <row r="36" spans="1:42">
      <c r="A36" s="74">
        <v>-16</v>
      </c>
      <c r="B36" s="208">
        <f>'Process Emissions Multipliers'!$C$65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07">
        <f ca="1">IF('Soil 2020'!$A44="CM",INDIRECT("'Soil 2020'!"&amp;'Country Selector'!$B$3&amp;ROW($A44))*10^12,0)*'Process Emissions Multipliers'!$E$65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07">
        <f ca="1">IF('Soil 2030'!$A44="CM",INDIRECT("'Soil 2030'!"&amp;'Country Selector'!$B$3&amp;ROW($A44))*10^12,0)*'Process Emissions Multipliers'!$G$65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07">
        <f ca="1">V36*'Process Emissions Multipliers'!$H$65</f>
        <v>0</v>
      </c>
    </row>
    <row r="37" spans="1:42">
      <c r="A37" s="74">
        <v>-15</v>
      </c>
      <c r="B37" s="208">
        <f>'Process Emissions Multipliers'!$C$65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07">
        <f ca="1">IF('Soil 2020'!$A45="CM",INDIRECT("'Soil 2020'!"&amp;'Country Selector'!$B$3&amp;ROW($A45))*10^12,0)*'Process Emissions Multipliers'!$E$65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07">
        <f ca="1">IF('Soil 2030'!$A45="CM",INDIRECT("'Soil 2030'!"&amp;'Country Selector'!$B$3&amp;ROW($A45))*10^12,0)*'Process Emissions Multipliers'!$G$65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07">
        <f ca="1">V37*'Process Emissions Multipliers'!$H$65</f>
        <v>0</v>
      </c>
    </row>
    <row r="38" spans="1:42">
      <c r="A38" s="74">
        <v>-14</v>
      </c>
      <c r="B38" s="208">
        <f>'Process Emissions Multipliers'!$C$65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07">
        <f ca="1">IF('Soil 2020'!$A46="CM",INDIRECT("'Soil 2020'!"&amp;'Country Selector'!$B$3&amp;ROW($A46))*10^12,0)*'Process Emissions Multipliers'!$E$65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07">
        <f ca="1">IF('Soil 2030'!$A46="CM",INDIRECT("'Soil 2030'!"&amp;'Country Selector'!$B$3&amp;ROW($A46))*10^12,0)*'Process Emissions Multipliers'!$G$65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07">
        <f ca="1">V38*'Process Emissions Multipliers'!$H$65</f>
        <v>0</v>
      </c>
    </row>
    <row r="39" spans="1:42">
      <c r="A39" s="74">
        <v>-13</v>
      </c>
      <c r="B39" s="208">
        <f>'Process Emissions Multipliers'!$C$65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07">
        <f ca="1">IF('Soil 2020'!$A47="CM",INDIRECT("'Soil 2020'!"&amp;'Country Selector'!$B$3&amp;ROW($A47))*10^12,0)*'Process Emissions Multipliers'!$E$65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07">
        <f ca="1">IF('Soil 2030'!$A47="CM",INDIRECT("'Soil 2030'!"&amp;'Country Selector'!$B$3&amp;ROW($A47))*10^12,0)*'Process Emissions Multipliers'!$G$65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07">
        <f ca="1">V39*'Process Emissions Multipliers'!$H$65</f>
        <v>0</v>
      </c>
    </row>
    <row r="40" spans="1:42">
      <c r="A40" s="74">
        <v>-12</v>
      </c>
      <c r="B40" s="208">
        <f>'Process Emissions Multipliers'!$C$65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207">
        <f ca="1">IF('Soil 2020'!$A48="CM",INDIRECT("'Soil 2020'!"&amp;'Country Selector'!$B$3&amp;ROW($A48))*10^12,0)*'Process Emissions Multipliers'!$E$65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207">
        <f ca="1">IF('Soil 2030'!$A48="CM",INDIRECT("'Soil 2030'!"&amp;'Country Selector'!$B$3&amp;ROW($A48))*10^12,0)*'Process Emissions Multipliers'!$G$65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07">
        <f ca="1">V40*'Process Emissions Multipliers'!$H$65</f>
        <v>0</v>
      </c>
    </row>
    <row r="41" spans="1:42">
      <c r="A41" s="74">
        <v>-11</v>
      </c>
      <c r="B41" s="208">
        <f>'Process Emissions Multipliers'!$C$65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07">
        <f ca="1">IF('Soil 2020'!$A49="CM",INDIRECT("'Soil 2020'!"&amp;'Country Selector'!$B$3&amp;ROW($A49))*10^12,0)*'Process Emissions Multipliers'!$E$65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07">
        <f ca="1">IF('Soil 2030'!$A49="CM",INDIRECT("'Soil 2030'!"&amp;'Country Selector'!$B$3&amp;ROW($A49))*10^12,0)*'Process Emissions Multipliers'!$G$65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07">
        <f ca="1">V41*'Process Emissions Multipliers'!$H$65</f>
        <v>0</v>
      </c>
    </row>
    <row r="42" spans="1:42">
      <c r="A42" s="74">
        <v>-10</v>
      </c>
      <c r="B42" s="208">
        <f>'Process Emissions Multipliers'!$C$65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07">
        <f ca="1">IF('Soil 2020'!$A50="CM",INDIRECT("'Soil 2020'!"&amp;'Country Selector'!$B$3&amp;ROW($A50))*10^12,0)*'Process Emissions Multipliers'!$E$65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07">
        <f ca="1">IF('Soil 2030'!$A50="CM",INDIRECT("'Soil 2030'!"&amp;'Country Selector'!$B$3&amp;ROW($A50))*10^12,0)*'Process Emissions Multipliers'!$G$65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07">
        <f ca="1">V42*'Process Emissions Multipliers'!$H$65</f>
        <v>0</v>
      </c>
    </row>
    <row r="43" spans="1:42">
      <c r="A43" s="74">
        <v>-9</v>
      </c>
      <c r="B43" s="208">
        <f>'Process Emissions Multipliers'!$C$65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07">
        <f ca="1">IF('Soil 2020'!$A51="CM",INDIRECT("'Soil 2020'!"&amp;'Country Selector'!$B$3&amp;ROW($A51))*10^12,0)*'Process Emissions Multipliers'!$E$65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 s="207">
        <f ca="1">IF('Soil 2030'!$A51="CM",INDIRECT("'Soil 2030'!"&amp;'Country Selector'!$B$3&amp;ROW($A51))*10^12,0)*'Process Emissions Multipliers'!$G$65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07">
        <f ca="1">V43*'Process Emissions Multipliers'!$H$65</f>
        <v>0</v>
      </c>
    </row>
    <row r="44" spans="1:42">
      <c r="A44" s="74">
        <v>-8</v>
      </c>
      <c r="B44" s="208">
        <f>'Process Emissions Multipliers'!$C$65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207">
        <f ca="1">IF('Soil 2020'!$A52="CM",INDIRECT("'Soil 2020'!"&amp;'Country Selector'!$B$3&amp;ROW($A52))*10^12,0)*'Process Emissions Multipliers'!$E$65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207">
        <f ca="1">IF('Soil 2030'!$A52="CM",INDIRECT("'Soil 2030'!"&amp;'Country Selector'!$B$3&amp;ROW($A52))*10^12,0)*'Process Emissions Multipliers'!$G$65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07">
        <f ca="1">V44*'Process Emissions Multipliers'!$H$65</f>
        <v>0</v>
      </c>
    </row>
    <row r="45" spans="1:42">
      <c r="A45" s="74">
        <v>-7</v>
      </c>
      <c r="B45" s="208">
        <f>'Process Emissions Multipliers'!$C$65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07">
        <f ca="1">IF('Soil 2020'!$A53="CM",INDIRECT("'Soil 2020'!"&amp;'Country Selector'!$B$3&amp;ROW($A53))*10^12,0)*'Process Emissions Multipliers'!$E$65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07">
        <f ca="1">IF('Soil 2030'!$A53="CM",INDIRECT("'Soil 2030'!"&amp;'Country Selector'!$B$3&amp;ROW($A53))*10^12,0)*'Process Emissions Multipliers'!$G$65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07">
        <f ca="1">V45*'Process Emissions Multipliers'!$H$65</f>
        <v>0</v>
      </c>
    </row>
    <row r="46" spans="1:42">
      <c r="A46" s="74">
        <v>-6</v>
      </c>
      <c r="B46" s="208">
        <f>'Process Emissions Multipliers'!$C$65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 s="207">
        <f ca="1">IF('Soil 2020'!$A54="CM",INDIRECT("'Soil 2020'!"&amp;'Country Selector'!$B$3&amp;ROW($A54))*10^12,0)*'Process Emissions Multipliers'!$E$65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207">
        <f ca="1">IF('Soil 2030'!$A54="CM",INDIRECT("'Soil 2030'!"&amp;'Country Selector'!$B$3&amp;ROW($A54))*10^12,0)*'Process Emissions Multipliers'!$G$65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07">
        <f ca="1">V46*'Process Emissions Multipliers'!$H$65</f>
        <v>0</v>
      </c>
    </row>
    <row r="47" spans="1:42">
      <c r="A47" s="74">
        <v>-5</v>
      </c>
      <c r="B47" s="208">
        <f>'Process Emissions Multipliers'!$C$65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07">
        <f ca="1">IF('Soil 2020'!$A55="CM",INDIRECT("'Soil 2020'!"&amp;'Country Selector'!$B$3&amp;ROW($A55))*10^12,0)*'Process Emissions Multipliers'!$E$65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07">
        <f ca="1">IF('Soil 2030'!$A55="CM",INDIRECT("'Soil 2030'!"&amp;'Country Selector'!$B$3&amp;ROW($A55))*10^12,0)*'Process Emissions Multipliers'!$G$65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07">
        <f ca="1">V47*'Process Emissions Multipliers'!$H$65</f>
        <v>0</v>
      </c>
    </row>
    <row r="48" spans="1:42">
      <c r="A48" s="74">
        <v>-4</v>
      </c>
      <c r="B48" s="208">
        <f>'Process Emissions Multipliers'!$C$65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207">
        <f ca="1">IF('Soil 2020'!$A56="CM",INDIRECT("'Soil 2020'!"&amp;'Country Selector'!$B$3&amp;ROW($A56))*10^12,0)*'Process Emissions Multipliers'!$E$65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207">
        <f ca="1">IF('Soil 2030'!$A56="CM",INDIRECT("'Soil 2030'!"&amp;'Country Selector'!$B$3&amp;ROW($A56))*10^12,0)*'Process Emissions Multipliers'!$G$65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07">
        <f ca="1">V48*'Process Emissions Multipliers'!$H$65</f>
        <v>0</v>
      </c>
    </row>
    <row r="49" spans="1:42">
      <c r="A49" s="74">
        <v>-3</v>
      </c>
      <c r="B49" s="208">
        <f>'Process Emissions Multipliers'!$C$65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207">
        <f ca="1">IF('Soil 2020'!$A57="CM",INDIRECT("'Soil 2020'!"&amp;'Country Selector'!$B$3&amp;ROW($A57))*10^12,0)*'Process Emissions Multipliers'!$E$65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207">
        <f ca="1">IF('Soil 2030'!$A57="CM",INDIRECT("'Soil 2030'!"&amp;'Country Selector'!$B$3&amp;ROW($A57))*10^12,0)*'Process Emissions Multipliers'!$G$65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07">
        <f ca="1">V49*'Process Emissions Multipliers'!$H$65</f>
        <v>0</v>
      </c>
    </row>
    <row r="50" spans="1:42">
      <c r="A50" s="74">
        <v>-2</v>
      </c>
      <c r="B50" s="208">
        <f>'Process Emissions Multipliers'!$C$65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207">
        <f ca="1">IF('Soil 2020'!$A58="CM",INDIRECT("'Soil 2020'!"&amp;'Country Selector'!$B$3&amp;ROW($A58))*10^12,0)*'Process Emissions Multipliers'!$E$65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207">
        <f ca="1">IF('Soil 2030'!$A58="CM",INDIRECT("'Soil 2030'!"&amp;'Country Selector'!$B$3&amp;ROW($A58))*10^12,0)*'Process Emissions Multipliers'!$G$65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07">
        <f ca="1">V50*'Process Emissions Multipliers'!$H$65</f>
        <v>0</v>
      </c>
    </row>
    <row r="51" spans="1:42">
      <c r="A51" s="74">
        <v>-1</v>
      </c>
      <c r="B51" s="208">
        <f>'Process Emissions Multipliers'!$C$65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207">
        <f ca="1">IF('Soil 2020'!$A59="CM",INDIRECT("'Soil 2020'!"&amp;'Country Selector'!$B$3&amp;ROW($A59))*10^12,0)*'Process Emissions Multipliers'!$E$65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207">
        <f ca="1">IF('Soil 2030'!$A59="CM",INDIRECT("'Soil 2030'!"&amp;'Country Selector'!$B$3&amp;ROW($A59))*10^12,0)*'Process Emissions Multipliers'!$G$65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207">
        <f ca="1">V51*'Process Emissions Multipliers'!$H$65</f>
        <v>0</v>
      </c>
    </row>
    <row r="52" spans="1:42">
      <c r="A52" s="74">
        <v>0</v>
      </c>
      <c r="B52" s="208">
        <f>'Process Emissions Multipliers'!$C$65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207">
        <f ca="1">IF('Soil 2020'!$A60="CM",INDIRECT("'Soil 2020'!"&amp;'Country Selector'!$B$3&amp;ROW($A60))*10^12,0)*'Process Emissions Multipliers'!$E$65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207">
        <f ca="1">IF('Soil 2030'!$A60="CM",INDIRECT("'Soil 2030'!"&amp;'Country Selector'!$B$3&amp;ROW($A60))*10^12,0)*'Process Emissions Multipliers'!$G$65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207">
        <f ca="1">V52*'Process Emissions Multipliers'!$H$65</f>
        <v>0</v>
      </c>
    </row>
    <row r="53" spans="1:42">
      <c r="A53" s="74">
        <v>1</v>
      </c>
      <c r="B53" s="208">
        <f>'Process Emissions Multipliers'!$C$65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207">
        <f ca="1">IF('Soil 2020'!$A61="CM",INDIRECT("'Soil 2020'!"&amp;'Country Selector'!$B$3&amp;ROW($A61))*10^12,0)*'Process Emissions Multipliers'!$E$65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207">
        <f ca="1">IF('Soil 2030'!$A61="CM",INDIRECT("'Soil 2030'!"&amp;'Country Selector'!$B$3&amp;ROW($A61))*10^12,0)*'Process Emissions Multipliers'!$G$65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07">
        <f ca="1">V53*'Process Emissions Multipliers'!$H$65</f>
        <v>0</v>
      </c>
    </row>
    <row r="54" spans="1:42">
      <c r="A54" s="74">
        <v>2</v>
      </c>
      <c r="B54" s="208">
        <f>'Process Emissions Multipliers'!$C$65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07">
        <f ca="1">IF('Soil 2020'!$A62="CM",INDIRECT("'Soil 2020'!"&amp;'Country Selector'!$B$3&amp;ROW($A62))*10^12,0)*'Process Emissions Multipliers'!$E$65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07">
        <f ca="1">IF('Soil 2030'!$A62="CM",INDIRECT("'Soil 2030'!"&amp;'Country Selector'!$B$3&amp;ROW($A62))*10^12,0)*'Process Emissions Multipliers'!$G$65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07">
        <f ca="1">V54*'Process Emissions Multipliers'!$H$65</f>
        <v>0</v>
      </c>
    </row>
    <row r="55" spans="1:42">
      <c r="A55" s="74">
        <v>3</v>
      </c>
      <c r="B55" s="208">
        <f>'Process Emissions Multipliers'!$C$65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207">
        <f ca="1">IF('Soil 2020'!$A63="CM",INDIRECT("'Soil 2020'!"&amp;'Country Selector'!$B$3&amp;ROW($A63))*10^12,0)*'Process Emissions Multipliers'!$E$65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207">
        <f ca="1">IF('Soil 2030'!$A63="CM",INDIRECT("'Soil 2030'!"&amp;'Country Selector'!$B$3&amp;ROW($A63))*10^12,0)*'Process Emissions Multipliers'!$G$65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07">
        <f ca="1">V55*'Process Emissions Multipliers'!$H$65</f>
        <v>0</v>
      </c>
    </row>
    <row r="56" spans="1:42">
      <c r="A56" s="74">
        <v>4</v>
      </c>
      <c r="B56" s="208">
        <f>'Process Emissions Multipliers'!$C$65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207">
        <f ca="1">IF('Soil 2020'!$A64="CM",INDIRECT("'Soil 2020'!"&amp;'Country Selector'!$B$3&amp;ROW($A64))*10^12,0)*'Process Emissions Multipliers'!$E$65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 s="207">
        <f ca="1">IF('Soil 2030'!$A64="CM",INDIRECT("'Soil 2030'!"&amp;'Country Selector'!$B$3&amp;ROW($A64))*10^12,0)*'Process Emissions Multipliers'!$G$65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207">
        <f ca="1">V56*'Process Emissions Multipliers'!$H$65</f>
        <v>0</v>
      </c>
    </row>
    <row r="57" spans="1:42">
      <c r="A57" s="74">
        <v>5</v>
      </c>
      <c r="B57" s="208">
        <f>'Process Emissions Multipliers'!$C$65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207">
        <f ca="1">IF('Soil 2020'!$A65="CM",INDIRECT("'Soil 2020'!"&amp;'Country Selector'!$B$3&amp;ROW($A65))*10^12,0)*'Process Emissions Multipliers'!$E$65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207">
        <f ca="1">IF('Soil 2030'!$A65="CM",INDIRECT("'Soil 2030'!"&amp;'Country Selector'!$B$3&amp;ROW($A65))*10^12,0)*'Process Emissions Multipliers'!$G$65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07">
        <f ca="1">V57*'Process Emissions Multipliers'!$H$65</f>
        <v>0</v>
      </c>
    </row>
    <row r="58" spans="1:42">
      <c r="A58" s="74">
        <v>6</v>
      </c>
      <c r="B58" s="208">
        <f>'Process Emissions Multipliers'!$C$65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 s="207">
        <f ca="1">IF('Soil 2020'!$A66="CM",INDIRECT("'Soil 2020'!"&amp;'Country Selector'!$B$3&amp;ROW($A66))*10^12,0)*'Process Emissions Multipliers'!$E$65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 s="207">
        <f ca="1">IF('Soil 2030'!$A66="CM",INDIRECT("'Soil 2030'!"&amp;'Country Selector'!$B$3&amp;ROW($A66))*10^12,0)*'Process Emissions Multipliers'!$G$65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07">
        <f ca="1">V58*'Process Emissions Multipliers'!$H$65</f>
        <v>0</v>
      </c>
    </row>
    <row r="59" spans="1:42">
      <c r="A59" s="74">
        <v>7</v>
      </c>
      <c r="B59" s="208">
        <f>'Process Emissions Multipliers'!$C$65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07">
        <f ca="1">IF('Soil 2020'!$A67="CM",INDIRECT("'Soil 2020'!"&amp;'Country Selector'!$B$3&amp;ROW($A67))*10^12,0)*'Process Emissions Multipliers'!$E$65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07">
        <f ca="1">IF('Soil 2030'!$A67="CM",INDIRECT("'Soil 2030'!"&amp;'Country Selector'!$B$3&amp;ROW($A67))*10^12,0)*'Process Emissions Multipliers'!$G$65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07">
        <f ca="1">V59*'Process Emissions Multipliers'!$H$65</f>
        <v>0</v>
      </c>
    </row>
    <row r="60" spans="1:42">
      <c r="A60" s="74">
        <v>8</v>
      </c>
      <c r="B60" s="208">
        <f>'Process Emissions Multipliers'!$C$65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207">
        <f ca="1">IF('Soil 2020'!$A68="CM",INDIRECT("'Soil 2020'!"&amp;'Country Selector'!$B$3&amp;ROW($A68))*10^12,0)*'Process Emissions Multipliers'!$E$65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07">
        <f ca="1">IF('Soil 2030'!$A68="CM",INDIRECT("'Soil 2030'!"&amp;'Country Selector'!$B$3&amp;ROW($A68))*10^12,0)*'Process Emissions Multipliers'!$G$65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07">
        <f ca="1">V60*'Process Emissions Multipliers'!$H$65</f>
        <v>0</v>
      </c>
    </row>
    <row r="61" spans="1:42">
      <c r="A61" s="74">
        <v>9</v>
      </c>
      <c r="B61" s="208">
        <f>'Process Emissions Multipliers'!$C$65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207">
        <f ca="1">IF('Soil 2020'!$A69="CM",INDIRECT("'Soil 2020'!"&amp;'Country Selector'!$B$3&amp;ROW($A69))*10^12,0)*'Process Emissions Multipliers'!$E$65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207">
        <f ca="1">IF('Soil 2030'!$A69="CM",INDIRECT("'Soil 2030'!"&amp;'Country Selector'!$B$3&amp;ROW($A69))*10^12,0)*'Process Emissions Multipliers'!$G$65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07">
        <f ca="1">V61*'Process Emissions Multipliers'!$H$65</f>
        <v>0</v>
      </c>
    </row>
    <row r="62" spans="1:42">
      <c r="A62" s="74">
        <v>10</v>
      </c>
      <c r="B62" s="208">
        <f>'Process Emissions Multipliers'!$C$65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 s="207">
        <f ca="1">IF('Soil 2020'!$A70="CM",INDIRECT("'Soil 2020'!"&amp;'Country Selector'!$B$3&amp;ROW($A70))*10^12,0)*'Process Emissions Multipliers'!$E$65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207">
        <f ca="1">IF('Soil 2030'!$A70="CM",INDIRECT("'Soil 2030'!"&amp;'Country Selector'!$B$3&amp;ROW($A70))*10^12,0)*'Process Emissions Multipliers'!$G$65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07">
        <f ca="1">V62*'Process Emissions Multipliers'!$H$65</f>
        <v>0</v>
      </c>
    </row>
    <row r="63" spans="1:42">
      <c r="A63" s="74">
        <v>11</v>
      </c>
      <c r="B63" s="208">
        <f>'Process Emissions Multipliers'!$C$65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07">
        <f ca="1">IF('Soil 2020'!$A71="CM",INDIRECT("'Soil 2020'!"&amp;'Country Selector'!$B$3&amp;ROW($A71))*10^12,0)*'Process Emissions Multipliers'!$E$65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207">
        <f ca="1">IF('Soil 2030'!$A71="CM",INDIRECT("'Soil 2030'!"&amp;'Country Selector'!$B$3&amp;ROW($A71))*10^12,0)*'Process Emissions Multipliers'!$G$65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07">
        <f ca="1">V63*'Process Emissions Multipliers'!$H$65</f>
        <v>0</v>
      </c>
    </row>
    <row r="64" spans="1:42">
      <c r="A64" s="74">
        <v>12</v>
      </c>
      <c r="B64" s="208">
        <f>'Process Emissions Multipliers'!$C$65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07">
        <f ca="1">IF('Soil 2020'!$A72="CM",INDIRECT("'Soil 2020'!"&amp;'Country Selector'!$B$3&amp;ROW($A72))*10^12,0)*'Process Emissions Multipliers'!$E$65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207">
        <f ca="1">IF('Soil 2030'!$A72="CM",INDIRECT("'Soil 2030'!"&amp;'Country Selector'!$B$3&amp;ROW($A72))*10^12,0)*'Process Emissions Multipliers'!$G$65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07">
        <f ca="1">V64*'Process Emissions Multipliers'!$H$65</f>
        <v>0</v>
      </c>
    </row>
    <row r="65" spans="1:42">
      <c r="A65" s="74">
        <v>13</v>
      </c>
      <c r="B65" s="208">
        <f>'Process Emissions Multipliers'!$C$65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207">
        <f ca="1">IF('Soil 2020'!$A73="CM",INDIRECT("'Soil 2020'!"&amp;'Country Selector'!$B$3&amp;ROW($A73))*10^12,0)*'Process Emissions Multipliers'!$E$65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207">
        <f ca="1">IF('Soil 2030'!$A73="CM",INDIRECT("'Soil 2030'!"&amp;'Country Selector'!$B$3&amp;ROW($A73))*10^12,0)*'Process Emissions Multipliers'!$G$65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07">
        <f ca="1">V65*'Process Emissions Multipliers'!$H$65</f>
        <v>0</v>
      </c>
    </row>
    <row r="66" spans="1:42">
      <c r="A66" s="74">
        <v>14</v>
      </c>
      <c r="B66" s="208">
        <f>'Process Emissions Multipliers'!$C$65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07">
        <f ca="1">IF('Soil 2020'!$A74="CM",INDIRECT("'Soil 2020'!"&amp;'Country Selector'!$B$3&amp;ROW($A74))*10^12,0)*'Process Emissions Multipliers'!$E$65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207">
        <f ca="1">IF('Soil 2030'!$A74="CM",INDIRECT("'Soil 2030'!"&amp;'Country Selector'!$B$3&amp;ROW($A74))*10^12,0)*'Process Emissions Multipliers'!$G$65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07">
        <f ca="1">V66*'Process Emissions Multipliers'!$H$65</f>
        <v>0</v>
      </c>
    </row>
    <row r="67" spans="1:42">
      <c r="A67" s="74">
        <v>15</v>
      </c>
      <c r="B67" s="208">
        <f>'Process Emissions Multipliers'!$C$65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07">
        <f ca="1">IF('Soil 2020'!$A75="CM",INDIRECT("'Soil 2020'!"&amp;'Country Selector'!$B$3&amp;ROW($A75))*10^12,0)*'Process Emissions Multipliers'!$E$65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07">
        <f ca="1">IF('Soil 2030'!$A75="CM",INDIRECT("'Soil 2030'!"&amp;'Country Selector'!$B$3&amp;ROW($A75))*10^12,0)*'Process Emissions Multipliers'!$G$65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07">
        <f ca="1">V67*'Process Emissions Multipliers'!$H$65</f>
        <v>0</v>
      </c>
    </row>
    <row r="68" spans="1:42">
      <c r="A68" s="74">
        <v>16</v>
      </c>
      <c r="B68" s="208">
        <f>'Process Emissions Multipliers'!$C$65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207">
        <f ca="1">IF('Soil 2020'!$A76="CM",INDIRECT("'Soil 2020'!"&amp;'Country Selector'!$B$3&amp;ROW($A76))*10^12,0)*'Process Emissions Multipliers'!$E$65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207">
        <f ca="1">IF('Soil 2030'!$A76="CM",INDIRECT("'Soil 2030'!"&amp;'Country Selector'!$B$3&amp;ROW($A76))*10^12,0)*'Process Emissions Multipliers'!$G$65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07">
        <f ca="1">V68*'Process Emissions Multipliers'!$H$65</f>
        <v>0</v>
      </c>
    </row>
    <row r="69" spans="1:42">
      <c r="A69" s="74">
        <v>17</v>
      </c>
      <c r="B69" s="208">
        <f>'Process Emissions Multipliers'!$C$65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07">
        <f ca="1">IF('Soil 2020'!$A77="CM",INDIRECT("'Soil 2020'!"&amp;'Country Selector'!$B$3&amp;ROW($A77))*10^12,0)*'Process Emissions Multipliers'!$E$65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07">
        <f ca="1">IF('Soil 2030'!$A77="CM",INDIRECT("'Soil 2030'!"&amp;'Country Selector'!$B$3&amp;ROW($A77))*10^12,0)*'Process Emissions Multipliers'!$G$65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07">
        <f ca="1">V69*'Process Emissions Multipliers'!$H$65</f>
        <v>0</v>
      </c>
    </row>
    <row r="70" spans="1:42">
      <c r="A70" s="74">
        <v>18</v>
      </c>
      <c r="B70" s="208">
        <f>'Process Emissions Multipliers'!$C$65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07">
        <f ca="1">IF('Soil 2020'!$A78="CM",INDIRECT("'Soil 2020'!"&amp;'Country Selector'!$B$3&amp;ROW($A78))*10^12,0)*'Process Emissions Multipliers'!$E$65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07">
        <f ca="1">IF('Soil 2030'!$A78="CM",INDIRECT("'Soil 2030'!"&amp;'Country Selector'!$B$3&amp;ROW($A78))*10^12,0)*'Process Emissions Multipliers'!$G$65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07">
        <f ca="1">V70*'Process Emissions Multipliers'!$H$65</f>
        <v>0</v>
      </c>
    </row>
    <row r="71" spans="1:42">
      <c r="A71" s="74">
        <v>19</v>
      </c>
      <c r="B71" s="208">
        <f>'Process Emissions Multipliers'!$C$65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07">
        <f ca="1">IF('Soil 2020'!$A79="CM",INDIRECT("'Soil 2020'!"&amp;'Country Selector'!$B$3&amp;ROW($A79))*10^12,0)*'Process Emissions Multipliers'!$E$65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07">
        <f ca="1">IF('Soil 2030'!$A79="CM",INDIRECT("'Soil 2030'!"&amp;'Country Selector'!$B$3&amp;ROW($A79))*10^12,0)*'Process Emissions Multipliers'!$G$65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07">
        <f ca="1">V71*'Process Emissions Multipliers'!$H$65</f>
        <v>0</v>
      </c>
    </row>
    <row r="72" spans="1:42">
      <c r="A72" s="74">
        <v>20</v>
      </c>
      <c r="B72" s="208">
        <f>'Process Emissions Multipliers'!$C$65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07">
        <f ca="1">IF('Soil 2020'!$A80="CM",INDIRECT("'Soil 2020'!"&amp;'Country Selector'!$B$3&amp;ROW($A80))*10^12,0)*'Process Emissions Multipliers'!$E$65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07">
        <f ca="1">IF('Soil 2030'!$A80="CM",INDIRECT("'Soil 2030'!"&amp;'Country Selector'!$B$3&amp;ROW($A80))*10^12,0)*'Process Emissions Multipliers'!$G$65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07">
        <f ca="1">V72*'Process Emissions Multipliers'!$H$65</f>
        <v>0</v>
      </c>
    </row>
    <row r="73" spans="1:42">
      <c r="A73" s="74">
        <v>21</v>
      </c>
      <c r="B73" s="208">
        <f>'Process Emissions Multipliers'!$C$65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07">
        <f ca="1">IF('Soil 2020'!$A81="CM",INDIRECT("'Soil 2020'!"&amp;'Country Selector'!$B$3&amp;ROW($A81))*10^12,0)*'Process Emissions Multipliers'!$E$65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07">
        <f ca="1">IF('Soil 2030'!$A81="CM",INDIRECT("'Soil 2030'!"&amp;'Country Selector'!$B$3&amp;ROW($A81))*10^12,0)*'Process Emissions Multipliers'!$G$65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07">
        <f ca="1">V73*'Process Emissions Multipliers'!$H$65</f>
        <v>0</v>
      </c>
    </row>
    <row r="74" spans="1:42">
      <c r="A74" s="74">
        <v>22</v>
      </c>
      <c r="B74" s="208">
        <f>'Process Emissions Multipliers'!$C$65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07">
        <f ca="1">IF('Soil 2020'!$A82="CM",INDIRECT("'Soil 2020'!"&amp;'Country Selector'!$B$3&amp;ROW($A82))*10^12,0)*'Process Emissions Multipliers'!$E$65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07">
        <f ca="1">IF('Soil 2030'!$A82="CM",INDIRECT("'Soil 2030'!"&amp;'Country Selector'!$B$3&amp;ROW($A82))*10^12,0)*'Process Emissions Multipliers'!$G$65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07">
        <f ca="1">V74*'Process Emissions Multipliers'!$H$65</f>
        <v>0</v>
      </c>
    </row>
    <row r="75" spans="1:42">
      <c r="A75" s="74">
        <v>23</v>
      </c>
      <c r="B75" s="208">
        <f>'Process Emissions Multipliers'!$C$65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07">
        <f ca="1">IF('Soil 2020'!$A83="CM",INDIRECT("'Soil 2020'!"&amp;'Country Selector'!$B$3&amp;ROW($A83))*10^12,0)*'Process Emissions Multipliers'!$E$65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07">
        <f ca="1">IF('Soil 2030'!$A83="CM",INDIRECT("'Soil 2030'!"&amp;'Country Selector'!$B$3&amp;ROW($A83))*10^12,0)*'Process Emissions Multipliers'!$G$65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07">
        <f ca="1">V75*'Process Emissions Multipliers'!$H$65</f>
        <v>0</v>
      </c>
    </row>
    <row r="76" spans="1:42">
      <c r="A76" s="74">
        <v>24</v>
      </c>
      <c r="B76" s="208">
        <f>'Process Emissions Multipliers'!$C$65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07">
        <f ca="1">IF('Soil 2020'!$A84="CM",INDIRECT("'Soil 2020'!"&amp;'Country Selector'!$B$3&amp;ROW($A84))*10^12,0)*'Process Emissions Multipliers'!$E$65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207">
        <f ca="1">IF('Soil 2030'!$A84="CM",INDIRECT("'Soil 2030'!"&amp;'Country Selector'!$B$3&amp;ROW($A84))*10^12,0)*'Process Emissions Multipliers'!$G$65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07">
        <f ca="1">V76*'Process Emissions Multipliers'!$H$65</f>
        <v>0</v>
      </c>
    </row>
    <row r="77" spans="1:42">
      <c r="A77" s="74">
        <v>25</v>
      </c>
      <c r="B77" s="208">
        <f>'Process Emissions Multipliers'!$C$65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07">
        <f ca="1">IF('Soil 2020'!$A85="CM",INDIRECT("'Soil 2020'!"&amp;'Country Selector'!$B$3&amp;ROW($A85))*10^12,0)*'Process Emissions Multipliers'!$E$65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07">
        <f ca="1">IF('Soil 2030'!$A85="CM",INDIRECT("'Soil 2030'!"&amp;'Country Selector'!$B$3&amp;ROW($A85))*10^12,0)*'Process Emissions Multipliers'!$G$65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07">
        <f ca="1">V77*'Process Emissions Multipliers'!$H$65</f>
        <v>0</v>
      </c>
    </row>
    <row r="78" spans="1:42">
      <c r="A78" s="74">
        <v>26</v>
      </c>
      <c r="B78" s="208">
        <f>'Process Emissions Multipliers'!$C$65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07">
        <f ca="1">IF('Soil 2020'!$A86="CM",INDIRECT("'Soil 2020'!"&amp;'Country Selector'!$B$3&amp;ROW($A86))*10^12,0)*'Process Emissions Multipliers'!$E$65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07">
        <f ca="1">IF('Soil 2030'!$A86="CM",INDIRECT("'Soil 2030'!"&amp;'Country Selector'!$B$3&amp;ROW($A86))*10^12,0)*'Process Emissions Multipliers'!$G$65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07">
        <f ca="1">V78*'Process Emissions Multipliers'!$H$65</f>
        <v>0</v>
      </c>
    </row>
    <row r="79" spans="1:42">
      <c r="A79" s="74">
        <v>27</v>
      </c>
      <c r="B79" s="208">
        <f>'Process Emissions Multipliers'!$C$65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207">
        <f ca="1">IF('Soil 2020'!$A87="CM",INDIRECT("'Soil 2020'!"&amp;'Country Selector'!$B$3&amp;ROW($A87))*10^12,0)*'Process Emissions Multipliers'!$E$65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207">
        <f ca="1">IF('Soil 2030'!$A87="CM",INDIRECT("'Soil 2030'!"&amp;'Country Selector'!$B$3&amp;ROW($A87))*10^12,0)*'Process Emissions Multipliers'!$G$65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07">
        <f ca="1">V79*'Process Emissions Multipliers'!$H$65</f>
        <v>0</v>
      </c>
    </row>
    <row r="80" spans="1:42">
      <c r="A80" s="74">
        <v>28</v>
      </c>
      <c r="B80" s="208">
        <f>'Process Emissions Multipliers'!$C$65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07">
        <f ca="1">IF('Soil 2020'!$A88="CM",INDIRECT("'Soil 2020'!"&amp;'Country Selector'!$B$3&amp;ROW($A88))*10^12,0)*'Process Emissions Multipliers'!$E$65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207">
        <f ca="1">IF('Soil 2030'!$A88="CM",INDIRECT("'Soil 2030'!"&amp;'Country Selector'!$B$3&amp;ROW($A88))*10^12,0)*'Process Emissions Multipliers'!$G$65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07">
        <f ca="1">V80*'Process Emissions Multipliers'!$H$65</f>
        <v>0</v>
      </c>
    </row>
    <row r="81" spans="1:42">
      <c r="A81" s="74">
        <v>29</v>
      </c>
      <c r="B81" s="208">
        <f>'Process Emissions Multipliers'!$C$65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07">
        <f ca="1">IF('Soil 2020'!$A89="CM",INDIRECT("'Soil 2020'!"&amp;'Country Selector'!$B$3&amp;ROW($A89))*10^12,0)*'Process Emissions Multipliers'!$E$65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 s="207">
        <f ca="1">IF('Soil 2030'!$A89="CM",INDIRECT("'Soil 2030'!"&amp;'Country Selector'!$B$3&amp;ROW($A89))*10^12,0)*'Process Emissions Multipliers'!$G$65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07">
        <f ca="1">V81*'Process Emissions Multipliers'!$H$65</f>
        <v>0</v>
      </c>
    </row>
    <row r="82" spans="1:42">
      <c r="A82" s="74">
        <v>30</v>
      </c>
      <c r="B82" s="208">
        <f>'Process Emissions Multipliers'!$C$65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07">
        <f ca="1">IF('Soil 2020'!$A90="CM",INDIRECT("'Soil 2020'!"&amp;'Country Selector'!$B$3&amp;ROW($A90))*10^12,0)*'Process Emissions Multipliers'!$E$65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07">
        <f ca="1">IF('Soil 2030'!$A90="CM",INDIRECT("'Soil 2030'!"&amp;'Country Selector'!$B$3&amp;ROW($A90))*10^12,0)*'Process Emissions Multipliers'!$G$65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07">
        <f ca="1">V82*'Process Emissions Multipliers'!$H$65</f>
        <v>0</v>
      </c>
    </row>
    <row r="83" spans="1:42">
      <c r="A83" s="74">
        <v>31</v>
      </c>
      <c r="B83" s="208">
        <f>'Process Emissions Multipliers'!$C$65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07">
        <f ca="1">IF('Soil 2020'!$A91="CM",INDIRECT("'Soil 2020'!"&amp;'Country Selector'!$B$3&amp;ROW($A91))*10^12,0)*'Process Emissions Multipliers'!$E$65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07">
        <f ca="1">IF('Soil 2030'!$A91="CM",INDIRECT("'Soil 2030'!"&amp;'Country Selector'!$B$3&amp;ROW($A91))*10^12,0)*'Process Emissions Multipliers'!$G$65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07">
        <f ca="1">V83*'Process Emissions Multipliers'!$H$65</f>
        <v>0</v>
      </c>
    </row>
    <row r="84" spans="1:42">
      <c r="A84" s="74">
        <v>32</v>
      </c>
      <c r="B84" s="208">
        <f>'Process Emissions Multipliers'!$C$65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207">
        <f ca="1">IF('Soil 2020'!$A92="CM",INDIRECT("'Soil 2020'!"&amp;'Country Selector'!$B$3&amp;ROW($A92))*10^12,0)*'Process Emissions Multipliers'!$E$65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207">
        <f ca="1">IF('Soil 2030'!$A92="CM",INDIRECT("'Soil 2030'!"&amp;'Country Selector'!$B$3&amp;ROW($A92))*10^12,0)*'Process Emissions Multipliers'!$G$65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07">
        <f ca="1">V84*'Process Emissions Multipliers'!$H$65</f>
        <v>0</v>
      </c>
    </row>
    <row r="85" spans="1:42">
      <c r="A85" s="74">
        <v>33</v>
      </c>
      <c r="B85" s="208">
        <f>'Process Emissions Multipliers'!$C$65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07">
        <f ca="1">IF('Soil 2020'!$A93="CM",INDIRECT("'Soil 2020'!"&amp;'Country Selector'!$B$3&amp;ROW($A93))*10^12,0)*'Process Emissions Multipliers'!$E$65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207">
        <f ca="1">IF('Soil 2030'!$A93="CM",INDIRECT("'Soil 2030'!"&amp;'Country Selector'!$B$3&amp;ROW($A93))*10^12,0)*'Process Emissions Multipliers'!$G$65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07">
        <f ca="1">V85*'Process Emissions Multipliers'!$H$65</f>
        <v>0</v>
      </c>
    </row>
    <row r="86" spans="1:42">
      <c r="A86" s="74">
        <v>34</v>
      </c>
      <c r="B86" s="208">
        <f>'Process Emissions Multipliers'!$C$65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07">
        <f ca="1">IF('Soil 2020'!$A94="CM",INDIRECT("'Soil 2020'!"&amp;'Country Selector'!$B$3&amp;ROW($A94))*10^12,0)*'Process Emissions Multipliers'!$E$65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07">
        <f ca="1">IF('Soil 2030'!$A94="CM",INDIRECT("'Soil 2030'!"&amp;'Country Selector'!$B$3&amp;ROW($A94))*10^12,0)*'Process Emissions Multipliers'!$G$65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07">
        <f ca="1">V86*'Process Emissions Multipliers'!$H$65</f>
        <v>0</v>
      </c>
    </row>
    <row r="87" spans="1:42">
      <c r="A87" s="74">
        <v>35</v>
      </c>
      <c r="B87" s="208">
        <f>'Process Emissions Multipliers'!$C$65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07">
        <f ca="1">IF('Soil 2020'!$A95="CM",INDIRECT("'Soil 2020'!"&amp;'Country Selector'!$B$3&amp;ROW($A95))*10^12,0)*'Process Emissions Multipliers'!$E$65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07">
        <f ca="1">IF('Soil 2030'!$A95="CM",INDIRECT("'Soil 2030'!"&amp;'Country Selector'!$B$3&amp;ROW($A95))*10^12,0)*'Process Emissions Multipliers'!$G$65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07">
        <f ca="1">V87*'Process Emissions Multipliers'!$H$65</f>
        <v>0</v>
      </c>
    </row>
    <row r="88" spans="1:42">
      <c r="A88" s="74">
        <v>36</v>
      </c>
      <c r="B88" s="208">
        <f>'Process Emissions Multipliers'!$C$65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07">
        <f ca="1">IF('Soil 2020'!$A96="CM",INDIRECT("'Soil 2020'!"&amp;'Country Selector'!$B$3&amp;ROW($A96))*10^12,0)*'Process Emissions Multipliers'!$E$65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07">
        <f ca="1">IF('Soil 2030'!$A96="CM",INDIRECT("'Soil 2030'!"&amp;'Country Selector'!$B$3&amp;ROW($A96))*10^12,0)*'Process Emissions Multipliers'!$G$65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07">
        <f ca="1">V88*'Process Emissions Multipliers'!$H$65</f>
        <v>0</v>
      </c>
    </row>
    <row r="89" spans="1:42">
      <c r="A89" s="74">
        <v>37</v>
      </c>
      <c r="B89" s="208">
        <f>'Process Emissions Multipliers'!$C$65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07">
        <f ca="1">IF('Soil 2020'!$A97="CM",INDIRECT("'Soil 2020'!"&amp;'Country Selector'!$B$3&amp;ROW($A97))*10^12,0)*'Process Emissions Multipliers'!$E$65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07">
        <f ca="1">IF('Soil 2030'!$A97="CM",INDIRECT("'Soil 2030'!"&amp;'Country Selector'!$B$3&amp;ROW($A97))*10^12,0)*'Process Emissions Multipliers'!$G$65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07">
        <f ca="1">V89*'Process Emissions Multipliers'!$H$65</f>
        <v>0</v>
      </c>
    </row>
    <row r="90" spans="1:42">
      <c r="A90" s="74">
        <v>38</v>
      </c>
      <c r="B90" s="208">
        <f>'Process Emissions Multipliers'!$C$65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07">
        <f ca="1">IF('Soil 2020'!$A98="CM",INDIRECT("'Soil 2020'!"&amp;'Country Selector'!$B$3&amp;ROW($A98))*10^12,0)*'Process Emissions Multipliers'!$E$65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07">
        <f ca="1">IF('Soil 2030'!$A98="CM",INDIRECT("'Soil 2030'!"&amp;'Country Selector'!$B$3&amp;ROW($A98))*10^12,0)*'Process Emissions Multipliers'!$G$65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07">
        <f ca="1">V90*'Process Emissions Multipliers'!$H$65</f>
        <v>0</v>
      </c>
    </row>
    <row r="91" spans="1:42">
      <c r="A91" s="74">
        <v>39</v>
      </c>
      <c r="B91" s="208">
        <f>'Process Emissions Multipliers'!$C$65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07">
        <f ca="1">IF('Soil 2020'!$A99="CM",INDIRECT("'Soil 2020'!"&amp;'Country Selector'!$B$3&amp;ROW($A99))*10^12,0)*'Process Emissions Multipliers'!$E$65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207">
        <f ca="1">IF('Soil 2030'!$A99="CM",INDIRECT("'Soil 2030'!"&amp;'Country Selector'!$B$3&amp;ROW($A99))*10^12,0)*'Process Emissions Multipliers'!$G$65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07">
        <f ca="1">V91*'Process Emissions Multipliers'!$H$65</f>
        <v>0</v>
      </c>
    </row>
    <row r="92" spans="1:42">
      <c r="A92" s="74">
        <v>40</v>
      </c>
      <c r="B92" s="208">
        <f>'Process Emissions Multipliers'!$C$65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07">
        <f ca="1">IF('Soil 2020'!$A100="CM",INDIRECT("'Soil 2020'!"&amp;'Country Selector'!$B$3&amp;ROW($A100))*10^12,0)*'Process Emissions Multipliers'!$E$65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07">
        <f ca="1">IF('Soil 2030'!$A100="CM",INDIRECT("'Soil 2030'!"&amp;'Country Selector'!$B$3&amp;ROW($A100))*10^12,0)*'Process Emissions Multipliers'!$G$65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07">
        <f ca="1">V92*'Process Emissions Multipliers'!$H$65</f>
        <v>0</v>
      </c>
    </row>
    <row r="93" spans="1:42">
      <c r="A93" s="74">
        <v>41</v>
      </c>
      <c r="B93" s="208">
        <f>'Process Emissions Multipliers'!$C$65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07">
        <f ca="1">IF('Soil 2020'!$A101="CM",INDIRECT("'Soil 2020'!"&amp;'Country Selector'!$B$3&amp;ROW($A101))*10^12,0)*'Process Emissions Multipliers'!$E$65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07">
        <f ca="1">IF('Soil 2030'!$A101="CM",INDIRECT("'Soil 2030'!"&amp;'Country Selector'!$B$3&amp;ROW($A101))*10^12,0)*'Process Emissions Multipliers'!$G$65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07">
        <f ca="1">V93*'Process Emissions Multipliers'!$H$65</f>
        <v>0</v>
      </c>
    </row>
    <row r="94" spans="1:42">
      <c r="A94" s="74">
        <v>42</v>
      </c>
      <c r="B94" s="208">
        <f>'Process Emissions Multipliers'!$C$65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07">
        <f ca="1">IF('Soil 2020'!$A102="CM",INDIRECT("'Soil 2020'!"&amp;'Country Selector'!$B$3&amp;ROW($A102))*10^12,0)*'Process Emissions Multipliers'!$E$65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07">
        <f ca="1">IF('Soil 2030'!$A102="CM",INDIRECT("'Soil 2030'!"&amp;'Country Selector'!$B$3&amp;ROW($A102))*10^12,0)*'Process Emissions Multipliers'!$G$65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07">
        <f ca="1">V94*'Process Emissions Multipliers'!$H$65</f>
        <v>0</v>
      </c>
    </row>
    <row r="95" spans="1:42">
      <c r="A95" s="74">
        <v>43</v>
      </c>
      <c r="B95" s="208">
        <f>'Process Emissions Multipliers'!$C$65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207">
        <f ca="1">IF('Soil 2020'!$A103="CM",INDIRECT("'Soil 2020'!"&amp;'Country Selector'!$B$3&amp;ROW($A103))*10^12,0)*'Process Emissions Multipliers'!$E$65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207">
        <f ca="1">IF('Soil 2030'!$A103="CM",INDIRECT("'Soil 2030'!"&amp;'Country Selector'!$B$3&amp;ROW($A103))*10^12,0)*'Process Emissions Multipliers'!$G$65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07">
        <f ca="1">V95*'Process Emissions Multipliers'!$H$65</f>
        <v>0</v>
      </c>
    </row>
    <row r="96" spans="1:42">
      <c r="A96" s="74">
        <v>44</v>
      </c>
      <c r="B96" s="208">
        <f>'Process Emissions Multipliers'!$C$65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07">
        <f ca="1">IF('Soil 2020'!$A104="CM",INDIRECT("'Soil 2020'!"&amp;'Country Selector'!$B$3&amp;ROW($A104))*10^12,0)*'Process Emissions Multipliers'!$E$65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07">
        <f ca="1">IF('Soil 2030'!$A104="CM",INDIRECT("'Soil 2030'!"&amp;'Country Selector'!$B$3&amp;ROW($A104))*10^12,0)*'Process Emissions Multipliers'!$G$65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07">
        <f ca="1">V96*'Process Emissions Multipliers'!$H$65</f>
        <v>0</v>
      </c>
    </row>
    <row r="97" spans="1:42">
      <c r="A97" s="74">
        <v>45</v>
      </c>
      <c r="B97" s="208">
        <f>'Process Emissions Multipliers'!$C$65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07">
        <f ca="1">IF('Soil 2020'!$A105="CM",INDIRECT("'Soil 2020'!"&amp;'Country Selector'!$B$3&amp;ROW($A105))*10^12,0)*'Process Emissions Multipliers'!$E$65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07">
        <f ca="1">IF('Soil 2030'!$A105="CM",INDIRECT("'Soil 2030'!"&amp;'Country Selector'!$B$3&amp;ROW($A105))*10^12,0)*'Process Emissions Multipliers'!$G$65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07">
        <f ca="1">V97*'Process Emissions Multipliers'!$H$65</f>
        <v>0</v>
      </c>
    </row>
    <row r="98" spans="1:42">
      <c r="A98" s="74">
        <v>46</v>
      </c>
      <c r="B98" s="208">
        <f>'Process Emissions Multipliers'!$C$65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207">
        <f ca="1">IF('Soil 2020'!$A106="CM",INDIRECT("'Soil 2020'!"&amp;'Country Selector'!$B$3&amp;ROW($A106))*10^12,0)*'Process Emissions Multipliers'!$E$65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207">
        <f ca="1">IF('Soil 2030'!$A106="CM",INDIRECT("'Soil 2030'!"&amp;'Country Selector'!$B$3&amp;ROW($A106))*10^12,0)*'Process Emissions Multipliers'!$G$65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07">
        <f ca="1">V98*'Process Emissions Multipliers'!$H$65</f>
        <v>0</v>
      </c>
    </row>
    <row r="99" spans="1:42">
      <c r="A99" s="74">
        <v>47</v>
      </c>
      <c r="B99" s="208">
        <f>'Process Emissions Multipliers'!$C$65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207">
        <f ca="1">IF('Soil 2020'!$A107="CM",INDIRECT("'Soil 2020'!"&amp;'Country Selector'!$B$3&amp;ROW($A107))*10^12,0)*'Process Emissions Multipliers'!$E$65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207">
        <f ca="1">IF('Soil 2030'!$A107="CM",INDIRECT("'Soil 2030'!"&amp;'Country Selector'!$B$3&amp;ROW($A107))*10^12,0)*'Process Emissions Multipliers'!$G$65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07">
        <f ca="1">V99*'Process Emissions Multipliers'!$H$65</f>
        <v>0</v>
      </c>
    </row>
    <row r="100" spans="1:42">
      <c r="A100" s="74">
        <v>48</v>
      </c>
      <c r="B100" s="208">
        <f>'Process Emissions Multipliers'!$C$65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07">
        <f ca="1">IF('Soil 2020'!$A108="CM",INDIRECT("'Soil 2020'!"&amp;'Country Selector'!$B$3&amp;ROW($A108))*10^12,0)*'Process Emissions Multipliers'!$E$65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07">
        <f ca="1">IF('Soil 2030'!$A108="CM",INDIRECT("'Soil 2030'!"&amp;'Country Selector'!$B$3&amp;ROW($A108))*10^12,0)*'Process Emissions Multipliers'!$G$65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07">
        <f ca="1">V100*'Process Emissions Multipliers'!$H$65</f>
        <v>0</v>
      </c>
    </row>
    <row r="101" spans="1:42">
      <c r="A101" s="74">
        <v>49</v>
      </c>
      <c r="B101" s="208">
        <f>'Process Emissions Multipliers'!$C$65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07">
        <f ca="1">IF('Soil 2020'!$A109="CM",INDIRECT("'Soil 2020'!"&amp;'Country Selector'!$B$3&amp;ROW($A109))*10^12,0)*'Process Emissions Multipliers'!$E$65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07">
        <f ca="1">IF('Soil 2030'!$A109="CM",INDIRECT("'Soil 2030'!"&amp;'Country Selector'!$B$3&amp;ROW($A109))*10^12,0)*'Process Emissions Multipliers'!$G$65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07">
        <f ca="1">V101*'Process Emissions Multipliers'!$H$65</f>
        <v>0</v>
      </c>
    </row>
    <row r="102" spans="1:42">
      <c r="A102" s="74">
        <v>50</v>
      </c>
      <c r="B102" s="208">
        <f>'Process Emissions Multipliers'!$C$65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07">
        <f ca="1">IF('Soil 2020'!$A110="CM",INDIRECT("'Soil 2020'!"&amp;'Country Selector'!$B$3&amp;ROW($A110))*10^12,0)*'Process Emissions Multipliers'!$E$65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07">
        <f ca="1">IF('Soil 2030'!$A110="CM",INDIRECT("'Soil 2030'!"&amp;'Country Selector'!$B$3&amp;ROW($A110))*10^12,0)*'Process Emissions Multipliers'!$G$65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07">
        <f ca="1">V102*'Process Emissions Multipliers'!$H$65</f>
        <v>0</v>
      </c>
    </row>
    <row r="103" spans="1:42">
      <c r="A103" s="74">
        <v>51</v>
      </c>
      <c r="B103" s="208">
        <f>'Process Emissions Multipliers'!$C$65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07">
        <f ca="1">IF('Soil 2020'!$A111="CM",INDIRECT("'Soil 2020'!"&amp;'Country Selector'!$B$3&amp;ROW($A111))*10^12,0)*'Process Emissions Multipliers'!$E$65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207">
        <f ca="1">IF('Soil 2030'!$A111="CM",INDIRECT("'Soil 2030'!"&amp;'Country Selector'!$B$3&amp;ROW($A111))*10^12,0)*'Process Emissions Multipliers'!$G$65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07">
        <f ca="1">V103*'Process Emissions Multipliers'!$H$65</f>
        <v>0</v>
      </c>
    </row>
    <row r="104" spans="1:42">
      <c r="A104" s="74">
        <v>52</v>
      </c>
      <c r="B104" s="208">
        <f>'Process Emissions Multipliers'!$C$65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07">
        <f ca="1">IF('Soil 2020'!$A112="CM",INDIRECT("'Soil 2020'!"&amp;'Country Selector'!$B$3&amp;ROW($A112))*10^12,0)*'Process Emissions Multipliers'!$E$65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07">
        <f ca="1">IF('Soil 2030'!$A112="CM",INDIRECT("'Soil 2030'!"&amp;'Country Selector'!$B$3&amp;ROW($A112))*10^12,0)*'Process Emissions Multipliers'!$G$65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07">
        <f ca="1">V104*'Process Emissions Multipliers'!$H$65</f>
        <v>0</v>
      </c>
    </row>
    <row r="105" spans="1:42">
      <c r="A105" s="74">
        <v>53</v>
      </c>
      <c r="B105" s="208">
        <f>'Process Emissions Multipliers'!$C$65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07">
        <f ca="1">IF('Soil 2020'!$A113="CM",INDIRECT("'Soil 2020'!"&amp;'Country Selector'!$B$3&amp;ROW($A113))*10^12,0)*'Process Emissions Multipliers'!$E$65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07">
        <f ca="1">IF('Soil 2030'!$A113="CM",INDIRECT("'Soil 2030'!"&amp;'Country Selector'!$B$3&amp;ROW($A113))*10^12,0)*'Process Emissions Multipliers'!$G$65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07">
        <f ca="1">V105*'Process Emissions Multipliers'!$H$65</f>
        <v>0</v>
      </c>
    </row>
    <row r="106" spans="1:42">
      <c r="A106" s="74">
        <v>54</v>
      </c>
      <c r="B106" s="208">
        <f>'Process Emissions Multipliers'!$C$65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07">
        <f ca="1">IF('Soil 2020'!$A114="CM",INDIRECT("'Soil 2020'!"&amp;'Country Selector'!$B$3&amp;ROW($A114))*10^12,0)*'Process Emissions Multipliers'!$E$65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07">
        <f ca="1">IF('Soil 2030'!$A114="CM",INDIRECT("'Soil 2030'!"&amp;'Country Selector'!$B$3&amp;ROW($A114))*10^12,0)*'Process Emissions Multipliers'!$G$65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07">
        <f ca="1">V106*'Process Emissions Multipliers'!$H$65</f>
        <v>0</v>
      </c>
    </row>
    <row r="107" spans="1:42">
      <c r="A107" s="74">
        <v>55</v>
      </c>
      <c r="B107" s="208">
        <f>'Process Emissions Multipliers'!$C$65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07">
        <f ca="1">IF('Soil 2020'!$A115="CM",INDIRECT("'Soil 2020'!"&amp;'Country Selector'!$B$3&amp;ROW($A115))*10^12,0)*'Process Emissions Multipliers'!$E$65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07">
        <f ca="1">IF('Soil 2030'!$A115="CM",INDIRECT("'Soil 2030'!"&amp;'Country Selector'!$B$3&amp;ROW($A115))*10^12,0)*'Process Emissions Multipliers'!$G$65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07">
        <f ca="1">V107*'Process Emissions Multipliers'!$H$65</f>
        <v>0</v>
      </c>
    </row>
    <row r="108" spans="1:42">
      <c r="A108" s="74">
        <v>56</v>
      </c>
      <c r="B108" s="208">
        <f>'Process Emissions Multipliers'!$C$65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07">
        <f ca="1">IF('Soil 2020'!$A116="CM",INDIRECT("'Soil 2020'!"&amp;'Country Selector'!$B$3&amp;ROW($A116))*10^12,0)*'Process Emissions Multipliers'!$E$65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07">
        <f ca="1">IF('Soil 2030'!$A116="CM",INDIRECT("'Soil 2030'!"&amp;'Country Selector'!$B$3&amp;ROW($A116))*10^12,0)*'Process Emissions Multipliers'!$G$65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07">
        <f ca="1">V108*'Process Emissions Multipliers'!$H$65</f>
        <v>0</v>
      </c>
    </row>
    <row r="109" spans="1:42">
      <c r="A109" s="74">
        <v>57</v>
      </c>
      <c r="B109" s="208">
        <f>'Process Emissions Multipliers'!$C$65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07">
        <f ca="1">IF('Soil 2020'!$A117="CM",INDIRECT("'Soil 2020'!"&amp;'Country Selector'!$B$3&amp;ROW($A117))*10^12,0)*'Process Emissions Multipliers'!$E$65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07">
        <f ca="1">IF('Soil 2030'!$A117="CM",INDIRECT("'Soil 2030'!"&amp;'Country Selector'!$B$3&amp;ROW($A117))*10^12,0)*'Process Emissions Multipliers'!$G$65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07">
        <f ca="1">V109*'Process Emissions Multipliers'!$H$65</f>
        <v>0</v>
      </c>
    </row>
    <row r="110" spans="1:42">
      <c r="A110" s="74">
        <v>58</v>
      </c>
      <c r="B110" s="208">
        <f>'Process Emissions Multipliers'!$C$65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07">
        <f ca="1">IF('Soil 2020'!$A118="CM",INDIRECT("'Soil 2020'!"&amp;'Country Selector'!$B$3&amp;ROW($A118))*10^12,0)*'Process Emissions Multipliers'!$E$65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07">
        <f ca="1">IF('Soil 2030'!$A118="CM",INDIRECT("'Soil 2030'!"&amp;'Country Selector'!$B$3&amp;ROW($A118))*10^12,0)*'Process Emissions Multipliers'!$G$65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07">
        <f ca="1">V110*'Process Emissions Multipliers'!$H$65</f>
        <v>0</v>
      </c>
    </row>
    <row r="111" spans="1:42">
      <c r="A111" s="74">
        <v>59</v>
      </c>
      <c r="B111" s="208">
        <f>'Process Emissions Multipliers'!$C$65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07">
        <f ca="1">IF('Soil 2020'!$A119="CM",INDIRECT("'Soil 2020'!"&amp;'Country Selector'!$B$3&amp;ROW($A119))*10^12,0)*'Process Emissions Multipliers'!$E$65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07">
        <f ca="1">IF('Soil 2030'!$A119="CM",INDIRECT("'Soil 2030'!"&amp;'Country Selector'!$B$3&amp;ROW($A119))*10^12,0)*'Process Emissions Multipliers'!$G$65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07">
        <f ca="1">V111*'Process Emissions Multipliers'!$H$65</f>
        <v>0</v>
      </c>
    </row>
    <row r="112" spans="1:42">
      <c r="A112" s="74">
        <v>60</v>
      </c>
      <c r="B112" s="208">
        <f>'Process Emissions Multipliers'!$C$65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07">
        <f ca="1">IF('Soil 2020'!$A120="CM",INDIRECT("'Soil 2020'!"&amp;'Country Selector'!$B$3&amp;ROW($A120))*10^12,0)*'Process Emissions Multipliers'!$E$65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07">
        <f ca="1">IF('Soil 2030'!$A120="CM",INDIRECT("'Soil 2030'!"&amp;'Country Selector'!$B$3&amp;ROW($A120))*10^12,0)*'Process Emissions Multipliers'!$G$65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07">
        <f ca="1">V112*'Process Emissions Multipliers'!$H$65</f>
        <v>0</v>
      </c>
    </row>
    <row r="113" spans="1:42">
      <c r="A113" s="74">
        <v>61</v>
      </c>
      <c r="B113" s="208">
        <f>'Process Emissions Multipliers'!$C$65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07">
        <f ca="1">IF('Soil 2020'!$A121="CM",INDIRECT("'Soil 2020'!"&amp;'Country Selector'!$B$3&amp;ROW($A121))*10^12,0)*'Process Emissions Multipliers'!$E$65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207">
        <f ca="1">IF('Soil 2030'!$A121="CM",INDIRECT("'Soil 2030'!"&amp;'Country Selector'!$B$3&amp;ROW($A121))*10^12,0)*'Process Emissions Multipliers'!$G$65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07">
        <f ca="1">V113*'Process Emissions Multipliers'!$H$65</f>
        <v>0</v>
      </c>
    </row>
    <row r="114" spans="1:42">
      <c r="A114" s="74">
        <v>62</v>
      </c>
      <c r="B114" s="208">
        <f>'Process Emissions Multipliers'!$C$65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07">
        <f ca="1">IF('Soil 2020'!$A122="CM",INDIRECT("'Soil 2020'!"&amp;'Country Selector'!$B$3&amp;ROW($A122))*10^12,0)*'Process Emissions Multipliers'!$E$65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07">
        <f ca="1">IF('Soil 2030'!$A122="CM",INDIRECT("'Soil 2030'!"&amp;'Country Selector'!$B$3&amp;ROW($A122))*10^12,0)*'Process Emissions Multipliers'!$G$65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07">
        <f ca="1">V114*'Process Emissions Multipliers'!$H$65</f>
        <v>0</v>
      </c>
    </row>
    <row r="115" spans="1:42">
      <c r="A115" s="74">
        <v>63</v>
      </c>
      <c r="B115" s="208">
        <f>'Process Emissions Multipliers'!$C$65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07">
        <f ca="1">IF('Soil 2020'!$A123="CM",INDIRECT("'Soil 2020'!"&amp;'Country Selector'!$B$3&amp;ROW($A123))*10^12,0)*'Process Emissions Multipliers'!$E$65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07">
        <f ca="1">IF('Soil 2030'!$A123="CM",INDIRECT("'Soil 2030'!"&amp;'Country Selector'!$B$3&amp;ROW($A123))*10^12,0)*'Process Emissions Multipliers'!$G$65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07">
        <f ca="1">V115*'Process Emissions Multipliers'!$H$65</f>
        <v>0</v>
      </c>
    </row>
    <row r="116" spans="1:42">
      <c r="A116" s="74">
        <v>64</v>
      </c>
      <c r="B116" s="208">
        <f>'Process Emissions Multipliers'!$C$65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07">
        <f ca="1">IF('Soil 2020'!$A124="CM",INDIRECT("'Soil 2020'!"&amp;'Country Selector'!$B$3&amp;ROW($A124))*10^12,0)*'Process Emissions Multipliers'!$E$65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07">
        <f ca="1">IF('Soil 2030'!$A124="CM",INDIRECT("'Soil 2030'!"&amp;'Country Selector'!$B$3&amp;ROW($A124))*10^12,0)*'Process Emissions Multipliers'!$G$65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07">
        <f ca="1">V116*'Process Emissions Multipliers'!$H$65</f>
        <v>0</v>
      </c>
    </row>
    <row r="117" spans="1:42">
      <c r="A117" s="74">
        <v>65</v>
      </c>
      <c r="B117" s="208">
        <f>'Process Emissions Multipliers'!$C$65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 s="207">
        <f ca="1">IF('Soil 2020'!$A125="CM",INDIRECT("'Soil 2020'!"&amp;'Country Selector'!$B$3&amp;ROW($A125))*10^12,0)*'Process Emissions Multipliers'!$E$65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207">
        <f ca="1">IF('Soil 2030'!$A125="CM",INDIRECT("'Soil 2030'!"&amp;'Country Selector'!$B$3&amp;ROW($A125))*10^12,0)*'Process Emissions Multipliers'!$G$65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07">
        <f ca="1">V117*'Process Emissions Multipliers'!$H$65</f>
        <v>0</v>
      </c>
    </row>
    <row r="118" spans="1:42">
      <c r="A118" s="74">
        <v>66</v>
      </c>
      <c r="B118" s="208">
        <f>'Process Emissions Multipliers'!$C$65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07">
        <f ca="1">IF('Soil 2020'!$A126="CM",INDIRECT("'Soil 2020'!"&amp;'Country Selector'!$B$3&amp;ROW($A126))*10^12,0)*'Process Emissions Multipliers'!$E$65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07">
        <f ca="1">IF('Soil 2030'!$A126="CM",INDIRECT("'Soil 2030'!"&amp;'Country Selector'!$B$3&amp;ROW($A126))*10^12,0)*'Process Emissions Multipliers'!$G$65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07">
        <f ca="1">V118*'Process Emissions Multipliers'!$H$65</f>
        <v>0</v>
      </c>
    </row>
    <row r="119" spans="1:42">
      <c r="A119" s="74">
        <v>67</v>
      </c>
      <c r="B119" s="208">
        <f>'Process Emissions Multipliers'!$C$65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07">
        <f ca="1">IF('Soil 2020'!$A127="CM",INDIRECT("'Soil 2020'!"&amp;'Country Selector'!$B$3&amp;ROW($A127))*10^12,0)*'Process Emissions Multipliers'!$E$65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07">
        <f ca="1">IF('Soil 2030'!$A127="CM",INDIRECT("'Soil 2030'!"&amp;'Country Selector'!$B$3&amp;ROW($A127))*10^12,0)*'Process Emissions Multipliers'!$G$65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07">
        <f ca="1">V119*'Process Emissions Multipliers'!$H$65</f>
        <v>0</v>
      </c>
    </row>
    <row r="120" spans="1:42">
      <c r="A120" s="74">
        <v>68</v>
      </c>
      <c r="B120" s="208">
        <f>'Process Emissions Multipliers'!$C$65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07">
        <f ca="1">IF('Soil 2020'!$A128="CM",INDIRECT("'Soil 2020'!"&amp;'Country Selector'!$B$3&amp;ROW($A128))*10^12,0)*'Process Emissions Multipliers'!$E$65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07">
        <f ca="1">IF('Soil 2030'!$A128="CM",INDIRECT("'Soil 2030'!"&amp;'Country Selector'!$B$3&amp;ROW($A128))*10^12,0)*'Process Emissions Multipliers'!$G$65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07">
        <f ca="1">V120*'Process Emissions Multipliers'!$H$65</f>
        <v>0</v>
      </c>
    </row>
    <row r="121" spans="1:42">
      <c r="A121" s="74">
        <v>69</v>
      </c>
      <c r="B121" s="208">
        <f>'Process Emissions Multipliers'!$C$65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07">
        <f ca="1">IF('Soil 2020'!$A129="CM",INDIRECT("'Soil 2020'!"&amp;'Country Selector'!$B$3&amp;ROW($A129))*10^12,0)*'Process Emissions Multipliers'!$E$65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07">
        <f ca="1">IF('Soil 2030'!$A129="CM",INDIRECT("'Soil 2030'!"&amp;'Country Selector'!$B$3&amp;ROW($A129))*10^12,0)*'Process Emissions Multipliers'!$G$65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07">
        <f ca="1">V121*'Process Emissions Multipliers'!$H$65</f>
        <v>0</v>
      </c>
    </row>
    <row r="122" spans="1:42">
      <c r="A122" s="74">
        <v>70</v>
      </c>
      <c r="B122" s="208">
        <f>'Process Emissions Multipliers'!$C$65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07">
        <f ca="1">IF('Soil 2020'!$A130="CM",INDIRECT("'Soil 2020'!"&amp;'Country Selector'!$B$3&amp;ROW($A130))*10^12,0)*'Process Emissions Multipliers'!$E$65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07">
        <f ca="1">IF('Soil 2030'!$A130="CM",INDIRECT("'Soil 2030'!"&amp;'Country Selector'!$B$3&amp;ROW($A130))*10^12,0)*'Process Emissions Multipliers'!$G$65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07">
        <f ca="1">V122*'Process Emissions Multipliers'!$H$65</f>
        <v>0</v>
      </c>
    </row>
    <row r="123" spans="1:42">
      <c r="A123" s="74">
        <v>71</v>
      </c>
      <c r="B123" s="208">
        <f>'Process Emissions Multipliers'!$C$65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07">
        <f ca="1">IF('Soil 2020'!$A131="CM",INDIRECT("'Soil 2020'!"&amp;'Country Selector'!$B$3&amp;ROW($A131))*10^12,0)*'Process Emissions Multipliers'!$E$65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07">
        <f ca="1">IF('Soil 2030'!$A131="CM",INDIRECT("'Soil 2030'!"&amp;'Country Selector'!$B$3&amp;ROW($A131))*10^12,0)*'Process Emissions Multipliers'!$G$65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07">
        <f ca="1">V123*'Process Emissions Multipliers'!$H$65</f>
        <v>0</v>
      </c>
    </row>
    <row r="124" spans="1:42">
      <c r="A124" s="74">
        <v>72</v>
      </c>
      <c r="B124" s="208">
        <f>'Process Emissions Multipliers'!$C$65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07">
        <f ca="1">IF('Soil 2020'!$A132="CM",INDIRECT("'Soil 2020'!"&amp;'Country Selector'!$B$3&amp;ROW($A132))*10^12,0)*'Process Emissions Multipliers'!$E$65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07">
        <f ca="1">IF('Soil 2030'!$A132="CM",INDIRECT("'Soil 2030'!"&amp;'Country Selector'!$B$3&amp;ROW($A132))*10^12,0)*'Process Emissions Multipliers'!$G$65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07">
        <f ca="1">V124*'Process Emissions Multipliers'!$H$65</f>
        <v>0</v>
      </c>
    </row>
    <row r="125" spans="1:42">
      <c r="A125" s="74">
        <v>73</v>
      </c>
      <c r="B125" s="208">
        <f>'Process Emissions Multipliers'!$C$65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07">
        <f ca="1">IF('Soil 2020'!$A133="CM",INDIRECT("'Soil 2020'!"&amp;'Country Selector'!$B$3&amp;ROW($A133))*10^12,0)*'Process Emissions Multipliers'!$E$65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07">
        <f ca="1">IF('Soil 2030'!$A133="CM",INDIRECT("'Soil 2030'!"&amp;'Country Selector'!$B$3&amp;ROW($A133))*10^12,0)*'Process Emissions Multipliers'!$G$65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07">
        <f ca="1">V125*'Process Emissions Multipliers'!$H$65</f>
        <v>0</v>
      </c>
    </row>
    <row r="126" spans="1:42">
      <c r="A126" s="74">
        <v>74</v>
      </c>
      <c r="B126" s="208">
        <f>'Process Emissions Multipliers'!$C$65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07">
        <f ca="1">IF('Soil 2020'!$A134="CM",INDIRECT("'Soil 2020'!"&amp;'Country Selector'!$B$3&amp;ROW($A134))*10^12,0)*'Process Emissions Multipliers'!$E$65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07">
        <f ca="1">IF('Soil 2030'!$A134="CM",INDIRECT("'Soil 2030'!"&amp;'Country Selector'!$B$3&amp;ROW($A134))*10^12,0)*'Process Emissions Multipliers'!$G$65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07">
        <f ca="1">V126*'Process Emissions Multipliers'!$H$65</f>
        <v>0</v>
      </c>
    </row>
    <row r="127" spans="1:42">
      <c r="A127" s="74">
        <v>75</v>
      </c>
      <c r="B127" s="208">
        <f>'Process Emissions Multipliers'!$C$65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07">
        <f ca="1">IF('Soil 2020'!$A135="CM",INDIRECT("'Soil 2020'!"&amp;'Country Selector'!$B$3&amp;ROW($A135))*10^12,0)*'Process Emissions Multipliers'!$E$65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07">
        <f ca="1">IF('Soil 2030'!$A135="CM",INDIRECT("'Soil 2030'!"&amp;'Country Selector'!$B$3&amp;ROW($A135))*10^12,0)*'Process Emissions Multipliers'!$G$65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07">
        <f ca="1">V127*'Process Emissions Multipliers'!$H$65</f>
        <v>0</v>
      </c>
    </row>
    <row r="128" spans="1:42">
      <c r="A128" s="74">
        <v>76</v>
      </c>
      <c r="B128" s="208">
        <f>'Process Emissions Multipliers'!$C$65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07">
        <f ca="1">IF('Soil 2020'!$A136="CM",INDIRECT("'Soil 2020'!"&amp;'Country Selector'!$B$3&amp;ROW($A136))*10^12,0)*'Process Emissions Multipliers'!$E$65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07">
        <f ca="1">IF('Soil 2030'!$A136="CM",INDIRECT("'Soil 2030'!"&amp;'Country Selector'!$B$3&amp;ROW($A136))*10^12,0)*'Process Emissions Multipliers'!$G$65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07">
        <f ca="1">V128*'Process Emissions Multipliers'!$H$65</f>
        <v>0</v>
      </c>
    </row>
    <row r="129" spans="1:42">
      <c r="A129" s="74">
        <v>77</v>
      </c>
      <c r="B129" s="208">
        <f>'Process Emissions Multipliers'!$C$65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07">
        <f ca="1">IF('Soil 2020'!$A137="CM",INDIRECT("'Soil 2020'!"&amp;'Country Selector'!$B$3&amp;ROW($A137))*10^12,0)*'Process Emissions Multipliers'!$E$65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07">
        <f ca="1">IF('Soil 2030'!$A137="CM",INDIRECT("'Soil 2030'!"&amp;'Country Selector'!$B$3&amp;ROW($A137))*10^12,0)*'Process Emissions Multipliers'!$G$65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07">
        <f ca="1">V129*'Process Emissions Multipliers'!$H$65</f>
        <v>0</v>
      </c>
    </row>
    <row r="130" spans="1:42">
      <c r="A130" s="74">
        <v>78</v>
      </c>
      <c r="B130" s="208">
        <f>'Process Emissions Multipliers'!$C$65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07">
        <f ca="1">IF('Soil 2020'!$A138="CM",INDIRECT("'Soil 2020'!"&amp;'Country Selector'!$B$3&amp;ROW($A138))*10^12,0)*'Process Emissions Multipliers'!$E$65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07">
        <f ca="1">IF('Soil 2030'!$A138="CM",INDIRECT("'Soil 2030'!"&amp;'Country Selector'!$B$3&amp;ROW($A138))*10^12,0)*'Process Emissions Multipliers'!$G$65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07">
        <f ca="1">V130*'Process Emissions Multipliers'!$H$65</f>
        <v>0</v>
      </c>
    </row>
    <row r="131" spans="1:42">
      <c r="A131" s="74">
        <v>79</v>
      </c>
      <c r="B131" s="208">
        <f>'Process Emissions Multipliers'!$C$65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07">
        <f ca="1">IF('Soil 2020'!$A139="CM",INDIRECT("'Soil 2020'!"&amp;'Country Selector'!$B$3&amp;ROW($A139))*10^12,0)*'Process Emissions Multipliers'!$E$65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07">
        <f ca="1">IF('Soil 2030'!$A139="CM",INDIRECT("'Soil 2030'!"&amp;'Country Selector'!$B$3&amp;ROW($A139))*10^12,0)*'Process Emissions Multipliers'!$G$65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07">
        <f ca="1">V131*'Process Emissions Multipliers'!$H$65</f>
        <v>0</v>
      </c>
    </row>
    <row r="132" spans="1:42">
      <c r="A132" s="74">
        <v>80</v>
      </c>
      <c r="B132" s="208">
        <f>'Process Emissions Multipliers'!$C$65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07">
        <f ca="1">IF('Soil 2020'!$A140="CM",INDIRECT("'Soil 2020'!"&amp;'Country Selector'!$B$3&amp;ROW($A140))*10^12,0)*'Process Emissions Multipliers'!$E$65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07">
        <f ca="1">IF('Soil 2030'!$A140="CM",INDIRECT("'Soil 2030'!"&amp;'Country Selector'!$B$3&amp;ROW($A140))*10^12,0)*'Process Emissions Multipliers'!$G$65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07">
        <f ca="1">V132*'Process Emissions Multipliers'!$H$65</f>
        <v>0</v>
      </c>
    </row>
    <row r="133" spans="1:42">
      <c r="A133" s="74">
        <v>81</v>
      </c>
      <c r="B133" s="208">
        <f>'Process Emissions Multipliers'!$C$65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07">
        <f ca="1">IF('Soil 2020'!$A141="CM",INDIRECT("'Soil 2020'!"&amp;'Country Selector'!$B$3&amp;ROW($A141))*10^12,0)*'Process Emissions Multipliers'!$E$65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07">
        <f ca="1">IF('Soil 2030'!$A141="CM",INDIRECT("'Soil 2030'!"&amp;'Country Selector'!$B$3&amp;ROW($A141))*10^12,0)*'Process Emissions Multipliers'!$G$65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07">
        <f ca="1">V133*'Process Emissions Multipliers'!$H$65</f>
        <v>0</v>
      </c>
    </row>
    <row r="134" spans="1:42">
      <c r="A134" s="74">
        <v>82</v>
      </c>
      <c r="B134" s="208">
        <f>'Process Emissions Multipliers'!$C$65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207">
        <f ca="1">IF('Soil 2020'!$A142="CM",INDIRECT("'Soil 2020'!"&amp;'Country Selector'!$B$3&amp;ROW($A142))*10^12,0)*'Process Emissions Multipliers'!$E$65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207">
        <f ca="1">IF('Soil 2030'!$A142="CM",INDIRECT("'Soil 2030'!"&amp;'Country Selector'!$B$3&amp;ROW($A142))*10^12,0)*'Process Emissions Multipliers'!$G$65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07">
        <f ca="1">V134*'Process Emissions Multipliers'!$H$65</f>
        <v>0</v>
      </c>
    </row>
    <row r="135" spans="1:42">
      <c r="A135" s="74">
        <v>83</v>
      </c>
      <c r="B135" s="208">
        <f>'Process Emissions Multipliers'!$C$65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07">
        <f ca="1">IF('Soil 2020'!$A143="CM",INDIRECT("'Soil 2020'!"&amp;'Country Selector'!$B$3&amp;ROW($A143))*10^12,0)*'Process Emissions Multipliers'!$E$65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07">
        <f ca="1">IF('Soil 2030'!$A143="CM",INDIRECT("'Soil 2030'!"&amp;'Country Selector'!$B$3&amp;ROW($A143))*10^12,0)*'Process Emissions Multipliers'!$G$65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07">
        <f ca="1">V135*'Process Emissions Multipliers'!$H$65</f>
        <v>0</v>
      </c>
    </row>
    <row r="136" spans="1:42">
      <c r="A136" s="74">
        <v>84</v>
      </c>
      <c r="B136" s="208">
        <f>'Process Emissions Multipliers'!$C$65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07">
        <f ca="1">IF('Soil 2020'!$A144="CM",INDIRECT("'Soil 2020'!"&amp;'Country Selector'!$B$3&amp;ROW($A144))*10^12,0)*'Process Emissions Multipliers'!$E$65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07">
        <f ca="1">IF('Soil 2030'!$A144="CM",INDIRECT("'Soil 2030'!"&amp;'Country Selector'!$B$3&amp;ROW($A144))*10^12,0)*'Process Emissions Multipliers'!$G$65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07">
        <f ca="1">V136*'Process Emissions Multipliers'!$H$65</f>
        <v>0</v>
      </c>
    </row>
    <row r="137" spans="1:42">
      <c r="A137" s="74">
        <v>85</v>
      </c>
      <c r="B137" s="208">
        <f>'Process Emissions Multipliers'!$C$65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07">
        <f ca="1">IF('Soil 2020'!$A145="CM",INDIRECT("'Soil 2020'!"&amp;'Country Selector'!$B$3&amp;ROW($A145))*10^12,0)*'Process Emissions Multipliers'!$E$65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07">
        <f ca="1">IF('Soil 2030'!$A145="CM",INDIRECT("'Soil 2030'!"&amp;'Country Selector'!$B$3&amp;ROW($A145))*10^12,0)*'Process Emissions Multipliers'!$G$65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07">
        <f ca="1">V137*'Process Emissions Multipliers'!$H$65</f>
        <v>0</v>
      </c>
    </row>
    <row r="138" spans="1:42">
      <c r="A138" s="74">
        <v>86</v>
      </c>
      <c r="B138" s="208">
        <f>'Process Emissions Multipliers'!$C$65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07">
        <f ca="1">IF('Soil 2020'!$A146="CM",INDIRECT("'Soil 2020'!"&amp;'Country Selector'!$B$3&amp;ROW($A146))*10^12,0)*'Process Emissions Multipliers'!$E$65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07">
        <f ca="1">IF('Soil 2030'!$A146="CM",INDIRECT("'Soil 2030'!"&amp;'Country Selector'!$B$3&amp;ROW($A146))*10^12,0)*'Process Emissions Multipliers'!$G$65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07">
        <f ca="1">V138*'Process Emissions Multipliers'!$H$65</f>
        <v>0</v>
      </c>
    </row>
    <row r="139" spans="1:42">
      <c r="A139" s="74">
        <v>87</v>
      </c>
      <c r="B139" s="208">
        <f>'Process Emissions Multipliers'!$C$65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07">
        <f ca="1">IF('Soil 2020'!$A147="CM",INDIRECT("'Soil 2020'!"&amp;'Country Selector'!$B$3&amp;ROW($A147))*10^12,0)*'Process Emissions Multipliers'!$E$65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07">
        <f ca="1">IF('Soil 2030'!$A147="CM",INDIRECT("'Soil 2030'!"&amp;'Country Selector'!$B$3&amp;ROW($A147))*10^12,0)*'Process Emissions Multipliers'!$G$65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07">
        <f ca="1">V139*'Process Emissions Multipliers'!$H$65</f>
        <v>0</v>
      </c>
    </row>
    <row r="140" spans="1:42">
      <c r="A140" s="74">
        <v>88</v>
      </c>
      <c r="B140" s="208">
        <f>'Process Emissions Multipliers'!$C$65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07">
        <f ca="1">IF('Soil 2020'!$A148="CM",INDIRECT("'Soil 2020'!"&amp;'Country Selector'!$B$3&amp;ROW($A148))*10^12,0)*'Process Emissions Multipliers'!$E$65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07">
        <f ca="1">IF('Soil 2030'!$A148="CM",INDIRECT("'Soil 2030'!"&amp;'Country Selector'!$B$3&amp;ROW($A148))*10^12,0)*'Process Emissions Multipliers'!$G$65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07">
        <f ca="1">V140*'Process Emissions Multipliers'!$H$65</f>
        <v>0</v>
      </c>
    </row>
    <row r="141" spans="1:42">
      <c r="A141" s="74">
        <v>89</v>
      </c>
      <c r="B141" s="208">
        <f>'Process Emissions Multipliers'!$C$65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207">
        <f ca="1">IF('Soil 2020'!$A149="CM",INDIRECT("'Soil 2020'!"&amp;'Country Selector'!$B$3&amp;ROW($A149))*10^12,0)*'Process Emissions Multipliers'!$E$65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207">
        <f ca="1">IF('Soil 2030'!$A149="CM",INDIRECT("'Soil 2030'!"&amp;'Country Selector'!$B$3&amp;ROW($A149))*10^12,0)*'Process Emissions Multipliers'!$G$65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07">
        <f ca="1">V141*'Process Emissions Multipliers'!$H$65</f>
        <v>0</v>
      </c>
    </row>
    <row r="142" spans="1:42">
      <c r="A142" s="74">
        <v>90</v>
      </c>
      <c r="B142" s="208">
        <f>'Process Emissions Multipliers'!$C$65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07">
        <f ca="1">IF('Soil 2020'!$A150="CM",INDIRECT("'Soil 2020'!"&amp;'Country Selector'!$B$3&amp;ROW($A150))*10^12,0)*'Process Emissions Multipliers'!$E$65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07">
        <f ca="1">IF('Soil 2030'!$A150="CM",INDIRECT("'Soil 2030'!"&amp;'Country Selector'!$B$3&amp;ROW($A150))*10^12,0)*'Process Emissions Multipliers'!$G$65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07">
        <f ca="1">V142*'Process Emissions Multipliers'!$H$65</f>
        <v>0</v>
      </c>
    </row>
    <row r="143" spans="1:42">
      <c r="A143" s="74">
        <v>91</v>
      </c>
      <c r="B143" s="208">
        <f>'Process Emissions Multipliers'!$C$65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07">
        <f ca="1">IF('Soil 2020'!$A151="CM",INDIRECT("'Soil 2020'!"&amp;'Country Selector'!$B$3&amp;ROW($A151))*10^12,0)*'Process Emissions Multipliers'!$E$65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07">
        <f ca="1">IF('Soil 2030'!$A151="CM",INDIRECT("'Soil 2030'!"&amp;'Country Selector'!$B$3&amp;ROW($A151))*10^12,0)*'Process Emissions Multipliers'!$G$65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07">
        <f ca="1">V143*'Process Emissions Multipliers'!$H$65</f>
        <v>0</v>
      </c>
    </row>
    <row r="144" spans="1:42">
      <c r="A144" s="74">
        <v>92</v>
      </c>
      <c r="B144" s="208">
        <f>'Process Emissions Multipliers'!$C$65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07">
        <f ca="1">IF('Soil 2020'!$A152="CM",INDIRECT("'Soil 2020'!"&amp;'Country Selector'!$B$3&amp;ROW($A152))*10^12,0)*'Process Emissions Multipliers'!$E$65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07">
        <f ca="1">IF('Soil 2030'!$A152="CM",INDIRECT("'Soil 2030'!"&amp;'Country Selector'!$B$3&amp;ROW($A152))*10^12,0)*'Process Emissions Multipliers'!$G$65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07">
        <f ca="1">V144*'Process Emissions Multipliers'!$H$65</f>
        <v>0</v>
      </c>
    </row>
    <row r="145" spans="1:42">
      <c r="A145" s="74">
        <v>93</v>
      </c>
      <c r="B145" s="208">
        <f>'Process Emissions Multipliers'!$C$65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07">
        <f ca="1">IF('Soil 2020'!$A153="CM",INDIRECT("'Soil 2020'!"&amp;'Country Selector'!$B$3&amp;ROW($A153))*10^12,0)*'Process Emissions Multipliers'!$E$65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07">
        <f ca="1">IF('Soil 2030'!$A153="CM",INDIRECT("'Soil 2030'!"&amp;'Country Selector'!$B$3&amp;ROW($A153))*10^12,0)*'Process Emissions Multipliers'!$G$65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07">
        <f ca="1">V145*'Process Emissions Multipliers'!$H$65</f>
        <v>0</v>
      </c>
    </row>
    <row r="146" spans="1:42">
      <c r="A146" s="74">
        <v>94</v>
      </c>
      <c r="B146" s="208">
        <f>'Process Emissions Multipliers'!$C$65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07">
        <f ca="1">IF('Soil 2020'!$A154="CM",INDIRECT("'Soil 2020'!"&amp;'Country Selector'!$B$3&amp;ROW($A154))*10^12,0)*'Process Emissions Multipliers'!$E$65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07">
        <f ca="1">IF('Soil 2030'!$A154="CM",INDIRECT("'Soil 2030'!"&amp;'Country Selector'!$B$3&amp;ROW($A154))*10^12,0)*'Process Emissions Multipliers'!$G$65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07">
        <f ca="1">V146*'Process Emissions Multipliers'!$H$65</f>
        <v>0</v>
      </c>
    </row>
    <row r="147" spans="1:42">
      <c r="A147" s="74">
        <v>95</v>
      </c>
      <c r="B147" s="208">
        <f>'Process Emissions Multipliers'!$C$65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07">
        <f ca="1">IF('Soil 2020'!$A155="CM",INDIRECT("'Soil 2020'!"&amp;'Country Selector'!$B$3&amp;ROW($A155))*10^12,0)*'Process Emissions Multipliers'!$E$65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07">
        <f ca="1">IF('Soil 2030'!$A155="CM",INDIRECT("'Soil 2030'!"&amp;'Country Selector'!$B$3&amp;ROW($A155))*10^12,0)*'Process Emissions Multipliers'!$G$65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07">
        <f ca="1">V147*'Process Emissions Multipliers'!$H$65</f>
        <v>0</v>
      </c>
    </row>
    <row r="148" spans="1:42">
      <c r="A148" s="74">
        <v>96</v>
      </c>
      <c r="B148" s="208">
        <f>'Process Emissions Multipliers'!$C$65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07">
        <f ca="1">IF('Soil 2020'!$A156="CM",INDIRECT("'Soil 2020'!"&amp;'Country Selector'!$B$3&amp;ROW($A156))*10^12,0)*'Process Emissions Multipliers'!$E$65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207">
        <f ca="1">IF('Soil 2030'!$A156="CM",INDIRECT("'Soil 2030'!"&amp;'Country Selector'!$B$3&amp;ROW($A156))*10^12,0)*'Process Emissions Multipliers'!$G$65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07">
        <f ca="1">V148*'Process Emissions Multipliers'!$H$65</f>
        <v>0</v>
      </c>
    </row>
    <row r="149" spans="1:42">
      <c r="A149" s="74">
        <v>97</v>
      </c>
      <c r="B149" s="208">
        <f>'Process Emissions Multipliers'!$C$65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07">
        <f ca="1">IF('Soil 2020'!$A157="CM",INDIRECT("'Soil 2020'!"&amp;'Country Selector'!$B$3&amp;ROW($A157))*10^12,0)*'Process Emissions Multipliers'!$E$65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07">
        <f ca="1">IF('Soil 2030'!$A157="CM",INDIRECT("'Soil 2030'!"&amp;'Country Selector'!$B$3&amp;ROW($A157))*10^12,0)*'Process Emissions Multipliers'!$G$65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07">
        <f ca="1">V149*'Process Emissions Multipliers'!$H$65</f>
        <v>0</v>
      </c>
    </row>
    <row r="150" spans="1:42">
      <c r="A150" s="74">
        <v>98</v>
      </c>
      <c r="B150" s="208">
        <f>'Process Emissions Multipliers'!$C$65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07">
        <f ca="1">IF('Soil 2020'!$A158="CM",INDIRECT("'Soil 2020'!"&amp;'Country Selector'!$B$3&amp;ROW($A158))*10^12,0)*'Process Emissions Multipliers'!$E$65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07">
        <f ca="1">IF('Soil 2030'!$A158="CM",INDIRECT("'Soil 2030'!"&amp;'Country Selector'!$B$3&amp;ROW($A158))*10^12,0)*'Process Emissions Multipliers'!$G$65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07">
        <f ca="1">V150*'Process Emissions Multipliers'!$H$65</f>
        <v>0</v>
      </c>
    </row>
    <row r="151" spans="1:42">
      <c r="A151" s="74">
        <v>99</v>
      </c>
      <c r="B151" s="208">
        <f>'Process Emissions Multipliers'!$C$65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07">
        <f ca="1">IF('Soil 2020'!$A159="CM",INDIRECT("'Soil 2020'!"&amp;'Country Selector'!$B$3&amp;ROW($A159))*10^12,0)*'Process Emissions Multipliers'!$E$65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07">
        <f ca="1">IF('Soil 2030'!$A159="CM",INDIRECT("'Soil 2030'!"&amp;'Country Selector'!$B$3&amp;ROW($A159))*10^12,0)*'Process Emissions Multipliers'!$G$65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07">
        <f ca="1">V151*'Process Emissions Multipliers'!$H$65</f>
        <v>0</v>
      </c>
    </row>
    <row r="152" spans="1:42">
      <c r="A152" s="74">
        <v>100</v>
      </c>
      <c r="B152" s="208">
        <f>'Process Emissions Multipliers'!$C$65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07">
        <f ca="1">IF('Soil 2020'!$A160="CM",INDIRECT("'Soil 2020'!"&amp;'Country Selector'!$B$3&amp;ROW($A160))*10^12,0)*'Process Emissions Multipliers'!$E$65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07">
        <f ca="1">IF('Soil 2030'!$A160="CM",INDIRECT("'Soil 2030'!"&amp;'Country Selector'!$B$3&amp;ROW($A160))*10^12,0)*'Process Emissions Multipliers'!$G$65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07">
        <f ca="1">V152*'Process Emissions Multipliers'!$H$65</f>
        <v>0</v>
      </c>
    </row>
    <row r="153" spans="1:42">
      <c r="A153" s="74">
        <v>150</v>
      </c>
      <c r="B153" s="208">
        <f>'Process Emissions Multipliers'!$C$65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07">
        <f ca="1">IF('Soil 2020'!$A161="CM",INDIRECT("'Soil 2020'!"&amp;'Country Selector'!$B$3&amp;ROW($A161))*10^12,0)*'Process Emissions Multipliers'!$E$65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207">
        <f ca="1">IF('Soil 2030'!$A161="CM",INDIRECT("'Soil 2030'!"&amp;'Country Selector'!$B$3&amp;ROW($A161))*10^12,0)*'Process Emissions Multipliers'!$G$65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07">
        <f ca="1">V153*'Process Emissions Multipliers'!$H$65</f>
        <v>0</v>
      </c>
    </row>
    <row r="154" spans="1:42">
      <c r="A154" s="74">
        <v>200</v>
      </c>
      <c r="B154" s="208">
        <f>'Process Emissions Multipliers'!$C$65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07">
        <f ca="1">IF('Soil 2020'!$A162="CM",INDIRECT("'Soil 2020'!"&amp;'Country Selector'!$B$3&amp;ROW($A162))*10^12,0)*'Process Emissions Multipliers'!$E$65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207">
        <f ca="1">IF('Soil 2030'!$A162="CM",INDIRECT("'Soil 2030'!"&amp;'Country Selector'!$B$3&amp;ROW($A162))*10^12,0)*'Process Emissions Multipliers'!$G$65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07">
        <f ca="1">V154*'Process Emissions Multipliers'!$H$65</f>
        <v>0</v>
      </c>
    </row>
    <row r="155" spans="1:42">
      <c r="A155" s="74">
        <v>250</v>
      </c>
      <c r="B155" s="208">
        <f>'Process Emissions Multipliers'!$C$65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07">
        <f ca="1">IF('Soil 2020'!$A163="CM",INDIRECT("'Soil 2020'!"&amp;'Country Selector'!$B$3&amp;ROW($A163))*10^12,0)*'Process Emissions Multipliers'!$E$65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207">
        <f ca="1">IF('Soil 2030'!$A163="CM",INDIRECT("'Soil 2030'!"&amp;'Country Selector'!$B$3&amp;ROW($A163))*10^12,0)*'Process Emissions Multipliers'!$G$65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07">
        <f ca="1">V155*'Process Emissions Multipliers'!$H$65</f>
        <v>0</v>
      </c>
    </row>
    <row r="156" spans="1:42">
      <c r="A156" s="74">
        <v>300</v>
      </c>
      <c r="B156" s="208">
        <f>'Process Emissions Multipliers'!$C$65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07">
        <f ca="1">IF('Soil 2020'!$A164="CM",INDIRECT("'Soil 2020'!"&amp;'Country Selector'!$B$3&amp;ROW($A164))*10^12,0)*'Process Emissions Multipliers'!$E$65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207">
        <f ca="1">IF('Soil 2030'!$A164="CM",INDIRECT("'Soil 2030'!"&amp;'Country Selector'!$B$3&amp;ROW($A164))*10^12,0)*'Process Emissions Multipliers'!$G$65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07">
        <f ca="1">V156*'Process Emissions Multipliers'!$H$65</f>
        <v>0</v>
      </c>
    </row>
    <row r="157" spans="1:42">
      <c r="A157" s="74">
        <v>350</v>
      </c>
      <c r="B157" s="208">
        <f>'Process Emissions Multipliers'!$C$65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07">
        <f ca="1">IF('Soil 2020'!$A165="CM",INDIRECT("'Soil 2020'!"&amp;'Country Selector'!$B$3&amp;ROW($A165))*10^12,0)*'Process Emissions Multipliers'!$E$65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07">
        <f ca="1">IF('Soil 2030'!$A165="CM",INDIRECT("'Soil 2030'!"&amp;'Country Selector'!$B$3&amp;ROW($A165))*10^12,0)*'Process Emissions Multipliers'!$G$65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07">
        <f ca="1">V157*'Process Emissions Multipliers'!$H$65</f>
        <v>0</v>
      </c>
    </row>
    <row r="158" spans="1:42">
      <c r="A158" s="74">
        <v>400</v>
      </c>
      <c r="B158" s="208">
        <f>'Process Emissions Multipliers'!$C$65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07">
        <f ca="1">IF('Soil 2020'!$A166="CM",INDIRECT("'Soil 2020'!"&amp;'Country Selector'!$B$3&amp;ROW($A166))*10^12,0)*'Process Emissions Multipliers'!$E$65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207">
        <f ca="1">IF('Soil 2030'!$A166="CM",INDIRECT("'Soil 2030'!"&amp;'Country Selector'!$B$3&amp;ROW($A166))*10^12,0)*'Process Emissions Multipliers'!$G$65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07">
        <f ca="1">V158*'Process Emissions Multipliers'!$H$65</f>
        <v>0</v>
      </c>
    </row>
    <row r="159" spans="1:42">
      <c r="A159" s="74">
        <v>450</v>
      </c>
      <c r="B159" s="208">
        <f>'Process Emissions Multipliers'!$C$65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07">
        <f ca="1">IF('Soil 2020'!$A167="CM",INDIRECT("'Soil 2020'!"&amp;'Country Selector'!$B$3&amp;ROW($A167))*10^12,0)*'Process Emissions Multipliers'!$E$65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207">
        <f ca="1">IF('Soil 2030'!$A167="CM",INDIRECT("'Soil 2030'!"&amp;'Country Selector'!$B$3&amp;ROW($A167))*10^12,0)*'Process Emissions Multipliers'!$G$65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07">
        <f ca="1">V159*'Process Emissions Multipliers'!$H$65</f>
        <v>0</v>
      </c>
    </row>
    <row r="160" spans="1:42">
      <c r="A160" s="74">
        <v>500</v>
      </c>
      <c r="B160" s="208">
        <f>'Process Emissions Multipliers'!$C$65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07">
        <f ca="1">IF('Soil 2020'!$A168="CM",INDIRECT("'Soil 2020'!"&amp;'Country Selector'!$B$3&amp;ROW($A168))*10^12,0)*'Process Emissions Multipliers'!$E$65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207">
        <f ca="1">IF('Soil 2030'!$A168="CM",INDIRECT("'Soil 2030'!"&amp;'Country Selector'!$B$3&amp;ROW($A168))*10^12,0)*'Process Emissions Multipliers'!$G$65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07">
        <f ca="1">V160*'Process Emissions Multipliers'!$H$65</f>
        <v>0</v>
      </c>
    </row>
    <row r="161" spans="1:42">
      <c r="A161" s="74">
        <v>550</v>
      </c>
      <c r="B161" s="208">
        <f>'Process Emissions Multipliers'!$C$65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 s="207">
        <f ca="1">IF('Soil 2020'!$A169="CM",INDIRECT("'Soil 2020'!"&amp;'Country Selector'!$B$3&amp;ROW($A169))*10^12,0)*'Process Emissions Multipliers'!$E$65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207">
        <f ca="1">IF('Soil 2030'!$A169="CM",INDIRECT("'Soil 2030'!"&amp;'Country Selector'!$B$3&amp;ROW($A169))*10^12,0)*'Process Emissions Multipliers'!$G$65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207">
        <f ca="1">V161*'Process Emissions Multipliers'!$H$65</f>
        <v>0</v>
      </c>
    </row>
    <row r="162" spans="1:42">
      <c r="A162" s="74">
        <v>600</v>
      </c>
      <c r="B162" s="208">
        <f>'Process Emissions Multipliers'!$C$65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07">
        <f ca="1">IF('Soil 2020'!$A170="CM",INDIRECT("'Soil 2020'!"&amp;'Country Selector'!$B$3&amp;ROW($A170))*10^12,0)*'Process Emissions Multipliers'!$E$65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207">
        <f ca="1">IF('Soil 2030'!$A170="CM",INDIRECT("'Soil 2030'!"&amp;'Country Selector'!$B$3&amp;ROW($A170))*10^12,0)*'Process Emissions Multipliers'!$G$65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07">
        <f ca="1">V162*'Process Emissions Multipliers'!$H$65</f>
        <v>0</v>
      </c>
    </row>
    <row r="163" spans="1:42">
      <c r="A163" s="74">
        <v>650</v>
      </c>
      <c r="B163" s="208">
        <f>'Process Emissions Multipliers'!$C$65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07">
        <f ca="1">IF('Soil 2020'!$A171="CM",INDIRECT("'Soil 2020'!"&amp;'Country Selector'!$B$3&amp;ROW($A171))*10^12,0)*'Process Emissions Multipliers'!$E$65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207">
        <f ca="1">IF('Soil 2030'!$A171="CM",INDIRECT("'Soil 2030'!"&amp;'Country Selector'!$B$3&amp;ROW($A171))*10^12,0)*'Process Emissions Multipliers'!$G$65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07">
        <f ca="1">V163*'Process Emissions Multipliers'!$H$65</f>
        <v>0</v>
      </c>
    </row>
    <row r="164" spans="1:42">
      <c r="A164" s="74">
        <v>700</v>
      </c>
      <c r="B164" s="208">
        <f>'Process Emissions Multipliers'!$C$65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07">
        <f ca="1">IF('Soil 2020'!$A172="CM",INDIRECT("'Soil 2020'!"&amp;'Country Selector'!$B$3&amp;ROW($A172))*10^12,0)*'Process Emissions Multipliers'!$E$65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207">
        <f ca="1">IF('Soil 2030'!$A172="CM",INDIRECT("'Soil 2030'!"&amp;'Country Selector'!$B$3&amp;ROW($A172))*10^12,0)*'Process Emissions Multipliers'!$G$65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07">
        <f ca="1">V164*'Process Emissions Multipliers'!$H$65</f>
        <v>0</v>
      </c>
    </row>
    <row r="165" spans="1:42">
      <c r="A165" s="74">
        <v>750</v>
      </c>
      <c r="B165" s="208">
        <f>'Process Emissions Multipliers'!$C$65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07">
        <f ca="1">IF('Soil 2020'!$A173="CM",INDIRECT("'Soil 2020'!"&amp;'Country Selector'!$B$3&amp;ROW($A173))*10^12,0)*'Process Emissions Multipliers'!$E$65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07">
        <f ca="1">IF('Soil 2030'!$A173="CM",INDIRECT("'Soil 2030'!"&amp;'Country Selector'!$B$3&amp;ROW($A173))*10^12,0)*'Process Emissions Multipliers'!$G$65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07">
        <f ca="1">V165*'Process Emissions Multipliers'!$H$65</f>
        <v>0</v>
      </c>
    </row>
    <row r="166" spans="1:42">
      <c r="A166" s="74">
        <v>800</v>
      </c>
      <c r="B166" s="208">
        <f>'Process Emissions Multipliers'!$C$65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07">
        <f ca="1">IF('Soil 2020'!$A174="CM",INDIRECT("'Soil 2020'!"&amp;'Country Selector'!$B$3&amp;ROW($A174))*10^12,0)*'Process Emissions Multipliers'!$E$65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207">
        <f ca="1">IF('Soil 2030'!$A174="CM",INDIRECT("'Soil 2030'!"&amp;'Country Selector'!$B$3&amp;ROW($A174))*10^12,0)*'Process Emissions Multipliers'!$G$65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07">
        <f ca="1">V166*'Process Emissions Multipliers'!$H$65</f>
        <v>0</v>
      </c>
    </row>
    <row r="167" spans="1:42">
      <c r="A167" s="74">
        <v>850</v>
      </c>
      <c r="B167" s="208">
        <f>'Process Emissions Multipliers'!$C$65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07">
        <f ca="1">IF('Soil 2020'!$A175="CM",INDIRECT("'Soil 2020'!"&amp;'Country Selector'!$B$3&amp;ROW($A175))*10^12,0)*'Process Emissions Multipliers'!$E$65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207">
        <f ca="1">IF('Soil 2030'!$A175="CM",INDIRECT("'Soil 2030'!"&amp;'Country Selector'!$B$3&amp;ROW($A175))*10^12,0)*'Process Emissions Multipliers'!$G$65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07">
        <f ca="1">V167*'Process Emissions Multipliers'!$H$65</f>
        <v>0</v>
      </c>
    </row>
    <row r="168" spans="1:42">
      <c r="A168" s="74">
        <v>900</v>
      </c>
      <c r="B168" s="208">
        <f>'Process Emissions Multipliers'!$C$65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07">
        <f ca="1">IF('Soil 2020'!$A176="CM",INDIRECT("'Soil 2020'!"&amp;'Country Selector'!$B$3&amp;ROW($A176))*10^12,0)*'Process Emissions Multipliers'!$E$65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07">
        <f ca="1">IF('Soil 2030'!$A176="CM",INDIRECT("'Soil 2030'!"&amp;'Country Selector'!$B$3&amp;ROW($A176))*10^12,0)*'Process Emissions Multipliers'!$G$65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07">
        <f ca="1">V168*'Process Emissions Multipliers'!$H$65</f>
        <v>0</v>
      </c>
    </row>
    <row r="169" spans="1:42">
      <c r="A169" s="74">
        <v>950</v>
      </c>
      <c r="B169" s="208">
        <f>'Process Emissions Multipliers'!$C$65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07">
        <f ca="1">IF('Soil 2020'!$A177="CM",INDIRECT("'Soil 2020'!"&amp;'Country Selector'!$B$3&amp;ROW($A177))*10^12,0)*'Process Emissions Multipliers'!$E$65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07">
        <f ca="1">IF('Soil 2030'!$A177="CM",INDIRECT("'Soil 2030'!"&amp;'Country Selector'!$B$3&amp;ROW($A177))*10^12,0)*'Process Emissions Multipliers'!$G$65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07">
        <f ca="1">V169*'Process Emissions Multipliers'!$H$65</f>
        <v>0</v>
      </c>
    </row>
    <row r="170" spans="1:42">
      <c r="A170" s="74">
        <v>1000</v>
      </c>
      <c r="B170" s="208">
        <f>'Process Emissions Multipliers'!$C$65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07">
        <f ca="1">IF('Soil 2020'!$A178="CM",INDIRECT("'Soil 2020'!"&amp;'Country Selector'!$B$3&amp;ROW($A178))*10^12,0)*'Process Emissions Multipliers'!$E$65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07">
        <f ca="1">IF('Soil 2030'!$A178="CM",INDIRECT("'Soil 2030'!"&amp;'Country Selector'!$B$3&amp;ROW($A178))*10^12,0)*'Process Emissions Multipliers'!$G$65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07">
        <f ca="1">V170*'Process Emissions Multipliers'!$H$65</f>
        <v>0</v>
      </c>
    </row>
    <row r="171" spans="1:42">
      <c r="A171" s="74">
        <v>1500</v>
      </c>
      <c r="B171" s="208">
        <f>'Process Emissions Multipliers'!$C$65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07">
        <f ca="1">IF('Soil 2020'!$A179="CM",INDIRECT("'Soil 2020'!"&amp;'Country Selector'!$B$3&amp;ROW($A179))*10^12,0)*'Process Emissions Multipliers'!$E$65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207">
        <f ca="1">IF('Soil 2030'!$A179="CM",INDIRECT("'Soil 2030'!"&amp;'Country Selector'!$B$3&amp;ROW($A179))*10^12,0)*'Process Emissions Multipliers'!$G$65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07">
        <f ca="1">V171*'Process Emissions Multipliers'!$H$65</f>
        <v>0</v>
      </c>
    </row>
    <row r="172" spans="1:42">
      <c r="A172" s="74">
        <v>2000</v>
      </c>
      <c r="B172" s="208">
        <f>'Process Emissions Multipliers'!$C$65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07">
        <f ca="1">IF('Soil 2020'!$A180="CM",INDIRECT("'Soil 2020'!"&amp;'Country Selector'!$B$3&amp;ROW($A180))*10^12,0)*'Process Emissions Multipliers'!$E$65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07">
        <f ca="1">IF('Soil 2030'!$A180="CM",INDIRECT("'Soil 2030'!"&amp;'Country Selector'!$B$3&amp;ROW($A180))*10^12,0)*'Process Emissions Multipliers'!$G$65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07">
        <f ca="1">V172*'Process Emissions Multipliers'!$H$65</f>
        <v>0</v>
      </c>
    </row>
    <row r="173" spans="1:42">
      <c r="A173" s="74">
        <v>3000</v>
      </c>
      <c r="B173" s="208">
        <f>'Process Emissions Multipliers'!$C$65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07">
        <f ca="1">IF('Soil 2020'!$A181="CM",INDIRECT("'Soil 2020'!"&amp;'Country Selector'!$B$3&amp;ROW($A181))*10^12,0)*'Process Emissions Multipliers'!$E$65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207">
        <f ca="1">IF('Soil 2030'!$A181="CM",INDIRECT("'Soil 2030'!"&amp;'Country Selector'!$B$3&amp;ROW($A181))*10^12,0)*'Process Emissions Multipliers'!$G$65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07">
        <f ca="1">V173*'Process Emissions Multipliers'!$H$65</f>
        <v>0</v>
      </c>
    </row>
    <row r="174" spans="1:42">
      <c r="A174" s="74">
        <v>5000</v>
      </c>
      <c r="B174" s="208">
        <f>'Process Emissions Multipliers'!$C$65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07">
        <f ca="1">IF('Soil 2020'!$A182="CM",INDIRECT("'Soil 2020'!"&amp;'Country Selector'!$B$3&amp;ROW($A182))*10^12,0)*'Process Emissions Multipliers'!$E$65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207">
        <f ca="1">IF('Soil 2030'!$A182="CM",INDIRECT("'Soil 2030'!"&amp;'Country Selector'!$B$3&amp;ROW($A182))*10^12,0)*'Process Emissions Multipliers'!$G$65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07">
        <f ca="1">V174*'Process Emissions Multipliers'!$H$65</f>
        <v>0</v>
      </c>
    </row>
    <row r="175" spans="1:42">
      <c r="A175" s="74">
        <v>10000</v>
      </c>
      <c r="B175" s="208">
        <f>'Process Emissions Multipliers'!$C$65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07">
        <f ca="1">IF('Soil 2020'!$A183="CM",INDIRECT("'Soil 2020'!"&amp;'Country Selector'!$B$3&amp;ROW($A183))*10^12,0)*'Process Emissions Multipliers'!$E$65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07">
        <f ca="1">IF('Soil 2030'!$A183="CM",INDIRECT("'Soil 2030'!"&amp;'Country Selector'!$B$3&amp;ROW($A183))*10^12,0)*'Process Emissions Multipliers'!$G$65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07">
        <f ca="1">V175*'Process Emissions Multipliers'!$H$65</f>
        <v>0</v>
      </c>
    </row>
    <row r="176" spans="1:42">
      <c r="A176" s="74">
        <v>100000</v>
      </c>
      <c r="B176" s="208">
        <f>'Process Emissions Multipliers'!$C$65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07">
        <f ca="1">IF('Soil 2020'!$A184="CM",INDIRECT("'Soil 2020'!"&amp;'Country Selector'!$B$3&amp;ROW($A184))*10^12,0)*'Process Emissions Multipliers'!$E$65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207">
        <f ca="1">IF('Soil 2030'!$A184="CM",INDIRECT("'Soil 2030'!"&amp;'Country Selector'!$B$3&amp;ROW($A184))*10^12,0)*'Process Emissions Multipliers'!$G$65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07">
        <f ca="1">V176*'Process Emissions Multipliers'!$H$65</f>
        <v>0</v>
      </c>
    </row>
    <row r="177" spans="1:42">
      <c r="A177" s="74">
        <v>1000000</v>
      </c>
      <c r="B177" s="208">
        <f>'Process Emissions Multipliers'!$C$65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07">
        <f ca="1">IF('Soil 2020'!$A185="CM",INDIRECT("'Soil 2020'!"&amp;'Country Selector'!$B$3&amp;ROW($A185))*10^12,0)*'Process Emissions Multipliers'!$E$65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07">
        <f ca="1">IF('Soil 2030'!$A185="CM",INDIRECT("'Soil 2030'!"&amp;'Country Selector'!$B$3&amp;ROW($A185))*10^12,0)*'Process Emissions Multipliers'!$G$65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07">
        <f ca="1">V177*'Process Emissions Multipliers'!$H$65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5"/>
  <cols>
    <col min="1" max="1" width="28.85546875" customWidth="1"/>
    <col min="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Selector'!$B$3&amp;ROW($A10))*10^12,0)*'Process Emissions Multipliers'!$C$59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 s="90">
        <f ca="1">IF('Ric 2020'!$A10="RC",INDIRECT("'Ric 2020'!"&amp;'Country Selector'!$B$3&amp;ROW($A10))*10^12,0)*'Process Emissions Multipliers'!$E$59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 s="90">
        <f ca="1">IF('Ric 2030'!$A10="RC",INDIRECT("'Ric 2030'!"&amp;'Country Selector'!$B$3&amp;ROW($A10))*10^12,0)*'Process Emissions Multipliers'!$G$59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 s="90">
        <f ca="1">V2*'Process Emissions Multipliers'!$H$59</f>
        <v>0</v>
      </c>
    </row>
    <row r="3" spans="1:42">
      <c r="A3" s="74">
        <v>-49</v>
      </c>
      <c r="B3" s="90">
        <f ca="1">IF('Ric 2010'!$A11="RC",INDIRECT("'Ric 2010'!"&amp;'Country Selector'!$B$3&amp;ROW($A11))*10^12,0)*'Process Emissions Multipliers'!$C$59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Selector'!$B$3&amp;ROW($A11))*10^12,0)*'Process Emissions Multipliers'!$E$59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Selector'!$B$3&amp;ROW($A11))*10^12,0)*'Process Emissions Multipliers'!$G$59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V3*'Process Emissions Multipliers'!$H$59</f>
        <v>0</v>
      </c>
    </row>
    <row r="4" spans="1:42">
      <c r="A4" s="74">
        <v>-48</v>
      </c>
      <c r="B4" s="90">
        <f ca="1">IF('Ric 2010'!$A12="RC",INDIRECT("'Ric 2010'!"&amp;'Country Selector'!$B$3&amp;ROW($A12))*10^12,0)*'Process Emissions Multipliers'!$C$59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Selector'!$B$3&amp;ROW($A12))*10^12,0)*'Process Emissions Multipliers'!$E$59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Selector'!$B$3&amp;ROW($A12))*10^12,0)*'Process Emissions Multipliers'!$G$59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V4*'Process Emissions Multipliers'!$H$59</f>
        <v>0</v>
      </c>
    </row>
    <row r="5" spans="1:42">
      <c r="A5" s="74">
        <v>-47</v>
      </c>
      <c r="B5" s="90">
        <f ca="1">IF('Ric 2010'!$A13="RC",INDIRECT("'Ric 2010'!"&amp;'Country Selector'!$B$3&amp;ROW($A13))*10^12,0)*'Process Emissions Multipliers'!$C$59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Selector'!$B$3&amp;ROW($A13))*10^12,0)*'Process Emissions Multipliers'!$E$59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Selector'!$B$3&amp;ROW($A13))*10^12,0)*'Process Emissions Multipliers'!$G$59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V5*'Process Emissions Multipliers'!$H$59</f>
        <v>0</v>
      </c>
    </row>
    <row r="6" spans="1:42">
      <c r="A6" s="74">
        <v>-46</v>
      </c>
      <c r="B6" s="90">
        <f ca="1">IF('Ric 2010'!$A14="RC",INDIRECT("'Ric 2010'!"&amp;'Country Selector'!$B$3&amp;ROW($A14))*10^12,0)*'Process Emissions Multipliers'!$C$59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Selector'!$B$3&amp;ROW($A14))*10^12,0)*'Process Emissions Multipliers'!$E$59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Selector'!$B$3&amp;ROW($A14))*10^12,0)*'Process Emissions Multipliers'!$G$59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V6*'Process Emissions Multipliers'!$H$59</f>
        <v>0</v>
      </c>
    </row>
    <row r="7" spans="1:42">
      <c r="A7" s="74">
        <v>-45</v>
      </c>
      <c r="B7" s="90">
        <f ca="1">IF('Ric 2010'!$A15="RC",INDIRECT("'Ric 2010'!"&amp;'Country Selector'!$B$3&amp;ROW($A15))*10^12,0)*'Process Emissions Multipliers'!$C$59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Selector'!$B$3&amp;ROW($A15))*10^12,0)*'Process Emissions Multipliers'!$E$59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Selector'!$B$3&amp;ROW($A15))*10^12,0)*'Process Emissions Multipliers'!$G$59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V7*'Process Emissions Multipliers'!$H$59</f>
        <v>0</v>
      </c>
    </row>
    <row r="8" spans="1:42">
      <c r="A8" s="74">
        <v>-44</v>
      </c>
      <c r="B8" s="90">
        <f ca="1">IF('Ric 2010'!$A16="RC",INDIRECT("'Ric 2010'!"&amp;'Country Selector'!$B$3&amp;ROW($A16))*10^12,0)*'Process Emissions Multipliers'!$C$59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Selector'!$B$3&amp;ROW($A16))*10^12,0)*'Process Emissions Multipliers'!$E$59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Selector'!$B$3&amp;ROW($A16))*10^12,0)*'Process Emissions Multipliers'!$G$59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V8*'Process Emissions Multipliers'!$H$59</f>
        <v>0</v>
      </c>
    </row>
    <row r="9" spans="1:42">
      <c r="A9" s="74">
        <v>-43</v>
      </c>
      <c r="B9" s="90">
        <f ca="1">IF('Ric 2010'!$A17="RC",INDIRECT("'Ric 2010'!"&amp;'Country Selector'!$B$3&amp;ROW($A17))*10^12,0)*'Process Emissions Multipliers'!$C$59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Selector'!$B$3&amp;ROW($A17))*10^12,0)*'Process Emissions Multipliers'!$E$59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Selector'!$B$3&amp;ROW($A17))*10^12,0)*'Process Emissions Multipliers'!$G$59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V9*'Process Emissions Multipliers'!$H$59</f>
        <v>0</v>
      </c>
    </row>
    <row r="10" spans="1:42">
      <c r="A10" s="74">
        <v>-42</v>
      </c>
      <c r="B10" s="90">
        <f ca="1">IF('Ric 2010'!$A18="RC",INDIRECT("'Ric 2010'!"&amp;'Country Selector'!$B$3&amp;ROW($A18))*10^12,0)*'Process Emissions Multipliers'!$C$59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Selector'!$B$3&amp;ROW($A18))*10^12,0)*'Process Emissions Multipliers'!$E$59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Selector'!$B$3&amp;ROW($A18))*10^12,0)*'Process Emissions Multipliers'!$G$59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V10*'Process Emissions Multipliers'!$H$59</f>
        <v>0</v>
      </c>
    </row>
    <row r="11" spans="1:42">
      <c r="A11" s="74">
        <v>-41</v>
      </c>
      <c r="B11" s="90">
        <f ca="1">IF('Ric 2010'!$A19="RC",INDIRECT("'Ric 2010'!"&amp;'Country Selector'!$B$3&amp;ROW($A19))*10^12,0)*'Process Emissions Multipliers'!$C$59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Selector'!$B$3&amp;ROW($A19))*10^12,0)*'Process Emissions Multipliers'!$E$59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Selector'!$B$3&amp;ROW($A19))*10^12,0)*'Process Emissions Multipliers'!$G$59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V11*'Process Emissions Multipliers'!$H$59</f>
        <v>0</v>
      </c>
    </row>
    <row r="12" spans="1:42">
      <c r="A12" s="74">
        <v>-40</v>
      </c>
      <c r="B12" s="90">
        <f ca="1">IF('Ric 2010'!$A20="RC",INDIRECT("'Ric 2010'!"&amp;'Country Selector'!$B$3&amp;ROW($A20))*10^12,0)*'Process Emissions Multipliers'!$C$59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Selector'!$B$3&amp;ROW($A20))*10^12,0)*'Process Emissions Multipliers'!$E$59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Selector'!$B$3&amp;ROW($A20))*10^12,0)*'Process Emissions Multipliers'!$G$59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V12*'Process Emissions Multipliers'!$H$59</f>
        <v>0</v>
      </c>
    </row>
    <row r="13" spans="1:42">
      <c r="A13" s="74">
        <v>-39</v>
      </c>
      <c r="B13" s="90">
        <f ca="1">IF('Ric 2010'!$A21="RC",INDIRECT("'Ric 2010'!"&amp;'Country Selector'!$B$3&amp;ROW($A21))*10^12,0)*'Process Emissions Multipliers'!$C$59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Selector'!$B$3&amp;ROW($A21))*10^12,0)*'Process Emissions Multipliers'!$E$59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Selector'!$B$3&amp;ROW($A21))*10^12,0)*'Process Emissions Multipliers'!$G$59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V13*'Process Emissions Multipliers'!$H$59</f>
        <v>0</v>
      </c>
    </row>
    <row r="14" spans="1:42">
      <c r="A14" s="74">
        <v>-38</v>
      </c>
      <c r="B14" s="90">
        <f ca="1">IF('Ric 2010'!$A22="RC",INDIRECT("'Ric 2010'!"&amp;'Country Selector'!$B$3&amp;ROW($A22))*10^12,0)*'Process Emissions Multipliers'!$C$59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Selector'!$B$3&amp;ROW($A22))*10^12,0)*'Process Emissions Multipliers'!$E$59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Selector'!$B$3&amp;ROW($A22))*10^12,0)*'Process Emissions Multipliers'!$G$59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V14*'Process Emissions Multipliers'!$H$59</f>
        <v>0</v>
      </c>
    </row>
    <row r="15" spans="1:42">
      <c r="A15" s="74">
        <v>-37</v>
      </c>
      <c r="B15" s="90">
        <f ca="1">IF('Ric 2010'!$A23="RC",INDIRECT("'Ric 2010'!"&amp;'Country Selector'!$B$3&amp;ROW($A23))*10^12,0)*'Process Emissions Multipliers'!$C$59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Selector'!$B$3&amp;ROW($A23))*10^12,0)*'Process Emissions Multipliers'!$E$59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Selector'!$B$3&amp;ROW($A23))*10^12,0)*'Process Emissions Multipliers'!$G$59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V15*'Process Emissions Multipliers'!$H$59</f>
        <v>0</v>
      </c>
    </row>
    <row r="16" spans="1:42">
      <c r="A16" s="74">
        <v>-36</v>
      </c>
      <c r="B16" s="90">
        <f ca="1">IF('Ric 2010'!$A24="RC",INDIRECT("'Ric 2010'!"&amp;'Country Selector'!$B$3&amp;ROW($A24))*10^12,0)*'Process Emissions Multipliers'!$C$59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Selector'!$B$3&amp;ROW($A24))*10^12,0)*'Process Emissions Multipliers'!$E$59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Selector'!$B$3&amp;ROW($A24))*10^12,0)*'Process Emissions Multipliers'!$G$59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V16*'Process Emissions Multipliers'!$H$59</f>
        <v>0</v>
      </c>
    </row>
    <row r="17" spans="1:42">
      <c r="A17" s="74">
        <v>-35</v>
      </c>
      <c r="B17" s="90">
        <f ca="1">IF('Ric 2010'!$A25="RC",INDIRECT("'Ric 2010'!"&amp;'Country Selector'!$B$3&amp;ROW($A25))*10^12,0)*'Process Emissions Multipliers'!$C$59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Selector'!$B$3&amp;ROW($A25))*10^12,0)*'Process Emissions Multipliers'!$E$59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Selector'!$B$3&amp;ROW($A25))*10^12,0)*'Process Emissions Multipliers'!$G$59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V17*'Process Emissions Multipliers'!$H$59</f>
        <v>0</v>
      </c>
    </row>
    <row r="18" spans="1:42">
      <c r="A18" s="74">
        <v>-34</v>
      </c>
      <c r="B18" s="90">
        <f ca="1">IF('Ric 2010'!$A26="RC",INDIRECT("'Ric 2010'!"&amp;'Country Selector'!$B$3&amp;ROW($A26))*10^12,0)*'Process Emissions Multipliers'!$C$59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Selector'!$B$3&amp;ROW($A26))*10^12,0)*'Process Emissions Multipliers'!$E$59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Selector'!$B$3&amp;ROW($A26))*10^12,0)*'Process Emissions Multipliers'!$G$59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V18*'Process Emissions Multipliers'!$H$59</f>
        <v>0</v>
      </c>
    </row>
    <row r="19" spans="1:42">
      <c r="A19" s="74">
        <v>-33</v>
      </c>
      <c r="B19" s="90">
        <f ca="1">IF('Ric 2010'!$A27="RC",INDIRECT("'Ric 2010'!"&amp;'Country Selector'!$B$3&amp;ROW($A27))*10^12,0)*'Process Emissions Multipliers'!$C$59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Selector'!$B$3&amp;ROW($A27))*10^12,0)*'Process Emissions Multipliers'!$E$59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Selector'!$B$3&amp;ROW($A27))*10^12,0)*'Process Emissions Multipliers'!$G$59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V19*'Process Emissions Multipliers'!$H$59</f>
        <v>0</v>
      </c>
    </row>
    <row r="20" spans="1:42">
      <c r="A20" s="74">
        <v>-32</v>
      </c>
      <c r="B20" s="90">
        <f ca="1">IF('Ric 2010'!$A28="RC",INDIRECT("'Ric 2010'!"&amp;'Country Selector'!$B$3&amp;ROW($A28))*10^12,0)*'Process Emissions Multipliers'!$C$59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Selector'!$B$3&amp;ROW($A28))*10^12,0)*'Process Emissions Multipliers'!$E$59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Selector'!$B$3&amp;ROW($A28))*10^12,0)*'Process Emissions Multipliers'!$G$59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V20*'Process Emissions Multipliers'!$H$59</f>
        <v>0</v>
      </c>
    </row>
    <row r="21" spans="1:42">
      <c r="A21" s="74">
        <v>-31</v>
      </c>
      <c r="B21" s="90">
        <f ca="1">IF('Ric 2010'!$A29="RC",INDIRECT("'Ric 2010'!"&amp;'Country Selector'!$B$3&amp;ROW($A29))*10^12,0)*'Process Emissions Multipliers'!$C$59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Selector'!$B$3&amp;ROW($A29))*10^12,0)*'Process Emissions Multipliers'!$E$59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Selector'!$B$3&amp;ROW($A29))*10^12,0)*'Process Emissions Multipliers'!$G$59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V21*'Process Emissions Multipliers'!$H$59</f>
        <v>0</v>
      </c>
    </row>
    <row r="22" spans="1:42">
      <c r="A22" s="74">
        <v>-30</v>
      </c>
      <c r="B22" s="90">
        <f ca="1">IF('Ric 2010'!$A30="RC",INDIRECT("'Ric 2010'!"&amp;'Country Selector'!$B$3&amp;ROW($A30))*10^12,0)*'Process Emissions Multipliers'!$C$59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Selector'!$B$3&amp;ROW($A30))*10^12,0)*'Process Emissions Multipliers'!$E$59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Selector'!$B$3&amp;ROW($A30))*10^12,0)*'Process Emissions Multipliers'!$G$59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V22*'Process Emissions Multipliers'!$H$59</f>
        <v>0</v>
      </c>
    </row>
    <row r="23" spans="1:42">
      <c r="A23" s="74">
        <v>-29</v>
      </c>
      <c r="B23" s="90">
        <f ca="1">IF('Ric 2010'!$A31="RC",INDIRECT("'Ric 2010'!"&amp;'Country Selector'!$B$3&amp;ROW($A31))*10^12,0)*'Process Emissions Multipliers'!$C$59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Selector'!$B$3&amp;ROW($A31))*10^12,0)*'Process Emissions Multipliers'!$E$59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Selector'!$B$3&amp;ROW($A31))*10^12,0)*'Process Emissions Multipliers'!$G$59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V23*'Process Emissions Multipliers'!$H$59</f>
        <v>0</v>
      </c>
    </row>
    <row r="24" spans="1:42">
      <c r="A24" s="74">
        <v>-28</v>
      </c>
      <c r="B24" s="90">
        <f ca="1">IF('Ric 2010'!$A32="RC",INDIRECT("'Ric 2010'!"&amp;'Country Selector'!$B$3&amp;ROW($A32))*10^12,0)*'Process Emissions Multipliers'!$C$59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Selector'!$B$3&amp;ROW($A32))*10^12,0)*'Process Emissions Multipliers'!$E$59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Selector'!$B$3&amp;ROW($A32))*10^12,0)*'Process Emissions Multipliers'!$G$59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V24*'Process Emissions Multipliers'!$H$59</f>
        <v>0</v>
      </c>
    </row>
    <row r="25" spans="1:42">
      <c r="A25" s="74">
        <v>-27</v>
      </c>
      <c r="B25" s="90">
        <f ca="1">IF('Ric 2010'!$A33="RC",INDIRECT("'Ric 2010'!"&amp;'Country Selector'!$B$3&amp;ROW($A33))*10^12,0)*'Process Emissions Multipliers'!$C$59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Selector'!$B$3&amp;ROW($A33))*10^12,0)*'Process Emissions Multipliers'!$E$59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Selector'!$B$3&amp;ROW($A33))*10^12,0)*'Process Emissions Multipliers'!$G$59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V25*'Process Emissions Multipliers'!$H$59</f>
        <v>0</v>
      </c>
    </row>
    <row r="26" spans="1:42">
      <c r="A26" s="74">
        <v>-26</v>
      </c>
      <c r="B26" s="90">
        <f ca="1">IF('Ric 2010'!$A34="RC",INDIRECT("'Ric 2010'!"&amp;'Country Selector'!$B$3&amp;ROW($A34))*10^12,0)*'Process Emissions Multipliers'!$C$59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Selector'!$B$3&amp;ROW($A34))*10^12,0)*'Process Emissions Multipliers'!$E$59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Selector'!$B$3&amp;ROW($A34))*10^12,0)*'Process Emissions Multipliers'!$G$59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V26*'Process Emissions Multipliers'!$H$59</f>
        <v>0</v>
      </c>
    </row>
    <row r="27" spans="1:42">
      <c r="A27" s="74">
        <v>-25</v>
      </c>
      <c r="B27" s="90">
        <f ca="1">IF('Ric 2010'!$A35="RC",INDIRECT("'Ric 2010'!"&amp;'Country Selector'!$B$3&amp;ROW($A35))*10^12,0)*'Process Emissions Multipliers'!$C$59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Selector'!$B$3&amp;ROW($A35))*10^12,0)*'Process Emissions Multipliers'!$E$59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Selector'!$B$3&amp;ROW($A35))*10^12,0)*'Process Emissions Multipliers'!$G$59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V27*'Process Emissions Multipliers'!$H$59</f>
        <v>0</v>
      </c>
    </row>
    <row r="28" spans="1:42">
      <c r="A28" s="74">
        <v>-24</v>
      </c>
      <c r="B28" s="90">
        <f ca="1">IF('Ric 2010'!$A36="RC",INDIRECT("'Ric 2010'!"&amp;'Country Selector'!$B$3&amp;ROW($A36))*10^12,0)*'Process Emissions Multipliers'!$C$59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Selector'!$B$3&amp;ROW($A36))*10^12,0)*'Process Emissions Multipliers'!$E$59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Selector'!$B$3&amp;ROW($A36))*10^12,0)*'Process Emissions Multipliers'!$G$59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V28*'Process Emissions Multipliers'!$H$59</f>
        <v>0</v>
      </c>
    </row>
    <row r="29" spans="1:42">
      <c r="A29" s="74">
        <v>-23</v>
      </c>
      <c r="B29" s="90">
        <f ca="1">IF('Ric 2010'!$A37="RC",INDIRECT("'Ric 2010'!"&amp;'Country Selector'!$B$3&amp;ROW($A37))*10^12,0)*'Process Emissions Multipliers'!$C$59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Selector'!$B$3&amp;ROW($A37))*10^12,0)*'Process Emissions Multipliers'!$E$59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Selector'!$B$3&amp;ROW($A37))*10^12,0)*'Process Emissions Multipliers'!$G$59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V29*'Process Emissions Multipliers'!$H$59</f>
        <v>0</v>
      </c>
    </row>
    <row r="30" spans="1:42">
      <c r="A30" s="74">
        <v>-22</v>
      </c>
      <c r="B30" s="90">
        <f ca="1">IF('Ric 2010'!$A38="RC",INDIRECT("'Ric 2010'!"&amp;'Country Selector'!$B$3&amp;ROW($A38))*10^12,0)*'Process Emissions Multipliers'!$C$59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Selector'!$B$3&amp;ROW($A38))*10^12,0)*'Process Emissions Multipliers'!$E$59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Selector'!$B$3&amp;ROW($A38))*10^12,0)*'Process Emissions Multipliers'!$G$59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V30*'Process Emissions Multipliers'!$H$59</f>
        <v>0</v>
      </c>
    </row>
    <row r="31" spans="1:42">
      <c r="A31" s="74">
        <v>-21</v>
      </c>
      <c r="B31" s="90">
        <f ca="1">IF('Ric 2010'!$A39="RC",INDIRECT("'Ric 2010'!"&amp;'Country Selector'!$B$3&amp;ROW($A39))*10^12,0)*'Process Emissions Multipliers'!$C$59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90">
        <f ca="1">IF('Ric 2020'!$A39="RC",INDIRECT("'Ric 2020'!"&amp;'Country Selector'!$B$3&amp;ROW($A39))*10^12,0)*'Process Emissions Multipliers'!$E$59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90">
        <f ca="1">IF('Ric 2030'!$A39="RC",INDIRECT("'Ric 2030'!"&amp;'Country Selector'!$B$3&amp;ROW($A39))*10^12,0)*'Process Emissions Multipliers'!$G$59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90">
        <f ca="1">V31*'Process Emissions Multipliers'!$H$59</f>
        <v>0</v>
      </c>
    </row>
    <row r="32" spans="1:42">
      <c r="A32" s="74">
        <v>-20</v>
      </c>
      <c r="B32" s="90">
        <f ca="1">IF('Ric 2010'!$A40="RC",INDIRECT("'Ric 2010'!"&amp;'Country Selector'!$B$3&amp;ROW($A40))*10^12,0)*'Process Emissions Multipliers'!$C$59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Selector'!$B$3&amp;ROW($A40))*10^12,0)*'Process Emissions Multipliers'!$E$59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Selector'!$B$3&amp;ROW($A40))*10^12,0)*'Process Emissions Multipliers'!$G$59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V32*'Process Emissions Multipliers'!$H$59</f>
        <v>0</v>
      </c>
    </row>
    <row r="33" spans="1:42">
      <c r="A33" s="74">
        <v>-19</v>
      </c>
      <c r="B33" s="90">
        <f ca="1">IF('Ric 2010'!$A41="RC",INDIRECT("'Ric 2010'!"&amp;'Country Selector'!$B$3&amp;ROW($A41))*10^12,0)*'Process Emissions Multipliers'!$C$59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Selector'!$B$3&amp;ROW($A41))*10^12,0)*'Process Emissions Multipliers'!$E$59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Selector'!$B$3&amp;ROW($A41))*10^12,0)*'Process Emissions Multipliers'!$G$59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V33*'Process Emissions Multipliers'!$H$59</f>
        <v>0</v>
      </c>
    </row>
    <row r="34" spans="1:42">
      <c r="A34" s="74">
        <v>-18</v>
      </c>
      <c r="B34" s="90">
        <f ca="1">IF('Ric 2010'!$A42="RC",INDIRECT("'Ric 2010'!"&amp;'Country Selector'!$B$3&amp;ROW($A42))*10^12,0)*'Process Emissions Multipliers'!$C$59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Selector'!$B$3&amp;ROW($A42))*10^12,0)*'Process Emissions Multipliers'!$E$59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Selector'!$B$3&amp;ROW($A42))*10^12,0)*'Process Emissions Multipliers'!$G$59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V34*'Process Emissions Multipliers'!$H$59</f>
        <v>0</v>
      </c>
    </row>
    <row r="35" spans="1:42">
      <c r="A35" s="74">
        <v>-17</v>
      </c>
      <c r="B35" s="90">
        <f ca="1">IF('Ric 2010'!$A43="RC",INDIRECT("'Ric 2010'!"&amp;'Country Selector'!$B$3&amp;ROW($A43))*10^12,0)*'Process Emissions Multipliers'!$C$59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Selector'!$B$3&amp;ROW($A43))*10^12,0)*'Process Emissions Multipliers'!$E$59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Selector'!$B$3&amp;ROW($A43))*10^12,0)*'Process Emissions Multipliers'!$G$59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V35*'Process Emissions Multipliers'!$H$59</f>
        <v>0</v>
      </c>
    </row>
    <row r="36" spans="1:42">
      <c r="A36" s="74">
        <v>-16</v>
      </c>
      <c r="B36" s="90">
        <f ca="1">IF('Ric 2010'!$A44="RC",INDIRECT("'Ric 2010'!"&amp;'Country Selector'!$B$3&amp;ROW($A44))*10^12,0)*'Process Emissions Multipliers'!$C$59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Selector'!$B$3&amp;ROW($A44))*10^12,0)*'Process Emissions Multipliers'!$E$59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Selector'!$B$3&amp;ROW($A44))*10^12,0)*'Process Emissions Multipliers'!$G$59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V36*'Process Emissions Multipliers'!$H$59</f>
        <v>0</v>
      </c>
    </row>
    <row r="37" spans="1:42">
      <c r="A37" s="74">
        <v>-15</v>
      </c>
      <c r="B37" s="90">
        <f ca="1">IF('Ric 2010'!$A45="RC",INDIRECT("'Ric 2010'!"&amp;'Country Selector'!$B$3&amp;ROW($A45))*10^12,0)*'Process Emissions Multipliers'!$C$59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Selector'!$B$3&amp;ROW($A45))*10^12,0)*'Process Emissions Multipliers'!$E$59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Selector'!$B$3&amp;ROW($A45))*10^12,0)*'Process Emissions Multipliers'!$G$59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V37*'Process Emissions Multipliers'!$H$59</f>
        <v>0</v>
      </c>
    </row>
    <row r="38" spans="1:42">
      <c r="A38" s="74">
        <v>-14</v>
      </c>
      <c r="B38" s="90">
        <f ca="1">IF('Ric 2010'!$A46="RC",INDIRECT("'Ric 2010'!"&amp;'Country Selector'!$B$3&amp;ROW($A46))*10^12,0)*'Process Emissions Multipliers'!$C$59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Selector'!$B$3&amp;ROW($A46))*10^12,0)*'Process Emissions Multipliers'!$E$59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Selector'!$B$3&amp;ROW($A46))*10^12,0)*'Process Emissions Multipliers'!$G$59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V38*'Process Emissions Multipliers'!$H$59</f>
        <v>0</v>
      </c>
    </row>
    <row r="39" spans="1:42">
      <c r="A39" s="74">
        <v>-13</v>
      </c>
      <c r="B39" s="90">
        <f ca="1">IF('Ric 2010'!$A47="RC",INDIRECT("'Ric 2010'!"&amp;'Country Selector'!$B$3&amp;ROW($A47))*10^12,0)*'Process Emissions Multipliers'!$C$59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Selector'!$B$3&amp;ROW($A47))*10^12,0)*'Process Emissions Multipliers'!$E$59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Selector'!$B$3&amp;ROW($A47))*10^12,0)*'Process Emissions Multipliers'!$G$59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V39*'Process Emissions Multipliers'!$H$59</f>
        <v>0</v>
      </c>
    </row>
    <row r="40" spans="1:42">
      <c r="A40" s="74">
        <v>-12</v>
      </c>
      <c r="B40" s="90">
        <f ca="1">IF('Ric 2010'!$A48="RC",INDIRECT("'Ric 2010'!"&amp;'Country Selector'!$B$3&amp;ROW($A48))*10^12,0)*'Process Emissions Multipliers'!$C$59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Selector'!$B$3&amp;ROW($A48))*10^12,0)*'Process Emissions Multipliers'!$E$59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Selector'!$B$3&amp;ROW($A48))*10^12,0)*'Process Emissions Multipliers'!$G$59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V40*'Process Emissions Multipliers'!$H$59</f>
        <v>0</v>
      </c>
    </row>
    <row r="41" spans="1:42">
      <c r="A41" s="74">
        <v>-11</v>
      </c>
      <c r="B41" s="90">
        <f ca="1">IF('Ric 2010'!$A49="RC",INDIRECT("'Ric 2010'!"&amp;'Country Selector'!$B$3&amp;ROW($A49))*10^12,0)*'Process Emissions Multipliers'!$C$59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Selector'!$B$3&amp;ROW($A49))*10^12,0)*'Process Emissions Multipliers'!$E$59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Selector'!$B$3&amp;ROW($A49))*10^12,0)*'Process Emissions Multipliers'!$G$59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V41*'Process Emissions Multipliers'!$H$59</f>
        <v>0</v>
      </c>
    </row>
    <row r="42" spans="1:42">
      <c r="A42" s="74">
        <v>-10</v>
      </c>
      <c r="B42" s="90">
        <f ca="1">IF('Ric 2010'!$A50="RC",INDIRECT("'Ric 2010'!"&amp;'Country Selector'!$B$3&amp;ROW($A50))*10^12,0)*'Process Emissions Multipliers'!$C$59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Selector'!$B$3&amp;ROW($A50))*10^12,0)*'Process Emissions Multipliers'!$E$59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90">
        <f ca="1">IF('Ric 2030'!$A50="RC",INDIRECT("'Ric 2030'!"&amp;'Country Selector'!$B$3&amp;ROW($A50))*10^12,0)*'Process Emissions Multipliers'!$G$59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90">
        <f ca="1">V42*'Process Emissions Multipliers'!$H$59</f>
        <v>0</v>
      </c>
    </row>
    <row r="43" spans="1:42">
      <c r="A43" s="74">
        <v>-9</v>
      </c>
      <c r="B43" s="90">
        <f ca="1">IF('Ric 2010'!$A51="RC",INDIRECT("'Ric 2010'!"&amp;'Country Selector'!$B$3&amp;ROW($A51))*10^12,0)*'Process Emissions Multipliers'!$C$59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90">
        <f ca="1">IF('Ric 2020'!$A51="RC",INDIRECT("'Ric 2020'!"&amp;'Country Selector'!$B$3&amp;ROW($A51))*10^12,0)*'Process Emissions Multipliers'!$E$59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 s="90">
        <f ca="1">IF('Ric 2030'!$A51="RC",INDIRECT("'Ric 2030'!"&amp;'Country Selector'!$B$3&amp;ROW($A51))*10^12,0)*'Process Emissions Multipliers'!$G$59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V43*'Process Emissions Multipliers'!$H$59</f>
        <v>0</v>
      </c>
    </row>
    <row r="44" spans="1:42">
      <c r="A44" s="74">
        <v>-8</v>
      </c>
      <c r="B44" s="90">
        <f ca="1">IF('Ric 2010'!$A52="RC",INDIRECT("'Ric 2010'!"&amp;'Country Selector'!$B$3&amp;ROW($A52))*10^12,0)*'Process Emissions Multipliers'!$C$59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90">
        <f ca="1">IF('Ric 2020'!$A52="RC",INDIRECT("'Ric 2020'!"&amp;'Country Selector'!$B$3&amp;ROW($A52))*10^12,0)*'Process Emissions Multipliers'!$E$59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90">
        <f ca="1">IF('Ric 2030'!$A52="RC",INDIRECT("'Ric 2030'!"&amp;'Country Selector'!$B$3&amp;ROW($A52))*10^12,0)*'Process Emissions Multipliers'!$G$59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V44*'Process Emissions Multipliers'!$H$59</f>
        <v>0</v>
      </c>
    </row>
    <row r="45" spans="1:42">
      <c r="A45" s="74">
        <v>-7</v>
      </c>
      <c r="B45" s="90">
        <f ca="1">IF('Ric 2010'!$A53="RC",INDIRECT("'Ric 2010'!"&amp;'Country Selector'!$B$3&amp;ROW($A53))*10^12,0)*'Process Emissions Multipliers'!$C$59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Selector'!$B$3&amp;ROW($A53))*10^12,0)*'Process Emissions Multipliers'!$E$59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Selector'!$B$3&amp;ROW($A53))*10^12,0)*'Process Emissions Multipliers'!$G$59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V45*'Process Emissions Multipliers'!$H$59</f>
        <v>0</v>
      </c>
    </row>
    <row r="46" spans="1:42">
      <c r="A46" s="74">
        <v>-6</v>
      </c>
      <c r="B46" s="90">
        <f ca="1">IF('Ric 2010'!$A54="RC",INDIRECT("'Ric 2010'!"&amp;'Country Selector'!$B$3&amp;ROW($A54))*10^12,0)*'Process Emissions Multipliers'!$C$59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 s="90">
        <f ca="1">IF('Ric 2020'!$A54="RC",INDIRECT("'Ric 2020'!"&amp;'Country Selector'!$B$3&amp;ROW($A54))*10^12,0)*'Process Emissions Multipliers'!$E$59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Selector'!$B$3&amp;ROW($A54))*10^12,0)*'Process Emissions Multipliers'!$G$59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V46*'Process Emissions Multipliers'!$H$59</f>
        <v>0</v>
      </c>
    </row>
    <row r="47" spans="1:42">
      <c r="A47" s="74">
        <v>-5</v>
      </c>
      <c r="B47" s="90">
        <f ca="1">IF('Ric 2010'!$A55="RC",INDIRECT("'Ric 2010'!"&amp;'Country Selector'!$B$3&amp;ROW($A55))*10^12,0)*'Process Emissions Multipliers'!$C$59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Selector'!$B$3&amp;ROW($A55))*10^12,0)*'Process Emissions Multipliers'!$E$59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Selector'!$B$3&amp;ROW($A55))*10^12,0)*'Process Emissions Multipliers'!$G$59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V47*'Process Emissions Multipliers'!$H$59</f>
        <v>0</v>
      </c>
    </row>
    <row r="48" spans="1:42">
      <c r="A48" s="74">
        <v>-4</v>
      </c>
      <c r="B48" s="90">
        <f ca="1">IF('Ric 2010'!$A56="RC",INDIRECT("'Ric 2010'!"&amp;'Country Selector'!$B$3&amp;ROW($A56))*10^12,0)*'Process Emissions Multipliers'!$C$59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Selector'!$B$3&amp;ROW($A56))*10^12,0)*'Process Emissions Multipliers'!$E$59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Selector'!$B$3&amp;ROW($A56))*10^12,0)*'Process Emissions Multipliers'!$G$59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V48*'Process Emissions Multipliers'!$H$59</f>
        <v>0</v>
      </c>
    </row>
    <row r="49" spans="1:42">
      <c r="A49" s="74">
        <v>-3</v>
      </c>
      <c r="B49" s="90">
        <f ca="1">IF('Ric 2010'!$A57="RC",INDIRECT("'Ric 2010'!"&amp;'Country Selector'!$B$3&amp;ROW($A57))*10^12,0)*'Process Emissions Multipliers'!$C$59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Selector'!$B$3&amp;ROW($A57))*10^12,0)*'Process Emissions Multipliers'!$E$59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Selector'!$B$3&amp;ROW($A57))*10^12,0)*'Process Emissions Multipliers'!$G$59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V49*'Process Emissions Multipliers'!$H$59</f>
        <v>0</v>
      </c>
    </row>
    <row r="50" spans="1:42">
      <c r="A50" s="74">
        <v>-2</v>
      </c>
      <c r="B50" s="90">
        <f ca="1">IF('Ric 2010'!$A58="RC",INDIRECT("'Ric 2010'!"&amp;'Country Selector'!$B$3&amp;ROW($A58))*10^12,0)*'Process Emissions Multipliers'!$C$59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Selector'!$B$3&amp;ROW($A58))*10^12,0)*'Process Emissions Multipliers'!$E$59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Selector'!$B$3&amp;ROW($A58))*10^12,0)*'Process Emissions Multipliers'!$G$59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V50*'Process Emissions Multipliers'!$H$59</f>
        <v>0</v>
      </c>
    </row>
    <row r="51" spans="1:42">
      <c r="A51" s="74">
        <v>-1</v>
      </c>
      <c r="B51" s="90">
        <f ca="1">IF('Ric 2010'!$A59="RC",INDIRECT("'Ric 2010'!"&amp;'Country Selector'!$B$3&amp;ROW($A59))*10^12,0)*'Process Emissions Multipliers'!$C$59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90">
        <f ca="1">IF('Ric 2020'!$A59="RC",INDIRECT("'Ric 2020'!"&amp;'Country Selector'!$B$3&amp;ROW($A59))*10^12,0)*'Process Emissions Multipliers'!$E$59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Selector'!$B$3&amp;ROW($A59))*10^12,0)*'Process Emissions Multipliers'!$G$59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V51*'Process Emissions Multipliers'!$H$59</f>
        <v>0</v>
      </c>
    </row>
    <row r="52" spans="1:42">
      <c r="A52" s="74">
        <v>0</v>
      </c>
      <c r="B52" s="90">
        <f ca="1">IF('Ric 2010'!$A60="RC",INDIRECT("'Ric 2010'!"&amp;'Country Selector'!$B$3&amp;ROW($A60))*10^12,0)*'Process Emissions Multipliers'!$C$59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90">
        <f ca="1">IF('Ric 2020'!$A60="RC",INDIRECT("'Ric 2020'!"&amp;'Country Selector'!$B$3&amp;ROW($A60))*10^12,0)*'Process Emissions Multipliers'!$E$59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90">
        <f ca="1">IF('Ric 2030'!$A60="RC",INDIRECT("'Ric 2030'!"&amp;'Country Selector'!$B$3&amp;ROW($A60))*10^12,0)*'Process Emissions Multipliers'!$G$59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90">
        <f ca="1">V52*'Process Emissions Multipliers'!$H$59</f>
        <v>0</v>
      </c>
    </row>
    <row r="53" spans="1:42">
      <c r="A53" s="74">
        <v>1</v>
      </c>
      <c r="B53" s="90">
        <f ca="1">IF('Ric 2010'!$A61="RC",INDIRECT("'Ric 2010'!"&amp;'Country Selector'!$B$3&amp;ROW($A61))*10^12,0)*'Process Emissions Multipliers'!$C$59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Selector'!$B$3&amp;ROW($A61))*10^12,0)*'Process Emissions Multipliers'!$E$59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Selector'!$B$3&amp;ROW($A61))*10^12,0)*'Process Emissions Multipliers'!$G$59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V53*'Process Emissions Multipliers'!$H$59</f>
        <v>0</v>
      </c>
    </row>
    <row r="54" spans="1:42">
      <c r="A54" s="74">
        <v>2</v>
      </c>
      <c r="B54" s="90">
        <f ca="1">IF('Ric 2010'!$A62="RC",INDIRECT("'Ric 2010'!"&amp;'Country Selector'!$B$3&amp;ROW($A62))*10^12,0)*'Process Emissions Multipliers'!$C$59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Selector'!$B$3&amp;ROW($A62))*10^12,0)*'Process Emissions Multipliers'!$E$59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Selector'!$B$3&amp;ROW($A62))*10^12,0)*'Process Emissions Multipliers'!$G$59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V54*'Process Emissions Multipliers'!$H$59</f>
        <v>0</v>
      </c>
    </row>
    <row r="55" spans="1:42">
      <c r="A55" s="74">
        <v>3</v>
      </c>
      <c r="B55" s="90">
        <f ca="1">IF('Ric 2010'!$A63="RC",INDIRECT("'Ric 2010'!"&amp;'Country Selector'!$B$3&amp;ROW($A63))*10^12,0)*'Process Emissions Multipliers'!$C$59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90">
        <f ca="1">IF('Ric 2020'!$A63="RC",INDIRECT("'Ric 2020'!"&amp;'Country Selector'!$B$3&amp;ROW($A63))*10^12,0)*'Process Emissions Multipliers'!$E$59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90">
        <f ca="1">IF('Ric 2030'!$A63="RC",INDIRECT("'Ric 2030'!"&amp;'Country Selector'!$B$3&amp;ROW($A63))*10^12,0)*'Process Emissions Multipliers'!$G$59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V55*'Process Emissions Multipliers'!$H$59</f>
        <v>0</v>
      </c>
    </row>
    <row r="56" spans="1:42">
      <c r="A56" s="74">
        <v>4</v>
      </c>
      <c r="B56" s="90">
        <f ca="1">IF('Ric 2010'!$A64="RC",INDIRECT("'Ric 2010'!"&amp;'Country Selector'!$B$3&amp;ROW($A64))*10^12,0)*'Process Emissions Multipliers'!$C$59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90">
        <f ca="1">IF('Ric 2020'!$A64="RC",INDIRECT("'Ric 2020'!"&amp;'Country Selector'!$B$3&amp;ROW($A64))*10^12,0)*'Process Emissions Multipliers'!$E$59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 s="90">
        <f ca="1">IF('Ric 2030'!$A64="RC",INDIRECT("'Ric 2030'!"&amp;'Country Selector'!$B$3&amp;ROW($A64))*10^12,0)*'Process Emissions Multipliers'!$G$59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90">
        <f ca="1">V56*'Process Emissions Multipliers'!$H$59</f>
        <v>0</v>
      </c>
    </row>
    <row r="57" spans="1:42">
      <c r="A57" s="74">
        <v>5</v>
      </c>
      <c r="B57" s="90">
        <f ca="1">IF('Ric 2010'!$A65="RC",INDIRECT("'Ric 2010'!"&amp;'Country Selector'!$B$3&amp;ROW($A65))*10^12,0)*'Process Emissions Multipliers'!$C$59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90">
        <f ca="1">IF('Ric 2020'!$A65="RC",INDIRECT("'Ric 2020'!"&amp;'Country Selector'!$B$3&amp;ROW($A65))*10^12,0)*'Process Emissions Multipliers'!$E$59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Selector'!$B$3&amp;ROW($A65))*10^12,0)*'Process Emissions Multipliers'!$G$59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V57*'Process Emissions Multipliers'!$H$59</f>
        <v>0</v>
      </c>
    </row>
    <row r="58" spans="1:42">
      <c r="A58" s="74">
        <v>6</v>
      </c>
      <c r="B58" s="90">
        <f ca="1">IF('Ric 2010'!$A66="RC",INDIRECT("'Ric 2010'!"&amp;'Country Selector'!$B$3&amp;ROW($A66))*10^12,0)*'Process Emissions Multipliers'!$C$59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 s="90">
        <f ca="1">IF('Ric 2020'!$A66="RC",INDIRECT("'Ric 2020'!"&amp;'Country Selector'!$B$3&amp;ROW($A66))*10^12,0)*'Process Emissions Multipliers'!$E$59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 s="90">
        <f ca="1">IF('Ric 2030'!$A66="RC",INDIRECT("'Ric 2030'!"&amp;'Country Selector'!$B$3&amp;ROW($A66))*10^12,0)*'Process Emissions Multipliers'!$G$59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V58*'Process Emissions Multipliers'!$H$59</f>
        <v>0</v>
      </c>
    </row>
    <row r="59" spans="1:42">
      <c r="A59" s="74">
        <v>7</v>
      </c>
      <c r="B59" s="90">
        <f ca="1">IF('Ric 2010'!$A67="RC",INDIRECT("'Ric 2010'!"&amp;'Country Selector'!$B$3&amp;ROW($A67))*10^12,0)*'Process Emissions Multipliers'!$C$59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90">
        <f ca="1">IF('Ric 2020'!$A67="RC",INDIRECT("'Ric 2020'!"&amp;'Country Selector'!$B$3&amp;ROW($A67))*10^12,0)*'Process Emissions Multipliers'!$E$59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90">
        <f ca="1">IF('Ric 2030'!$A67="RC",INDIRECT("'Ric 2030'!"&amp;'Country Selector'!$B$3&amp;ROW($A67))*10^12,0)*'Process Emissions Multipliers'!$G$59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90">
        <f ca="1">V59*'Process Emissions Multipliers'!$H$59</f>
        <v>0</v>
      </c>
    </row>
    <row r="60" spans="1:42">
      <c r="A60" s="74">
        <v>8</v>
      </c>
      <c r="B60" s="90">
        <f ca="1">IF('Ric 2010'!$A68="RC",INDIRECT("'Ric 2010'!"&amp;'Country Selector'!$B$3&amp;ROW($A68))*10^12,0)*'Process Emissions Multipliers'!$C$59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Selector'!$B$3&amp;ROW($A68))*10^12,0)*'Process Emissions Multipliers'!$E$59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90">
        <f ca="1">IF('Ric 2030'!$A68="RC",INDIRECT("'Ric 2030'!"&amp;'Country Selector'!$B$3&amp;ROW($A68))*10^12,0)*'Process Emissions Multipliers'!$G$59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90">
        <f ca="1">V60*'Process Emissions Multipliers'!$H$59</f>
        <v>0</v>
      </c>
    </row>
    <row r="61" spans="1:42">
      <c r="A61" s="74">
        <v>9</v>
      </c>
      <c r="B61" s="90">
        <f ca="1">IF('Ric 2010'!$A69="RC",INDIRECT("'Ric 2010'!"&amp;'Country Selector'!$B$3&amp;ROW($A69))*10^12,0)*'Process Emissions Multipliers'!$C$59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90">
        <f ca="1">IF('Ric 2020'!$A69="RC",INDIRECT("'Ric 2020'!"&amp;'Country Selector'!$B$3&amp;ROW($A69))*10^12,0)*'Process Emissions Multipliers'!$E$59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90">
        <f ca="1">IF('Ric 2030'!$A69="RC",INDIRECT("'Ric 2030'!"&amp;'Country Selector'!$B$3&amp;ROW($A69))*10^12,0)*'Process Emissions Multipliers'!$G$59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90">
        <f ca="1">V61*'Process Emissions Multipliers'!$H$59</f>
        <v>0</v>
      </c>
    </row>
    <row r="62" spans="1:42">
      <c r="A62" s="74">
        <v>10</v>
      </c>
      <c r="B62" s="90">
        <f ca="1">IF('Ric 2010'!$A70="RC",INDIRECT("'Ric 2010'!"&amp;'Country Selector'!$B$3&amp;ROW($A70))*10^12,0)*'Process Emissions Multipliers'!$C$59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 s="90">
        <f ca="1">IF('Ric 2020'!$A70="RC",INDIRECT("'Ric 2020'!"&amp;'Country Selector'!$B$3&amp;ROW($A70))*10^12,0)*'Process Emissions Multipliers'!$E$59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Selector'!$B$3&amp;ROW($A70))*10^12,0)*'Process Emissions Multipliers'!$G$59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V62*'Process Emissions Multipliers'!$H$59</f>
        <v>0</v>
      </c>
    </row>
    <row r="63" spans="1:42">
      <c r="A63" s="74">
        <v>11</v>
      </c>
      <c r="B63" s="90">
        <f ca="1">IF('Ric 2010'!$A71="RC",INDIRECT("'Ric 2010'!"&amp;'Country Selector'!$B$3&amp;ROW($A71))*10^12,0)*'Process Emissions Multipliers'!$C$59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90">
        <f ca="1">IF('Ric 2020'!$A71="RC",INDIRECT("'Ric 2020'!"&amp;'Country Selector'!$B$3&amp;ROW($A71))*10^12,0)*'Process Emissions Multipliers'!$E$59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90">
        <f ca="1">IF('Ric 2030'!$A71="RC",INDIRECT("'Ric 2030'!"&amp;'Country Selector'!$B$3&amp;ROW($A71))*10^12,0)*'Process Emissions Multipliers'!$G$59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V63*'Process Emissions Multipliers'!$H$59</f>
        <v>0</v>
      </c>
    </row>
    <row r="64" spans="1:42">
      <c r="A64" s="74">
        <v>12</v>
      </c>
      <c r="B64" s="90">
        <f ca="1">IF('Ric 2010'!$A72="RC",INDIRECT("'Ric 2010'!"&amp;'Country Selector'!$B$3&amp;ROW($A72))*10^12,0)*'Process Emissions Multipliers'!$C$59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90">
        <f ca="1">IF('Ric 2020'!$A72="RC",INDIRECT("'Ric 2020'!"&amp;'Country Selector'!$B$3&amp;ROW($A72))*10^12,0)*'Process Emissions Multipliers'!$E$59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Selector'!$B$3&amp;ROW($A72))*10^12,0)*'Process Emissions Multipliers'!$G$59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V64*'Process Emissions Multipliers'!$H$59</f>
        <v>0</v>
      </c>
    </row>
    <row r="65" spans="1:42">
      <c r="A65" s="74">
        <v>13</v>
      </c>
      <c r="B65" s="90">
        <f ca="1">IF('Ric 2010'!$A73="RC",INDIRECT("'Ric 2010'!"&amp;'Country Selector'!$B$3&amp;ROW($A73))*10^12,0)*'Process Emissions Multipliers'!$C$59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Selector'!$B$3&amp;ROW($A73))*10^12,0)*'Process Emissions Multipliers'!$E$59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90">
        <f ca="1">IF('Ric 2030'!$A73="RC",INDIRECT("'Ric 2030'!"&amp;'Country Selector'!$B$3&amp;ROW($A73))*10^12,0)*'Process Emissions Multipliers'!$G$59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90">
        <f ca="1">V65*'Process Emissions Multipliers'!$H$59</f>
        <v>0</v>
      </c>
    </row>
    <row r="66" spans="1:42">
      <c r="A66" s="74">
        <v>14</v>
      </c>
      <c r="B66" s="90">
        <f ca="1">IF('Ric 2010'!$A74="RC",INDIRECT("'Ric 2010'!"&amp;'Country Selector'!$B$3&amp;ROW($A74))*10^12,0)*'Process Emissions Multipliers'!$C$59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Selector'!$B$3&amp;ROW($A74))*10^12,0)*'Process Emissions Multipliers'!$E$59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Selector'!$B$3&amp;ROW($A74))*10^12,0)*'Process Emissions Multipliers'!$G$59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V66*'Process Emissions Multipliers'!$H$59</f>
        <v>0</v>
      </c>
    </row>
    <row r="67" spans="1:42">
      <c r="A67" s="74">
        <v>15</v>
      </c>
      <c r="B67" s="90">
        <f ca="1">IF('Ric 2010'!$A75="RC",INDIRECT("'Ric 2010'!"&amp;'Country Selector'!$B$3&amp;ROW($A75))*10^12,0)*'Process Emissions Multipliers'!$C$59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Selector'!$B$3&amp;ROW($A75))*10^12,0)*'Process Emissions Multipliers'!$E$59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90">
        <f ca="1">IF('Ric 2030'!$A75="RC",INDIRECT("'Ric 2030'!"&amp;'Country Selector'!$B$3&amp;ROW($A75))*10^12,0)*'Process Emissions Multipliers'!$G$59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90">
        <f ca="1">V67*'Process Emissions Multipliers'!$H$59</f>
        <v>0</v>
      </c>
    </row>
    <row r="68" spans="1:42">
      <c r="A68" s="74">
        <v>16</v>
      </c>
      <c r="B68" s="90">
        <f ca="1">IF('Ric 2010'!$A76="RC",INDIRECT("'Ric 2010'!"&amp;'Country Selector'!$B$3&amp;ROW($A76))*10^12,0)*'Process Emissions Multipliers'!$C$59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90">
        <f ca="1">IF('Ric 2020'!$A76="RC",INDIRECT("'Ric 2020'!"&amp;'Country Selector'!$B$3&amp;ROW($A76))*10^12,0)*'Process Emissions Multipliers'!$E$59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90">
        <f ca="1">IF('Ric 2030'!$A76="RC",INDIRECT("'Ric 2030'!"&amp;'Country Selector'!$B$3&amp;ROW($A76))*10^12,0)*'Process Emissions Multipliers'!$G$59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V68*'Process Emissions Multipliers'!$H$59</f>
        <v>0</v>
      </c>
    </row>
    <row r="69" spans="1:42">
      <c r="A69" s="74">
        <v>17</v>
      </c>
      <c r="B69" s="90">
        <f ca="1">IF('Ric 2010'!$A77="RC",INDIRECT("'Ric 2010'!"&amp;'Country Selector'!$B$3&amp;ROW($A77))*10^12,0)*'Process Emissions Multipliers'!$C$59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Selector'!$B$3&amp;ROW($A77))*10^12,0)*'Process Emissions Multipliers'!$E$59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Selector'!$B$3&amp;ROW($A77))*10^12,0)*'Process Emissions Multipliers'!$G$59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V69*'Process Emissions Multipliers'!$H$59</f>
        <v>0</v>
      </c>
    </row>
    <row r="70" spans="1:42">
      <c r="A70" s="74">
        <v>18</v>
      </c>
      <c r="B70" s="90">
        <f ca="1">IF('Ric 2010'!$A78="RC",INDIRECT("'Ric 2010'!"&amp;'Country Selector'!$B$3&amp;ROW($A78))*10^12,0)*'Process Emissions Multipliers'!$C$59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Selector'!$B$3&amp;ROW($A78))*10^12,0)*'Process Emissions Multipliers'!$E$59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Selector'!$B$3&amp;ROW($A78))*10^12,0)*'Process Emissions Multipliers'!$G$59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V70*'Process Emissions Multipliers'!$H$59</f>
        <v>0</v>
      </c>
    </row>
    <row r="71" spans="1:42">
      <c r="A71" s="74">
        <v>19</v>
      </c>
      <c r="B71" s="90">
        <f ca="1">IF('Ric 2010'!$A79="RC",INDIRECT("'Ric 2010'!"&amp;'Country Selector'!$B$3&amp;ROW($A79))*10^12,0)*'Process Emissions Multipliers'!$C$59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90">
        <f ca="1">IF('Ric 2020'!$A79="RC",INDIRECT("'Ric 2020'!"&amp;'Country Selector'!$B$3&amp;ROW($A79))*10^12,0)*'Process Emissions Multipliers'!$E$59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Selector'!$B$3&amp;ROW($A79))*10^12,0)*'Process Emissions Multipliers'!$G$59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V71*'Process Emissions Multipliers'!$H$59</f>
        <v>0</v>
      </c>
    </row>
    <row r="72" spans="1:42">
      <c r="A72" s="74">
        <v>20</v>
      </c>
      <c r="B72" s="90">
        <f ca="1">IF('Ric 2010'!$A80="RC",INDIRECT("'Ric 2010'!"&amp;'Country Selector'!$B$3&amp;ROW($A80))*10^12,0)*'Process Emissions Multipliers'!$C$59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Selector'!$B$3&amp;ROW($A80))*10^12,0)*'Process Emissions Multipliers'!$E$59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90">
        <f ca="1">IF('Ric 2030'!$A80="RC",INDIRECT("'Ric 2030'!"&amp;'Country Selector'!$B$3&amp;ROW($A80))*10^12,0)*'Process Emissions Multipliers'!$G$59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90">
        <f ca="1">V72*'Process Emissions Multipliers'!$H$59</f>
        <v>0</v>
      </c>
    </row>
    <row r="73" spans="1:42">
      <c r="A73" s="74">
        <v>21</v>
      </c>
      <c r="B73" s="90">
        <f ca="1">IF('Ric 2010'!$A81="RC",INDIRECT("'Ric 2010'!"&amp;'Country Selector'!$B$3&amp;ROW($A81))*10^12,0)*'Process Emissions Multipliers'!$C$59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Selector'!$B$3&amp;ROW($A81))*10^12,0)*'Process Emissions Multipliers'!$E$59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90">
        <f ca="1">IF('Ric 2030'!$A81="RC",INDIRECT("'Ric 2030'!"&amp;'Country Selector'!$B$3&amp;ROW($A81))*10^12,0)*'Process Emissions Multipliers'!$G$59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90">
        <f ca="1">V73*'Process Emissions Multipliers'!$H$59</f>
        <v>0</v>
      </c>
    </row>
    <row r="74" spans="1:42">
      <c r="A74" s="74">
        <v>22</v>
      </c>
      <c r="B74" s="90">
        <f ca="1">IF('Ric 2010'!$A82="RC",INDIRECT("'Ric 2010'!"&amp;'Country Selector'!$B$3&amp;ROW($A82))*10^12,0)*'Process Emissions Multipliers'!$C$59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Selector'!$B$3&amp;ROW($A82))*10^12,0)*'Process Emissions Multipliers'!$E$59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Selector'!$B$3&amp;ROW($A82))*10^12,0)*'Process Emissions Multipliers'!$G$59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V74*'Process Emissions Multipliers'!$H$59</f>
        <v>0</v>
      </c>
    </row>
    <row r="75" spans="1:42">
      <c r="A75" s="74">
        <v>23</v>
      </c>
      <c r="B75" s="90">
        <f ca="1">IF('Ric 2010'!$A83="RC",INDIRECT("'Ric 2010'!"&amp;'Country Selector'!$B$3&amp;ROW($A83))*10^12,0)*'Process Emissions Multipliers'!$C$59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Selector'!$B$3&amp;ROW($A83))*10^12,0)*'Process Emissions Multipliers'!$E$59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Selector'!$B$3&amp;ROW($A83))*10^12,0)*'Process Emissions Multipliers'!$G$59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V75*'Process Emissions Multipliers'!$H$59</f>
        <v>0</v>
      </c>
    </row>
    <row r="76" spans="1:42">
      <c r="A76" s="74">
        <v>24</v>
      </c>
      <c r="B76" s="90">
        <f ca="1">IF('Ric 2010'!$A84="RC",INDIRECT("'Ric 2010'!"&amp;'Country Selector'!$B$3&amp;ROW($A84))*10^12,0)*'Process Emissions Multipliers'!$C$59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90">
        <f ca="1">IF('Ric 2020'!$A84="RC",INDIRECT("'Ric 2020'!"&amp;'Country Selector'!$B$3&amp;ROW($A84))*10^12,0)*'Process Emissions Multipliers'!$E$59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90">
        <f ca="1">IF('Ric 2030'!$A84="RC",INDIRECT("'Ric 2030'!"&amp;'Country Selector'!$B$3&amp;ROW($A84))*10^12,0)*'Process Emissions Multipliers'!$G$59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V76*'Process Emissions Multipliers'!$H$59</f>
        <v>0</v>
      </c>
    </row>
    <row r="77" spans="1:42">
      <c r="A77" s="74">
        <v>25</v>
      </c>
      <c r="B77" s="90">
        <f ca="1">IF('Ric 2010'!$A85="RC",INDIRECT("'Ric 2010'!"&amp;'Country Selector'!$B$3&amp;ROW($A85))*10^12,0)*'Process Emissions Multipliers'!$C$59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90">
        <f ca="1">IF('Ric 2020'!$A85="RC",INDIRECT("'Ric 2020'!"&amp;'Country Selector'!$B$3&amp;ROW($A85))*10^12,0)*'Process Emissions Multipliers'!$E$59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90">
        <f ca="1">IF('Ric 2030'!$A85="RC",INDIRECT("'Ric 2030'!"&amp;'Country Selector'!$B$3&amp;ROW($A85))*10^12,0)*'Process Emissions Multipliers'!$G$59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V77*'Process Emissions Multipliers'!$H$59</f>
        <v>0</v>
      </c>
    </row>
    <row r="78" spans="1:42">
      <c r="A78" s="74">
        <v>26</v>
      </c>
      <c r="B78" s="90">
        <f ca="1">IF('Ric 2010'!$A86="RC",INDIRECT("'Ric 2010'!"&amp;'Country Selector'!$B$3&amp;ROW($A86))*10^12,0)*'Process Emissions Multipliers'!$C$59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90">
        <f ca="1">IF('Ric 2020'!$A86="RC",INDIRECT("'Ric 2020'!"&amp;'Country Selector'!$B$3&amp;ROW($A86))*10^12,0)*'Process Emissions Multipliers'!$E$59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Selector'!$B$3&amp;ROW($A86))*10^12,0)*'Process Emissions Multipliers'!$G$59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V78*'Process Emissions Multipliers'!$H$59</f>
        <v>0</v>
      </c>
    </row>
    <row r="79" spans="1:42">
      <c r="A79" s="74">
        <v>27</v>
      </c>
      <c r="B79" s="90">
        <f ca="1">IF('Ric 2010'!$A87="RC",INDIRECT("'Ric 2010'!"&amp;'Country Selector'!$B$3&amp;ROW($A87))*10^12,0)*'Process Emissions Multipliers'!$C$59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Selector'!$B$3&amp;ROW($A87))*10^12,0)*'Process Emissions Multipliers'!$E$59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90">
        <f ca="1">IF('Ric 2030'!$A87="RC",INDIRECT("'Ric 2030'!"&amp;'Country Selector'!$B$3&amp;ROW($A87))*10^12,0)*'Process Emissions Multipliers'!$G$59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90">
        <f ca="1">V79*'Process Emissions Multipliers'!$H$59</f>
        <v>0</v>
      </c>
    </row>
    <row r="80" spans="1:42">
      <c r="A80" s="74">
        <v>28</v>
      </c>
      <c r="B80" s="90">
        <f ca="1">IF('Ric 2010'!$A88="RC",INDIRECT("'Ric 2010'!"&amp;'Country Selector'!$B$3&amp;ROW($A88))*10^12,0)*'Process Emissions Multipliers'!$C$59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Selector'!$B$3&amp;ROW($A88))*10^12,0)*'Process Emissions Multipliers'!$E$59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Selector'!$B$3&amp;ROW($A88))*10^12,0)*'Process Emissions Multipliers'!$G$59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V80*'Process Emissions Multipliers'!$H$59</f>
        <v>0</v>
      </c>
    </row>
    <row r="81" spans="1:42">
      <c r="A81" s="74">
        <v>29</v>
      </c>
      <c r="B81" s="90">
        <f ca="1">IF('Ric 2010'!$A89="RC",INDIRECT("'Ric 2010'!"&amp;'Country Selector'!$B$3&amp;ROW($A89))*10^12,0)*'Process Emissions Multipliers'!$C$59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90">
        <f ca="1">IF('Ric 2020'!$A89="RC",INDIRECT("'Ric 2020'!"&amp;'Country Selector'!$B$3&amp;ROW($A89))*10^12,0)*'Process Emissions Multipliers'!$E$59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 s="90">
        <f ca="1">IF('Ric 2030'!$A89="RC",INDIRECT("'Ric 2030'!"&amp;'Country Selector'!$B$3&amp;ROW($A89))*10^12,0)*'Process Emissions Multipliers'!$G$59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V81*'Process Emissions Multipliers'!$H$59</f>
        <v>0</v>
      </c>
    </row>
    <row r="82" spans="1:42">
      <c r="A82" s="74">
        <v>30</v>
      </c>
      <c r="B82" s="90">
        <f ca="1">IF('Ric 2010'!$A90="RC",INDIRECT("'Ric 2010'!"&amp;'Country Selector'!$B$3&amp;ROW($A90))*10^12,0)*'Process Emissions Multipliers'!$C$59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Selector'!$B$3&amp;ROW($A90))*10^12,0)*'Process Emissions Multipliers'!$E$59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Selector'!$B$3&amp;ROW($A90))*10^12,0)*'Process Emissions Multipliers'!$G$59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V82*'Process Emissions Multipliers'!$H$59</f>
        <v>0</v>
      </c>
    </row>
    <row r="83" spans="1:42">
      <c r="A83" s="74">
        <v>31</v>
      </c>
      <c r="B83" s="90">
        <f ca="1">IF('Ric 2010'!$A91="RC",INDIRECT("'Ric 2010'!"&amp;'Country Selector'!$B$3&amp;ROW($A91))*10^12,0)*'Process Emissions Multipliers'!$C$59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Selector'!$B$3&amp;ROW($A91))*10^12,0)*'Process Emissions Multipliers'!$E$59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Selector'!$B$3&amp;ROW($A91))*10^12,0)*'Process Emissions Multipliers'!$G$59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V83*'Process Emissions Multipliers'!$H$59</f>
        <v>0</v>
      </c>
    </row>
    <row r="84" spans="1:42">
      <c r="A84" s="74">
        <v>32</v>
      </c>
      <c r="B84" s="90">
        <f ca="1">IF('Ric 2010'!$A92="RC",INDIRECT("'Ric 2010'!"&amp;'Country Selector'!$B$3&amp;ROW($A92))*10^12,0)*'Process Emissions Multipliers'!$C$59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Selector'!$B$3&amp;ROW($A92))*10^12,0)*'Process Emissions Multipliers'!$E$59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90">
        <f ca="1">IF('Ric 2030'!$A92="RC",INDIRECT("'Ric 2030'!"&amp;'Country Selector'!$B$3&amp;ROW($A92))*10^12,0)*'Process Emissions Multipliers'!$G$59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90">
        <f ca="1">V84*'Process Emissions Multipliers'!$H$59</f>
        <v>0</v>
      </c>
    </row>
    <row r="85" spans="1:42">
      <c r="A85" s="74">
        <v>33</v>
      </c>
      <c r="B85" s="90">
        <f ca="1">IF('Ric 2010'!$A93="RC",INDIRECT("'Ric 2010'!"&amp;'Country Selector'!$B$3&amp;ROW($A93))*10^12,0)*'Process Emissions Multipliers'!$C$59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90">
        <f ca="1">IF('Ric 2020'!$A93="RC",INDIRECT("'Ric 2020'!"&amp;'Country Selector'!$B$3&amp;ROW($A93))*10^12,0)*'Process Emissions Multipliers'!$E$59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Selector'!$B$3&amp;ROW($A93))*10^12,0)*'Process Emissions Multipliers'!$G$59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V85*'Process Emissions Multipliers'!$H$59</f>
        <v>0</v>
      </c>
    </row>
    <row r="86" spans="1:42">
      <c r="A86" s="74">
        <v>34</v>
      </c>
      <c r="B86" s="90">
        <f ca="1">IF('Ric 2010'!$A94="RC",INDIRECT("'Ric 2010'!"&amp;'Country Selector'!$B$3&amp;ROW($A94))*10^12,0)*'Process Emissions Multipliers'!$C$59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Selector'!$B$3&amp;ROW($A94))*10^12,0)*'Process Emissions Multipliers'!$E$59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90">
        <f ca="1">IF('Ric 2030'!$A94="RC",INDIRECT("'Ric 2030'!"&amp;'Country Selector'!$B$3&amp;ROW($A94))*10^12,0)*'Process Emissions Multipliers'!$G$59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90">
        <f ca="1">V86*'Process Emissions Multipliers'!$H$59</f>
        <v>0</v>
      </c>
    </row>
    <row r="87" spans="1:42">
      <c r="A87" s="74">
        <v>35</v>
      </c>
      <c r="B87" s="90">
        <f ca="1">IF('Ric 2010'!$A95="RC",INDIRECT("'Ric 2010'!"&amp;'Country Selector'!$B$3&amp;ROW($A95))*10^12,0)*'Process Emissions Multipliers'!$C$59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Selector'!$B$3&amp;ROW($A95))*10^12,0)*'Process Emissions Multipliers'!$E$59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Selector'!$B$3&amp;ROW($A95))*10^12,0)*'Process Emissions Multipliers'!$G$59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V87*'Process Emissions Multipliers'!$H$59</f>
        <v>0</v>
      </c>
    </row>
    <row r="88" spans="1:42">
      <c r="A88" s="74">
        <v>36</v>
      </c>
      <c r="B88" s="90">
        <f ca="1">IF('Ric 2010'!$A96="RC",INDIRECT("'Ric 2010'!"&amp;'Country Selector'!$B$3&amp;ROW($A96))*10^12,0)*'Process Emissions Multipliers'!$C$59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Selector'!$B$3&amp;ROW($A96))*10^12,0)*'Process Emissions Multipliers'!$E$59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Selector'!$B$3&amp;ROW($A96))*10^12,0)*'Process Emissions Multipliers'!$G$59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V88*'Process Emissions Multipliers'!$H$59</f>
        <v>0</v>
      </c>
    </row>
    <row r="89" spans="1:42">
      <c r="A89" s="74">
        <v>37</v>
      </c>
      <c r="B89" s="90">
        <f ca="1">IF('Ric 2010'!$A97="RC",INDIRECT("'Ric 2010'!"&amp;'Country Selector'!$B$3&amp;ROW($A97))*10^12,0)*'Process Emissions Multipliers'!$C$59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Selector'!$B$3&amp;ROW($A97))*10^12,0)*'Process Emissions Multipliers'!$E$59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90">
        <f ca="1">IF('Ric 2030'!$A97="RC",INDIRECT("'Ric 2030'!"&amp;'Country Selector'!$B$3&amp;ROW($A97))*10^12,0)*'Process Emissions Multipliers'!$G$59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90">
        <f ca="1">V89*'Process Emissions Multipliers'!$H$59</f>
        <v>0</v>
      </c>
    </row>
    <row r="90" spans="1:42">
      <c r="A90" s="74">
        <v>38</v>
      </c>
      <c r="B90" s="90">
        <f ca="1">IF('Ric 2010'!$A98="RC",INDIRECT("'Ric 2010'!"&amp;'Country Selector'!$B$3&amp;ROW($A98))*10^12,0)*'Process Emissions Multipliers'!$C$59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90">
        <f ca="1">IF('Ric 2020'!$A98="RC",INDIRECT("'Ric 2020'!"&amp;'Country Selector'!$B$3&amp;ROW($A98))*10^12,0)*'Process Emissions Multipliers'!$E$59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90">
        <f ca="1">IF('Ric 2030'!$A98="RC",INDIRECT("'Ric 2030'!"&amp;'Country Selector'!$B$3&amp;ROW($A98))*10^12,0)*'Process Emissions Multipliers'!$G$59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V90*'Process Emissions Multipliers'!$H$59</f>
        <v>0</v>
      </c>
    </row>
    <row r="91" spans="1:42">
      <c r="A91" s="74">
        <v>39</v>
      </c>
      <c r="B91" s="90">
        <f ca="1">IF('Ric 2010'!$A99="RC",INDIRECT("'Ric 2010'!"&amp;'Country Selector'!$B$3&amp;ROW($A99))*10^12,0)*'Process Emissions Multipliers'!$C$59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90">
        <f ca="1">IF('Ric 2020'!$A99="RC",INDIRECT("'Ric 2020'!"&amp;'Country Selector'!$B$3&amp;ROW($A99))*10^12,0)*'Process Emissions Multipliers'!$E$59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Selector'!$B$3&amp;ROW($A99))*10^12,0)*'Process Emissions Multipliers'!$G$59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V91*'Process Emissions Multipliers'!$H$59</f>
        <v>0</v>
      </c>
    </row>
    <row r="92" spans="1:42">
      <c r="A92" s="74">
        <v>40</v>
      </c>
      <c r="B92" s="90">
        <f ca="1">IF('Ric 2010'!$A100="RC",INDIRECT("'Ric 2010'!"&amp;'Country Selector'!$B$3&amp;ROW($A100))*10^12,0)*'Process Emissions Multipliers'!$C$59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90">
        <f ca="1">IF('Ric 2020'!$A100="RC",INDIRECT("'Ric 2020'!"&amp;'Country Selector'!$B$3&amp;ROW($A100))*10^12,0)*'Process Emissions Multipliers'!$E$59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90">
        <f ca="1">IF('Ric 2030'!$A100="RC",INDIRECT("'Ric 2030'!"&amp;'Country Selector'!$B$3&amp;ROW($A100))*10^12,0)*'Process Emissions Multipliers'!$G$59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V92*'Process Emissions Multipliers'!$H$59</f>
        <v>0</v>
      </c>
    </row>
    <row r="93" spans="1:42">
      <c r="A93" s="74">
        <v>41</v>
      </c>
      <c r="B93" s="90">
        <f ca="1">IF('Ric 2010'!$A101="RC",INDIRECT("'Ric 2010'!"&amp;'Country Selector'!$B$3&amp;ROW($A101))*10^12,0)*'Process Emissions Multipliers'!$C$59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90">
        <f ca="1">IF('Ric 2020'!$A101="RC",INDIRECT("'Ric 2020'!"&amp;'Country Selector'!$B$3&amp;ROW($A101))*10^12,0)*'Process Emissions Multipliers'!$E$59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Selector'!$B$3&amp;ROW($A101))*10^12,0)*'Process Emissions Multipliers'!$G$59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V93*'Process Emissions Multipliers'!$H$59</f>
        <v>0</v>
      </c>
    </row>
    <row r="94" spans="1:42">
      <c r="A94" s="74">
        <v>42</v>
      </c>
      <c r="B94" s="90">
        <f ca="1">IF('Ric 2010'!$A102="RC",INDIRECT("'Ric 2010'!"&amp;'Country Selector'!$B$3&amp;ROW($A102))*10^12,0)*'Process Emissions Multipliers'!$C$59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Selector'!$B$3&amp;ROW($A102))*10^12,0)*'Process Emissions Multipliers'!$E$59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Selector'!$B$3&amp;ROW($A102))*10^12,0)*'Process Emissions Multipliers'!$G$59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V94*'Process Emissions Multipliers'!$H$59</f>
        <v>0</v>
      </c>
    </row>
    <row r="95" spans="1:42">
      <c r="A95" s="74">
        <v>43</v>
      </c>
      <c r="B95" s="90">
        <f ca="1">IF('Ric 2010'!$A103="RC",INDIRECT("'Ric 2010'!"&amp;'Country Selector'!$B$3&amp;ROW($A103))*10^12,0)*'Process Emissions Multipliers'!$C$59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Selector'!$B$3&amp;ROW($A103))*10^12,0)*'Process Emissions Multipliers'!$E$59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90">
        <f ca="1">IF('Ric 2030'!$A103="RC",INDIRECT("'Ric 2030'!"&amp;'Country Selector'!$B$3&amp;ROW($A103))*10^12,0)*'Process Emissions Multipliers'!$G$59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90">
        <f ca="1">V95*'Process Emissions Multipliers'!$H$59</f>
        <v>0</v>
      </c>
    </row>
    <row r="96" spans="1:42">
      <c r="A96" s="74">
        <v>44</v>
      </c>
      <c r="B96" s="90">
        <f ca="1">IF('Ric 2010'!$A104="RC",INDIRECT("'Ric 2010'!"&amp;'Country Selector'!$B$3&amp;ROW($A104))*10^12,0)*'Process Emissions Multipliers'!$C$59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Selector'!$B$3&amp;ROW($A104))*10^12,0)*'Process Emissions Multipliers'!$E$59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Selector'!$B$3&amp;ROW($A104))*10^12,0)*'Process Emissions Multipliers'!$G$59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V96*'Process Emissions Multipliers'!$H$59</f>
        <v>0</v>
      </c>
    </row>
    <row r="97" spans="1:42">
      <c r="A97" s="74">
        <v>45</v>
      </c>
      <c r="B97" s="90">
        <f ca="1">IF('Ric 2010'!$A105="RC",INDIRECT("'Ric 2010'!"&amp;'Country Selector'!$B$3&amp;ROW($A105))*10^12,0)*'Process Emissions Multipliers'!$C$59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Selector'!$B$3&amp;ROW($A105))*10^12,0)*'Process Emissions Multipliers'!$E$59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Selector'!$B$3&amp;ROW($A105))*10^12,0)*'Process Emissions Multipliers'!$G$59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V97*'Process Emissions Multipliers'!$H$59</f>
        <v>0</v>
      </c>
    </row>
    <row r="98" spans="1:42">
      <c r="A98" s="74">
        <v>46</v>
      </c>
      <c r="B98" s="90">
        <f ca="1">IF('Ric 2010'!$A106="RC",INDIRECT("'Ric 2010'!"&amp;'Country Selector'!$B$3&amp;ROW($A106))*10^12,0)*'Process Emissions Multipliers'!$C$59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90">
        <f ca="1">IF('Ric 2020'!$A106="RC",INDIRECT("'Ric 2020'!"&amp;'Country Selector'!$B$3&amp;ROW($A106))*10^12,0)*'Process Emissions Multipliers'!$E$59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90">
        <f ca="1">IF('Ric 2030'!$A106="RC",INDIRECT("'Ric 2030'!"&amp;'Country Selector'!$B$3&amp;ROW($A106))*10^12,0)*'Process Emissions Multipliers'!$G$59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90">
        <f ca="1">V98*'Process Emissions Multipliers'!$H$59</f>
        <v>0</v>
      </c>
    </row>
    <row r="99" spans="1:42">
      <c r="A99" s="74">
        <v>47</v>
      </c>
      <c r="B99" s="90">
        <f ca="1">IF('Ric 2010'!$A107="RC",INDIRECT("'Ric 2010'!"&amp;'Country Selector'!$B$3&amp;ROW($A107))*10^12,0)*'Process Emissions Multipliers'!$C$59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Selector'!$B$3&amp;ROW($A107))*10^12,0)*'Process Emissions Multipliers'!$E$59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Selector'!$B$3&amp;ROW($A107))*10^12,0)*'Process Emissions Multipliers'!$G$59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V99*'Process Emissions Multipliers'!$H$59</f>
        <v>0</v>
      </c>
    </row>
    <row r="100" spans="1:42">
      <c r="A100" s="74">
        <v>48</v>
      </c>
      <c r="B100" s="90">
        <f ca="1">IF('Ric 2010'!$A108="RC",INDIRECT("'Ric 2010'!"&amp;'Country Selector'!$B$3&amp;ROW($A108))*10^12,0)*'Process Emissions Multipliers'!$C$59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Selector'!$B$3&amp;ROW($A108))*10^12,0)*'Process Emissions Multipliers'!$E$59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Selector'!$B$3&amp;ROW($A108))*10^12,0)*'Process Emissions Multipliers'!$G$59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V100*'Process Emissions Multipliers'!$H$59</f>
        <v>0</v>
      </c>
    </row>
    <row r="101" spans="1:42">
      <c r="A101" s="74">
        <v>49</v>
      </c>
      <c r="B101" s="90">
        <f ca="1">IF('Ric 2010'!$A109="RC",INDIRECT("'Ric 2010'!"&amp;'Country Selector'!$B$3&amp;ROW($A109))*10^12,0)*'Process Emissions Multipliers'!$C$59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Selector'!$B$3&amp;ROW($A109))*10^12,0)*'Process Emissions Multipliers'!$E$59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Selector'!$B$3&amp;ROW($A109))*10^12,0)*'Process Emissions Multipliers'!$G$59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V101*'Process Emissions Multipliers'!$H$59</f>
        <v>0</v>
      </c>
    </row>
    <row r="102" spans="1:42">
      <c r="A102" s="74">
        <v>50</v>
      </c>
      <c r="B102" s="90">
        <f ca="1">IF('Ric 2010'!$A110="RC",INDIRECT("'Ric 2010'!"&amp;'Country Selector'!$B$3&amp;ROW($A110))*10^12,0)*'Process Emissions Multipliers'!$C$59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Selector'!$B$3&amp;ROW($A110))*10^12,0)*'Process Emissions Multipliers'!$E$59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90">
        <f ca="1">IF('Ric 2030'!$A110="RC",INDIRECT("'Ric 2030'!"&amp;'Country Selector'!$B$3&amp;ROW($A110))*10^12,0)*'Process Emissions Multipliers'!$G$59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90">
        <f ca="1">V102*'Process Emissions Multipliers'!$H$59</f>
        <v>0</v>
      </c>
    </row>
    <row r="103" spans="1:42">
      <c r="A103" s="74">
        <v>51</v>
      </c>
      <c r="B103" s="90">
        <f ca="1">IF('Ric 2010'!$A111="RC",INDIRECT("'Ric 2010'!"&amp;'Country Selector'!$B$3&amp;ROW($A111))*10^12,0)*'Process Emissions Multipliers'!$C$59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90">
        <f ca="1">IF('Ric 2020'!$A111="RC",INDIRECT("'Ric 2020'!"&amp;'Country Selector'!$B$3&amp;ROW($A111))*10^12,0)*'Process Emissions Multipliers'!$E$59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Selector'!$B$3&amp;ROW($A111))*10^12,0)*'Process Emissions Multipliers'!$G$59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V103*'Process Emissions Multipliers'!$H$59</f>
        <v>0</v>
      </c>
    </row>
    <row r="104" spans="1:42">
      <c r="A104" s="74">
        <v>52</v>
      </c>
      <c r="B104" s="90">
        <f ca="1">IF('Ric 2010'!$A112="RC",INDIRECT("'Ric 2010'!"&amp;'Country Selector'!$B$3&amp;ROW($A112))*10^12,0)*'Process Emissions Multipliers'!$C$59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Selector'!$B$3&amp;ROW($A112))*10^12,0)*'Process Emissions Multipliers'!$E$59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Selector'!$B$3&amp;ROW($A112))*10^12,0)*'Process Emissions Multipliers'!$G$59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V104*'Process Emissions Multipliers'!$H$59</f>
        <v>0</v>
      </c>
    </row>
    <row r="105" spans="1:42">
      <c r="A105" s="74">
        <v>53</v>
      </c>
      <c r="B105" s="90">
        <f ca="1">IF('Ric 2010'!$A113="RC",INDIRECT("'Ric 2010'!"&amp;'Country Selector'!$B$3&amp;ROW($A113))*10^12,0)*'Process Emissions Multipliers'!$C$59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90">
        <f ca="1">IF('Ric 2020'!$A113="RC",INDIRECT("'Ric 2020'!"&amp;'Country Selector'!$B$3&amp;ROW($A113))*10^12,0)*'Process Emissions Multipliers'!$E$59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Selector'!$B$3&amp;ROW($A113))*10^12,0)*'Process Emissions Multipliers'!$G$59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V105*'Process Emissions Multipliers'!$H$59</f>
        <v>0</v>
      </c>
    </row>
    <row r="106" spans="1:42">
      <c r="A106" s="74">
        <v>54</v>
      </c>
      <c r="B106" s="90">
        <f ca="1">IF('Ric 2010'!$A114="RC",INDIRECT("'Ric 2010'!"&amp;'Country Selector'!$B$3&amp;ROW($A114))*10^12,0)*'Process Emissions Multipliers'!$C$59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90">
        <f ca="1">IF('Ric 2020'!$A114="RC",INDIRECT("'Ric 2020'!"&amp;'Country Selector'!$B$3&amp;ROW($A114))*10^12,0)*'Process Emissions Multipliers'!$E$59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90">
        <f ca="1">IF('Ric 2030'!$A114="RC",INDIRECT("'Ric 2030'!"&amp;'Country Selector'!$B$3&amp;ROW($A114))*10^12,0)*'Process Emissions Multipliers'!$G$59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V106*'Process Emissions Multipliers'!$H$59</f>
        <v>0</v>
      </c>
    </row>
    <row r="107" spans="1:42">
      <c r="A107" s="74">
        <v>55</v>
      </c>
      <c r="B107" s="90">
        <f ca="1">IF('Ric 2010'!$A115="RC",INDIRECT("'Ric 2010'!"&amp;'Country Selector'!$B$3&amp;ROW($A115))*10^12,0)*'Process Emissions Multipliers'!$C$59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90">
        <f ca="1">IF('Ric 2020'!$A115="RC",INDIRECT("'Ric 2020'!"&amp;'Country Selector'!$B$3&amp;ROW($A115))*10^12,0)*'Process Emissions Multipliers'!$E$59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90">
        <f ca="1">IF('Ric 2030'!$A115="RC",INDIRECT("'Ric 2030'!"&amp;'Country Selector'!$B$3&amp;ROW($A115))*10^12,0)*'Process Emissions Multipliers'!$G$59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V107*'Process Emissions Multipliers'!$H$59</f>
        <v>0</v>
      </c>
    </row>
    <row r="108" spans="1:42">
      <c r="A108" s="74">
        <v>56</v>
      </c>
      <c r="B108" s="90">
        <f ca="1">IF('Ric 2010'!$A116="RC",INDIRECT("'Ric 2010'!"&amp;'Country Selector'!$B$3&amp;ROW($A116))*10^12,0)*'Process Emissions Multipliers'!$C$59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90">
        <f ca="1">IF('Ric 2020'!$A116="RC",INDIRECT("'Ric 2020'!"&amp;'Country Selector'!$B$3&amp;ROW($A116))*10^12,0)*'Process Emissions Multipliers'!$E$59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90">
        <f ca="1">IF('Ric 2030'!$A116="RC",INDIRECT("'Ric 2030'!"&amp;'Country Selector'!$B$3&amp;ROW($A116))*10^12,0)*'Process Emissions Multipliers'!$G$59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V108*'Process Emissions Multipliers'!$H$59</f>
        <v>0</v>
      </c>
    </row>
    <row r="109" spans="1:42">
      <c r="A109" s="74">
        <v>57</v>
      </c>
      <c r="B109" s="90">
        <f ca="1">IF('Ric 2010'!$A117="RC",INDIRECT("'Ric 2010'!"&amp;'Country Selector'!$B$3&amp;ROW($A117))*10^12,0)*'Process Emissions Multipliers'!$C$59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Selector'!$B$3&amp;ROW($A117))*10^12,0)*'Process Emissions Multipliers'!$E$59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Selector'!$B$3&amp;ROW($A117))*10^12,0)*'Process Emissions Multipliers'!$G$59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V109*'Process Emissions Multipliers'!$H$59</f>
        <v>0</v>
      </c>
    </row>
    <row r="110" spans="1:42">
      <c r="A110" s="74">
        <v>58</v>
      </c>
      <c r="B110" s="90">
        <f ca="1">IF('Ric 2010'!$A118="RC",INDIRECT("'Ric 2010'!"&amp;'Country Selector'!$B$3&amp;ROW($A118))*10^12,0)*'Process Emissions Multipliers'!$C$59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90">
        <f ca="1">IF('Ric 2020'!$A118="RC",INDIRECT("'Ric 2020'!"&amp;'Country Selector'!$B$3&amp;ROW($A118))*10^12,0)*'Process Emissions Multipliers'!$E$59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90">
        <f ca="1">IF('Ric 2030'!$A118="RC",INDIRECT("'Ric 2030'!"&amp;'Country Selector'!$B$3&amp;ROW($A118))*10^12,0)*'Process Emissions Multipliers'!$G$59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V110*'Process Emissions Multipliers'!$H$59</f>
        <v>0</v>
      </c>
    </row>
    <row r="111" spans="1:42">
      <c r="A111" s="74">
        <v>59</v>
      </c>
      <c r="B111" s="90">
        <f ca="1">IF('Ric 2010'!$A119="RC",INDIRECT("'Ric 2010'!"&amp;'Country Selector'!$B$3&amp;ROW($A119))*10^12,0)*'Process Emissions Multipliers'!$C$59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Selector'!$B$3&amp;ROW($A119))*10^12,0)*'Process Emissions Multipliers'!$E$59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Selector'!$B$3&amp;ROW($A119))*10^12,0)*'Process Emissions Multipliers'!$G$59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V111*'Process Emissions Multipliers'!$H$59</f>
        <v>0</v>
      </c>
    </row>
    <row r="112" spans="1:42">
      <c r="A112" s="74">
        <v>60</v>
      </c>
      <c r="B112" s="90">
        <f ca="1">IF('Ric 2010'!$A120="RC",INDIRECT("'Ric 2010'!"&amp;'Country Selector'!$B$3&amp;ROW($A120))*10^12,0)*'Process Emissions Multipliers'!$C$59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90">
        <f ca="1">IF('Ric 2020'!$A120="RC",INDIRECT("'Ric 2020'!"&amp;'Country Selector'!$B$3&amp;ROW($A120))*10^12,0)*'Process Emissions Multipliers'!$E$59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Selector'!$B$3&amp;ROW($A120))*10^12,0)*'Process Emissions Multipliers'!$G$59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V112*'Process Emissions Multipliers'!$H$59</f>
        <v>0</v>
      </c>
    </row>
    <row r="113" spans="1:42">
      <c r="A113" s="74">
        <v>61</v>
      </c>
      <c r="B113" s="90">
        <f ca="1">IF('Ric 2010'!$A121="RC",INDIRECT("'Ric 2010'!"&amp;'Country Selector'!$B$3&amp;ROW($A121))*10^12,0)*'Process Emissions Multipliers'!$C$59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90">
        <f ca="1">IF('Ric 2020'!$A121="RC",INDIRECT("'Ric 2020'!"&amp;'Country Selector'!$B$3&amp;ROW($A121))*10^12,0)*'Process Emissions Multipliers'!$E$59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90">
        <f ca="1">IF('Ric 2030'!$A121="RC",INDIRECT("'Ric 2030'!"&amp;'Country Selector'!$B$3&amp;ROW($A121))*10^12,0)*'Process Emissions Multipliers'!$G$59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V113*'Process Emissions Multipliers'!$H$59</f>
        <v>0</v>
      </c>
    </row>
    <row r="114" spans="1:42">
      <c r="A114" s="74">
        <v>62</v>
      </c>
      <c r="B114" s="90">
        <f ca="1">IF('Ric 2010'!$A122="RC",INDIRECT("'Ric 2010'!"&amp;'Country Selector'!$B$3&amp;ROW($A122))*10^12,0)*'Process Emissions Multipliers'!$C$59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90">
        <f ca="1">IF('Ric 2020'!$A122="RC",INDIRECT("'Ric 2020'!"&amp;'Country Selector'!$B$3&amp;ROW($A122))*10^12,0)*'Process Emissions Multipliers'!$E$59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90">
        <f ca="1">IF('Ric 2030'!$A122="RC",INDIRECT("'Ric 2030'!"&amp;'Country Selector'!$B$3&amp;ROW($A122))*10^12,0)*'Process Emissions Multipliers'!$G$59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90">
        <f ca="1">V114*'Process Emissions Multipliers'!$H$59</f>
        <v>0</v>
      </c>
    </row>
    <row r="115" spans="1:42">
      <c r="A115" s="74">
        <v>63</v>
      </c>
      <c r="B115" s="90">
        <f ca="1">IF('Ric 2010'!$A123="RC",INDIRECT("'Ric 2010'!"&amp;'Country Selector'!$B$3&amp;ROW($A123))*10^12,0)*'Process Emissions Multipliers'!$C$59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Selector'!$B$3&amp;ROW($A123))*10^12,0)*'Process Emissions Multipliers'!$E$59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90">
        <f ca="1">IF('Ric 2030'!$A123="RC",INDIRECT("'Ric 2030'!"&amp;'Country Selector'!$B$3&amp;ROW($A123))*10^12,0)*'Process Emissions Multipliers'!$G$59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90">
        <f ca="1">V115*'Process Emissions Multipliers'!$H$59</f>
        <v>0</v>
      </c>
    </row>
    <row r="116" spans="1:42">
      <c r="A116" s="74">
        <v>64</v>
      </c>
      <c r="B116" s="90">
        <f ca="1">IF('Ric 2010'!$A124="RC",INDIRECT("'Ric 2010'!"&amp;'Country Selector'!$B$3&amp;ROW($A124))*10^12,0)*'Process Emissions Multipliers'!$C$59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Selector'!$B$3&amp;ROW($A124))*10^12,0)*'Process Emissions Multipliers'!$E$59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Selector'!$B$3&amp;ROW($A124))*10^12,0)*'Process Emissions Multipliers'!$G$59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V116*'Process Emissions Multipliers'!$H$59</f>
        <v>0</v>
      </c>
    </row>
    <row r="117" spans="1:42">
      <c r="A117" s="74">
        <v>65</v>
      </c>
      <c r="B117" s="90">
        <f ca="1">IF('Ric 2010'!$A125="RC",INDIRECT("'Ric 2010'!"&amp;'Country Selector'!$B$3&amp;ROW($A125))*10^12,0)*'Process Emissions Multipliers'!$C$59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 s="90">
        <f ca="1">IF('Ric 2020'!$A125="RC",INDIRECT("'Ric 2020'!"&amp;'Country Selector'!$B$3&amp;ROW($A125))*10^12,0)*'Process Emissions Multipliers'!$E$59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Selector'!$B$3&amp;ROW($A125))*10^12,0)*'Process Emissions Multipliers'!$G$59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V117*'Process Emissions Multipliers'!$H$59</f>
        <v>0</v>
      </c>
    </row>
    <row r="118" spans="1:42">
      <c r="A118" s="74">
        <v>66</v>
      </c>
      <c r="B118" s="90">
        <f ca="1">IF('Ric 2010'!$A126="RC",INDIRECT("'Ric 2010'!"&amp;'Country Selector'!$B$3&amp;ROW($A126))*10^12,0)*'Process Emissions Multipliers'!$C$59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90">
        <f ca="1">IF('Ric 2020'!$A126="RC",INDIRECT("'Ric 2020'!"&amp;'Country Selector'!$B$3&amp;ROW($A126))*10^12,0)*'Process Emissions Multipliers'!$E$59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90">
        <f ca="1">IF('Ric 2030'!$A126="RC",INDIRECT("'Ric 2030'!"&amp;'Country Selector'!$B$3&amp;ROW($A126))*10^12,0)*'Process Emissions Multipliers'!$G$59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90">
        <f ca="1">V118*'Process Emissions Multipliers'!$H$59</f>
        <v>0</v>
      </c>
    </row>
    <row r="119" spans="1:42">
      <c r="A119" s="74">
        <v>67</v>
      </c>
      <c r="B119" s="90">
        <f ca="1">IF('Ric 2010'!$A127="RC",INDIRECT("'Ric 2010'!"&amp;'Country Selector'!$B$3&amp;ROW($A127))*10^12,0)*'Process Emissions Multipliers'!$C$59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90">
        <f ca="1">IF('Ric 2020'!$A127="RC",INDIRECT("'Ric 2020'!"&amp;'Country Selector'!$B$3&amp;ROW($A127))*10^12,0)*'Process Emissions Multipliers'!$E$59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90">
        <f ca="1">IF('Ric 2030'!$A127="RC",INDIRECT("'Ric 2030'!"&amp;'Country Selector'!$B$3&amp;ROW($A127))*10^12,0)*'Process Emissions Multipliers'!$G$59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90">
        <f ca="1">V119*'Process Emissions Multipliers'!$H$59</f>
        <v>0</v>
      </c>
    </row>
    <row r="120" spans="1:42">
      <c r="A120" s="74">
        <v>68</v>
      </c>
      <c r="B120" s="90">
        <f ca="1">IF('Ric 2010'!$A128="RC",INDIRECT("'Ric 2010'!"&amp;'Country Selector'!$B$3&amp;ROW($A128))*10^12,0)*'Process Emissions Multipliers'!$C$59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Selector'!$B$3&amp;ROW($A128))*10^12,0)*'Process Emissions Multipliers'!$E$59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Selector'!$B$3&amp;ROW($A128))*10^12,0)*'Process Emissions Multipliers'!$G$59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V120*'Process Emissions Multipliers'!$H$59</f>
        <v>0</v>
      </c>
    </row>
    <row r="121" spans="1:42">
      <c r="A121" s="74">
        <v>69</v>
      </c>
      <c r="B121" s="90">
        <f ca="1">IF('Ric 2010'!$A129="RC",INDIRECT("'Ric 2010'!"&amp;'Country Selector'!$B$3&amp;ROW($A129))*10^12,0)*'Process Emissions Multipliers'!$C$59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Selector'!$B$3&amp;ROW($A129))*10^12,0)*'Process Emissions Multipliers'!$E$59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Selector'!$B$3&amp;ROW($A129))*10^12,0)*'Process Emissions Multipliers'!$G$59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V121*'Process Emissions Multipliers'!$H$59</f>
        <v>0</v>
      </c>
    </row>
    <row r="122" spans="1:42">
      <c r="A122" s="74">
        <v>70</v>
      </c>
      <c r="B122" s="90">
        <f ca="1">IF('Ric 2010'!$A130="RC",INDIRECT("'Ric 2010'!"&amp;'Country Selector'!$B$3&amp;ROW($A130))*10^12,0)*'Process Emissions Multipliers'!$C$59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Selector'!$B$3&amp;ROW($A130))*10^12,0)*'Process Emissions Multipliers'!$E$59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90">
        <f ca="1">IF('Ric 2030'!$A130="RC",INDIRECT("'Ric 2030'!"&amp;'Country Selector'!$B$3&amp;ROW($A130))*10^12,0)*'Process Emissions Multipliers'!$G$59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90">
        <f ca="1">V122*'Process Emissions Multipliers'!$H$59</f>
        <v>0</v>
      </c>
    </row>
    <row r="123" spans="1:42">
      <c r="A123" s="74">
        <v>71</v>
      </c>
      <c r="B123" s="90">
        <f ca="1">IF('Ric 2010'!$A131="RC",INDIRECT("'Ric 2010'!"&amp;'Country Selector'!$B$3&amp;ROW($A131))*10^12,0)*'Process Emissions Multipliers'!$C$59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Selector'!$B$3&amp;ROW($A131))*10^12,0)*'Process Emissions Multipliers'!$E$59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Selector'!$B$3&amp;ROW($A131))*10^12,0)*'Process Emissions Multipliers'!$G$59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V123*'Process Emissions Multipliers'!$H$59</f>
        <v>0</v>
      </c>
    </row>
    <row r="124" spans="1:42">
      <c r="A124" s="74">
        <v>72</v>
      </c>
      <c r="B124" s="90">
        <f ca="1">IF('Ric 2010'!$A132="RC",INDIRECT("'Ric 2010'!"&amp;'Country Selector'!$B$3&amp;ROW($A132))*10^12,0)*'Process Emissions Multipliers'!$C$59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Selector'!$B$3&amp;ROW($A132))*10^12,0)*'Process Emissions Multipliers'!$E$59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Selector'!$B$3&amp;ROW($A132))*10^12,0)*'Process Emissions Multipliers'!$G$59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V124*'Process Emissions Multipliers'!$H$59</f>
        <v>0</v>
      </c>
    </row>
    <row r="125" spans="1:42">
      <c r="A125" s="74">
        <v>73</v>
      </c>
      <c r="B125" s="90">
        <f ca="1">IF('Ric 2010'!$A133="RC",INDIRECT("'Ric 2010'!"&amp;'Country Selector'!$B$3&amp;ROW($A133))*10^12,0)*'Process Emissions Multipliers'!$C$59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Selector'!$B$3&amp;ROW($A133))*10^12,0)*'Process Emissions Multipliers'!$E$59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Selector'!$B$3&amp;ROW($A133))*10^12,0)*'Process Emissions Multipliers'!$G$59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V125*'Process Emissions Multipliers'!$H$59</f>
        <v>0</v>
      </c>
    </row>
    <row r="126" spans="1:42">
      <c r="A126" s="74">
        <v>74</v>
      </c>
      <c r="B126" s="90">
        <f ca="1">IF('Ric 2010'!$A134="RC",INDIRECT("'Ric 2010'!"&amp;'Country Selector'!$B$3&amp;ROW($A134))*10^12,0)*'Process Emissions Multipliers'!$C$59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90">
        <f ca="1">IF('Ric 2020'!$A134="RC",INDIRECT("'Ric 2020'!"&amp;'Country Selector'!$B$3&amp;ROW($A134))*10^12,0)*'Process Emissions Multipliers'!$E$59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Selector'!$B$3&amp;ROW($A134))*10^12,0)*'Process Emissions Multipliers'!$G$59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V126*'Process Emissions Multipliers'!$H$59</f>
        <v>0</v>
      </c>
    </row>
    <row r="127" spans="1:42">
      <c r="A127" s="74">
        <v>75</v>
      </c>
      <c r="B127" s="90">
        <f ca="1">IF('Ric 2010'!$A135="RC",INDIRECT("'Ric 2010'!"&amp;'Country Selector'!$B$3&amp;ROW($A135))*10^12,0)*'Process Emissions Multipliers'!$C$59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Selector'!$B$3&amp;ROW($A135))*10^12,0)*'Process Emissions Multipliers'!$E$59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90">
        <f ca="1">IF('Ric 2030'!$A135="RC",INDIRECT("'Ric 2030'!"&amp;'Country Selector'!$B$3&amp;ROW($A135))*10^12,0)*'Process Emissions Multipliers'!$G$59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90">
        <f ca="1">V127*'Process Emissions Multipliers'!$H$59</f>
        <v>0</v>
      </c>
    </row>
    <row r="128" spans="1:42">
      <c r="A128" s="74">
        <v>76</v>
      </c>
      <c r="B128" s="90">
        <f ca="1">IF('Ric 2010'!$A136="RC",INDIRECT("'Ric 2010'!"&amp;'Country Selector'!$B$3&amp;ROW($A136))*10^12,0)*'Process Emissions Multipliers'!$C$59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Selector'!$B$3&amp;ROW($A136))*10^12,0)*'Process Emissions Multipliers'!$E$59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90">
        <f ca="1">IF('Ric 2030'!$A136="RC",INDIRECT("'Ric 2030'!"&amp;'Country Selector'!$B$3&amp;ROW($A136))*10^12,0)*'Process Emissions Multipliers'!$G$59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90">
        <f ca="1">V128*'Process Emissions Multipliers'!$H$59</f>
        <v>0</v>
      </c>
    </row>
    <row r="129" spans="1:42">
      <c r="A129" s="74">
        <v>77</v>
      </c>
      <c r="B129" s="90">
        <f ca="1">IF('Ric 2010'!$A137="RC",INDIRECT("'Ric 2010'!"&amp;'Country Selector'!$B$3&amp;ROW($A137))*10^12,0)*'Process Emissions Multipliers'!$C$59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Selector'!$B$3&amp;ROW($A137))*10^12,0)*'Process Emissions Multipliers'!$E$59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90">
        <f ca="1">IF('Ric 2030'!$A137="RC",INDIRECT("'Ric 2030'!"&amp;'Country Selector'!$B$3&amp;ROW($A137))*10^12,0)*'Process Emissions Multipliers'!$G$59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90">
        <f ca="1">V129*'Process Emissions Multipliers'!$H$59</f>
        <v>0</v>
      </c>
    </row>
    <row r="130" spans="1:42">
      <c r="A130" s="74">
        <v>78</v>
      </c>
      <c r="B130" s="90">
        <f ca="1">IF('Ric 2010'!$A138="RC",INDIRECT("'Ric 2010'!"&amp;'Country Selector'!$B$3&amp;ROW($A138))*10^12,0)*'Process Emissions Multipliers'!$C$59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90">
        <f ca="1">IF('Ric 2020'!$A138="RC",INDIRECT("'Ric 2020'!"&amp;'Country Selector'!$B$3&amp;ROW($A138))*10^12,0)*'Process Emissions Multipliers'!$E$59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Selector'!$B$3&amp;ROW($A138))*10^12,0)*'Process Emissions Multipliers'!$G$59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V130*'Process Emissions Multipliers'!$H$59</f>
        <v>0</v>
      </c>
    </row>
    <row r="131" spans="1:42">
      <c r="A131" s="74">
        <v>79</v>
      </c>
      <c r="B131" s="90">
        <f ca="1">IF('Ric 2010'!$A139="RC",INDIRECT("'Ric 2010'!"&amp;'Country Selector'!$B$3&amp;ROW($A139))*10^12,0)*'Process Emissions Multipliers'!$C$59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Selector'!$B$3&amp;ROW($A139))*10^12,0)*'Process Emissions Multipliers'!$E$59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Selector'!$B$3&amp;ROW($A139))*10^12,0)*'Process Emissions Multipliers'!$G$59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V131*'Process Emissions Multipliers'!$H$59</f>
        <v>0</v>
      </c>
    </row>
    <row r="132" spans="1:42">
      <c r="A132" s="74">
        <v>80</v>
      </c>
      <c r="B132" s="90">
        <f ca="1">IF('Ric 2010'!$A140="RC",INDIRECT("'Ric 2010'!"&amp;'Country Selector'!$B$3&amp;ROW($A140))*10^12,0)*'Process Emissions Multipliers'!$C$59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90">
        <f ca="1">IF('Ric 2020'!$A140="RC",INDIRECT("'Ric 2020'!"&amp;'Country Selector'!$B$3&amp;ROW($A140))*10^12,0)*'Process Emissions Multipliers'!$E$59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90">
        <f ca="1">IF('Ric 2030'!$A140="RC",INDIRECT("'Ric 2030'!"&amp;'Country Selector'!$B$3&amp;ROW($A140))*10^12,0)*'Process Emissions Multipliers'!$G$59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V132*'Process Emissions Multipliers'!$H$59</f>
        <v>0</v>
      </c>
    </row>
    <row r="133" spans="1:42">
      <c r="A133" s="74">
        <v>81</v>
      </c>
      <c r="B133" s="90">
        <f ca="1">IF('Ric 2010'!$A141="RC",INDIRECT("'Ric 2010'!"&amp;'Country Selector'!$B$3&amp;ROW($A141))*10^12,0)*'Process Emissions Multipliers'!$C$59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90">
        <f ca="1">IF('Ric 2020'!$A141="RC",INDIRECT("'Ric 2020'!"&amp;'Country Selector'!$B$3&amp;ROW($A141))*10^12,0)*'Process Emissions Multipliers'!$E$59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Selector'!$B$3&amp;ROW($A141))*10^12,0)*'Process Emissions Multipliers'!$G$59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V133*'Process Emissions Multipliers'!$H$59</f>
        <v>0</v>
      </c>
    </row>
    <row r="134" spans="1:42">
      <c r="A134" s="74">
        <v>82</v>
      </c>
      <c r="B134" s="90">
        <f ca="1">IF('Ric 2010'!$A142="RC",INDIRECT("'Ric 2010'!"&amp;'Country Selector'!$B$3&amp;ROW($A142))*10^12,0)*'Process Emissions Multipliers'!$C$59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Selector'!$B$3&amp;ROW($A142))*10^12,0)*'Process Emissions Multipliers'!$E$59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Selector'!$B$3&amp;ROW($A142))*10^12,0)*'Process Emissions Multipliers'!$G$59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V134*'Process Emissions Multipliers'!$H$59</f>
        <v>0</v>
      </c>
    </row>
    <row r="135" spans="1:42">
      <c r="A135" s="74">
        <v>83</v>
      </c>
      <c r="B135" s="90">
        <f ca="1">IF('Ric 2010'!$A143="RC",INDIRECT("'Ric 2010'!"&amp;'Country Selector'!$B$3&amp;ROW($A143))*10^12,0)*'Process Emissions Multipliers'!$C$59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Selector'!$B$3&amp;ROW($A143))*10^12,0)*'Process Emissions Multipliers'!$E$59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90">
        <f ca="1">IF('Ric 2030'!$A143="RC",INDIRECT("'Ric 2030'!"&amp;'Country Selector'!$B$3&amp;ROW($A143))*10^12,0)*'Process Emissions Multipliers'!$G$59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90">
        <f ca="1">V135*'Process Emissions Multipliers'!$H$59</f>
        <v>0</v>
      </c>
    </row>
    <row r="136" spans="1:42">
      <c r="A136" s="74">
        <v>84</v>
      </c>
      <c r="B136" s="90">
        <f ca="1">IF('Ric 2010'!$A144="RC",INDIRECT("'Ric 2010'!"&amp;'Country Selector'!$B$3&amp;ROW($A144))*10^12,0)*'Process Emissions Multipliers'!$C$59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Selector'!$B$3&amp;ROW($A144))*10^12,0)*'Process Emissions Multipliers'!$E$59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Selector'!$B$3&amp;ROW($A144))*10^12,0)*'Process Emissions Multipliers'!$G$59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V136*'Process Emissions Multipliers'!$H$59</f>
        <v>0</v>
      </c>
    </row>
    <row r="137" spans="1:42">
      <c r="A137" s="74">
        <v>85</v>
      </c>
      <c r="B137" s="90">
        <f ca="1">IF('Ric 2010'!$A145="RC",INDIRECT("'Ric 2010'!"&amp;'Country Selector'!$B$3&amp;ROW($A145))*10^12,0)*'Process Emissions Multipliers'!$C$59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90">
        <f ca="1">IF('Ric 2020'!$A145="RC",INDIRECT("'Ric 2020'!"&amp;'Country Selector'!$B$3&amp;ROW($A145))*10^12,0)*'Process Emissions Multipliers'!$E$59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90">
        <f ca="1">IF('Ric 2030'!$A145="RC",INDIRECT("'Ric 2030'!"&amp;'Country Selector'!$B$3&amp;ROW($A145))*10^12,0)*'Process Emissions Multipliers'!$G$59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V137*'Process Emissions Multipliers'!$H$59</f>
        <v>0</v>
      </c>
    </row>
    <row r="138" spans="1:42">
      <c r="A138" s="74">
        <v>86</v>
      </c>
      <c r="B138" s="90">
        <f ca="1">IF('Ric 2010'!$A146="RC",INDIRECT("'Ric 2010'!"&amp;'Country Selector'!$B$3&amp;ROW($A146))*10^12,0)*'Process Emissions Multipliers'!$C$59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90">
        <f ca="1">IF('Ric 2020'!$A146="RC",INDIRECT("'Ric 2020'!"&amp;'Country Selector'!$B$3&amp;ROW($A146))*10^12,0)*'Process Emissions Multipliers'!$E$59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Selector'!$B$3&amp;ROW($A146))*10^12,0)*'Process Emissions Multipliers'!$G$59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V138*'Process Emissions Multipliers'!$H$59</f>
        <v>0</v>
      </c>
    </row>
    <row r="139" spans="1:42">
      <c r="A139" s="74">
        <v>87</v>
      </c>
      <c r="B139" s="90">
        <f ca="1">IF('Ric 2010'!$A147="RC",INDIRECT("'Ric 2010'!"&amp;'Country Selector'!$B$3&amp;ROW($A147))*10^12,0)*'Process Emissions Multipliers'!$C$59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90">
        <f ca="1">IF('Ric 2020'!$A147="RC",INDIRECT("'Ric 2020'!"&amp;'Country Selector'!$B$3&amp;ROW($A147))*10^12,0)*'Process Emissions Multipliers'!$E$59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90">
        <f ca="1">IF('Ric 2030'!$A147="RC",INDIRECT("'Ric 2030'!"&amp;'Country Selector'!$B$3&amp;ROW($A147))*10^12,0)*'Process Emissions Multipliers'!$G$59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V139*'Process Emissions Multipliers'!$H$59</f>
        <v>0</v>
      </c>
    </row>
    <row r="140" spans="1:42">
      <c r="A140" s="74">
        <v>88</v>
      </c>
      <c r="B140" s="90">
        <f ca="1">IF('Ric 2010'!$A148="RC",INDIRECT("'Ric 2010'!"&amp;'Country Selector'!$B$3&amp;ROW($A148))*10^12,0)*'Process Emissions Multipliers'!$C$59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Selector'!$B$3&amp;ROW($A148))*10^12,0)*'Process Emissions Multipliers'!$E$59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Selector'!$B$3&amp;ROW($A148))*10^12,0)*'Process Emissions Multipliers'!$G$59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V140*'Process Emissions Multipliers'!$H$59</f>
        <v>0</v>
      </c>
    </row>
    <row r="141" spans="1:42">
      <c r="A141" s="74">
        <v>89</v>
      </c>
      <c r="B141" s="90">
        <f ca="1">IF('Ric 2010'!$A149="RC",INDIRECT("'Ric 2010'!"&amp;'Country Selector'!$B$3&amp;ROW($A149))*10^12,0)*'Process Emissions Multipliers'!$C$59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90">
        <f ca="1">IF('Ric 2020'!$A149="RC",INDIRECT("'Ric 2020'!"&amp;'Country Selector'!$B$3&amp;ROW($A149))*10^12,0)*'Process Emissions Multipliers'!$E$59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90">
        <f ca="1">IF('Ric 2030'!$A149="RC",INDIRECT("'Ric 2030'!"&amp;'Country Selector'!$B$3&amp;ROW($A149))*10^12,0)*'Process Emissions Multipliers'!$G$59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V141*'Process Emissions Multipliers'!$H$59</f>
        <v>0</v>
      </c>
    </row>
    <row r="142" spans="1:42">
      <c r="A142" s="74">
        <v>90</v>
      </c>
      <c r="B142" s="90">
        <f ca="1">IF('Ric 2010'!$A150="RC",INDIRECT("'Ric 2010'!"&amp;'Country Selector'!$B$3&amp;ROW($A150))*10^12,0)*'Process Emissions Multipliers'!$C$59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90">
        <f ca="1">IF('Ric 2020'!$A150="RC",INDIRECT("'Ric 2020'!"&amp;'Country Selector'!$B$3&amp;ROW($A150))*10^12,0)*'Process Emissions Multipliers'!$E$59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90">
        <f ca="1">IF('Ric 2030'!$A150="RC",INDIRECT("'Ric 2030'!"&amp;'Country Selector'!$B$3&amp;ROW($A150))*10^12,0)*'Process Emissions Multipliers'!$G$59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90">
        <f ca="1">V142*'Process Emissions Multipliers'!$H$59</f>
        <v>0</v>
      </c>
    </row>
    <row r="143" spans="1:42">
      <c r="A143" s="74">
        <v>91</v>
      </c>
      <c r="B143" s="90">
        <f ca="1">IF('Ric 2010'!$A151="RC",INDIRECT("'Ric 2010'!"&amp;'Country Selector'!$B$3&amp;ROW($A151))*10^12,0)*'Process Emissions Multipliers'!$C$59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Selector'!$B$3&amp;ROW($A151))*10^12,0)*'Process Emissions Multipliers'!$E$59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Selector'!$B$3&amp;ROW($A151))*10^12,0)*'Process Emissions Multipliers'!$G$59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V143*'Process Emissions Multipliers'!$H$59</f>
        <v>0</v>
      </c>
    </row>
    <row r="144" spans="1:42">
      <c r="A144" s="74">
        <v>92</v>
      </c>
      <c r="B144" s="90">
        <f ca="1">IF('Ric 2010'!$A152="RC",INDIRECT("'Ric 2010'!"&amp;'Country Selector'!$B$3&amp;ROW($A152))*10^12,0)*'Process Emissions Multipliers'!$C$59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Selector'!$B$3&amp;ROW($A152))*10^12,0)*'Process Emissions Multipliers'!$E$59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Selector'!$B$3&amp;ROW($A152))*10^12,0)*'Process Emissions Multipliers'!$G$59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V144*'Process Emissions Multipliers'!$H$59</f>
        <v>0</v>
      </c>
    </row>
    <row r="145" spans="1:42">
      <c r="A145" s="74">
        <v>93</v>
      </c>
      <c r="B145" s="90">
        <f ca="1">IF('Ric 2010'!$A153="RC",INDIRECT("'Ric 2010'!"&amp;'Country Selector'!$B$3&amp;ROW($A153))*10^12,0)*'Process Emissions Multipliers'!$C$59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Selector'!$B$3&amp;ROW($A153))*10^12,0)*'Process Emissions Multipliers'!$E$59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Selector'!$B$3&amp;ROW($A153))*10^12,0)*'Process Emissions Multipliers'!$G$59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V145*'Process Emissions Multipliers'!$H$59</f>
        <v>0</v>
      </c>
    </row>
    <row r="146" spans="1:42">
      <c r="A146" s="74">
        <v>94</v>
      </c>
      <c r="B146" s="90">
        <f ca="1">IF('Ric 2010'!$A154="RC",INDIRECT("'Ric 2010'!"&amp;'Country Selector'!$B$3&amp;ROW($A154))*10^12,0)*'Process Emissions Multipliers'!$C$59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Selector'!$B$3&amp;ROW($A154))*10^12,0)*'Process Emissions Multipliers'!$E$59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Selector'!$B$3&amp;ROW($A154))*10^12,0)*'Process Emissions Multipliers'!$G$59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V146*'Process Emissions Multipliers'!$H$59</f>
        <v>0</v>
      </c>
    </row>
    <row r="147" spans="1:42">
      <c r="A147" s="74">
        <v>95</v>
      </c>
      <c r="B147" s="90">
        <f ca="1">IF('Ric 2010'!$A155="RC",INDIRECT("'Ric 2010'!"&amp;'Country Selector'!$B$3&amp;ROW($A155))*10^12,0)*'Process Emissions Multipliers'!$C$59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Selector'!$B$3&amp;ROW($A155))*10^12,0)*'Process Emissions Multipliers'!$E$59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Selector'!$B$3&amp;ROW($A155))*10^12,0)*'Process Emissions Multipliers'!$G$59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V147*'Process Emissions Multipliers'!$H$59</f>
        <v>0</v>
      </c>
    </row>
    <row r="148" spans="1:42">
      <c r="A148" s="74">
        <v>96</v>
      </c>
      <c r="B148" s="90">
        <f ca="1">IF('Ric 2010'!$A156="RC",INDIRECT("'Ric 2010'!"&amp;'Country Selector'!$B$3&amp;ROW($A156))*10^12,0)*'Process Emissions Multipliers'!$C$59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Selector'!$B$3&amp;ROW($A156))*10^12,0)*'Process Emissions Multipliers'!$E$59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Selector'!$B$3&amp;ROW($A156))*10^12,0)*'Process Emissions Multipliers'!$G$59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V148*'Process Emissions Multipliers'!$H$59</f>
        <v>0</v>
      </c>
    </row>
    <row r="149" spans="1:42">
      <c r="A149" s="74">
        <v>97</v>
      </c>
      <c r="B149" s="90">
        <f ca="1">IF('Ric 2010'!$A157="RC",INDIRECT("'Ric 2010'!"&amp;'Country Selector'!$B$3&amp;ROW($A157))*10^12,0)*'Process Emissions Multipliers'!$C$59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Selector'!$B$3&amp;ROW($A157))*10^12,0)*'Process Emissions Multipliers'!$E$59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Selector'!$B$3&amp;ROW($A157))*10^12,0)*'Process Emissions Multipliers'!$G$59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V149*'Process Emissions Multipliers'!$H$59</f>
        <v>0</v>
      </c>
    </row>
    <row r="150" spans="1:42">
      <c r="A150" s="74">
        <v>98</v>
      </c>
      <c r="B150" s="90">
        <f ca="1">IF('Ric 2010'!$A158="RC",INDIRECT("'Ric 2010'!"&amp;'Country Selector'!$B$3&amp;ROW($A158))*10^12,0)*'Process Emissions Multipliers'!$C$59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Selector'!$B$3&amp;ROW($A158))*10^12,0)*'Process Emissions Multipliers'!$E$59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Selector'!$B$3&amp;ROW($A158))*10^12,0)*'Process Emissions Multipliers'!$G$59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V150*'Process Emissions Multipliers'!$H$59</f>
        <v>0</v>
      </c>
    </row>
    <row r="151" spans="1:42">
      <c r="A151" s="74">
        <v>99</v>
      </c>
      <c r="B151" s="90">
        <f ca="1">IF('Ric 2010'!$A159="RC",INDIRECT("'Ric 2010'!"&amp;'Country Selector'!$B$3&amp;ROW($A159))*10^12,0)*'Process Emissions Multipliers'!$C$59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Selector'!$B$3&amp;ROW($A159))*10^12,0)*'Process Emissions Multipliers'!$E$59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Selector'!$B$3&amp;ROW($A159))*10^12,0)*'Process Emissions Multipliers'!$G$59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V151*'Process Emissions Multipliers'!$H$59</f>
        <v>0</v>
      </c>
    </row>
    <row r="152" spans="1:42">
      <c r="A152" s="74">
        <v>100</v>
      </c>
      <c r="B152" s="90">
        <f ca="1">IF('Ric 2010'!$A160="RC",INDIRECT("'Ric 2010'!"&amp;'Country Selector'!$B$3&amp;ROW($A160))*10^12,0)*'Process Emissions Multipliers'!$C$59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Selector'!$B$3&amp;ROW($A160))*10^12,0)*'Process Emissions Multipliers'!$E$59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Selector'!$B$3&amp;ROW($A160))*10^12,0)*'Process Emissions Multipliers'!$G$59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V152*'Process Emissions Multipliers'!$H$59</f>
        <v>0</v>
      </c>
    </row>
    <row r="153" spans="1:42">
      <c r="A153" s="74">
        <v>150</v>
      </c>
      <c r="B153" s="90">
        <f ca="1">IF('Ric 2010'!$A161="RC",INDIRECT("'Ric 2010'!"&amp;'Country Selector'!$B$3&amp;ROW($A161))*10^12,0)*'Process Emissions Multipliers'!$C$59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90">
        <f ca="1">IF('Ric 2020'!$A161="RC",INDIRECT("'Ric 2020'!"&amp;'Country Selector'!$B$3&amp;ROW($A161))*10^12,0)*'Process Emissions Multipliers'!$E$59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90">
        <f ca="1">IF('Ric 2030'!$A161="RC",INDIRECT("'Ric 2030'!"&amp;'Country Selector'!$B$3&amp;ROW($A161))*10^12,0)*'Process Emissions Multipliers'!$G$59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90">
        <f ca="1">V153*'Process Emissions Multipliers'!$H$59</f>
        <v>0</v>
      </c>
    </row>
    <row r="154" spans="1:42">
      <c r="A154" s="74">
        <v>200</v>
      </c>
      <c r="B154" s="90">
        <f ca="1">IF('Ric 2010'!$A162="RC",INDIRECT("'Ric 2010'!"&amp;'Country Selector'!$B$3&amp;ROW($A162))*10^12,0)*'Process Emissions Multipliers'!$C$59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90">
        <f ca="1">IF('Ric 2020'!$A162="RC",INDIRECT("'Ric 2020'!"&amp;'Country Selector'!$B$3&amp;ROW($A162))*10^12,0)*'Process Emissions Multipliers'!$E$59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90">
        <f ca="1">IF('Ric 2030'!$A162="RC",INDIRECT("'Ric 2030'!"&amp;'Country Selector'!$B$3&amp;ROW($A162))*10^12,0)*'Process Emissions Multipliers'!$G$59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90">
        <f ca="1">V154*'Process Emissions Multipliers'!$H$59</f>
        <v>0</v>
      </c>
    </row>
    <row r="155" spans="1:42">
      <c r="A155" s="74">
        <v>250</v>
      </c>
      <c r="B155" s="90">
        <f ca="1">IF('Ric 2010'!$A163="RC",INDIRECT("'Ric 2010'!"&amp;'Country Selector'!$B$3&amp;ROW($A163))*10^12,0)*'Process Emissions Multipliers'!$C$59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Selector'!$B$3&amp;ROW($A163))*10^12,0)*'Process Emissions Multipliers'!$E$59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90">
        <f ca="1">IF('Ric 2030'!$A163="RC",INDIRECT("'Ric 2030'!"&amp;'Country Selector'!$B$3&amp;ROW($A163))*10^12,0)*'Process Emissions Multipliers'!$G$59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90">
        <f ca="1">V155*'Process Emissions Multipliers'!$H$59</f>
        <v>0</v>
      </c>
    </row>
    <row r="156" spans="1:42">
      <c r="A156" s="74">
        <v>300</v>
      </c>
      <c r="B156" s="90">
        <f ca="1">IF('Ric 2010'!$A164="RC",INDIRECT("'Ric 2010'!"&amp;'Country Selector'!$B$3&amp;ROW($A164))*10^12,0)*'Process Emissions Multipliers'!$C$59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90">
        <f ca="1">IF('Ric 2020'!$A164="RC",INDIRECT("'Ric 2020'!"&amp;'Country Selector'!$B$3&amp;ROW($A164))*10^12,0)*'Process Emissions Multipliers'!$E$59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90">
        <f ca="1">IF('Ric 2030'!$A164="RC",INDIRECT("'Ric 2030'!"&amp;'Country Selector'!$B$3&amp;ROW($A164))*10^12,0)*'Process Emissions Multipliers'!$G$59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90">
        <f ca="1">V156*'Process Emissions Multipliers'!$H$59</f>
        <v>0</v>
      </c>
    </row>
    <row r="157" spans="1:42">
      <c r="A157" s="74">
        <v>350</v>
      </c>
      <c r="B157" s="90">
        <f ca="1">IF('Ric 2010'!$A165="RC",INDIRECT("'Ric 2010'!"&amp;'Country Selector'!$B$3&amp;ROW($A165))*10^12,0)*'Process Emissions Multipliers'!$C$59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Selector'!$B$3&amp;ROW($A165))*10^12,0)*'Process Emissions Multipliers'!$E$59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90">
        <f ca="1">IF('Ric 2030'!$A165="RC",INDIRECT("'Ric 2030'!"&amp;'Country Selector'!$B$3&amp;ROW($A165))*10^12,0)*'Process Emissions Multipliers'!$G$59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90">
        <f ca="1">V157*'Process Emissions Multipliers'!$H$59</f>
        <v>0</v>
      </c>
    </row>
    <row r="158" spans="1:42">
      <c r="A158" s="74">
        <v>400</v>
      </c>
      <c r="B158" s="90">
        <f ca="1">IF('Ric 2010'!$A166="RC",INDIRECT("'Ric 2010'!"&amp;'Country Selector'!$B$3&amp;ROW($A166))*10^12,0)*'Process Emissions Multipliers'!$C$59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Selector'!$B$3&amp;ROW($A166))*10^12,0)*'Process Emissions Multipliers'!$E$59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Selector'!$B$3&amp;ROW($A166))*10^12,0)*'Process Emissions Multipliers'!$G$59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V158*'Process Emissions Multipliers'!$H$59</f>
        <v>0</v>
      </c>
    </row>
    <row r="159" spans="1:42">
      <c r="A159" s="74">
        <v>450</v>
      </c>
      <c r="B159" s="90">
        <f ca="1">IF('Ric 2010'!$A167="RC",INDIRECT("'Ric 2010'!"&amp;'Country Selector'!$B$3&amp;ROW($A167))*10^12,0)*'Process Emissions Multipliers'!$C$59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90">
        <f ca="1">IF('Ric 2020'!$A167="RC",INDIRECT("'Ric 2020'!"&amp;'Country Selector'!$B$3&amp;ROW($A167))*10^12,0)*'Process Emissions Multipliers'!$E$59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90">
        <f ca="1">IF('Ric 2030'!$A167="RC",INDIRECT("'Ric 2030'!"&amp;'Country Selector'!$B$3&amp;ROW($A167))*10^12,0)*'Process Emissions Multipliers'!$G$59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V159*'Process Emissions Multipliers'!$H$59</f>
        <v>0</v>
      </c>
    </row>
    <row r="160" spans="1:42">
      <c r="A160" s="74">
        <v>500</v>
      </c>
      <c r="B160" s="90">
        <f ca="1">IF('Ric 2010'!$A168="RC",INDIRECT("'Ric 2010'!"&amp;'Country Selector'!$B$3&amp;ROW($A168))*10^12,0)*'Process Emissions Multipliers'!$C$59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Selector'!$B$3&amp;ROW($A168))*10^12,0)*'Process Emissions Multipliers'!$E$59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Selector'!$B$3&amp;ROW($A168))*10^12,0)*'Process Emissions Multipliers'!$G$59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V160*'Process Emissions Multipliers'!$H$59</f>
        <v>0</v>
      </c>
    </row>
    <row r="161" spans="1:42">
      <c r="A161" s="74">
        <v>550</v>
      </c>
      <c r="B161" s="90">
        <f ca="1">IF('Ric 2010'!$A169="RC",INDIRECT("'Ric 2010'!"&amp;'Country Selector'!$B$3&amp;ROW($A169))*10^12,0)*'Process Emissions Multipliers'!$C$59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 s="90">
        <f ca="1">IF('Ric 2020'!$A169="RC",INDIRECT("'Ric 2020'!"&amp;'Country Selector'!$B$3&amp;ROW($A169))*10^12,0)*'Process Emissions Multipliers'!$E$59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Selector'!$B$3&amp;ROW($A169))*10^12,0)*'Process Emissions Multipliers'!$G$59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V161*'Process Emissions Multipliers'!$H$59</f>
        <v>0</v>
      </c>
    </row>
    <row r="162" spans="1:42">
      <c r="A162" s="74">
        <v>600</v>
      </c>
      <c r="B162" s="90">
        <f ca="1">IF('Ric 2010'!$A170="RC",INDIRECT("'Ric 2010'!"&amp;'Country Selector'!$B$3&amp;ROW($A170))*10^12,0)*'Process Emissions Multipliers'!$C$59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Selector'!$B$3&amp;ROW($A170))*10^12,0)*'Process Emissions Multipliers'!$E$59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Selector'!$B$3&amp;ROW($A170))*10^12,0)*'Process Emissions Multipliers'!$G$59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V162*'Process Emissions Multipliers'!$H$59</f>
        <v>0</v>
      </c>
    </row>
    <row r="163" spans="1:42">
      <c r="A163" s="74">
        <v>650</v>
      </c>
      <c r="B163" s="90">
        <f ca="1">IF('Ric 2010'!$A171="RC",INDIRECT("'Ric 2010'!"&amp;'Country Selector'!$B$3&amp;ROW($A171))*10^12,0)*'Process Emissions Multipliers'!$C$59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Selector'!$B$3&amp;ROW($A171))*10^12,0)*'Process Emissions Multipliers'!$E$59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Selector'!$B$3&amp;ROW($A171))*10^12,0)*'Process Emissions Multipliers'!$G$59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V163*'Process Emissions Multipliers'!$H$59</f>
        <v>0</v>
      </c>
    </row>
    <row r="164" spans="1:42">
      <c r="A164" s="74">
        <v>700</v>
      </c>
      <c r="B164" s="90">
        <f ca="1">IF('Ric 2010'!$A172="RC",INDIRECT("'Ric 2010'!"&amp;'Country Selector'!$B$3&amp;ROW($A172))*10^12,0)*'Process Emissions Multipliers'!$C$59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Selector'!$B$3&amp;ROW($A172))*10^12,0)*'Process Emissions Multipliers'!$E$59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Selector'!$B$3&amp;ROW($A172))*10^12,0)*'Process Emissions Multipliers'!$G$59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V164*'Process Emissions Multipliers'!$H$59</f>
        <v>0</v>
      </c>
    </row>
    <row r="165" spans="1:42">
      <c r="A165" s="74">
        <v>750</v>
      </c>
      <c r="B165" s="90">
        <f ca="1">IF('Ric 2010'!$A173="RC",INDIRECT("'Ric 2010'!"&amp;'Country Selector'!$B$3&amp;ROW($A173))*10^12,0)*'Process Emissions Multipliers'!$C$59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90">
        <f ca="1">IF('Ric 2020'!$A173="RC",INDIRECT("'Ric 2020'!"&amp;'Country Selector'!$B$3&amp;ROW($A173))*10^12,0)*'Process Emissions Multipliers'!$E$59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Selector'!$B$3&amp;ROW($A173))*10^12,0)*'Process Emissions Multipliers'!$G$59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V165*'Process Emissions Multipliers'!$H$59</f>
        <v>0</v>
      </c>
    </row>
    <row r="166" spans="1:42">
      <c r="A166" s="74">
        <v>800</v>
      </c>
      <c r="B166" s="90">
        <f ca="1">IF('Ric 2010'!$A174="RC",INDIRECT("'Ric 2010'!"&amp;'Country Selector'!$B$3&amp;ROW($A174))*10^12,0)*'Process Emissions Multipliers'!$C$59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90">
        <f ca="1">IF('Ric 2020'!$A174="RC",INDIRECT("'Ric 2020'!"&amp;'Country Selector'!$B$3&amp;ROW($A174))*10^12,0)*'Process Emissions Multipliers'!$E$59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Selector'!$B$3&amp;ROW($A174))*10^12,0)*'Process Emissions Multipliers'!$G$59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V166*'Process Emissions Multipliers'!$H$59</f>
        <v>0</v>
      </c>
    </row>
    <row r="167" spans="1:42">
      <c r="A167" s="74">
        <v>850</v>
      </c>
      <c r="B167" s="90">
        <f ca="1">IF('Ric 2010'!$A175="RC",INDIRECT("'Ric 2010'!"&amp;'Country Selector'!$B$3&amp;ROW($A175))*10^12,0)*'Process Emissions Multipliers'!$C$59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Selector'!$B$3&amp;ROW($A175))*10^12,0)*'Process Emissions Multipliers'!$E$59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Selector'!$B$3&amp;ROW($A175))*10^12,0)*'Process Emissions Multipliers'!$G$59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V167*'Process Emissions Multipliers'!$H$59</f>
        <v>0</v>
      </c>
    </row>
    <row r="168" spans="1:42">
      <c r="A168" s="74">
        <v>900</v>
      </c>
      <c r="B168" s="90">
        <f ca="1">IF('Ric 2010'!$A176="RC",INDIRECT("'Ric 2010'!"&amp;'Country Selector'!$B$3&amp;ROW($A176))*10^12,0)*'Process Emissions Multipliers'!$C$59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Selector'!$B$3&amp;ROW($A176))*10^12,0)*'Process Emissions Multipliers'!$E$59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Selector'!$B$3&amp;ROW($A176))*10^12,0)*'Process Emissions Multipliers'!$G$59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V168*'Process Emissions Multipliers'!$H$59</f>
        <v>0</v>
      </c>
    </row>
    <row r="169" spans="1:42">
      <c r="A169" s="74">
        <v>950</v>
      </c>
      <c r="B169" s="90">
        <f ca="1">IF('Ric 2010'!$A177="RC",INDIRECT("'Ric 2010'!"&amp;'Country Selector'!$B$3&amp;ROW($A177))*10^12,0)*'Process Emissions Multipliers'!$C$59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Selector'!$B$3&amp;ROW($A177))*10^12,0)*'Process Emissions Multipliers'!$E$59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Selector'!$B$3&amp;ROW($A177))*10^12,0)*'Process Emissions Multipliers'!$G$59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V169*'Process Emissions Multipliers'!$H$59</f>
        <v>0</v>
      </c>
    </row>
    <row r="170" spans="1:42">
      <c r="A170" s="74">
        <v>1000</v>
      </c>
      <c r="B170" s="90">
        <f ca="1">IF('Ric 2010'!$A178="RC",INDIRECT("'Ric 2010'!"&amp;'Country Selector'!$B$3&amp;ROW($A178))*10^12,0)*'Process Emissions Multipliers'!$C$59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Selector'!$B$3&amp;ROW($A178))*10^12,0)*'Process Emissions Multipliers'!$E$59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Selector'!$B$3&amp;ROW($A178))*10^12,0)*'Process Emissions Multipliers'!$G$59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V170*'Process Emissions Multipliers'!$H$59</f>
        <v>0</v>
      </c>
    </row>
    <row r="171" spans="1:42">
      <c r="A171" s="74">
        <v>1500</v>
      </c>
      <c r="B171" s="90">
        <f ca="1">IF('Ric 2010'!$A179="RC",INDIRECT("'Ric 2010'!"&amp;'Country Selector'!$B$3&amp;ROW($A179))*10^12,0)*'Process Emissions Multipliers'!$C$59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90">
        <f ca="1">IF('Ric 2020'!$A179="RC",INDIRECT("'Ric 2020'!"&amp;'Country Selector'!$B$3&amp;ROW($A179))*10^12,0)*'Process Emissions Multipliers'!$E$59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90">
        <f ca="1">IF('Ric 2030'!$A179="RC",INDIRECT("'Ric 2030'!"&amp;'Country Selector'!$B$3&amp;ROW($A179))*10^12,0)*'Process Emissions Multipliers'!$G$59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90">
        <f ca="1">V171*'Process Emissions Multipliers'!$H$59</f>
        <v>0</v>
      </c>
    </row>
    <row r="172" spans="1:42">
      <c r="A172" s="74">
        <v>2000</v>
      </c>
      <c r="B172" s="90">
        <f ca="1">IF('Ric 2010'!$A180="RC",INDIRECT("'Ric 2010'!"&amp;'Country Selector'!$B$3&amp;ROW($A180))*10^12,0)*'Process Emissions Multipliers'!$C$59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Selector'!$B$3&amp;ROW($A180))*10^12,0)*'Process Emissions Multipliers'!$E$59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Selector'!$B$3&amp;ROW($A180))*10^12,0)*'Process Emissions Multipliers'!$G$59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V172*'Process Emissions Multipliers'!$H$59</f>
        <v>0</v>
      </c>
    </row>
    <row r="173" spans="1:42">
      <c r="A173" s="74">
        <v>3000</v>
      </c>
      <c r="B173" s="90">
        <f ca="1">IF('Ric 2010'!$A181="RC",INDIRECT("'Ric 2010'!"&amp;'Country Selector'!$B$3&amp;ROW($A181))*10^12,0)*'Process Emissions Multipliers'!$C$59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Selector'!$B$3&amp;ROW($A181))*10^12,0)*'Process Emissions Multipliers'!$E$59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Selector'!$B$3&amp;ROW($A181))*10^12,0)*'Process Emissions Multipliers'!$G$59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V173*'Process Emissions Multipliers'!$H$59</f>
        <v>0</v>
      </c>
    </row>
    <row r="174" spans="1:42">
      <c r="A174" s="74">
        <v>5000</v>
      </c>
      <c r="B174" s="90">
        <f ca="1">IF('Ric 2010'!$A182="RC",INDIRECT("'Ric 2010'!"&amp;'Country Selector'!$B$3&amp;ROW($A182))*10^12,0)*'Process Emissions Multipliers'!$C$59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Selector'!$B$3&amp;ROW($A182))*10^12,0)*'Process Emissions Multipliers'!$E$59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Selector'!$B$3&amp;ROW($A182))*10^12,0)*'Process Emissions Multipliers'!$G$59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V174*'Process Emissions Multipliers'!$H$59</f>
        <v>0</v>
      </c>
    </row>
    <row r="175" spans="1:42">
      <c r="A175" s="74">
        <v>10000</v>
      </c>
      <c r="B175" s="90">
        <f ca="1">IF('Ric 2010'!$A183="RC",INDIRECT("'Ric 2010'!"&amp;'Country Selector'!$B$3&amp;ROW($A183))*10^12,0)*'Process Emissions Multipliers'!$C$59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Selector'!$B$3&amp;ROW($A183))*10^12,0)*'Process Emissions Multipliers'!$E$59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Selector'!$B$3&amp;ROW($A183))*10^12,0)*'Process Emissions Multipliers'!$G$59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V175*'Process Emissions Multipliers'!$H$59</f>
        <v>0</v>
      </c>
    </row>
    <row r="176" spans="1:42">
      <c r="A176" s="74">
        <v>100000</v>
      </c>
      <c r="B176" s="90">
        <f ca="1">IF('Ric 2010'!$A184="RC",INDIRECT("'Ric 2010'!"&amp;'Country Selector'!$B$3&amp;ROW($A184))*10^12,0)*'Process Emissions Multipliers'!$C$59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Selector'!$B$3&amp;ROW($A184))*10^12,0)*'Process Emissions Multipliers'!$E$59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Selector'!$B$3&amp;ROW($A184))*10^12,0)*'Process Emissions Multipliers'!$G$59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V176*'Process Emissions Multipliers'!$H$59</f>
        <v>0</v>
      </c>
    </row>
    <row r="177" spans="1:42">
      <c r="A177" s="74">
        <v>1000000</v>
      </c>
      <c r="B177" s="90">
        <f ca="1">IF('Ric 2010'!$A185="RC",INDIRECT("'Ric 2010'!"&amp;'Country Selector'!$B$3&amp;ROW($A185))*10^12,0)*'Process Emissions Multipliers'!$C$59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Selector'!$B$3&amp;ROW($A185))*10^12,0)*'Process Emissions Multipliers'!$E$59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Selector'!$B$3&amp;ROW($A185))*10^12,0)*'Process Emissions Multipliers'!$G$59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V177*'Process Emissions Multipliers'!$H$59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5"/>
  <cols>
    <col min="1" max="1" width="28.85546875" customWidth="1"/>
    <col min="2" max="3" width="12" bestFit="1" customWidth="1"/>
    <col min="12" max="12" width="12.28515625" customWidth="1"/>
    <col min="13" max="13" width="9.42578125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Selector'!$B$3&amp;ROW($A10))*10^12,0)*'Process Emissions Multipliers'!$C$62</f>
        <v>133576915151.75351</v>
      </c>
      <c r="C2">
        <f ca="1">$B2*($L$1-C$1)/($L$1-$B$1)+$L2*(C$1-$B$1)/($L$1-$B$1)</f>
        <v>162620805788.94684</v>
      </c>
      <c r="D2">
        <f t="shared" ref="D2:K17" ca="1" si="0">$B2*($L$1-D$1)/($L$1-$B$1)+$L2*(D$1-$B$1)/($L$1-$B$1)</f>
        <v>191664696426.1402</v>
      </c>
      <c r="E2">
        <f t="shared" ca="1" si="0"/>
        <v>220708587063.3335</v>
      </c>
      <c r="F2">
        <f t="shared" ca="1" si="0"/>
        <v>249752477700.52686</v>
      </c>
      <c r="G2">
        <f t="shared" ca="1" si="0"/>
        <v>278796368337.72021</v>
      </c>
      <c r="H2">
        <f t="shared" ca="1" si="0"/>
        <v>307840258974.91351</v>
      </c>
      <c r="I2">
        <f t="shared" ca="1" si="0"/>
        <v>336884149612.10687</v>
      </c>
      <c r="J2">
        <f t="shared" ca="1" si="0"/>
        <v>365928040249.30023</v>
      </c>
      <c r="K2">
        <f t="shared" ca="1" si="0"/>
        <v>394971930886.49359</v>
      </c>
      <c r="L2">
        <f ca="1">IF('Liv 2020'!$A10="LM",INDIRECT("'Liv 2020'!"&amp;'Country Selector'!$B$3&amp;ROW($A10))*10^12,0)*'Process Emissions Multipliers'!$E$62</f>
        <v>424015821523.68689</v>
      </c>
      <c r="M2">
        <f ca="1">$L2*($V$1-M$1)/($V$1-$L$1)+$V2*(M$1-$L$1)/($V$1-$L$1)</f>
        <v>435445109694.76428</v>
      </c>
      <c r="N2">
        <f t="shared" ref="N2:U17" ca="1" si="1">$L2*($V$1-N$1)/($V$1-$L$1)+$V2*(N$1-$L$1)/($V$1-$L$1)</f>
        <v>446874397865.84155</v>
      </c>
      <c r="O2">
        <f t="shared" ca="1" si="1"/>
        <v>458303686036.91888</v>
      </c>
      <c r="P2">
        <f t="shared" ca="1" si="1"/>
        <v>469732974207.99622</v>
      </c>
      <c r="Q2">
        <f t="shared" ca="1" si="1"/>
        <v>481162262379.07361</v>
      </c>
      <c r="R2">
        <f t="shared" ca="1" si="1"/>
        <v>492591550550.15088</v>
      </c>
      <c r="S2">
        <f t="shared" ca="1" si="1"/>
        <v>504020838721.22827</v>
      </c>
      <c r="T2">
        <f t="shared" ca="1" si="1"/>
        <v>515450126892.3056</v>
      </c>
      <c r="U2">
        <f t="shared" ca="1" si="1"/>
        <v>526879415063.383</v>
      </c>
      <c r="V2">
        <f ca="1">IF('Liv 2030'!$A10="LM",INDIRECT("'Liv 2030'!"&amp;'Country Selector'!$B$3&amp;ROW($A10))*10^12,0)*'Process Emissions Multipliers'!$G$62</f>
        <v>538308703234.46033</v>
      </c>
      <c r="W2" s="90">
        <f ca="1">$V2*($AP$1-W$1)/($AP$1-$V$1)+$AP2*(W$1-$V$1)/($AP$1-$V$1)</f>
        <v>542110133489.31769</v>
      </c>
      <c r="X2" s="90">
        <f t="shared" ref="X2:AO16" ca="1" si="2">$V2*($AP$1-X$1)/($AP$1-$V$1)+$AP2*(X$1-$V$1)/($AP$1-$V$1)</f>
        <v>545911563744.17499</v>
      </c>
      <c r="Y2" s="90">
        <f t="shared" ca="1" si="2"/>
        <v>549712993999.03241</v>
      </c>
      <c r="Z2" s="90">
        <f t="shared" ca="1" si="2"/>
        <v>553514424253.88965</v>
      </c>
      <c r="AA2" s="90">
        <f t="shared" ca="1" si="2"/>
        <v>557315854508.74707</v>
      </c>
      <c r="AB2" s="90">
        <f t="shared" ca="1" si="2"/>
        <v>561117284763.60437</v>
      </c>
      <c r="AC2" s="90">
        <f t="shared" ca="1" si="2"/>
        <v>564918715018.46167</v>
      </c>
      <c r="AD2" s="90">
        <f t="shared" ca="1" si="2"/>
        <v>568720145273.31909</v>
      </c>
      <c r="AE2" s="90">
        <f t="shared" ca="1" si="2"/>
        <v>572521575528.17651</v>
      </c>
      <c r="AF2" s="90">
        <f t="shared" ca="1" si="2"/>
        <v>576323005783.03369</v>
      </c>
      <c r="AG2" s="90">
        <f t="shared" ca="1" si="2"/>
        <v>580124436037.89111</v>
      </c>
      <c r="AH2" s="90">
        <f t="shared" ca="1" si="2"/>
        <v>583925866292.74841</v>
      </c>
      <c r="AI2" s="90">
        <f t="shared" ca="1" si="2"/>
        <v>587727296547.60571</v>
      </c>
      <c r="AJ2" s="90">
        <f t="shared" ca="1" si="2"/>
        <v>591528726802.46313</v>
      </c>
      <c r="AK2" s="90">
        <f t="shared" ca="1" si="2"/>
        <v>595330157057.32043</v>
      </c>
      <c r="AL2" s="90">
        <f t="shared" ca="1" si="2"/>
        <v>599131587312.17786</v>
      </c>
      <c r="AM2" s="90">
        <f t="shared" ca="1" si="2"/>
        <v>602933017567.03516</v>
      </c>
      <c r="AN2" s="90">
        <f t="shared" ca="1" si="2"/>
        <v>606734447821.89258</v>
      </c>
      <c r="AO2" s="90">
        <f t="shared" ca="1" si="2"/>
        <v>610535878076.74988</v>
      </c>
      <c r="AP2" s="205">
        <f ca="1">V2*'Process Emissions Multipliers'!$H$62</f>
        <v>614337308331.60718</v>
      </c>
    </row>
    <row r="3" spans="1:42">
      <c r="A3" s="74">
        <v>-49</v>
      </c>
      <c r="B3" s="208">
        <f ca="1">IF('Liv 2010'!$A11="LM",INDIRECT("'Liv 2010'!"&amp;'Country Selector'!$B$3&amp;ROW($A11))*10^12,0)*'Process Emissions Multipliers'!$C$62</f>
        <v>18283570.542839404</v>
      </c>
      <c r="C3">
        <f t="shared" ref="C3:K34" ca="1" si="3">$B3*($L$1-C$1)/($L$1-$B$1)+$L3*(C$1-$B$1)/($L$1-$B$1)</f>
        <v>281180943.96356571</v>
      </c>
      <c r="D3">
        <f t="shared" ca="1" si="0"/>
        <v>544078317.38429201</v>
      </c>
      <c r="E3">
        <f t="shared" ca="1" si="0"/>
        <v>806975690.80501819</v>
      </c>
      <c r="F3">
        <f t="shared" ca="1" si="0"/>
        <v>1069873064.2257445</v>
      </c>
      <c r="G3">
        <f t="shared" ca="1" si="0"/>
        <v>1332770437.6464708</v>
      </c>
      <c r="H3">
        <f t="shared" ca="1" si="0"/>
        <v>1595667811.0671968</v>
      </c>
      <c r="I3">
        <f t="shared" ca="1" si="0"/>
        <v>1858565184.4879231</v>
      </c>
      <c r="J3">
        <f t="shared" ca="1" si="0"/>
        <v>2121462557.9086497</v>
      </c>
      <c r="K3">
        <f t="shared" ca="1" si="0"/>
        <v>2384359931.3293762</v>
      </c>
      <c r="L3" s="207">
        <f ca="1">IF('Liv 2020'!$A11="LM",INDIRECT("'Liv 2020'!"&amp;'Country Selector'!$B$3&amp;ROW($A11))*10^12,0)*'Process Emissions Multipliers'!$E$62</f>
        <v>2647257304.750102</v>
      </c>
      <c r="M3">
        <f t="shared" ref="M3:U34" ca="1" si="4">$L3*($V$1-M$1)/($V$1-$L$1)+$V3*(M$1-$L$1)/($V$1-$L$1)</f>
        <v>2382531574.2750921</v>
      </c>
      <c r="N3">
        <f t="shared" ca="1" si="1"/>
        <v>2117805843.8000817</v>
      </c>
      <c r="O3">
        <f t="shared" ca="1" si="1"/>
        <v>1853080113.3250713</v>
      </c>
      <c r="P3">
        <f t="shared" ca="1" si="1"/>
        <v>1588354382.8500612</v>
      </c>
      <c r="Q3">
        <f t="shared" ca="1" si="1"/>
        <v>1323628652.375051</v>
      </c>
      <c r="R3">
        <f t="shared" ca="1" si="1"/>
        <v>1058902921.9000409</v>
      </c>
      <c r="S3">
        <f t="shared" ca="1" si="1"/>
        <v>794177191.42503059</v>
      </c>
      <c r="T3">
        <f t="shared" ca="1" si="1"/>
        <v>529451460.95002043</v>
      </c>
      <c r="U3">
        <f t="shared" ca="1" si="1"/>
        <v>264725730.47501022</v>
      </c>
      <c r="V3" s="207">
        <f ca="1">IF('Liv 2030'!$A11="LM",INDIRECT("'Liv 2030'!"&amp;'Country Selector'!$B$3&amp;ROW($A11))*10^12,0)*'Process Emissions Multipliers'!$G$62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07">
        <f ca="1">V3*'Process Emissions Multipliers'!$H$62</f>
        <v>0</v>
      </c>
    </row>
    <row r="4" spans="1:42">
      <c r="A4" s="74">
        <v>-48</v>
      </c>
      <c r="B4" s="208">
        <f ca="1">IF('Liv 2010'!$A12="LM",INDIRECT("'Liv 2010'!"&amp;'Country Selector'!$B$3&amp;ROW($A12))*10^12,0)*'Process Emissions Multipliers'!$C$62</f>
        <v>0</v>
      </c>
      <c r="C4">
        <f t="shared" ca="1" si="3"/>
        <v>268564542.66196591</v>
      </c>
      <c r="D4">
        <f t="shared" ca="1" si="0"/>
        <v>537129085.32393181</v>
      </c>
      <c r="E4">
        <f t="shared" ca="1" si="0"/>
        <v>805693627.98589766</v>
      </c>
      <c r="F4">
        <f t="shared" ca="1" si="0"/>
        <v>1074258170.6478636</v>
      </c>
      <c r="G4">
        <f t="shared" ca="1" si="0"/>
        <v>1342822713.3098295</v>
      </c>
      <c r="H4">
        <f t="shared" ca="1" si="0"/>
        <v>1611387255.9717953</v>
      </c>
      <c r="I4">
        <f t="shared" ca="1" si="0"/>
        <v>1879951798.6337612</v>
      </c>
      <c r="J4">
        <f t="shared" ca="1" si="0"/>
        <v>2148516341.2957273</v>
      </c>
      <c r="K4">
        <f t="shared" ca="1" si="0"/>
        <v>2417080883.9576931</v>
      </c>
      <c r="L4" s="207">
        <f ca="1">IF('Liv 2020'!$A12="LM",INDIRECT("'Liv 2020'!"&amp;'Country Selector'!$B$3&amp;ROW($A12))*10^12,0)*'Process Emissions Multipliers'!$E$62</f>
        <v>2685645426.6196589</v>
      </c>
      <c r="M4">
        <f t="shared" ca="1" si="4"/>
        <v>2417080883.9576931</v>
      </c>
      <c r="N4">
        <f t="shared" ca="1" si="1"/>
        <v>2148516341.2957273</v>
      </c>
      <c r="O4">
        <f t="shared" ca="1" si="1"/>
        <v>1879951798.6337612</v>
      </c>
      <c r="P4">
        <f t="shared" ca="1" si="1"/>
        <v>1611387255.9717953</v>
      </c>
      <c r="Q4">
        <f t="shared" ca="1" si="1"/>
        <v>1342822713.3098295</v>
      </c>
      <c r="R4">
        <f t="shared" ca="1" si="1"/>
        <v>1074258170.6478636</v>
      </c>
      <c r="S4">
        <f t="shared" ca="1" si="1"/>
        <v>805693627.98589766</v>
      </c>
      <c r="T4">
        <f t="shared" ca="1" si="1"/>
        <v>537129085.32393181</v>
      </c>
      <c r="U4">
        <f t="shared" ca="1" si="1"/>
        <v>268564542.66196591</v>
      </c>
      <c r="V4" s="207">
        <f ca="1">IF('Liv 2030'!$A12="LM",INDIRECT("'Liv 2030'!"&amp;'Country Selector'!$B$3&amp;ROW($A12))*10^12,0)*'Process Emissions Multipliers'!$G$62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07">
        <f ca="1">V4*'Process Emissions Multipliers'!$H$62</f>
        <v>0</v>
      </c>
    </row>
    <row r="5" spans="1:42">
      <c r="A5" s="74">
        <v>-47</v>
      </c>
      <c r="B5" s="208">
        <f ca="1">IF('Liv 2010'!$A13="LM",INDIRECT("'Liv 2010'!"&amp;'Country Selector'!$B$3&amp;ROW($A13))*10^12,0)*'Process Emissions Multipliers'!$C$62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 s="207">
        <f ca="1">IF('Liv 2020'!$A13="LM",INDIRECT("'Liv 2020'!"&amp;'Country Selector'!$B$3&amp;ROW($A13))*10^12,0)*'Process Emissions Multipliers'!$E$62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 s="207">
        <f ca="1">IF('Liv 2030'!$A13="LM",INDIRECT("'Liv 2030'!"&amp;'Country Selector'!$B$3&amp;ROW($A13))*10^12,0)*'Process Emissions Multipliers'!$G$62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07">
        <f ca="1">V5*'Process Emissions Multipliers'!$H$62</f>
        <v>0</v>
      </c>
    </row>
    <row r="6" spans="1:42">
      <c r="A6" s="74">
        <v>-46</v>
      </c>
      <c r="B6" s="208">
        <f ca="1">IF('Liv 2010'!$A14="LM",INDIRECT("'Liv 2010'!"&amp;'Country Selector'!$B$3&amp;ROW($A14))*10^12,0)*'Process Emissions Multipliers'!$C$62</f>
        <v>1097734447.7900555</v>
      </c>
      <c r="C6">
        <f t="shared" ca="1" si="3"/>
        <v>1104003839.3638811</v>
      </c>
      <c r="D6">
        <f t="shared" ca="1" si="0"/>
        <v>1110273230.9377067</v>
      </c>
      <c r="E6">
        <f t="shared" ca="1" si="0"/>
        <v>1116542622.5115323</v>
      </c>
      <c r="F6">
        <f t="shared" ca="1" si="0"/>
        <v>1122812014.0853577</v>
      </c>
      <c r="G6">
        <f t="shared" ca="1" si="0"/>
        <v>1129081405.659183</v>
      </c>
      <c r="H6">
        <f t="shared" ca="1" si="0"/>
        <v>1135350797.2330089</v>
      </c>
      <c r="I6">
        <f t="shared" ca="1" si="0"/>
        <v>1141620188.8068342</v>
      </c>
      <c r="J6">
        <f t="shared" ca="1" si="0"/>
        <v>1147889580.3806598</v>
      </c>
      <c r="K6">
        <f t="shared" ca="1" si="0"/>
        <v>1154158971.9544852</v>
      </c>
      <c r="L6" s="207">
        <f ca="1">IF('Liv 2020'!$A14="LM",INDIRECT("'Liv 2020'!"&amp;'Country Selector'!$B$3&amp;ROW($A14))*10^12,0)*'Process Emissions Multipliers'!$E$62</f>
        <v>1160428363.5283108</v>
      </c>
      <c r="M6">
        <f t="shared" ca="1" si="4"/>
        <v>1044385527.1754797</v>
      </c>
      <c r="N6">
        <f t="shared" ca="1" si="1"/>
        <v>928342690.82264864</v>
      </c>
      <c r="O6">
        <f t="shared" ca="1" si="1"/>
        <v>812299854.46981752</v>
      </c>
      <c r="P6">
        <f t="shared" ca="1" si="1"/>
        <v>696257018.11698651</v>
      </c>
      <c r="Q6">
        <f t="shared" ca="1" si="1"/>
        <v>580214181.76415539</v>
      </c>
      <c r="R6">
        <f t="shared" ca="1" si="1"/>
        <v>464171345.41132432</v>
      </c>
      <c r="S6">
        <f t="shared" ca="1" si="1"/>
        <v>348128509.05849326</v>
      </c>
      <c r="T6">
        <f t="shared" ca="1" si="1"/>
        <v>232085672.70566216</v>
      </c>
      <c r="U6">
        <f t="shared" ca="1" si="1"/>
        <v>116042836.35283108</v>
      </c>
      <c r="V6" s="207">
        <f ca="1">IF('Liv 2030'!$A14="LM",INDIRECT("'Liv 2030'!"&amp;'Country Selector'!$B$3&amp;ROW($A14))*10^12,0)*'Process Emissions Multipliers'!$G$62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07">
        <f ca="1">V6*'Process Emissions Multipliers'!$H$62</f>
        <v>0</v>
      </c>
    </row>
    <row r="7" spans="1:42">
      <c r="A7" s="74">
        <v>-45</v>
      </c>
      <c r="B7" s="208">
        <f ca="1">IF('Liv 2010'!$A15="LM",INDIRECT("'Liv 2010'!"&amp;'Country Selector'!$B$3&amp;ROW($A15))*10^12,0)*'Process Emissions Multipliers'!$C$62</f>
        <v>19029748.130637418</v>
      </c>
      <c r="C7">
        <f t="shared" ca="1" si="3"/>
        <v>87301463.552108258</v>
      </c>
      <c r="D7">
        <f t="shared" ca="1" si="0"/>
        <v>155573178.97357911</v>
      </c>
      <c r="E7">
        <f t="shared" ca="1" si="0"/>
        <v>223844894.39504993</v>
      </c>
      <c r="F7">
        <f t="shared" ca="1" si="0"/>
        <v>292116609.81652081</v>
      </c>
      <c r="G7">
        <f t="shared" ca="1" si="0"/>
        <v>360388325.23799163</v>
      </c>
      <c r="H7">
        <f t="shared" ca="1" si="0"/>
        <v>428660040.65946245</v>
      </c>
      <c r="I7">
        <f t="shared" ca="1" si="0"/>
        <v>496931756.08093333</v>
      </c>
      <c r="J7">
        <f t="shared" ca="1" si="0"/>
        <v>565203471.50240421</v>
      </c>
      <c r="K7">
        <f t="shared" ca="1" si="0"/>
        <v>633475186.92387497</v>
      </c>
      <c r="L7" s="207">
        <f ca="1">IF('Liv 2020'!$A15="LM",INDIRECT("'Liv 2020'!"&amp;'Country Selector'!$B$3&amp;ROW($A15))*10^12,0)*'Process Emissions Multipliers'!$E$62</f>
        <v>701746902.34534585</v>
      </c>
      <c r="M7">
        <f t="shared" ca="1" si="4"/>
        <v>804207517.19481421</v>
      </c>
      <c r="N7">
        <f t="shared" ca="1" si="1"/>
        <v>906668132.04428256</v>
      </c>
      <c r="O7">
        <f t="shared" ca="1" si="1"/>
        <v>1009128746.8937509</v>
      </c>
      <c r="P7">
        <f t="shared" ca="1" si="1"/>
        <v>1111589361.7432191</v>
      </c>
      <c r="Q7">
        <f t="shared" ca="1" si="1"/>
        <v>1214049976.5926876</v>
      </c>
      <c r="R7">
        <f t="shared" ca="1" si="1"/>
        <v>1316510591.4421558</v>
      </c>
      <c r="S7">
        <f t="shared" ca="1" si="1"/>
        <v>1418971206.2916243</v>
      </c>
      <c r="T7">
        <f t="shared" ca="1" si="1"/>
        <v>1521431821.1410925</v>
      </c>
      <c r="U7">
        <f t="shared" ca="1" si="1"/>
        <v>1623892435.9905608</v>
      </c>
      <c r="V7" s="207">
        <f ca="1">IF('Liv 2030'!$A15="LM",INDIRECT("'Liv 2030'!"&amp;'Country Selector'!$B$3&amp;ROW($A15))*10^12,0)*'Process Emissions Multipliers'!$G$62</f>
        <v>1726353050.8400292</v>
      </c>
      <c r="W7" s="90">
        <f t="shared" ca="1" si="5"/>
        <v>1738544216.7613616</v>
      </c>
      <c r="X7" s="90">
        <f t="shared" ca="1" si="2"/>
        <v>1750735382.682694</v>
      </c>
      <c r="Y7" s="90">
        <f t="shared" ca="1" si="2"/>
        <v>1762926548.6040266</v>
      </c>
      <c r="Z7" s="90">
        <f t="shared" ca="1" si="2"/>
        <v>1775117714.5253587</v>
      </c>
      <c r="AA7" s="90">
        <f t="shared" ca="1" si="2"/>
        <v>1787308880.446691</v>
      </c>
      <c r="AB7" s="90">
        <f t="shared" ca="1" si="2"/>
        <v>1799500046.3680234</v>
      </c>
      <c r="AC7" s="90">
        <f t="shared" ca="1" si="2"/>
        <v>1811691212.2893558</v>
      </c>
      <c r="AD7" s="90">
        <f t="shared" ca="1" si="2"/>
        <v>1823882378.2106881</v>
      </c>
      <c r="AE7" s="90">
        <f t="shared" ca="1" si="2"/>
        <v>1836073544.1320205</v>
      </c>
      <c r="AF7" s="90">
        <f t="shared" ca="1" si="2"/>
        <v>1848264710.0533528</v>
      </c>
      <c r="AG7" s="90">
        <f t="shared" ca="1" si="2"/>
        <v>1860455875.9746852</v>
      </c>
      <c r="AH7" s="90">
        <f t="shared" ca="1" si="2"/>
        <v>1872647041.8960176</v>
      </c>
      <c r="AI7" s="90">
        <f t="shared" ca="1" si="2"/>
        <v>1884838207.8173499</v>
      </c>
      <c r="AJ7" s="90">
        <f t="shared" ca="1" si="2"/>
        <v>1897029373.7386823</v>
      </c>
      <c r="AK7" s="90">
        <f t="shared" ca="1" si="2"/>
        <v>1909220539.6600146</v>
      </c>
      <c r="AL7" s="90">
        <f t="shared" ca="1" si="2"/>
        <v>1921411705.581347</v>
      </c>
      <c r="AM7" s="90">
        <f t="shared" ca="1" si="2"/>
        <v>1933602871.5026796</v>
      </c>
      <c r="AN7" s="90">
        <f t="shared" ca="1" si="2"/>
        <v>1945794037.4240119</v>
      </c>
      <c r="AO7" s="90">
        <f t="shared" ca="1" si="2"/>
        <v>1957985203.3453438</v>
      </c>
      <c r="AP7" s="207">
        <f ca="1">V7*'Process Emissions Multipliers'!$H$62</f>
        <v>1970176369.2666764</v>
      </c>
    </row>
    <row r="8" spans="1:42">
      <c r="A8" s="74">
        <v>-44</v>
      </c>
      <c r="B8" s="208">
        <f ca="1">IF('Liv 2010'!$A16="LM",INDIRECT("'Liv 2010'!"&amp;'Country Selector'!$B$3&amp;ROW($A16))*10^12,0)*'Process Emissions Multipliers'!$C$62</f>
        <v>838932377.50511074</v>
      </c>
      <c r="C8">
        <f t="shared" ca="1" si="3"/>
        <v>920608568.4890883</v>
      </c>
      <c r="D8">
        <f t="shared" ca="1" si="0"/>
        <v>1002284759.4730657</v>
      </c>
      <c r="E8">
        <f t="shared" ca="1" si="0"/>
        <v>1083960950.4570432</v>
      </c>
      <c r="F8">
        <f t="shared" ca="1" si="0"/>
        <v>1165637141.4410205</v>
      </c>
      <c r="G8">
        <f t="shared" ca="1" si="0"/>
        <v>1247313332.4249983</v>
      </c>
      <c r="H8">
        <f t="shared" ca="1" si="0"/>
        <v>1328989523.4089756</v>
      </c>
      <c r="I8">
        <f t="shared" ca="1" si="0"/>
        <v>1410665714.3929532</v>
      </c>
      <c r="J8">
        <f t="shared" ca="1" si="0"/>
        <v>1492341905.3769305</v>
      </c>
      <c r="K8">
        <f t="shared" ca="1" si="0"/>
        <v>1574018096.360908</v>
      </c>
      <c r="L8" s="207">
        <f ca="1">IF('Liv 2020'!$A16="LM",INDIRECT("'Liv 2020'!"&amp;'Country Selector'!$B$3&amp;ROW($A16))*10^12,0)*'Process Emissions Multipliers'!$E$62</f>
        <v>1655694287.3448856</v>
      </c>
      <c r="M8">
        <f t="shared" ca="1" si="4"/>
        <v>1490140617.5901105</v>
      </c>
      <c r="N8">
        <f t="shared" ca="1" si="1"/>
        <v>1324586947.835336</v>
      </c>
      <c r="O8">
        <f t="shared" ca="1" si="1"/>
        <v>1159033278.0805612</v>
      </c>
      <c r="P8">
        <f t="shared" ca="1" si="1"/>
        <v>993479608.32578623</v>
      </c>
      <c r="Q8">
        <f t="shared" ca="1" si="1"/>
        <v>827925938.57101154</v>
      </c>
      <c r="R8">
        <f t="shared" ca="1" si="1"/>
        <v>662372268.81623662</v>
      </c>
      <c r="S8">
        <f t="shared" ca="1" si="1"/>
        <v>496818599.06146181</v>
      </c>
      <c r="T8">
        <f t="shared" ca="1" si="1"/>
        <v>331264929.306687</v>
      </c>
      <c r="U8">
        <f t="shared" ca="1" si="1"/>
        <v>165711259.55191222</v>
      </c>
      <c r="V8" s="207">
        <f ca="1">IF('Liv 2030'!$A16="LM",INDIRECT("'Liv 2030'!"&amp;'Country Selector'!$B$3&amp;ROW($A16))*10^12,0)*'Process Emissions Multipliers'!$G$62</f>
        <v>157589.79713741672</v>
      </c>
      <c r="W8" s="90">
        <f t="shared" ca="1" si="5"/>
        <v>158702.66530970426</v>
      </c>
      <c r="X8" s="90">
        <f t="shared" ca="1" si="2"/>
        <v>159815.53348199179</v>
      </c>
      <c r="Y8" s="90">
        <f t="shared" ca="1" si="2"/>
        <v>160928.40165427933</v>
      </c>
      <c r="Z8" s="90">
        <f t="shared" ca="1" si="2"/>
        <v>162041.26982656686</v>
      </c>
      <c r="AA8" s="90">
        <f t="shared" ca="1" si="2"/>
        <v>163154.13799885439</v>
      </c>
      <c r="AB8" s="90">
        <f t="shared" ca="1" si="2"/>
        <v>164267.00617114195</v>
      </c>
      <c r="AC8" s="90">
        <f t="shared" ca="1" si="2"/>
        <v>165379.87434342949</v>
      </c>
      <c r="AD8" s="90">
        <f t="shared" ca="1" si="2"/>
        <v>166492.74251571702</v>
      </c>
      <c r="AE8" s="90">
        <f t="shared" ca="1" si="2"/>
        <v>167605.61068800456</v>
      </c>
      <c r="AF8" s="90">
        <f t="shared" ca="1" si="2"/>
        <v>168718.47886029209</v>
      </c>
      <c r="AG8" s="90">
        <f t="shared" ca="1" si="2"/>
        <v>169831.34703257962</v>
      </c>
      <c r="AH8" s="90">
        <f t="shared" ca="1" si="2"/>
        <v>170944.21520486716</v>
      </c>
      <c r="AI8" s="90">
        <f t="shared" ca="1" si="2"/>
        <v>172057.08337715469</v>
      </c>
      <c r="AJ8" s="90">
        <f t="shared" ca="1" si="2"/>
        <v>173169.95154944225</v>
      </c>
      <c r="AK8" s="90">
        <f t="shared" ca="1" si="2"/>
        <v>174282.81972172979</v>
      </c>
      <c r="AL8" s="90">
        <f t="shared" ca="1" si="2"/>
        <v>175395.68789401732</v>
      </c>
      <c r="AM8" s="90">
        <f t="shared" ca="1" si="2"/>
        <v>176508.55606630482</v>
      </c>
      <c r="AN8" s="90">
        <f t="shared" ca="1" si="2"/>
        <v>177621.42423859236</v>
      </c>
      <c r="AO8" s="90">
        <f t="shared" ca="1" si="2"/>
        <v>178734.29241087992</v>
      </c>
      <c r="AP8" s="207">
        <f ca="1">V8*'Process Emissions Multipliers'!$H$62</f>
        <v>179847.16058316745</v>
      </c>
    </row>
    <row r="9" spans="1:42">
      <c r="A9" s="74">
        <v>-43</v>
      </c>
      <c r="B9" s="208">
        <f ca="1">IF('Liv 2010'!$A17="LM",INDIRECT("'Liv 2010'!"&amp;'Country Selector'!$B$3&amp;ROW($A17))*10^12,0)*'Process Emissions Multipliers'!$C$62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 s="207">
        <f ca="1">IF('Liv 2020'!$A17="LM",INDIRECT("'Liv 2020'!"&amp;'Country Selector'!$B$3&amp;ROW($A17))*10^12,0)*'Process Emissions Multipliers'!$E$62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 s="207">
        <f ca="1">IF('Liv 2030'!$A17="LM",INDIRECT("'Liv 2030'!"&amp;'Country Selector'!$B$3&amp;ROW($A17))*10^12,0)*'Process Emissions Multipliers'!$G$62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07">
        <f ca="1">V9*'Process Emissions Multipliers'!$H$62</f>
        <v>0</v>
      </c>
    </row>
    <row r="10" spans="1:42">
      <c r="A10" s="74">
        <v>-42</v>
      </c>
      <c r="B10" s="208">
        <f ca="1">IF('Liv 2010'!$A18="LM",INDIRECT("'Liv 2010'!"&amp;'Country Selector'!$B$3&amp;ROW($A18))*10^12,0)*'Process Emissions Multipliers'!$C$62</f>
        <v>680391479.0744096</v>
      </c>
      <c r="C10">
        <f t="shared" ca="1" si="3"/>
        <v>975062890.01388013</v>
      </c>
      <c r="D10">
        <f t="shared" ca="1" si="0"/>
        <v>1269734300.9533508</v>
      </c>
      <c r="E10">
        <f t="shared" ca="1" si="0"/>
        <v>1564405711.8928216</v>
      </c>
      <c r="F10">
        <f t="shared" ca="1" si="0"/>
        <v>1859077122.8322921</v>
      </c>
      <c r="G10">
        <f t="shared" ca="1" si="0"/>
        <v>2153748533.7717624</v>
      </c>
      <c r="H10">
        <f t="shared" ca="1" si="0"/>
        <v>2448419944.7112331</v>
      </c>
      <c r="I10">
        <f t="shared" ca="1" si="0"/>
        <v>2743091355.6507039</v>
      </c>
      <c r="J10">
        <f t="shared" ca="1" si="0"/>
        <v>3037762766.5901742</v>
      </c>
      <c r="K10">
        <f t="shared" ca="1" si="0"/>
        <v>3332434177.5296454</v>
      </c>
      <c r="L10" s="207">
        <f ca="1">IF('Liv 2020'!$A18="LM",INDIRECT("'Liv 2020'!"&amp;'Country Selector'!$B$3&amp;ROW($A18))*10^12,0)*'Process Emissions Multipliers'!$E$62</f>
        <v>3627105588.4691157</v>
      </c>
      <c r="M10">
        <f t="shared" ca="1" si="4"/>
        <v>3816387810.6060166</v>
      </c>
      <c r="N10">
        <f t="shared" ca="1" si="1"/>
        <v>4005670032.7429171</v>
      </c>
      <c r="O10">
        <f t="shared" ca="1" si="1"/>
        <v>4194952254.879818</v>
      </c>
      <c r="P10">
        <f t="shared" ca="1" si="1"/>
        <v>4384234477.0167189</v>
      </c>
      <c r="Q10">
        <f t="shared" ca="1" si="1"/>
        <v>4573516699.1536198</v>
      </c>
      <c r="R10">
        <f t="shared" ca="1" si="1"/>
        <v>4762798921.2905197</v>
      </c>
      <c r="S10">
        <f t="shared" ca="1" si="1"/>
        <v>4952081143.4274216</v>
      </c>
      <c r="T10">
        <f t="shared" ca="1" si="1"/>
        <v>5141363365.5643215</v>
      </c>
      <c r="U10">
        <f t="shared" ca="1" si="1"/>
        <v>5330645587.7012224</v>
      </c>
      <c r="V10" s="207">
        <f ca="1">IF('Liv 2030'!$A18="LM",INDIRECT("'Liv 2030'!"&amp;'Country Selector'!$B$3&amp;ROW($A18))*10^12,0)*'Process Emissions Multipliers'!$G$62</f>
        <v>5519927809.8381233</v>
      </c>
      <c r="W10" s="90">
        <f t="shared" ca="1" si="5"/>
        <v>5558908455.0605869</v>
      </c>
      <c r="X10" s="90">
        <f t="shared" ca="1" si="2"/>
        <v>5597889100.2830505</v>
      </c>
      <c r="Y10" s="90">
        <f t="shared" ca="1" si="2"/>
        <v>5636869745.5055151</v>
      </c>
      <c r="Z10" s="90">
        <f t="shared" ca="1" si="2"/>
        <v>5675850390.7279787</v>
      </c>
      <c r="AA10" s="90">
        <f t="shared" ca="1" si="2"/>
        <v>5714831035.9504423</v>
      </c>
      <c r="AB10" s="90">
        <f t="shared" ca="1" si="2"/>
        <v>5753811681.1729069</v>
      </c>
      <c r="AC10" s="90">
        <f t="shared" ca="1" si="2"/>
        <v>5792792326.3953705</v>
      </c>
      <c r="AD10" s="90">
        <f t="shared" ca="1" si="2"/>
        <v>5831772971.6178341</v>
      </c>
      <c r="AE10" s="90">
        <f t="shared" ca="1" si="2"/>
        <v>5870753616.8402977</v>
      </c>
      <c r="AF10" s="90">
        <f t="shared" ca="1" si="2"/>
        <v>5909734262.0627613</v>
      </c>
      <c r="AG10" s="90">
        <f t="shared" ca="1" si="2"/>
        <v>5948714907.2852259</v>
      </c>
      <c r="AH10" s="90">
        <f t="shared" ca="1" si="2"/>
        <v>5987695552.5076895</v>
      </c>
      <c r="AI10" s="90">
        <f t="shared" ca="1" si="2"/>
        <v>6026676197.730154</v>
      </c>
      <c r="AJ10" s="90">
        <f t="shared" ca="1" si="2"/>
        <v>6065656842.9526176</v>
      </c>
      <c r="AK10" s="90">
        <f t="shared" ca="1" si="2"/>
        <v>6104637488.1750813</v>
      </c>
      <c r="AL10" s="90">
        <f t="shared" ca="1" si="2"/>
        <v>6143618133.3975449</v>
      </c>
      <c r="AM10" s="90">
        <f t="shared" ca="1" si="2"/>
        <v>6182598778.6200085</v>
      </c>
      <c r="AN10" s="90">
        <f t="shared" ca="1" si="2"/>
        <v>6221579423.8424721</v>
      </c>
      <c r="AO10" s="90">
        <f t="shared" ca="1" si="2"/>
        <v>6260560069.0649366</v>
      </c>
      <c r="AP10" s="207">
        <f ca="1">V10*'Process Emissions Multipliers'!$H$62</f>
        <v>6299540714.2874002</v>
      </c>
    </row>
    <row r="11" spans="1:42">
      <c r="A11" s="74">
        <v>-41</v>
      </c>
      <c r="B11" s="208">
        <f ca="1">IF('Liv 2010'!$A19="LM",INDIRECT("'Liv 2010'!"&amp;'Country Selector'!$B$3&amp;ROW($A19))*10^12,0)*'Process Emissions Multipliers'!$C$62</f>
        <v>0</v>
      </c>
      <c r="C11">
        <f t="shared" ca="1" si="3"/>
        <v>14952895.427600985</v>
      </c>
      <c r="D11">
        <f t="shared" ca="1" si="0"/>
        <v>29905790.855201971</v>
      </c>
      <c r="E11">
        <f t="shared" ca="1" si="0"/>
        <v>44858686.282802954</v>
      </c>
      <c r="F11">
        <f t="shared" ca="1" si="0"/>
        <v>59811581.710403942</v>
      </c>
      <c r="G11">
        <f t="shared" ca="1" si="0"/>
        <v>74764477.138004929</v>
      </c>
      <c r="H11">
        <f t="shared" ca="1" si="0"/>
        <v>89717372.565605909</v>
      </c>
      <c r="I11">
        <f t="shared" ca="1" si="0"/>
        <v>104670267.9932069</v>
      </c>
      <c r="J11">
        <f t="shared" ca="1" si="0"/>
        <v>119623163.42080788</v>
      </c>
      <c r="K11">
        <f t="shared" ca="1" si="0"/>
        <v>134576058.84840888</v>
      </c>
      <c r="L11" s="207">
        <f ca="1">IF('Liv 2020'!$A19="LM",INDIRECT("'Liv 2020'!"&amp;'Country Selector'!$B$3&amp;ROW($A19))*10^12,0)*'Process Emissions Multipliers'!$E$62</f>
        <v>149528954.27600986</v>
      </c>
      <c r="M11">
        <f t="shared" ca="1" si="4"/>
        <v>134897376.11330581</v>
      </c>
      <c r="N11">
        <f t="shared" ca="1" si="1"/>
        <v>120265797.95060174</v>
      </c>
      <c r="O11">
        <f t="shared" ca="1" si="1"/>
        <v>105634219.78789769</v>
      </c>
      <c r="P11">
        <f t="shared" ca="1" si="1"/>
        <v>91002641.625193626</v>
      </c>
      <c r="Q11">
        <f t="shared" ca="1" si="1"/>
        <v>76371063.46248959</v>
      </c>
      <c r="R11">
        <f t="shared" ca="1" si="1"/>
        <v>61739485.299785525</v>
      </c>
      <c r="S11">
        <f t="shared" ca="1" si="1"/>
        <v>47107907.137081474</v>
      </c>
      <c r="T11">
        <f t="shared" ca="1" si="1"/>
        <v>32476328.974377416</v>
      </c>
      <c r="U11">
        <f t="shared" ca="1" si="1"/>
        <v>17844750.811673362</v>
      </c>
      <c r="V11" s="207">
        <f ca="1">IF('Liv 2030'!$A19="LM",INDIRECT("'Liv 2030'!"&amp;'Country Selector'!$B$3&amp;ROW($A19))*10^12,0)*'Process Emissions Multipliers'!$G$62</f>
        <v>3213172.6489693089</v>
      </c>
      <c r="W11" s="90">
        <f t="shared" ca="1" si="5"/>
        <v>3235863.4426504807</v>
      </c>
      <c r="X11" s="90">
        <f t="shared" ca="1" si="2"/>
        <v>3258554.2363316515</v>
      </c>
      <c r="Y11" s="90">
        <f t="shared" ca="1" si="2"/>
        <v>3281245.0300128232</v>
      </c>
      <c r="Z11" s="90">
        <f t="shared" ca="1" si="2"/>
        <v>3303935.8236939944</v>
      </c>
      <c r="AA11" s="90">
        <f t="shared" ca="1" si="2"/>
        <v>3326626.6173751657</v>
      </c>
      <c r="AB11" s="90">
        <f t="shared" ca="1" si="2"/>
        <v>3349317.4110563374</v>
      </c>
      <c r="AC11" s="90">
        <f t="shared" ca="1" si="2"/>
        <v>3372008.2047375087</v>
      </c>
      <c r="AD11" s="90">
        <f t="shared" ca="1" si="2"/>
        <v>3394698.9984186799</v>
      </c>
      <c r="AE11" s="90">
        <f t="shared" ca="1" si="2"/>
        <v>3417389.7920998512</v>
      </c>
      <c r="AF11" s="90">
        <f t="shared" ca="1" si="2"/>
        <v>3440080.5857810229</v>
      </c>
      <c r="AG11" s="90">
        <f t="shared" ca="1" si="2"/>
        <v>3462771.3794621937</v>
      </c>
      <c r="AH11" s="90">
        <f t="shared" ca="1" si="2"/>
        <v>3485462.1731433654</v>
      </c>
      <c r="AI11" s="90">
        <f t="shared" ca="1" si="2"/>
        <v>3508152.9668245371</v>
      </c>
      <c r="AJ11" s="90">
        <f t="shared" ca="1" si="2"/>
        <v>3530843.7605057079</v>
      </c>
      <c r="AK11" s="90">
        <f t="shared" ca="1" si="2"/>
        <v>3553534.5541868797</v>
      </c>
      <c r="AL11" s="90">
        <f t="shared" ca="1" si="2"/>
        <v>3576225.3478680509</v>
      </c>
      <c r="AM11" s="90">
        <f t="shared" ca="1" si="2"/>
        <v>3598916.1415492222</v>
      </c>
      <c r="AN11" s="90">
        <f t="shared" ca="1" si="2"/>
        <v>3621606.9352303939</v>
      </c>
      <c r="AO11" s="90">
        <f t="shared" ca="1" si="2"/>
        <v>3644297.7289115656</v>
      </c>
      <c r="AP11" s="207">
        <f ca="1">V11*'Process Emissions Multipliers'!$H$62</f>
        <v>3666988.5225927364</v>
      </c>
    </row>
    <row r="12" spans="1:42">
      <c r="A12" s="74">
        <v>-40</v>
      </c>
      <c r="B12" s="208">
        <f ca="1">IF('Liv 2010'!$A20="LM",INDIRECT("'Liv 2010'!"&amp;'Country Selector'!$B$3&amp;ROW($A20))*10^12,0)*'Process Emissions Multipliers'!$C$62</f>
        <v>22624.549231525252</v>
      </c>
      <c r="C12">
        <f t="shared" ca="1" si="3"/>
        <v>586654308.75738215</v>
      </c>
      <c r="D12">
        <f t="shared" ca="1" si="0"/>
        <v>1173285992.9655328</v>
      </c>
      <c r="E12">
        <f t="shared" ca="1" si="0"/>
        <v>1759917677.1736836</v>
      </c>
      <c r="F12">
        <f t="shared" ca="1" si="0"/>
        <v>2346549361.381834</v>
      </c>
      <c r="G12">
        <f t="shared" ca="1" si="0"/>
        <v>2933181045.5899849</v>
      </c>
      <c r="H12">
        <f t="shared" ca="1" si="0"/>
        <v>3519812729.7981358</v>
      </c>
      <c r="I12">
        <f t="shared" ca="1" si="0"/>
        <v>4106444414.0062861</v>
      </c>
      <c r="J12">
        <f t="shared" ca="1" si="0"/>
        <v>4693076098.2144365</v>
      </c>
      <c r="K12">
        <f t="shared" ca="1" si="0"/>
        <v>5279707782.4225874</v>
      </c>
      <c r="L12" s="207">
        <f ca="1">IF('Liv 2020'!$A20="LM",INDIRECT("'Liv 2020'!"&amp;'Country Selector'!$B$3&amp;ROW($A20))*10^12,0)*'Process Emissions Multipliers'!$E$62</f>
        <v>5866339466.6307383</v>
      </c>
      <c r="M12">
        <f t="shared" ca="1" si="4"/>
        <v>5279705519.9676647</v>
      </c>
      <c r="N12">
        <f t="shared" ca="1" si="1"/>
        <v>4693071573.3045902</v>
      </c>
      <c r="O12">
        <f t="shared" ca="1" si="1"/>
        <v>4106437626.6415167</v>
      </c>
      <c r="P12">
        <f t="shared" ca="1" si="1"/>
        <v>3519803679.9784431</v>
      </c>
      <c r="Q12">
        <f t="shared" ca="1" si="1"/>
        <v>2933169733.3153691</v>
      </c>
      <c r="R12">
        <f t="shared" ca="1" si="1"/>
        <v>2346535786.6522951</v>
      </c>
      <c r="S12">
        <f t="shared" ca="1" si="1"/>
        <v>1759901839.9892216</v>
      </c>
      <c r="T12">
        <f t="shared" ca="1" si="1"/>
        <v>1173267893.3261476</v>
      </c>
      <c r="U12">
        <f t="shared" ca="1" si="1"/>
        <v>586633946.66307378</v>
      </c>
      <c r="V12" s="207">
        <f ca="1">IF('Liv 2030'!$A20="LM",INDIRECT("'Liv 2030'!"&amp;'Country Selector'!$B$3&amp;ROW($A20))*10^12,0)*'Process Emissions Multipliers'!$G$62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07">
        <f ca="1">V12*'Process Emissions Multipliers'!$H$62</f>
        <v>0</v>
      </c>
    </row>
    <row r="13" spans="1:42">
      <c r="A13" s="74">
        <v>-39</v>
      </c>
      <c r="B13" s="208">
        <f ca="1">IF('Liv 2010'!$A21="LM",INDIRECT("'Liv 2010'!"&amp;'Country Selector'!$B$3&amp;ROW($A21))*10^12,0)*'Process Emissions Multipliers'!$C$62</f>
        <v>29754995.361865126</v>
      </c>
      <c r="C13">
        <f t="shared" ca="1" si="3"/>
        <v>26779495.825678613</v>
      </c>
      <c r="D13">
        <f t="shared" ca="1" si="0"/>
        <v>23803996.2894921</v>
      </c>
      <c r="E13">
        <f t="shared" ca="1" si="0"/>
        <v>20828496.753305588</v>
      </c>
      <c r="F13">
        <f t="shared" ca="1" si="0"/>
        <v>17852997.217119075</v>
      </c>
      <c r="G13">
        <f t="shared" ca="1" si="0"/>
        <v>14877497.680932563</v>
      </c>
      <c r="H13">
        <f t="shared" ca="1" si="0"/>
        <v>11901998.14474605</v>
      </c>
      <c r="I13">
        <f t="shared" ca="1" si="0"/>
        <v>8926498.6085595377</v>
      </c>
      <c r="J13">
        <f t="shared" ca="1" si="0"/>
        <v>5950999.0723730251</v>
      </c>
      <c r="K13">
        <f t="shared" ca="1" si="0"/>
        <v>2975499.5361865126</v>
      </c>
      <c r="L13" s="207">
        <f ca="1">IF('Liv 2020'!$A21="LM",INDIRECT("'Liv 2020'!"&amp;'Country Selector'!$B$3&amp;ROW($A21))*10^12,0)*'Process Emissions Multipliers'!$E$62</f>
        <v>0</v>
      </c>
      <c r="M13">
        <f t="shared" ca="1" si="4"/>
        <v>4437679.5190011393</v>
      </c>
      <c r="N13">
        <f t="shared" ca="1" si="1"/>
        <v>8875359.0380022787</v>
      </c>
      <c r="O13">
        <f t="shared" ca="1" si="1"/>
        <v>13313038.557003418</v>
      </c>
      <c r="P13">
        <f t="shared" ca="1" si="1"/>
        <v>17750718.076004557</v>
      </c>
      <c r="Q13">
        <f t="shared" ca="1" si="1"/>
        <v>22188397.595005695</v>
      </c>
      <c r="R13">
        <f t="shared" ca="1" si="1"/>
        <v>26626077.114006836</v>
      </c>
      <c r="S13">
        <f t="shared" ca="1" si="1"/>
        <v>31063756.633007973</v>
      </c>
      <c r="T13">
        <f t="shared" ca="1" si="1"/>
        <v>35501436.152009115</v>
      </c>
      <c r="U13">
        <f t="shared" ca="1" si="1"/>
        <v>39939115.671010248</v>
      </c>
      <c r="V13" s="207">
        <f ca="1">IF('Liv 2030'!$A21="LM",INDIRECT("'Liv 2030'!"&amp;'Country Selector'!$B$3&amp;ROW($A21))*10^12,0)*'Process Emissions Multipliers'!$G$62</f>
        <v>44376795.19001139</v>
      </c>
      <c r="W13" s="90">
        <f t="shared" ca="1" si="5"/>
        <v>44690175.395152606</v>
      </c>
      <c r="X13" s="90">
        <f t="shared" ca="1" si="2"/>
        <v>45003555.600293823</v>
      </c>
      <c r="Y13" s="90">
        <f t="shared" ca="1" si="2"/>
        <v>45316935.805435032</v>
      </c>
      <c r="Z13" s="90">
        <f t="shared" ca="1" si="2"/>
        <v>45630316.010576256</v>
      </c>
      <c r="AA13" s="90">
        <f t="shared" ca="1" si="2"/>
        <v>45943696.215717472</v>
      </c>
      <c r="AB13" s="90">
        <f t="shared" ca="1" si="2"/>
        <v>46257076.420858689</v>
      </c>
      <c r="AC13" s="90">
        <f t="shared" ca="1" si="2"/>
        <v>46570456.625999898</v>
      </c>
      <c r="AD13" s="90">
        <f t="shared" ca="1" si="2"/>
        <v>46883836.831141122</v>
      </c>
      <c r="AE13" s="90">
        <f t="shared" ca="1" si="2"/>
        <v>47197217.036282331</v>
      </c>
      <c r="AF13" s="90">
        <f t="shared" ca="1" si="2"/>
        <v>47510597.241423547</v>
      </c>
      <c r="AG13" s="90">
        <f t="shared" ca="1" si="2"/>
        <v>47823977.446564764</v>
      </c>
      <c r="AH13" s="90">
        <f t="shared" ca="1" si="2"/>
        <v>48137357.65170598</v>
      </c>
      <c r="AI13" s="90">
        <f t="shared" ca="1" si="2"/>
        <v>48450737.856847197</v>
      </c>
      <c r="AJ13" s="90">
        <f t="shared" ca="1" si="2"/>
        <v>48764118.061988413</v>
      </c>
      <c r="AK13" s="90">
        <f t="shared" ca="1" si="2"/>
        <v>49077498.26712963</v>
      </c>
      <c r="AL13" s="90">
        <f t="shared" ca="1" si="2"/>
        <v>49390878.472270846</v>
      </c>
      <c r="AM13" s="90">
        <f t="shared" ca="1" si="2"/>
        <v>49704258.67741207</v>
      </c>
      <c r="AN13" s="90">
        <f t="shared" ca="1" si="2"/>
        <v>50017638.882553279</v>
      </c>
      <c r="AO13" s="90">
        <f t="shared" ca="1" si="2"/>
        <v>50331019.087694496</v>
      </c>
      <c r="AP13" s="207">
        <f ca="1">V13*'Process Emissions Multipliers'!$H$62</f>
        <v>50644399.292835712</v>
      </c>
    </row>
    <row r="14" spans="1:42">
      <c r="A14" s="74">
        <v>-38</v>
      </c>
      <c r="B14" s="208">
        <f ca="1">IF('Liv 2010'!$A22="LM",INDIRECT("'Liv 2010'!"&amp;'Country Selector'!$B$3&amp;ROW($A22))*10^12,0)*'Process Emissions Multipliers'!$C$62</f>
        <v>1477243942.7309756</v>
      </c>
      <c r="C14">
        <f t="shared" ca="1" si="3"/>
        <v>1333783598.471046</v>
      </c>
      <c r="D14">
        <f t="shared" ca="1" si="0"/>
        <v>1190323254.2111166</v>
      </c>
      <c r="E14">
        <f t="shared" ca="1" si="0"/>
        <v>1046862909.9511868</v>
      </c>
      <c r="F14">
        <f t="shared" ca="1" si="0"/>
        <v>903402565.69125724</v>
      </c>
      <c r="G14">
        <f t="shared" ca="1" si="0"/>
        <v>759942221.4313277</v>
      </c>
      <c r="H14">
        <f t="shared" ca="1" si="0"/>
        <v>616481877.17139816</v>
      </c>
      <c r="I14">
        <f t="shared" ca="1" si="0"/>
        <v>473021532.91146845</v>
      </c>
      <c r="J14">
        <f t="shared" ca="1" si="0"/>
        <v>329561188.65153891</v>
      </c>
      <c r="K14">
        <f t="shared" ca="1" si="0"/>
        <v>186100844.39160931</v>
      </c>
      <c r="L14" s="207">
        <f ca="1">IF('Liv 2020'!$A22="LM",INDIRECT("'Liv 2020'!"&amp;'Country Selector'!$B$3&amp;ROW($A22))*10^12,0)*'Process Emissions Multipliers'!$E$62</f>
        <v>42640500.131679699</v>
      </c>
      <c r="M14">
        <f t="shared" ca="1" si="4"/>
        <v>38376450.118511729</v>
      </c>
      <c r="N14">
        <f t="shared" ca="1" si="1"/>
        <v>34112400.105343759</v>
      </c>
      <c r="O14">
        <f t="shared" ca="1" si="1"/>
        <v>29848350.092175789</v>
      </c>
      <c r="P14">
        <f t="shared" ca="1" si="1"/>
        <v>25584300.079007819</v>
      </c>
      <c r="Q14">
        <f t="shared" ca="1" si="1"/>
        <v>21320250.065839849</v>
      </c>
      <c r="R14">
        <f t="shared" ca="1" si="1"/>
        <v>17056200.05267188</v>
      </c>
      <c r="S14">
        <f t="shared" ca="1" si="1"/>
        <v>12792150.03950391</v>
      </c>
      <c r="T14">
        <f t="shared" ca="1" si="1"/>
        <v>8528100.0263359398</v>
      </c>
      <c r="U14">
        <f t="shared" ca="1" si="1"/>
        <v>4264050.0131679699</v>
      </c>
      <c r="V14" s="207">
        <f ca="1">IF('Liv 2030'!$A22="LM",INDIRECT("'Liv 2030'!"&amp;'Country Selector'!$B$3&amp;ROW($A22))*10^12,0)*'Process Emissions Multipliers'!$G$62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07">
        <f ca="1">V14*'Process Emissions Multipliers'!$H$62</f>
        <v>0</v>
      </c>
    </row>
    <row r="15" spans="1:42">
      <c r="A15" s="74">
        <v>-37</v>
      </c>
      <c r="B15" s="208">
        <f ca="1">IF('Liv 2010'!$A23="LM",INDIRECT("'Liv 2010'!"&amp;'Country Selector'!$B$3&amp;ROW($A23))*10^12,0)*'Process Emissions Multipliers'!$C$62</f>
        <v>16363870.051834553</v>
      </c>
      <c r="C15">
        <f t="shared" ca="1" si="3"/>
        <v>15017307.00897982</v>
      </c>
      <c r="D15">
        <f t="shared" ca="1" si="0"/>
        <v>13670743.966125086</v>
      </c>
      <c r="E15">
        <f t="shared" ca="1" si="0"/>
        <v>12324180.923270352</v>
      </c>
      <c r="F15">
        <f t="shared" ca="1" si="0"/>
        <v>10977617.880415618</v>
      </c>
      <c r="G15">
        <f t="shared" ca="1" si="0"/>
        <v>9631054.8375608847</v>
      </c>
      <c r="H15">
        <f t="shared" ca="1" si="0"/>
        <v>8284491.7947061509</v>
      </c>
      <c r="I15">
        <f t="shared" ca="1" si="0"/>
        <v>6937928.7518514171</v>
      </c>
      <c r="J15">
        <f t="shared" ca="1" si="0"/>
        <v>5591365.7089966834</v>
      </c>
      <c r="K15">
        <f t="shared" ca="1" si="0"/>
        <v>4244802.6661419505</v>
      </c>
      <c r="L15" s="207">
        <f ca="1">IF('Liv 2020'!$A23="LM",INDIRECT("'Liv 2020'!"&amp;'Country Selector'!$B$3&amp;ROW($A23))*10^12,0)*'Process Emissions Multipliers'!$E$62</f>
        <v>2898239.6232872168</v>
      </c>
      <c r="M15">
        <f t="shared" ca="1" si="4"/>
        <v>553877282.71497524</v>
      </c>
      <c r="N15">
        <f t="shared" ca="1" si="1"/>
        <v>1104856325.8066633</v>
      </c>
      <c r="O15">
        <f t="shared" ca="1" si="1"/>
        <v>1655835368.898351</v>
      </c>
      <c r="P15">
        <f t="shared" ca="1" si="1"/>
        <v>2206814411.9900393</v>
      </c>
      <c r="Q15">
        <f t="shared" ca="1" si="1"/>
        <v>2757793455.081727</v>
      </c>
      <c r="R15">
        <f t="shared" ca="1" si="1"/>
        <v>3308772498.1734147</v>
      </c>
      <c r="S15">
        <f t="shared" ca="1" si="1"/>
        <v>3859751541.2651029</v>
      </c>
      <c r="T15">
        <f t="shared" ca="1" si="1"/>
        <v>4410730584.3567915</v>
      </c>
      <c r="U15">
        <f t="shared" ca="1" si="1"/>
        <v>4961709627.4484797</v>
      </c>
      <c r="V15" s="207">
        <f ca="1">IF('Liv 2030'!$A23="LM",INDIRECT("'Liv 2030'!"&amp;'Country Selector'!$B$3&amp;ROW($A23))*10^12,0)*'Process Emissions Multipliers'!$G$62</f>
        <v>5512688670.5401669</v>
      </c>
      <c r="W15" s="90">
        <f t="shared" ca="1" si="5"/>
        <v>5551618194.3837996</v>
      </c>
      <c r="X15" s="90">
        <f t="shared" ca="1" si="2"/>
        <v>5590547718.2274323</v>
      </c>
      <c r="Y15" s="90">
        <f t="shared" ca="1" si="2"/>
        <v>5629477242.071064</v>
      </c>
      <c r="Z15" s="90">
        <f t="shared" ca="1" si="2"/>
        <v>5668406765.9146957</v>
      </c>
      <c r="AA15" s="90">
        <f t="shared" ca="1" si="2"/>
        <v>5707336289.7583294</v>
      </c>
      <c r="AB15" s="90">
        <f t="shared" ca="1" si="2"/>
        <v>5746265813.6019611</v>
      </c>
      <c r="AC15" s="90">
        <f t="shared" ca="1" si="2"/>
        <v>5785195337.4455929</v>
      </c>
      <c r="AD15" s="90">
        <f t="shared" ca="1" si="2"/>
        <v>5824124861.2892246</v>
      </c>
      <c r="AE15" s="90">
        <f t="shared" ca="1" si="2"/>
        <v>5863054385.1328573</v>
      </c>
      <c r="AF15" s="90">
        <f t="shared" ca="1" si="2"/>
        <v>5901983908.97649</v>
      </c>
      <c r="AG15" s="90">
        <f t="shared" ca="1" si="2"/>
        <v>5940913432.8201218</v>
      </c>
      <c r="AH15" s="90">
        <f t="shared" ca="1" si="2"/>
        <v>5979842956.6637554</v>
      </c>
      <c r="AI15" s="90">
        <f t="shared" ca="1" si="2"/>
        <v>6018772480.5073872</v>
      </c>
      <c r="AJ15" s="90">
        <f t="shared" ca="1" si="2"/>
        <v>6057702004.3510199</v>
      </c>
      <c r="AK15" s="90">
        <f t="shared" ca="1" si="2"/>
        <v>6096631528.1946526</v>
      </c>
      <c r="AL15" s="90">
        <f t="shared" ca="1" si="2"/>
        <v>6135561052.0382833</v>
      </c>
      <c r="AM15" s="90">
        <f t="shared" ca="1" si="2"/>
        <v>6174490575.881916</v>
      </c>
      <c r="AN15" s="90">
        <f t="shared" ca="1" si="2"/>
        <v>6213420099.7255487</v>
      </c>
      <c r="AO15" s="90">
        <f t="shared" ca="1" si="2"/>
        <v>6252349623.5691805</v>
      </c>
      <c r="AP15" s="207">
        <f ca="1">V15*'Process Emissions Multipliers'!$H$62</f>
        <v>6291279147.4128132</v>
      </c>
    </row>
    <row r="16" spans="1:42">
      <c r="A16" s="74">
        <v>-36</v>
      </c>
      <c r="B16" s="208">
        <f ca="1">IF('Liv 2010'!$A24="LM",INDIRECT("'Liv 2010'!"&amp;'Country Selector'!$B$3&amp;ROW($A24))*10^12,0)*'Process Emissions Multipliers'!$C$62</f>
        <v>863510554.15813136</v>
      </c>
      <c r="C16">
        <f t="shared" ca="1" si="3"/>
        <v>839394069.08051836</v>
      </c>
      <c r="D16">
        <f t="shared" ca="1" si="0"/>
        <v>815277584.00290525</v>
      </c>
      <c r="E16">
        <f t="shared" ca="1" si="0"/>
        <v>791161098.92529225</v>
      </c>
      <c r="F16">
        <f t="shared" ca="1" si="0"/>
        <v>767044613.84767914</v>
      </c>
      <c r="G16">
        <f t="shared" ca="1" si="0"/>
        <v>742928128.77006614</v>
      </c>
      <c r="H16">
        <f t="shared" ca="1" si="0"/>
        <v>718811643.69245315</v>
      </c>
      <c r="I16">
        <f t="shared" ca="1" si="0"/>
        <v>694695158.61484003</v>
      </c>
      <c r="J16">
        <f t="shared" ca="1" si="0"/>
        <v>670578673.53722703</v>
      </c>
      <c r="K16">
        <f t="shared" ca="1" si="0"/>
        <v>646462188.45961392</v>
      </c>
      <c r="L16" s="207">
        <f ca="1">IF('Liv 2020'!$A24="LM",INDIRECT("'Liv 2020'!"&amp;'Country Selector'!$B$3&amp;ROW($A24))*10^12,0)*'Process Emissions Multipliers'!$E$62</f>
        <v>622345703.38200092</v>
      </c>
      <c r="M16">
        <f t="shared" ca="1" si="4"/>
        <v>560111133.04380083</v>
      </c>
      <c r="N16">
        <f t="shared" ca="1" si="1"/>
        <v>497876562.70560074</v>
      </c>
      <c r="O16">
        <f t="shared" ca="1" si="1"/>
        <v>435641992.36740065</v>
      </c>
      <c r="P16">
        <f t="shared" ca="1" si="1"/>
        <v>373407422.02920055</v>
      </c>
      <c r="Q16">
        <f t="shared" ca="1" si="1"/>
        <v>311172851.69100046</v>
      </c>
      <c r="R16">
        <f t="shared" ca="1" si="1"/>
        <v>248938281.35280037</v>
      </c>
      <c r="S16">
        <f t="shared" ca="1" si="1"/>
        <v>186703711.01460028</v>
      </c>
      <c r="T16">
        <f t="shared" ca="1" si="1"/>
        <v>124469140.67640018</v>
      </c>
      <c r="U16">
        <f t="shared" ca="1" si="1"/>
        <v>62234570.338200092</v>
      </c>
      <c r="V16" s="207">
        <f ca="1">IF('Liv 2030'!$A24="LM",INDIRECT("'Liv 2030'!"&amp;'Country Selector'!$B$3&amp;ROW($A24))*10^12,0)*'Process Emissions Multipliers'!$G$62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07">
        <f ca="1">V16*'Process Emissions Multipliers'!$H$62</f>
        <v>0</v>
      </c>
    </row>
    <row r="17" spans="1:42">
      <c r="A17" s="74">
        <v>-35</v>
      </c>
      <c r="B17" s="208">
        <f ca="1">IF('Liv 2010'!$A25="LM",INDIRECT("'Liv 2010'!"&amp;'Country Selector'!$B$3&amp;ROW($A25))*10^12,0)*'Process Emissions Multipliers'!$C$62</f>
        <v>238833601.52929023</v>
      </c>
      <c r="C17">
        <f t="shared" ca="1" si="3"/>
        <v>214950241.37636122</v>
      </c>
      <c r="D17">
        <f t="shared" ca="1" si="0"/>
        <v>191066881.22343218</v>
      </c>
      <c r="E17">
        <f t="shared" ca="1" si="0"/>
        <v>167183521.07050318</v>
      </c>
      <c r="F17">
        <f t="shared" ca="1" si="0"/>
        <v>143300160.91757414</v>
      </c>
      <c r="G17">
        <f t="shared" ca="1" si="0"/>
        <v>119416800.76464513</v>
      </c>
      <c r="H17">
        <f t="shared" ca="1" si="0"/>
        <v>95533440.611716092</v>
      </c>
      <c r="I17">
        <f t="shared" ca="1" si="0"/>
        <v>71650080.458787069</v>
      </c>
      <c r="J17">
        <f t="shared" ca="1" si="0"/>
        <v>47766720.305858046</v>
      </c>
      <c r="K17">
        <f t="shared" ca="1" si="0"/>
        <v>23883360.152929023</v>
      </c>
      <c r="L17" s="207">
        <f ca="1">IF('Liv 2020'!$A25="LM",INDIRECT("'Liv 2020'!"&amp;'Country Selector'!$B$3&amp;ROW($A25))*10^12,0)*'Process Emissions Multipliers'!$E$62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 s="207">
        <f ca="1">IF('Liv 2030'!$A25="LM",INDIRECT("'Liv 2030'!"&amp;'Country Selector'!$B$3&amp;ROW($A25))*10^12,0)*'Process Emissions Multipliers'!$G$62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07">
        <f ca="1">V17*'Process Emissions Multipliers'!$H$62</f>
        <v>0</v>
      </c>
    </row>
    <row r="18" spans="1:42">
      <c r="A18" s="74">
        <v>-34</v>
      </c>
      <c r="B18" s="208">
        <f ca="1">IF('Liv 2010'!$A26="LM",INDIRECT("'Liv 2010'!"&amp;'Country Selector'!$B$3&amp;ROW($A26))*10^12,0)*'Process Emissions Multipliers'!$C$62</f>
        <v>990909.59151577076</v>
      </c>
      <c r="C18">
        <f t="shared" ca="1" si="3"/>
        <v>891818.63236419368</v>
      </c>
      <c r="D18">
        <f t="shared" ca="1" si="3"/>
        <v>792727.67321261659</v>
      </c>
      <c r="E18">
        <f t="shared" ca="1" si="3"/>
        <v>693636.7140610395</v>
      </c>
      <c r="F18">
        <f t="shared" ca="1" si="3"/>
        <v>594545.75490946253</v>
      </c>
      <c r="G18">
        <f t="shared" ca="1" si="3"/>
        <v>495454.79575788538</v>
      </c>
      <c r="H18">
        <f t="shared" ca="1" si="3"/>
        <v>396363.83660630829</v>
      </c>
      <c r="I18">
        <f t="shared" ca="1" si="3"/>
        <v>297272.87745473126</v>
      </c>
      <c r="J18">
        <f t="shared" ca="1" si="3"/>
        <v>198181.91830315415</v>
      </c>
      <c r="K18">
        <f t="shared" ca="1" si="3"/>
        <v>99090.959151577073</v>
      </c>
      <c r="L18" s="207">
        <f ca="1">IF('Liv 2020'!$A26="LM",INDIRECT("'Liv 2020'!"&amp;'Country Selector'!$B$3&amp;ROW($A26))*10^12,0)*'Process Emissions Multipliers'!$E$62</f>
        <v>0</v>
      </c>
      <c r="M18">
        <f t="shared" ca="1" si="4"/>
        <v>86570381.597288907</v>
      </c>
      <c r="N18">
        <f t="shared" ca="1" si="4"/>
        <v>173140763.19457781</v>
      </c>
      <c r="O18">
        <f t="shared" ca="1" si="4"/>
        <v>259711144.79186672</v>
      </c>
      <c r="P18">
        <f t="shared" ca="1" si="4"/>
        <v>346281526.38915563</v>
      </c>
      <c r="Q18">
        <f t="shared" ca="1" si="4"/>
        <v>432851907.98644459</v>
      </c>
      <c r="R18">
        <f t="shared" ca="1" si="4"/>
        <v>519422289.58373344</v>
      </c>
      <c r="S18">
        <f t="shared" ca="1" si="4"/>
        <v>605992671.18102241</v>
      </c>
      <c r="T18">
        <f t="shared" ca="1" si="4"/>
        <v>692563052.77831125</v>
      </c>
      <c r="U18">
        <f t="shared" ca="1" si="4"/>
        <v>779133434.3756001</v>
      </c>
      <c r="V18" s="207">
        <f ca="1">IF('Liv 2030'!$A26="LM",INDIRECT("'Liv 2030'!"&amp;'Country Selector'!$B$3&amp;ROW($A26))*10^12,0)*'Process Emissions Multipliers'!$G$62</f>
        <v>865703815.97288907</v>
      </c>
      <c r="W18" s="90">
        <f t="shared" ca="1" si="5"/>
        <v>871817246.16268754</v>
      </c>
      <c r="X18" s="90">
        <f t="shared" ca="1" si="5"/>
        <v>877930676.3524859</v>
      </c>
      <c r="Y18" s="90">
        <f t="shared" ca="1" si="5"/>
        <v>884044106.54228425</v>
      </c>
      <c r="Z18" s="90">
        <f t="shared" ca="1" si="5"/>
        <v>890157536.73208284</v>
      </c>
      <c r="AA18" s="90">
        <f t="shared" ca="1" si="5"/>
        <v>896270966.9218812</v>
      </c>
      <c r="AB18" s="90">
        <f t="shared" ca="1" si="5"/>
        <v>902384397.11167967</v>
      </c>
      <c r="AC18" s="90">
        <f t="shared" ca="1" si="5"/>
        <v>908497827.30147803</v>
      </c>
      <c r="AD18" s="90">
        <f t="shared" ca="1" si="5"/>
        <v>914611257.4912765</v>
      </c>
      <c r="AE18" s="90">
        <f t="shared" ca="1" si="5"/>
        <v>920724687.68107498</v>
      </c>
      <c r="AF18" s="90">
        <f t="shared" ca="1" si="5"/>
        <v>926838117.87087345</v>
      </c>
      <c r="AG18" s="90">
        <f t="shared" ca="1" si="5"/>
        <v>932951548.06067181</v>
      </c>
      <c r="AH18" s="90">
        <f t="shared" ca="1" si="5"/>
        <v>939064978.25047016</v>
      </c>
      <c r="AI18" s="90">
        <f t="shared" ca="1" si="5"/>
        <v>945178408.44026864</v>
      </c>
      <c r="AJ18" s="90">
        <f t="shared" ca="1" si="5"/>
        <v>951291838.63006711</v>
      </c>
      <c r="AK18" s="90">
        <f t="shared" ca="1" si="5"/>
        <v>957405268.81986547</v>
      </c>
      <c r="AL18" s="90">
        <f t="shared" ca="1" si="5"/>
        <v>963518699.00966394</v>
      </c>
      <c r="AM18" s="90">
        <f t="shared" ca="1" si="6"/>
        <v>969632129.19946241</v>
      </c>
      <c r="AN18" s="90">
        <f t="shared" ca="1" si="6"/>
        <v>975745559.38926077</v>
      </c>
      <c r="AO18" s="90">
        <f t="shared" ca="1" si="6"/>
        <v>981858989.57905924</v>
      </c>
      <c r="AP18" s="207">
        <f ca="1">V18*'Process Emissions Multipliers'!$H$62</f>
        <v>987972419.76885772</v>
      </c>
    </row>
    <row r="19" spans="1:42">
      <c r="A19" s="74">
        <v>-33</v>
      </c>
      <c r="B19" s="208">
        <f ca="1">IF('Liv 2010'!$A27="LM",INDIRECT("'Liv 2010'!"&amp;'Country Selector'!$B$3&amp;ROW($A27))*10^12,0)*'Process Emissions Multipliers'!$C$62</f>
        <v>918512952.29591453</v>
      </c>
      <c r="C19">
        <f t="shared" ca="1" si="3"/>
        <v>842168931.6310643</v>
      </c>
      <c r="D19">
        <f t="shared" ca="1" si="3"/>
        <v>765824910.96621418</v>
      </c>
      <c r="E19">
        <f t="shared" ca="1" si="3"/>
        <v>689480890.30136383</v>
      </c>
      <c r="F19">
        <f t="shared" ca="1" si="3"/>
        <v>613136869.63651359</v>
      </c>
      <c r="G19">
        <f t="shared" ca="1" si="3"/>
        <v>536792848.97166336</v>
      </c>
      <c r="H19">
        <f t="shared" ca="1" si="3"/>
        <v>460448828.30681324</v>
      </c>
      <c r="I19">
        <f t="shared" ca="1" si="3"/>
        <v>384104807.64196295</v>
      </c>
      <c r="J19">
        <f t="shared" ca="1" si="3"/>
        <v>307760786.97711277</v>
      </c>
      <c r="K19">
        <f t="shared" ca="1" si="3"/>
        <v>231416766.31226254</v>
      </c>
      <c r="L19" s="207">
        <f ca="1">IF('Liv 2020'!$A27="LM",INDIRECT("'Liv 2020'!"&amp;'Country Selector'!$B$3&amp;ROW($A27))*10^12,0)*'Process Emissions Multipliers'!$E$62</f>
        <v>155072745.6474123</v>
      </c>
      <c r="M19">
        <f t="shared" ca="1" si="4"/>
        <v>680994797.18112433</v>
      </c>
      <c r="N19">
        <f t="shared" ca="1" si="4"/>
        <v>1206916848.7148364</v>
      </c>
      <c r="O19">
        <f t="shared" ca="1" si="4"/>
        <v>1732838900.2485485</v>
      </c>
      <c r="P19">
        <f t="shared" ca="1" si="4"/>
        <v>2258760951.7822604</v>
      </c>
      <c r="Q19">
        <f t="shared" ca="1" si="4"/>
        <v>2784683003.3159723</v>
      </c>
      <c r="R19">
        <f t="shared" ca="1" si="4"/>
        <v>3310605054.8496847</v>
      </c>
      <c r="S19">
        <f t="shared" ca="1" si="4"/>
        <v>3836527106.3833961</v>
      </c>
      <c r="T19">
        <f t="shared" ca="1" si="4"/>
        <v>4362449157.9171085</v>
      </c>
      <c r="U19">
        <f t="shared" ca="1" si="4"/>
        <v>4888371209.4508209</v>
      </c>
      <c r="V19" s="207">
        <f ca="1">IF('Liv 2030'!$A27="LM",INDIRECT("'Liv 2030'!"&amp;'Country Selector'!$B$3&amp;ROW($A27))*10^12,0)*'Process Emissions Multipliers'!$G$62</f>
        <v>5414293260.9845324</v>
      </c>
      <c r="W19" s="90">
        <f t="shared" ca="1" si="5"/>
        <v>5452527935.7860136</v>
      </c>
      <c r="X19" s="90">
        <f t="shared" ca="1" si="5"/>
        <v>5490762610.5874958</v>
      </c>
      <c r="Y19" s="90">
        <f t="shared" ca="1" si="5"/>
        <v>5528997285.3889771</v>
      </c>
      <c r="Z19" s="90">
        <f t="shared" ca="1" si="5"/>
        <v>5567231960.1904593</v>
      </c>
      <c r="AA19" s="90">
        <f t="shared" ca="1" si="5"/>
        <v>5605466634.9919405</v>
      </c>
      <c r="AB19" s="90">
        <f t="shared" ca="1" si="5"/>
        <v>5643701309.7934217</v>
      </c>
      <c r="AC19" s="90">
        <f t="shared" ca="1" si="5"/>
        <v>5681935984.5949039</v>
      </c>
      <c r="AD19" s="90">
        <f t="shared" ca="1" si="5"/>
        <v>5720170659.3963852</v>
      </c>
      <c r="AE19" s="90">
        <f t="shared" ca="1" si="5"/>
        <v>5758405334.1978664</v>
      </c>
      <c r="AF19" s="90">
        <f t="shared" ca="1" si="5"/>
        <v>5796640008.9993477</v>
      </c>
      <c r="AG19" s="90">
        <f t="shared" ca="1" si="5"/>
        <v>5834874683.8008308</v>
      </c>
      <c r="AH19" s="90">
        <f t="shared" ca="1" si="5"/>
        <v>5873109358.6023121</v>
      </c>
      <c r="AI19" s="90">
        <f t="shared" ca="1" si="5"/>
        <v>5911344033.4037924</v>
      </c>
      <c r="AJ19" s="90">
        <f t="shared" ca="1" si="5"/>
        <v>5949578708.2052746</v>
      </c>
      <c r="AK19" s="90">
        <f t="shared" ca="1" si="5"/>
        <v>5987813383.0067558</v>
      </c>
      <c r="AL19" s="90">
        <f t="shared" ca="1" si="5"/>
        <v>6026048057.8082371</v>
      </c>
      <c r="AM19" s="90">
        <f t="shared" ca="1" si="6"/>
        <v>6064282732.6097193</v>
      </c>
      <c r="AN19" s="90">
        <f t="shared" ca="1" si="6"/>
        <v>6102517407.4112005</v>
      </c>
      <c r="AO19" s="90">
        <f t="shared" ca="1" si="6"/>
        <v>6140752082.2126827</v>
      </c>
      <c r="AP19" s="207">
        <f ca="1">V19*'Process Emissions Multipliers'!$H$62</f>
        <v>6178986757.014164</v>
      </c>
    </row>
    <row r="20" spans="1:42">
      <c r="A20" s="74">
        <v>-32</v>
      </c>
      <c r="B20" s="208">
        <f ca="1">IF('Liv 2010'!$A28="LM",INDIRECT("'Liv 2010'!"&amp;'Country Selector'!$B$3&amp;ROW($A28))*10^12,0)*'Process Emissions Multipliers'!$C$62</f>
        <v>49921966.486588277</v>
      </c>
      <c r="C20">
        <f t="shared" ca="1" si="3"/>
        <v>565175027.56883848</v>
      </c>
      <c r="D20">
        <f t="shared" ca="1" si="3"/>
        <v>1080428088.6510887</v>
      </c>
      <c r="E20">
        <f t="shared" ca="1" si="3"/>
        <v>1595681149.7333386</v>
      </c>
      <c r="F20">
        <f t="shared" ca="1" si="3"/>
        <v>2110934210.815589</v>
      </c>
      <c r="G20">
        <f t="shared" ca="1" si="3"/>
        <v>2626187271.8978391</v>
      </c>
      <c r="H20">
        <f t="shared" ca="1" si="3"/>
        <v>3141440332.9800892</v>
      </c>
      <c r="I20">
        <f t="shared" ca="1" si="3"/>
        <v>3656693394.0623388</v>
      </c>
      <c r="J20">
        <f t="shared" ca="1" si="3"/>
        <v>4171946455.1445894</v>
      </c>
      <c r="K20">
        <f t="shared" ca="1" si="3"/>
        <v>4687199516.2268391</v>
      </c>
      <c r="L20" s="207">
        <f ca="1">IF('Liv 2020'!$A28="LM",INDIRECT("'Liv 2020'!"&amp;'Country Selector'!$B$3&amp;ROW($A28))*10^12,0)*'Process Emissions Multipliers'!$E$62</f>
        <v>5202452577.3090897</v>
      </c>
      <c r="M20">
        <f t="shared" ca="1" si="4"/>
        <v>4682217184.7152319</v>
      </c>
      <c r="N20">
        <f t="shared" ca="1" si="4"/>
        <v>4161981792.1213746</v>
      </c>
      <c r="O20">
        <f t="shared" ca="1" si="4"/>
        <v>3641746399.5275168</v>
      </c>
      <c r="P20">
        <f t="shared" ca="1" si="4"/>
        <v>3121511006.9336596</v>
      </c>
      <c r="Q20">
        <f t="shared" ca="1" si="4"/>
        <v>2601275614.3398023</v>
      </c>
      <c r="R20">
        <f t="shared" ca="1" si="4"/>
        <v>2081040221.7459447</v>
      </c>
      <c r="S20">
        <f t="shared" ca="1" si="4"/>
        <v>1560804829.152087</v>
      </c>
      <c r="T20">
        <f t="shared" ca="1" si="4"/>
        <v>1040569436.5582296</v>
      </c>
      <c r="U20">
        <f t="shared" ca="1" si="4"/>
        <v>520334043.96437204</v>
      </c>
      <c r="V20" s="207">
        <f ca="1">IF('Liv 2030'!$A28="LM",INDIRECT("'Liv 2030'!"&amp;'Country Selector'!$B$3&amp;ROW($A28))*10^12,0)*'Process Emissions Multipliers'!$G$62</f>
        <v>98651.370514513517</v>
      </c>
      <c r="W20" s="90">
        <f t="shared" ca="1" si="5"/>
        <v>99348.027102645399</v>
      </c>
      <c r="X20" s="90">
        <f t="shared" ca="1" si="5"/>
        <v>100044.68369077727</v>
      </c>
      <c r="Y20" s="90">
        <f t="shared" ca="1" si="5"/>
        <v>100741.34027890915</v>
      </c>
      <c r="Z20" s="90">
        <f t="shared" ca="1" si="5"/>
        <v>101437.99686704102</v>
      </c>
      <c r="AA20" s="90">
        <f t="shared" ca="1" si="5"/>
        <v>102134.6534551729</v>
      </c>
      <c r="AB20" s="90">
        <f t="shared" ca="1" si="5"/>
        <v>102831.31004330478</v>
      </c>
      <c r="AC20" s="90">
        <f t="shared" ca="1" si="5"/>
        <v>103527.96663143665</v>
      </c>
      <c r="AD20" s="90">
        <f t="shared" ca="1" si="5"/>
        <v>104224.62321956852</v>
      </c>
      <c r="AE20" s="90">
        <f t="shared" ca="1" si="5"/>
        <v>104921.2798077004</v>
      </c>
      <c r="AF20" s="90">
        <f t="shared" ca="1" si="5"/>
        <v>105617.93639583228</v>
      </c>
      <c r="AG20" s="90">
        <f t="shared" ca="1" si="5"/>
        <v>106314.59298396415</v>
      </c>
      <c r="AH20" s="90">
        <f t="shared" ca="1" si="5"/>
        <v>107011.24957209601</v>
      </c>
      <c r="AI20" s="90">
        <f t="shared" ca="1" si="5"/>
        <v>107707.9061602279</v>
      </c>
      <c r="AJ20" s="90">
        <f t="shared" ca="1" si="5"/>
        <v>108404.56274835978</v>
      </c>
      <c r="AK20" s="90">
        <f t="shared" ca="1" si="5"/>
        <v>109101.21933649165</v>
      </c>
      <c r="AL20" s="90">
        <f t="shared" ca="1" si="5"/>
        <v>109797.87592462351</v>
      </c>
      <c r="AM20" s="90">
        <f t="shared" ca="1" si="6"/>
        <v>110494.5325127554</v>
      </c>
      <c r="AN20" s="90">
        <f t="shared" ca="1" si="6"/>
        <v>111191.18910088728</v>
      </c>
      <c r="AO20" s="90">
        <f t="shared" ca="1" si="6"/>
        <v>111887.84568901914</v>
      </c>
      <c r="AP20" s="207">
        <f ca="1">V20*'Process Emissions Multipliers'!$H$62</f>
        <v>112584.50227715103</v>
      </c>
    </row>
    <row r="21" spans="1:42">
      <c r="A21" s="74">
        <v>-31</v>
      </c>
      <c r="B21" s="208">
        <f ca="1">IF('Liv 2010'!$A29="LM",INDIRECT("'Liv 2010'!"&amp;'Country Selector'!$B$3&amp;ROW($A29))*10^12,0)*'Process Emissions Multipliers'!$C$62</f>
        <v>1996511712.1750641</v>
      </c>
      <c r="C21">
        <f t="shared" ca="1" si="3"/>
        <v>2100353199.7750726</v>
      </c>
      <c r="D21">
        <f t="shared" ca="1" si="3"/>
        <v>2204194687.3750811</v>
      </c>
      <c r="E21">
        <f t="shared" ca="1" si="3"/>
        <v>2308036174.97509</v>
      </c>
      <c r="F21">
        <f t="shared" ca="1" si="3"/>
        <v>2411877662.5750985</v>
      </c>
      <c r="G21">
        <f t="shared" ca="1" si="3"/>
        <v>2515719150.175107</v>
      </c>
      <c r="H21">
        <f t="shared" ca="1" si="3"/>
        <v>2619560637.775116</v>
      </c>
      <c r="I21">
        <f t="shared" ca="1" si="3"/>
        <v>2723402125.3751245</v>
      </c>
      <c r="J21">
        <f t="shared" ca="1" si="3"/>
        <v>2827243612.9751329</v>
      </c>
      <c r="K21">
        <f t="shared" ca="1" si="3"/>
        <v>2931085100.5751419</v>
      </c>
      <c r="L21" s="207">
        <f ca="1">IF('Liv 2020'!$A29="LM",INDIRECT("'Liv 2020'!"&amp;'Country Selector'!$B$3&amp;ROW($A29))*10^12,0)*'Process Emissions Multipliers'!$E$62</f>
        <v>3034926588.1751504</v>
      </c>
      <c r="M21">
        <f t="shared" ca="1" si="4"/>
        <v>3357206317.4713988</v>
      </c>
      <c r="N21">
        <f t="shared" ca="1" si="4"/>
        <v>3679486046.7676468</v>
      </c>
      <c r="O21">
        <f t="shared" ca="1" si="4"/>
        <v>4001765776.0638947</v>
      </c>
      <c r="P21">
        <f t="shared" ca="1" si="4"/>
        <v>4324045505.3601437</v>
      </c>
      <c r="Q21">
        <f t="shared" ca="1" si="4"/>
        <v>4646325234.6563911</v>
      </c>
      <c r="R21">
        <f t="shared" ca="1" si="4"/>
        <v>4968604963.9526386</v>
      </c>
      <c r="S21">
        <f t="shared" ca="1" si="4"/>
        <v>5290884693.248888</v>
      </c>
      <c r="T21">
        <f t="shared" ca="1" si="4"/>
        <v>5613164422.5451355</v>
      </c>
      <c r="U21">
        <f t="shared" ca="1" si="4"/>
        <v>5935444151.8413849</v>
      </c>
      <c r="V21" s="207">
        <f ca="1">IF('Liv 2030'!$A29="LM",INDIRECT("'Liv 2030'!"&amp;'Country Selector'!$B$3&amp;ROW($A29))*10^12,0)*'Process Emissions Multipliers'!$G$62</f>
        <v>6257723881.1376324</v>
      </c>
      <c r="W21" s="90">
        <f t="shared" ca="1" si="5"/>
        <v>6301914697.1979465</v>
      </c>
      <c r="X21" s="90">
        <f t="shared" ca="1" si="5"/>
        <v>6346105513.2582598</v>
      </c>
      <c r="Y21" s="90">
        <f t="shared" ca="1" si="5"/>
        <v>6390296329.318573</v>
      </c>
      <c r="Z21" s="90">
        <f t="shared" ca="1" si="5"/>
        <v>6434487145.3788862</v>
      </c>
      <c r="AA21" s="90">
        <f t="shared" ca="1" si="5"/>
        <v>6478677961.4391994</v>
      </c>
      <c r="AB21" s="90">
        <f t="shared" ca="1" si="5"/>
        <v>6522868777.4995136</v>
      </c>
      <c r="AC21" s="90">
        <f t="shared" ca="1" si="5"/>
        <v>6567059593.5598269</v>
      </c>
      <c r="AD21" s="90">
        <f t="shared" ca="1" si="5"/>
        <v>6611250409.6201401</v>
      </c>
      <c r="AE21" s="90">
        <f t="shared" ca="1" si="5"/>
        <v>6655441225.6804543</v>
      </c>
      <c r="AF21" s="90">
        <f t="shared" ca="1" si="5"/>
        <v>6699632041.7407675</v>
      </c>
      <c r="AG21" s="90">
        <f t="shared" ca="1" si="5"/>
        <v>6743822857.8010807</v>
      </c>
      <c r="AH21" s="90">
        <f t="shared" ca="1" si="5"/>
        <v>6788013673.8613949</v>
      </c>
      <c r="AI21" s="90">
        <f t="shared" ca="1" si="5"/>
        <v>6832204489.9217081</v>
      </c>
      <c r="AJ21" s="90">
        <f t="shared" ca="1" si="5"/>
        <v>6876395305.9820213</v>
      </c>
      <c r="AK21" s="90">
        <f t="shared" ca="1" si="5"/>
        <v>6920586122.0423355</v>
      </c>
      <c r="AL21" s="90">
        <f t="shared" ca="1" si="5"/>
        <v>6964776938.1026487</v>
      </c>
      <c r="AM21" s="90">
        <f t="shared" ca="1" si="6"/>
        <v>7008967754.162962</v>
      </c>
      <c r="AN21" s="90">
        <f t="shared" ca="1" si="6"/>
        <v>7053158570.2232752</v>
      </c>
      <c r="AO21" s="90">
        <f t="shared" ca="1" si="6"/>
        <v>7097349386.2835894</v>
      </c>
      <c r="AP21" s="207">
        <f ca="1">V21*'Process Emissions Multipliers'!$H$62</f>
        <v>7141540202.3439026</v>
      </c>
    </row>
    <row r="22" spans="1:42">
      <c r="A22" s="74">
        <v>-30</v>
      </c>
      <c r="B22" s="208">
        <f ca="1">IF('Liv 2010'!$A30="LM",INDIRECT("'Liv 2010'!"&amp;'Country Selector'!$B$3&amp;ROW($A30))*10^12,0)*'Process Emissions Multipliers'!$C$62</f>
        <v>18270370.749242067</v>
      </c>
      <c r="C22">
        <f t="shared" ca="1" si="3"/>
        <v>16443333.674317861</v>
      </c>
      <c r="D22">
        <f t="shared" ca="1" si="3"/>
        <v>14616296.599393655</v>
      </c>
      <c r="E22">
        <f t="shared" ca="1" si="3"/>
        <v>12789259.524469446</v>
      </c>
      <c r="F22">
        <f t="shared" ca="1" si="3"/>
        <v>10962222.44954524</v>
      </c>
      <c r="G22">
        <f t="shared" ca="1" si="3"/>
        <v>9135185.3746210337</v>
      </c>
      <c r="H22">
        <f t="shared" ca="1" si="3"/>
        <v>7308148.2996968273</v>
      </c>
      <c r="I22">
        <f t="shared" ca="1" si="3"/>
        <v>5481111.22477262</v>
      </c>
      <c r="J22">
        <f t="shared" ca="1" si="3"/>
        <v>3654074.1498484137</v>
      </c>
      <c r="K22">
        <f t="shared" ca="1" si="3"/>
        <v>1827037.0749242068</v>
      </c>
      <c r="L22" s="207">
        <f ca="1">IF('Liv 2020'!$A30="LM",INDIRECT("'Liv 2020'!"&amp;'Country Selector'!$B$3&amp;ROW($A30))*10^12,0)*'Process Emissions Multipliers'!$E$62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 s="207">
        <f ca="1">IF('Liv 2030'!$A30="LM",INDIRECT("'Liv 2030'!"&amp;'Country Selector'!$B$3&amp;ROW($A30))*10^12,0)*'Process Emissions Multipliers'!$G$62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07">
        <f ca="1">V22*'Process Emissions Multipliers'!$H$62</f>
        <v>0</v>
      </c>
    </row>
    <row r="23" spans="1:42">
      <c r="A23" s="74">
        <v>-29</v>
      </c>
      <c r="B23" s="208">
        <f ca="1">IF('Liv 2010'!$A31="LM",INDIRECT("'Liv 2010'!"&amp;'Country Selector'!$B$3&amp;ROW($A31))*10^12,0)*'Process Emissions Multipliers'!$C$62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 s="207">
        <f ca="1">IF('Liv 2020'!$A31="LM",INDIRECT("'Liv 2020'!"&amp;'Country Selector'!$B$3&amp;ROW($A31))*10^12,0)*'Process Emissions Multipliers'!$E$62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 s="207">
        <f ca="1">IF('Liv 2030'!$A31="LM",INDIRECT("'Liv 2030'!"&amp;'Country Selector'!$B$3&amp;ROW($A31))*10^12,0)*'Process Emissions Multipliers'!$G$62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07">
        <f ca="1">V23*'Process Emissions Multipliers'!$H$62</f>
        <v>0</v>
      </c>
    </row>
    <row r="24" spans="1:42">
      <c r="A24" s="74">
        <v>-28</v>
      </c>
      <c r="B24" s="208">
        <f ca="1">IF('Liv 2010'!$A32="LM",INDIRECT("'Liv 2010'!"&amp;'Country Selector'!$B$3&amp;ROW($A32))*10^12,0)*'Process Emissions Multipliers'!$C$62</f>
        <v>3056778912.8877048</v>
      </c>
      <c r="C24">
        <f t="shared" ca="1" si="3"/>
        <v>2751101021.5989342</v>
      </c>
      <c r="D24">
        <f t="shared" ca="1" si="3"/>
        <v>2445423130.310164</v>
      </c>
      <c r="E24">
        <f t="shared" ca="1" si="3"/>
        <v>2139745239.0213935</v>
      </c>
      <c r="F24">
        <f t="shared" ca="1" si="3"/>
        <v>1834067347.7326229</v>
      </c>
      <c r="G24">
        <f t="shared" ca="1" si="3"/>
        <v>1528389456.4438524</v>
      </c>
      <c r="H24">
        <f t="shared" ca="1" si="3"/>
        <v>1222711565.155082</v>
      </c>
      <c r="I24">
        <f t="shared" ca="1" si="3"/>
        <v>917033673.86631143</v>
      </c>
      <c r="J24">
        <f t="shared" ca="1" si="3"/>
        <v>611355782.57754099</v>
      </c>
      <c r="K24">
        <f t="shared" ca="1" si="3"/>
        <v>305677891.2887705</v>
      </c>
      <c r="L24" s="207">
        <f ca="1">IF('Liv 2020'!$A32="LM",INDIRECT("'Liv 2020'!"&amp;'Country Selector'!$B$3&amp;ROW($A32))*10^12,0)*'Process Emissions Multipliers'!$E$62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 s="207">
        <f ca="1">IF('Liv 2030'!$A32="LM",INDIRECT("'Liv 2030'!"&amp;'Country Selector'!$B$3&amp;ROW($A32))*10^12,0)*'Process Emissions Multipliers'!$G$62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07">
        <f ca="1">V24*'Process Emissions Multipliers'!$H$62</f>
        <v>0</v>
      </c>
    </row>
    <row r="25" spans="1:42">
      <c r="A25" s="74">
        <v>-27</v>
      </c>
      <c r="B25" s="208">
        <f ca="1">IF('Liv 2010'!$A33="LM",INDIRECT("'Liv 2010'!"&amp;'Country Selector'!$B$3&amp;ROW($A33))*10^12,0)*'Process Emissions Multipliers'!$C$62</f>
        <v>0</v>
      </c>
      <c r="C25">
        <f t="shared" ca="1" si="3"/>
        <v>9858229.1779222097</v>
      </c>
      <c r="D25">
        <f t="shared" ca="1" si="3"/>
        <v>19716458.355844419</v>
      </c>
      <c r="E25">
        <f t="shared" ca="1" si="3"/>
        <v>29574687.533766627</v>
      </c>
      <c r="F25">
        <f t="shared" ca="1" si="3"/>
        <v>39432916.711688839</v>
      </c>
      <c r="G25">
        <f t="shared" ca="1" si="3"/>
        <v>49291145.88961105</v>
      </c>
      <c r="H25">
        <f t="shared" ca="1" si="3"/>
        <v>59149375.067533255</v>
      </c>
      <c r="I25">
        <f t="shared" ca="1" si="3"/>
        <v>69007604.245455474</v>
      </c>
      <c r="J25">
        <f t="shared" ca="1" si="3"/>
        <v>78865833.423377678</v>
      </c>
      <c r="K25">
        <f t="shared" ca="1" si="3"/>
        <v>88724062.601299897</v>
      </c>
      <c r="L25" s="207">
        <f ca="1">IF('Liv 2020'!$A33="LM",INDIRECT("'Liv 2020'!"&amp;'Country Selector'!$B$3&amp;ROW($A33))*10^12,0)*'Process Emissions Multipliers'!$E$62</f>
        <v>98582291.779222101</v>
      </c>
      <c r="M25">
        <f t="shared" ca="1" si="4"/>
        <v>489229552.26512855</v>
      </c>
      <c r="N25">
        <f t="shared" ca="1" si="4"/>
        <v>879876812.75103498</v>
      </c>
      <c r="O25">
        <f t="shared" ca="1" si="4"/>
        <v>1270524073.2369416</v>
      </c>
      <c r="P25">
        <f t="shared" ca="1" si="4"/>
        <v>1661171333.7228479</v>
      </c>
      <c r="Q25">
        <f t="shared" ca="1" si="4"/>
        <v>2051818594.2087543</v>
      </c>
      <c r="R25">
        <f t="shared" ca="1" si="4"/>
        <v>2442465854.6946611</v>
      </c>
      <c r="S25">
        <f t="shared" ca="1" si="4"/>
        <v>2833113115.1805673</v>
      </c>
      <c r="T25">
        <f t="shared" ca="1" si="4"/>
        <v>3223760375.6664739</v>
      </c>
      <c r="U25">
        <f t="shared" ca="1" si="4"/>
        <v>3614407636.1523805</v>
      </c>
      <c r="V25" s="207">
        <f ca="1">IF('Liv 2030'!$A33="LM",INDIRECT("'Liv 2030'!"&amp;'Country Selector'!$B$3&amp;ROW($A33))*10^12,0)*'Process Emissions Multipliers'!$G$62</f>
        <v>4005054896.6382866</v>
      </c>
      <c r="W25" s="90">
        <f t="shared" ca="1" si="5"/>
        <v>4033337807.1039085</v>
      </c>
      <c r="X25" s="90">
        <f t="shared" ca="1" si="5"/>
        <v>4061620717.569531</v>
      </c>
      <c r="Y25" s="90">
        <f t="shared" ca="1" si="5"/>
        <v>4089903628.0351529</v>
      </c>
      <c r="Z25" s="90">
        <f t="shared" ca="1" si="5"/>
        <v>4118186538.5007749</v>
      </c>
      <c r="AA25" s="90">
        <f t="shared" ca="1" si="5"/>
        <v>4146469448.9663968</v>
      </c>
      <c r="AB25" s="90">
        <f t="shared" ca="1" si="5"/>
        <v>4174752359.4320188</v>
      </c>
      <c r="AC25" s="90">
        <f t="shared" ca="1" si="5"/>
        <v>4203035269.8976412</v>
      </c>
      <c r="AD25" s="90">
        <f t="shared" ca="1" si="5"/>
        <v>4231318180.3632631</v>
      </c>
      <c r="AE25" s="90">
        <f t="shared" ca="1" si="5"/>
        <v>4259601090.8288846</v>
      </c>
      <c r="AF25" s="90">
        <f t="shared" ca="1" si="5"/>
        <v>4287884001.294507</v>
      </c>
      <c r="AG25" s="90">
        <f t="shared" ca="1" si="5"/>
        <v>4316166911.760129</v>
      </c>
      <c r="AH25" s="90">
        <f t="shared" ca="1" si="5"/>
        <v>4344449822.2257509</v>
      </c>
      <c r="AI25" s="90">
        <f t="shared" ca="1" si="5"/>
        <v>4372732732.6913729</v>
      </c>
      <c r="AJ25" s="90">
        <f t="shared" ca="1" si="5"/>
        <v>4401015643.1569958</v>
      </c>
      <c r="AK25" s="90">
        <f t="shared" ca="1" si="5"/>
        <v>4429298553.6226177</v>
      </c>
      <c r="AL25" s="90">
        <f t="shared" ca="1" si="5"/>
        <v>4457581464.0882397</v>
      </c>
      <c r="AM25" s="90">
        <f t="shared" ca="1" si="6"/>
        <v>4485864374.5538616</v>
      </c>
      <c r="AN25" s="90">
        <f t="shared" ca="1" si="6"/>
        <v>4514147285.0194836</v>
      </c>
      <c r="AO25" s="90">
        <f t="shared" ca="1" si="6"/>
        <v>4542430195.4851055</v>
      </c>
      <c r="AP25" s="207">
        <f ca="1">V25*'Process Emissions Multipliers'!$H$62</f>
        <v>4570713105.9507275</v>
      </c>
    </row>
    <row r="26" spans="1:42">
      <c r="A26" s="74">
        <v>-26</v>
      </c>
      <c r="B26" s="208">
        <f ca="1">IF('Liv 2010'!$A34="LM",INDIRECT("'Liv 2010'!"&amp;'Country Selector'!$B$3&amp;ROW($A34))*10^12,0)*'Process Emissions Multipliers'!$C$62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 s="207">
        <f ca="1">IF('Liv 2020'!$A34="LM",INDIRECT("'Liv 2020'!"&amp;'Country Selector'!$B$3&amp;ROW($A34))*10^12,0)*'Process Emissions Multipliers'!$E$62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 s="207">
        <f ca="1">IF('Liv 2030'!$A34="LM",INDIRECT("'Liv 2030'!"&amp;'Country Selector'!$B$3&amp;ROW($A34))*10^12,0)*'Process Emissions Multipliers'!$G$62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07">
        <f ca="1">V26*'Process Emissions Multipliers'!$H$62</f>
        <v>0</v>
      </c>
    </row>
    <row r="27" spans="1:42">
      <c r="A27" s="74">
        <v>-25</v>
      </c>
      <c r="B27" s="208">
        <f ca="1">IF('Liv 2010'!$A35="LM",INDIRECT("'Liv 2010'!"&amp;'Country Selector'!$B$3&amp;ROW($A35))*10^12,0)*'Process Emissions Multipliers'!$C$62</f>
        <v>20221670.5659937</v>
      </c>
      <c r="C27">
        <f t="shared" ca="1" si="3"/>
        <v>18199503.509394329</v>
      </c>
      <c r="D27">
        <f t="shared" ca="1" si="3"/>
        <v>16177336.45279496</v>
      </c>
      <c r="E27">
        <f t="shared" ca="1" si="3"/>
        <v>14155169.39619559</v>
      </c>
      <c r="F27">
        <f t="shared" ca="1" si="3"/>
        <v>12133002.339596221</v>
      </c>
      <c r="G27">
        <f t="shared" ca="1" si="3"/>
        <v>10110835.28299685</v>
      </c>
      <c r="H27">
        <f t="shared" ca="1" si="3"/>
        <v>8088668.2263974799</v>
      </c>
      <c r="I27">
        <f t="shared" ca="1" si="3"/>
        <v>6066501.1697981106</v>
      </c>
      <c r="J27">
        <f t="shared" ca="1" si="3"/>
        <v>4044334.1131987399</v>
      </c>
      <c r="K27">
        <f t="shared" ca="1" si="3"/>
        <v>2022167.05659937</v>
      </c>
      <c r="L27" s="207">
        <f ca="1">IF('Liv 2020'!$A35="LM",INDIRECT("'Liv 2020'!"&amp;'Country Selector'!$B$3&amp;ROW($A35))*10^12,0)*'Process Emissions Multipliers'!$E$62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 s="207">
        <f ca="1">IF('Liv 2030'!$A35="LM",INDIRECT("'Liv 2030'!"&amp;'Country Selector'!$B$3&amp;ROW($A35))*10^12,0)*'Process Emissions Multipliers'!$G$62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07">
        <f ca="1">V27*'Process Emissions Multipliers'!$H$62</f>
        <v>0</v>
      </c>
    </row>
    <row r="28" spans="1:42">
      <c r="A28" s="74">
        <v>-24</v>
      </c>
      <c r="B28" s="208">
        <f ca="1">IF('Liv 2010'!$A36="LM",INDIRECT("'Liv 2010'!"&amp;'Country Selector'!$B$3&amp;ROW($A36))*10^12,0)*'Process Emissions Multipliers'!$C$62</f>
        <v>1118086243.9730856</v>
      </c>
      <c r="C28">
        <f t="shared" ca="1" si="3"/>
        <v>1006277619.5757771</v>
      </c>
      <c r="D28">
        <f t="shared" ca="1" si="3"/>
        <v>894468995.17846847</v>
      </c>
      <c r="E28">
        <f t="shared" ca="1" si="3"/>
        <v>782660370.78116</v>
      </c>
      <c r="F28">
        <f t="shared" ca="1" si="3"/>
        <v>670851746.38385141</v>
      </c>
      <c r="G28">
        <f t="shared" ca="1" si="3"/>
        <v>559043121.98654282</v>
      </c>
      <c r="H28">
        <f t="shared" ca="1" si="3"/>
        <v>447234497.58923423</v>
      </c>
      <c r="I28">
        <f t="shared" ca="1" si="3"/>
        <v>335425873.1919257</v>
      </c>
      <c r="J28">
        <f t="shared" ca="1" si="3"/>
        <v>223617248.79461712</v>
      </c>
      <c r="K28">
        <f t="shared" ca="1" si="3"/>
        <v>111808624.39730856</v>
      </c>
      <c r="L28" s="207">
        <f ca="1">IF('Liv 2020'!$A36="LM",INDIRECT("'Liv 2020'!"&amp;'Country Selector'!$B$3&amp;ROW($A36))*10^12,0)*'Process Emissions Multipliers'!$E$62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 s="207">
        <f ca="1">IF('Liv 2030'!$A36="LM",INDIRECT("'Liv 2030'!"&amp;'Country Selector'!$B$3&amp;ROW($A36))*10^12,0)*'Process Emissions Multipliers'!$G$62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07">
        <f ca="1">V28*'Process Emissions Multipliers'!$H$62</f>
        <v>0</v>
      </c>
    </row>
    <row r="29" spans="1:42">
      <c r="A29" s="74">
        <v>-23</v>
      </c>
      <c r="B29" s="208">
        <f ca="1">IF('Liv 2010'!$A37="LM",INDIRECT("'Liv 2010'!"&amp;'Country Selector'!$B$3&amp;ROW($A37))*10^12,0)*'Process Emissions Multipliers'!$C$62</f>
        <v>0</v>
      </c>
      <c r="C29">
        <f t="shared" ca="1" si="3"/>
        <v>18255032.567902878</v>
      </c>
      <c r="D29">
        <f t="shared" ca="1" si="3"/>
        <v>36510065.135805756</v>
      </c>
      <c r="E29">
        <f t="shared" ca="1" si="3"/>
        <v>54765097.703708634</v>
      </c>
      <c r="F29">
        <f t="shared" ca="1" si="3"/>
        <v>73020130.271611512</v>
      </c>
      <c r="G29">
        <f t="shared" ca="1" si="3"/>
        <v>91275162.83951439</v>
      </c>
      <c r="H29">
        <f t="shared" ca="1" si="3"/>
        <v>109530195.40741727</v>
      </c>
      <c r="I29">
        <f t="shared" ca="1" si="3"/>
        <v>127785227.97532015</v>
      </c>
      <c r="J29">
        <f t="shared" ca="1" si="3"/>
        <v>146040260.54322302</v>
      </c>
      <c r="K29">
        <f t="shared" ca="1" si="3"/>
        <v>164295293.11112589</v>
      </c>
      <c r="L29" s="207">
        <f ca="1">IF('Liv 2020'!$A37="LM",INDIRECT("'Liv 2020'!"&amp;'Country Selector'!$B$3&amp;ROW($A37))*10^12,0)*'Process Emissions Multipliers'!$E$62</f>
        <v>182550325.67902878</v>
      </c>
      <c r="M29">
        <f t="shared" ca="1" si="4"/>
        <v>164295293.11112589</v>
      </c>
      <c r="N29">
        <f t="shared" ca="1" si="4"/>
        <v>146040260.54322302</v>
      </c>
      <c r="O29">
        <f t="shared" ca="1" si="4"/>
        <v>127785227.97532015</v>
      </c>
      <c r="P29">
        <f t="shared" ca="1" si="4"/>
        <v>109530195.40741727</v>
      </c>
      <c r="Q29">
        <f t="shared" ca="1" si="4"/>
        <v>91275162.83951439</v>
      </c>
      <c r="R29">
        <f t="shared" ca="1" si="4"/>
        <v>73020130.271611512</v>
      </c>
      <c r="S29">
        <f t="shared" ca="1" si="4"/>
        <v>54765097.703708634</v>
      </c>
      <c r="T29">
        <f t="shared" ca="1" si="4"/>
        <v>36510065.135805756</v>
      </c>
      <c r="U29">
        <f t="shared" ca="1" si="4"/>
        <v>18255032.567902878</v>
      </c>
      <c r="V29" s="207">
        <f ca="1">IF('Liv 2030'!$A37="LM",INDIRECT("'Liv 2030'!"&amp;'Country Selector'!$B$3&amp;ROW($A37))*10^12,0)*'Process Emissions Multipliers'!$G$62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07">
        <f ca="1">V29*'Process Emissions Multipliers'!$H$62</f>
        <v>0</v>
      </c>
    </row>
    <row r="30" spans="1:42">
      <c r="A30" s="74">
        <v>-22</v>
      </c>
      <c r="B30" s="208">
        <f ca="1">IF('Liv 2010'!$A38="LM",INDIRECT("'Liv 2010'!"&amp;'Country Selector'!$B$3&amp;ROW($A38))*10^12,0)*'Process Emissions Multipliers'!$C$62</f>
        <v>177354.81612667002</v>
      </c>
      <c r="C30">
        <f t="shared" ca="1" si="3"/>
        <v>159619.33451400301</v>
      </c>
      <c r="D30">
        <f t="shared" ca="1" si="3"/>
        <v>141883.85290133601</v>
      </c>
      <c r="E30">
        <f t="shared" ca="1" si="3"/>
        <v>124148.37128866902</v>
      </c>
      <c r="F30">
        <f t="shared" ca="1" si="3"/>
        <v>106412.88967600201</v>
      </c>
      <c r="G30">
        <f t="shared" ca="1" si="3"/>
        <v>88677.40806333501</v>
      </c>
      <c r="H30">
        <f t="shared" ca="1" si="3"/>
        <v>70941.926450668005</v>
      </c>
      <c r="I30">
        <f t="shared" ca="1" si="3"/>
        <v>53206.444838001007</v>
      </c>
      <c r="J30">
        <f t="shared" ca="1" si="3"/>
        <v>35470.963225334002</v>
      </c>
      <c r="K30">
        <f t="shared" ca="1" si="3"/>
        <v>17735.481612667001</v>
      </c>
      <c r="L30" s="207">
        <f ca="1">IF('Liv 2020'!$A38="LM",INDIRECT("'Liv 2020'!"&amp;'Country Selector'!$B$3&amp;ROW($A38))*10^12,0)*'Process Emissions Multipliers'!$E$62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 s="207">
        <f ca="1">IF('Liv 2030'!$A38="LM",INDIRECT("'Liv 2030'!"&amp;'Country Selector'!$B$3&amp;ROW($A38))*10^12,0)*'Process Emissions Multipliers'!$G$62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07">
        <f ca="1">V30*'Process Emissions Multipliers'!$H$62</f>
        <v>0</v>
      </c>
    </row>
    <row r="31" spans="1:42">
      <c r="A31" s="74">
        <v>-21</v>
      </c>
      <c r="B31" s="208">
        <f ca="1">IF('Liv 2010'!$A39="LM",INDIRECT("'Liv 2010'!"&amp;'Country Selector'!$B$3&amp;ROW($A39))*10^12,0)*'Process Emissions Multipliers'!$C$62</f>
        <v>28795023.935173772</v>
      </c>
      <c r="C31">
        <f t="shared" ca="1" si="3"/>
        <v>25915521.541656397</v>
      </c>
      <c r="D31">
        <f t="shared" ca="1" si="3"/>
        <v>23036019.148139019</v>
      </c>
      <c r="E31">
        <f t="shared" ca="1" si="3"/>
        <v>20156516.75462164</v>
      </c>
      <c r="F31">
        <f t="shared" ca="1" si="3"/>
        <v>17277014.361104261</v>
      </c>
      <c r="G31">
        <f t="shared" ca="1" si="3"/>
        <v>14397511.967586886</v>
      </c>
      <c r="H31">
        <f t="shared" ca="1" si="3"/>
        <v>11518009.574069509</v>
      </c>
      <c r="I31">
        <f t="shared" ca="1" si="3"/>
        <v>8638507.1805521306</v>
      </c>
      <c r="J31">
        <f t="shared" ca="1" si="3"/>
        <v>5759004.7870347546</v>
      </c>
      <c r="K31">
        <f t="shared" ca="1" si="3"/>
        <v>2879502.3935173773</v>
      </c>
      <c r="L31" s="207">
        <f ca="1">IF('Liv 2020'!$A39="LM",INDIRECT("'Liv 2020'!"&amp;'Country Selector'!$B$3&amp;ROW($A39))*10^12,0)*'Process Emissions Multipliers'!$E$62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 s="207">
        <f ca="1">IF('Liv 2030'!$A39="LM",INDIRECT("'Liv 2030'!"&amp;'Country Selector'!$B$3&amp;ROW($A39))*10^12,0)*'Process Emissions Multipliers'!$G$62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07">
        <f ca="1">V31*'Process Emissions Multipliers'!$H$62</f>
        <v>0</v>
      </c>
    </row>
    <row r="32" spans="1:42">
      <c r="A32" s="74">
        <v>-20</v>
      </c>
      <c r="B32" s="208">
        <f ca="1">IF('Liv 2010'!$A40="LM",INDIRECT("'Liv 2010'!"&amp;'Country Selector'!$B$3&amp;ROW($A40))*10^12,0)*'Process Emissions Multipliers'!$C$62</f>
        <v>0</v>
      </c>
      <c r="C32">
        <f t="shared" ca="1" si="3"/>
        <v>6539602.4917950192</v>
      </c>
      <c r="D32">
        <f t="shared" ca="1" si="3"/>
        <v>13079204.983590038</v>
      </c>
      <c r="E32">
        <f t="shared" ca="1" si="3"/>
        <v>19618807.475385059</v>
      </c>
      <c r="F32">
        <f t="shared" ca="1" si="3"/>
        <v>26158409.967180077</v>
      </c>
      <c r="G32">
        <f t="shared" ca="1" si="3"/>
        <v>32698012.458975095</v>
      </c>
      <c r="H32">
        <f t="shared" ca="1" si="3"/>
        <v>39237614.950770117</v>
      </c>
      <c r="I32">
        <f t="shared" ca="1" si="3"/>
        <v>45777217.442565128</v>
      </c>
      <c r="J32">
        <f t="shared" ca="1" si="3"/>
        <v>52316819.934360154</v>
      </c>
      <c r="K32">
        <f t="shared" ca="1" si="3"/>
        <v>58856422.426155172</v>
      </c>
      <c r="L32" s="207">
        <f ca="1">IF('Liv 2020'!$A40="LM",INDIRECT("'Liv 2020'!"&amp;'Country Selector'!$B$3&amp;ROW($A40))*10^12,0)*'Process Emissions Multipliers'!$E$62</f>
        <v>65396024.917950191</v>
      </c>
      <c r="M32">
        <f t="shared" ca="1" si="4"/>
        <v>58856422.426155172</v>
      </c>
      <c r="N32">
        <f t="shared" ca="1" si="4"/>
        <v>52316819.934360154</v>
      </c>
      <c r="O32">
        <f t="shared" ca="1" si="4"/>
        <v>45777217.442565128</v>
      </c>
      <c r="P32">
        <f t="shared" ca="1" si="4"/>
        <v>39237614.950770117</v>
      </c>
      <c r="Q32">
        <f t="shared" ca="1" si="4"/>
        <v>32698012.458975095</v>
      </c>
      <c r="R32">
        <f t="shared" ca="1" si="4"/>
        <v>26158409.967180077</v>
      </c>
      <c r="S32">
        <f t="shared" ca="1" si="4"/>
        <v>19618807.475385059</v>
      </c>
      <c r="T32">
        <f t="shared" ca="1" si="4"/>
        <v>13079204.983590038</v>
      </c>
      <c r="U32">
        <f t="shared" ca="1" si="4"/>
        <v>6539602.4917950192</v>
      </c>
      <c r="V32" s="207">
        <f ca="1">IF('Liv 2030'!$A40="LM",INDIRECT("'Liv 2030'!"&amp;'Country Selector'!$B$3&amp;ROW($A40))*10^12,0)*'Process Emissions Multipliers'!$G$62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07">
        <f ca="1">V32*'Process Emissions Multipliers'!$H$62</f>
        <v>0</v>
      </c>
    </row>
    <row r="33" spans="1:42">
      <c r="A33" s="74">
        <v>-19</v>
      </c>
      <c r="B33" s="208">
        <f ca="1">IF('Liv 2010'!$A41="LM",INDIRECT("'Liv 2010'!"&amp;'Country Selector'!$B$3&amp;ROW($A41))*10^12,0)*'Process Emissions Multipliers'!$C$62</f>
        <v>420891167.58378005</v>
      </c>
      <c r="C33">
        <f t="shared" ca="1" si="3"/>
        <v>384563985.85518736</v>
      </c>
      <c r="D33">
        <f t="shared" ca="1" si="3"/>
        <v>348236804.1265946</v>
      </c>
      <c r="E33">
        <f t="shared" ca="1" si="3"/>
        <v>311909622.39800185</v>
      </c>
      <c r="F33">
        <f t="shared" ca="1" si="3"/>
        <v>275582440.66940916</v>
      </c>
      <c r="G33">
        <f t="shared" ca="1" si="3"/>
        <v>239255258.94081646</v>
      </c>
      <c r="H33">
        <f t="shared" ca="1" si="3"/>
        <v>202928077.21222374</v>
      </c>
      <c r="I33">
        <f t="shared" ca="1" si="3"/>
        <v>166600895.48363101</v>
      </c>
      <c r="J33">
        <f t="shared" ca="1" si="3"/>
        <v>130273713.75503829</v>
      </c>
      <c r="K33">
        <f t="shared" ca="1" si="3"/>
        <v>93946532.026445568</v>
      </c>
      <c r="L33" s="207">
        <f ca="1">IF('Liv 2020'!$A41="LM",INDIRECT("'Liv 2020'!"&amp;'Country Selector'!$B$3&amp;ROW($A41))*10^12,0)*'Process Emissions Multipliers'!$E$62</f>
        <v>57619350.297852844</v>
      </c>
      <c r="M33">
        <f t="shared" ca="1" si="4"/>
        <v>51857415.268067561</v>
      </c>
      <c r="N33">
        <f t="shared" ca="1" si="4"/>
        <v>46095480.238282278</v>
      </c>
      <c r="O33">
        <f t="shared" ca="1" si="4"/>
        <v>40333545.208496988</v>
      </c>
      <c r="P33">
        <f t="shared" ca="1" si="4"/>
        <v>34571610.178711705</v>
      </c>
      <c r="Q33">
        <f t="shared" ca="1" si="4"/>
        <v>28809675.148926426</v>
      </c>
      <c r="R33">
        <f t="shared" ca="1" si="4"/>
        <v>23047740.119141139</v>
      </c>
      <c r="S33">
        <f t="shared" ca="1" si="4"/>
        <v>17285805.089355852</v>
      </c>
      <c r="T33">
        <f t="shared" ca="1" si="4"/>
        <v>11523870.05957057</v>
      </c>
      <c r="U33">
        <f t="shared" ca="1" si="4"/>
        <v>5761935.0297852848</v>
      </c>
      <c r="V33" s="207">
        <f ca="1">IF('Liv 2030'!$A41="LM",INDIRECT("'Liv 2030'!"&amp;'Country Selector'!$B$3&amp;ROW($A41))*10^12,0)*'Process Emissions Multipliers'!$G$62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07">
        <f ca="1">V33*'Process Emissions Multipliers'!$H$62</f>
        <v>0</v>
      </c>
    </row>
    <row r="34" spans="1:42">
      <c r="A34" s="74">
        <v>-18</v>
      </c>
      <c r="B34" s="208">
        <f ca="1">IF('Liv 2010'!$A42="LM",INDIRECT("'Liv 2010'!"&amp;'Country Selector'!$B$3&amp;ROW($A42))*10^12,0)*'Process Emissions Multipliers'!$C$62</f>
        <v>340401703.85305637</v>
      </c>
      <c r="C34">
        <f t="shared" ca="1" si="3"/>
        <v>306361533.46775073</v>
      </c>
      <c r="D34">
        <f t="shared" ca="1" si="3"/>
        <v>272321363.08244509</v>
      </c>
      <c r="E34">
        <f t="shared" ca="1" si="3"/>
        <v>238281192.69713944</v>
      </c>
      <c r="F34">
        <f t="shared" ca="1" si="3"/>
        <v>204241022.3118338</v>
      </c>
      <c r="G34">
        <f t="shared" ca="1" si="3"/>
        <v>170200851.92652819</v>
      </c>
      <c r="H34">
        <f t="shared" ca="1" si="3"/>
        <v>136160681.54122254</v>
      </c>
      <c r="I34">
        <f t="shared" ca="1" si="3"/>
        <v>102120511.1559169</v>
      </c>
      <c r="J34">
        <f t="shared" ca="1" si="3"/>
        <v>68080340.770611271</v>
      </c>
      <c r="K34">
        <f t="shared" ca="1" si="3"/>
        <v>34040170.385305636</v>
      </c>
      <c r="L34" s="207">
        <f ca="1">IF('Liv 2020'!$A42="LM",INDIRECT("'Liv 2020'!"&amp;'Country Selector'!$B$3&amp;ROW($A42))*10^12,0)*'Process Emissions Multipliers'!$E$62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 s="207">
        <f ca="1">IF('Liv 2030'!$A42="LM",INDIRECT("'Liv 2030'!"&amp;'Country Selector'!$B$3&amp;ROW($A42))*10^12,0)*'Process Emissions Multipliers'!$G$62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07">
        <f ca="1">V34*'Process Emissions Multipliers'!$H$62</f>
        <v>0</v>
      </c>
    </row>
    <row r="35" spans="1:42">
      <c r="A35" s="74">
        <v>-17</v>
      </c>
      <c r="B35" s="208">
        <f ca="1">IF('Liv 2010'!$A43="LM",INDIRECT("'Liv 2010'!"&amp;'Country Selector'!$B$3&amp;ROW($A43))*10^12,0)*'Process Emissions Multipliers'!$C$62</f>
        <v>3513203316.621501</v>
      </c>
      <c r="C35">
        <f t="shared" ref="C35:K63" ca="1" si="9">$B35*($L$1-C$1)/($L$1-$B$1)+$L35*(C$1-$B$1)/($L$1-$B$1)</f>
        <v>3402394215.1234665</v>
      </c>
      <c r="D35">
        <f t="shared" ca="1" si="9"/>
        <v>3291585113.6254311</v>
      </c>
      <c r="E35">
        <f t="shared" ca="1" si="9"/>
        <v>3180776012.1273966</v>
      </c>
      <c r="F35">
        <f t="shared" ca="1" si="9"/>
        <v>3069966910.6293612</v>
      </c>
      <c r="G35">
        <f t="shared" ca="1" si="9"/>
        <v>2959157809.1313267</v>
      </c>
      <c r="H35">
        <f t="shared" ca="1" si="9"/>
        <v>2848348707.6332912</v>
      </c>
      <c r="I35">
        <f t="shared" ca="1" si="9"/>
        <v>2737539606.1352568</v>
      </c>
      <c r="J35">
        <f t="shared" ca="1" si="9"/>
        <v>2626730504.6372218</v>
      </c>
      <c r="K35">
        <f t="shared" ca="1" si="9"/>
        <v>2515921403.1391864</v>
      </c>
      <c r="L35" s="207">
        <f ca="1">IF('Liv 2020'!$A43="LM",INDIRECT("'Liv 2020'!"&amp;'Country Selector'!$B$3&amp;ROW($A43))*10^12,0)*'Process Emissions Multipliers'!$E$62</f>
        <v>2405112301.6411519</v>
      </c>
      <c r="M35">
        <f t="shared" ref="M35:U63" ca="1" si="10">$L35*($V$1-M$1)/($V$1-$L$1)+$V35*(M$1-$L$1)/($V$1-$L$1)</f>
        <v>2167681889.9115858</v>
      </c>
      <c r="N35">
        <f t="shared" ca="1" si="10"/>
        <v>1930251478.1820202</v>
      </c>
      <c r="O35">
        <f t="shared" ca="1" si="10"/>
        <v>1692821066.4524543</v>
      </c>
      <c r="P35">
        <f t="shared" ca="1" si="10"/>
        <v>1455390654.7228885</v>
      </c>
      <c r="Q35">
        <f t="shared" ca="1" si="10"/>
        <v>1217960242.9933226</v>
      </c>
      <c r="R35">
        <f t="shared" ca="1" si="10"/>
        <v>980529831.26375687</v>
      </c>
      <c r="S35">
        <f t="shared" ca="1" si="10"/>
        <v>743099419.53419101</v>
      </c>
      <c r="T35">
        <f t="shared" ca="1" si="10"/>
        <v>505669007.80462521</v>
      </c>
      <c r="U35">
        <f t="shared" ca="1" si="10"/>
        <v>268238596.07505935</v>
      </c>
      <c r="V35" s="207">
        <f ca="1">IF('Liv 2030'!$A43="LM",INDIRECT("'Liv 2030'!"&amp;'Country Selector'!$B$3&amp;ROW($A43))*10^12,0)*'Process Emissions Multipliers'!$G$62</f>
        <v>30808184.345493522</v>
      </c>
      <c r="W35" s="90">
        <f t="shared" ca="1" si="8"/>
        <v>31025745.687832016</v>
      </c>
      <c r="X35" s="90">
        <f t="shared" ca="1" si="7"/>
        <v>31243307.030170504</v>
      </c>
      <c r="Y35" s="90">
        <f t="shared" ca="1" si="7"/>
        <v>31460868.372508992</v>
      </c>
      <c r="Z35" s="90">
        <f t="shared" ca="1" si="7"/>
        <v>31678429.714847483</v>
      </c>
      <c r="AA35" s="90">
        <f t="shared" ca="1" si="7"/>
        <v>31895991.057185978</v>
      </c>
      <c r="AB35" s="90">
        <f t="shared" ca="1" si="7"/>
        <v>32113552.399524465</v>
      </c>
      <c r="AC35" s="90">
        <f t="shared" ca="1" si="7"/>
        <v>32331113.741862956</v>
      </c>
      <c r="AD35" s="90">
        <f t="shared" ca="1" si="7"/>
        <v>32548675.084201448</v>
      </c>
      <c r="AE35" s="90">
        <f t="shared" ca="1" si="7"/>
        <v>32766236.426539939</v>
      </c>
      <c r="AF35" s="90">
        <f t="shared" ca="1" si="7"/>
        <v>32983797.768878426</v>
      </c>
      <c r="AG35" s="90">
        <f t="shared" ca="1" si="7"/>
        <v>33201359.111216918</v>
      </c>
      <c r="AH35" s="90">
        <f t="shared" ca="1" si="7"/>
        <v>33418920.453555409</v>
      </c>
      <c r="AI35" s="90">
        <f t="shared" ca="1" si="7"/>
        <v>33636481.7958939</v>
      </c>
      <c r="AJ35" s="90">
        <f t="shared" ca="1" si="7"/>
        <v>33854043.138232388</v>
      </c>
      <c r="AK35" s="90">
        <f t="shared" ca="1" si="7"/>
        <v>34071604.480570883</v>
      </c>
      <c r="AL35" s="90">
        <f t="shared" ca="1" si="7"/>
        <v>34289165.82290937</v>
      </c>
      <c r="AM35" s="90">
        <f t="shared" ca="1" si="7"/>
        <v>34506727.165247865</v>
      </c>
      <c r="AN35" s="90">
        <f t="shared" ca="1" si="6"/>
        <v>34724288.50758636</v>
      </c>
      <c r="AO35" s="90">
        <f t="shared" ca="1" si="6"/>
        <v>34941849.84992484</v>
      </c>
      <c r="AP35" s="207">
        <f ca="1">V35*'Process Emissions Multipliers'!$H$62</f>
        <v>35159411.192263335</v>
      </c>
    </row>
    <row r="36" spans="1:42">
      <c r="A36" s="74">
        <v>-16</v>
      </c>
      <c r="B36" s="208">
        <f ca="1">IF('Liv 2010'!$A44="LM",INDIRECT("'Liv 2010'!"&amp;'Country Selector'!$B$3&amp;ROW($A44))*10^12,0)*'Process Emissions Multipliers'!$C$62</f>
        <v>229273756.84437156</v>
      </c>
      <c r="C36">
        <f t="shared" ca="1" si="9"/>
        <v>206346381.1599344</v>
      </c>
      <c r="D36">
        <f t="shared" ca="1" si="9"/>
        <v>183419005.47549725</v>
      </c>
      <c r="E36">
        <f t="shared" ca="1" si="9"/>
        <v>160491629.79106009</v>
      </c>
      <c r="F36">
        <f t="shared" ca="1" si="9"/>
        <v>137564254.10662293</v>
      </c>
      <c r="G36">
        <f t="shared" ca="1" si="9"/>
        <v>114636878.42218578</v>
      </c>
      <c r="H36">
        <f t="shared" ca="1" si="9"/>
        <v>91709502.737748623</v>
      </c>
      <c r="I36">
        <f t="shared" ca="1" si="9"/>
        <v>68782127.053311467</v>
      </c>
      <c r="J36">
        <f t="shared" ca="1" si="9"/>
        <v>45854751.368874311</v>
      </c>
      <c r="K36">
        <f t="shared" ca="1" si="9"/>
        <v>22927375.684437156</v>
      </c>
      <c r="L36" s="207">
        <f ca="1">IF('Liv 2020'!$A44="LM",INDIRECT("'Liv 2020'!"&amp;'Country Selector'!$B$3&amp;ROW($A44))*10^12,0)*'Process Emissions Multipliers'!$E$62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 s="207">
        <f ca="1">IF('Liv 2030'!$A44="LM",INDIRECT("'Liv 2030'!"&amp;'Country Selector'!$B$3&amp;ROW($A44))*10^12,0)*'Process Emissions Multipliers'!$G$62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07">
        <f ca="1">V36*'Process Emissions Multipliers'!$H$62</f>
        <v>0</v>
      </c>
    </row>
    <row r="37" spans="1:42">
      <c r="A37" s="74">
        <v>-15</v>
      </c>
      <c r="B37" s="208">
        <f ca="1">IF('Liv 2010'!$A45="LM",INDIRECT("'Liv 2010'!"&amp;'Country Selector'!$B$3&amp;ROW($A45))*10^12,0)*'Process Emissions Multipliers'!$C$62</f>
        <v>0</v>
      </c>
      <c r="C37">
        <f t="shared" ca="1" si="9"/>
        <v>60155214.050844327</v>
      </c>
      <c r="D37">
        <f t="shared" ca="1" si="9"/>
        <v>120310428.10168865</v>
      </c>
      <c r="E37">
        <f t="shared" ca="1" si="9"/>
        <v>180465642.15253296</v>
      </c>
      <c r="F37">
        <f t="shared" ca="1" si="9"/>
        <v>240620856.20337731</v>
      </c>
      <c r="G37">
        <f t="shared" ca="1" si="9"/>
        <v>300776070.25422162</v>
      </c>
      <c r="H37">
        <f t="shared" ca="1" si="9"/>
        <v>360931284.30506593</v>
      </c>
      <c r="I37">
        <f t="shared" ca="1" si="9"/>
        <v>421086498.35591024</v>
      </c>
      <c r="J37">
        <f t="shared" ca="1" si="9"/>
        <v>481241712.40675461</v>
      </c>
      <c r="K37">
        <f t="shared" ca="1" si="9"/>
        <v>541396926.45759892</v>
      </c>
      <c r="L37" s="207">
        <f ca="1">IF('Liv 2020'!$A45="LM",INDIRECT("'Liv 2020'!"&amp;'Country Selector'!$B$3&amp;ROW($A45))*10^12,0)*'Process Emissions Multipliers'!$E$62</f>
        <v>601552140.50844324</v>
      </c>
      <c r="M37">
        <f t="shared" ca="1" si="10"/>
        <v>541396926.45759892</v>
      </c>
      <c r="N37">
        <f t="shared" ca="1" si="10"/>
        <v>481241712.40675461</v>
      </c>
      <c r="O37">
        <f t="shared" ca="1" si="10"/>
        <v>421086498.35591024</v>
      </c>
      <c r="P37">
        <f t="shared" ca="1" si="10"/>
        <v>360931284.30506593</v>
      </c>
      <c r="Q37">
        <f t="shared" ca="1" si="10"/>
        <v>300776070.25422162</v>
      </c>
      <c r="R37">
        <f t="shared" ca="1" si="10"/>
        <v>240620856.20337731</v>
      </c>
      <c r="S37">
        <f t="shared" ca="1" si="10"/>
        <v>180465642.15253296</v>
      </c>
      <c r="T37">
        <f t="shared" ca="1" si="10"/>
        <v>120310428.10168865</v>
      </c>
      <c r="U37">
        <f t="shared" ca="1" si="10"/>
        <v>60155214.050844327</v>
      </c>
      <c r="V37" s="207">
        <f ca="1">IF('Liv 2030'!$A45="LM",INDIRECT("'Liv 2030'!"&amp;'Country Selector'!$B$3&amp;ROW($A45))*10^12,0)*'Process Emissions Multipliers'!$G$62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07">
        <f ca="1">V37*'Process Emissions Multipliers'!$H$62</f>
        <v>0</v>
      </c>
    </row>
    <row r="38" spans="1:42">
      <c r="A38" s="74">
        <v>-14</v>
      </c>
      <c r="B38" s="208">
        <f ca="1">IF('Liv 2010'!$A46="LM",INDIRECT("'Liv 2010'!"&amp;'Country Selector'!$B$3&amp;ROW($A46))*10^12,0)*'Process Emissions Multipliers'!$C$62</f>
        <v>17452372.787596844</v>
      </c>
      <c r="C38">
        <f t="shared" ca="1" si="9"/>
        <v>109766025.24019864</v>
      </c>
      <c r="D38">
        <f t="shared" ca="1" si="9"/>
        <v>202079677.69280043</v>
      </c>
      <c r="E38">
        <f t="shared" ca="1" si="9"/>
        <v>294393330.14540225</v>
      </c>
      <c r="F38">
        <f t="shared" ca="1" si="9"/>
        <v>386706982.59800404</v>
      </c>
      <c r="G38">
        <f t="shared" ca="1" si="9"/>
        <v>479020635.05060583</v>
      </c>
      <c r="H38">
        <f t="shared" ca="1" si="9"/>
        <v>571334287.50320768</v>
      </c>
      <c r="I38">
        <f t="shared" ca="1" si="9"/>
        <v>663647939.95580947</v>
      </c>
      <c r="J38">
        <f t="shared" ca="1" si="9"/>
        <v>755961592.40841115</v>
      </c>
      <c r="K38">
        <f t="shared" ca="1" si="9"/>
        <v>848275244.86101305</v>
      </c>
      <c r="L38" s="207">
        <f ca="1">IF('Liv 2020'!$A46="LM",INDIRECT("'Liv 2020'!"&amp;'Country Selector'!$B$3&amp;ROW($A46))*10^12,0)*'Process Emissions Multipliers'!$E$62</f>
        <v>940588897.31361485</v>
      </c>
      <c r="M38">
        <f t="shared" ca="1" si="10"/>
        <v>853087186.89869642</v>
      </c>
      <c r="N38">
        <f t="shared" ca="1" si="10"/>
        <v>765585476.483778</v>
      </c>
      <c r="O38">
        <f t="shared" ca="1" si="10"/>
        <v>678083766.06885958</v>
      </c>
      <c r="P38">
        <f t="shared" ca="1" si="10"/>
        <v>590582055.65394115</v>
      </c>
      <c r="Q38">
        <f t="shared" ca="1" si="10"/>
        <v>503080345.23902273</v>
      </c>
      <c r="R38">
        <f t="shared" ca="1" si="10"/>
        <v>415578634.82410431</v>
      </c>
      <c r="S38">
        <f t="shared" ca="1" si="10"/>
        <v>328076924.40918589</v>
      </c>
      <c r="T38">
        <f t="shared" ca="1" si="10"/>
        <v>240575213.99426746</v>
      </c>
      <c r="U38">
        <f t="shared" ca="1" si="10"/>
        <v>153073503.57934904</v>
      </c>
      <c r="V38" s="207">
        <f ca="1">IF('Liv 2030'!$A46="LM",INDIRECT("'Liv 2030'!"&amp;'Country Selector'!$B$3&amp;ROW($A46))*10^12,0)*'Process Emissions Multipliers'!$G$62</f>
        <v>65571793.164430641</v>
      </c>
      <c r="W38" s="90">
        <f t="shared" ca="1" si="8"/>
        <v>66034848.279279768</v>
      </c>
      <c r="X38" s="90">
        <f t="shared" ca="1" si="7"/>
        <v>66497903.394128881</v>
      </c>
      <c r="Y38" s="90">
        <f t="shared" ca="1" si="7"/>
        <v>66960958.508978009</v>
      </c>
      <c r="Z38" s="90">
        <f t="shared" ca="1" si="7"/>
        <v>67424013.62382713</v>
      </c>
      <c r="AA38" s="90">
        <f t="shared" ca="1" si="7"/>
        <v>67887068.73867625</v>
      </c>
      <c r="AB38" s="90">
        <f t="shared" ca="1" si="7"/>
        <v>68350123.85352537</v>
      </c>
      <c r="AC38" s="90">
        <f t="shared" ca="1" si="7"/>
        <v>68813178.968374491</v>
      </c>
      <c r="AD38" s="90">
        <f t="shared" ca="1" si="7"/>
        <v>69276234.083223611</v>
      </c>
      <c r="AE38" s="90">
        <f t="shared" ca="1" si="7"/>
        <v>69739289.198072731</v>
      </c>
      <c r="AF38" s="90">
        <f t="shared" ca="1" si="7"/>
        <v>70202344.312921852</v>
      </c>
      <c r="AG38" s="90">
        <f t="shared" ca="1" si="7"/>
        <v>70665399.427770972</v>
      </c>
      <c r="AH38" s="90">
        <f t="shared" ca="1" si="7"/>
        <v>71128454.542620093</v>
      </c>
      <c r="AI38" s="90">
        <f t="shared" ca="1" si="7"/>
        <v>71591509.657469213</v>
      </c>
      <c r="AJ38" s="90">
        <f t="shared" ca="1" si="7"/>
        <v>72054564.772318333</v>
      </c>
      <c r="AK38" s="90">
        <f t="shared" ca="1" si="7"/>
        <v>72517619.887167454</v>
      </c>
      <c r="AL38" s="90">
        <f t="shared" ca="1" si="7"/>
        <v>72980675.002016589</v>
      </c>
      <c r="AM38" s="90">
        <f t="shared" ca="1" si="7"/>
        <v>73443730.116865709</v>
      </c>
      <c r="AN38" s="90">
        <f t="shared" ca="1" si="6"/>
        <v>73906785.23171483</v>
      </c>
      <c r="AO38" s="90">
        <f t="shared" ca="1" si="6"/>
        <v>74369840.34656395</v>
      </c>
      <c r="AP38" s="207">
        <f ca="1">V38*'Process Emissions Multipliers'!$H$62</f>
        <v>74832895.461413071</v>
      </c>
    </row>
    <row r="39" spans="1:42">
      <c r="A39" s="74">
        <v>-13</v>
      </c>
      <c r="B39" s="208">
        <f ca="1">IF('Liv 2010'!$A47="LM",INDIRECT("'Liv 2010'!"&amp;'Country Selector'!$B$3&amp;ROW($A47))*10^12,0)*'Process Emissions Multipliers'!$C$62</f>
        <v>6861519.8677385366</v>
      </c>
      <c r="C39">
        <f t="shared" ca="1" si="9"/>
        <v>70127981.634144962</v>
      </c>
      <c r="D39">
        <f t="shared" ca="1" si="9"/>
        <v>133394443.40055139</v>
      </c>
      <c r="E39">
        <f t="shared" ca="1" si="9"/>
        <v>196660905.16695783</v>
      </c>
      <c r="F39">
        <f t="shared" ca="1" si="9"/>
        <v>259927366.93336424</v>
      </c>
      <c r="G39">
        <f t="shared" ca="1" si="9"/>
        <v>323193828.69977063</v>
      </c>
      <c r="H39">
        <f t="shared" ca="1" si="9"/>
        <v>386460290.46617711</v>
      </c>
      <c r="I39">
        <f t="shared" ca="1" si="9"/>
        <v>449726752.23258346</v>
      </c>
      <c r="J39">
        <f t="shared" ca="1" si="9"/>
        <v>512993213.99898994</v>
      </c>
      <c r="K39">
        <f t="shared" ca="1" si="9"/>
        <v>576259675.76539636</v>
      </c>
      <c r="L39" s="207">
        <f ca="1">IF('Liv 2020'!$A47="LM",INDIRECT("'Liv 2020'!"&amp;'Country Selector'!$B$3&amp;ROW($A47))*10^12,0)*'Process Emissions Multipliers'!$E$62</f>
        <v>639526137.53180277</v>
      </c>
      <c r="M39">
        <f t="shared" ca="1" si="10"/>
        <v>577139816.8503176</v>
      </c>
      <c r="N39">
        <f t="shared" ca="1" si="10"/>
        <v>514753496.16883254</v>
      </c>
      <c r="O39">
        <f t="shared" ca="1" si="10"/>
        <v>452367175.48734736</v>
      </c>
      <c r="P39">
        <f t="shared" ca="1" si="10"/>
        <v>389980854.80586231</v>
      </c>
      <c r="Q39">
        <f t="shared" ca="1" si="10"/>
        <v>327594534.12437713</v>
      </c>
      <c r="R39">
        <f t="shared" ca="1" si="10"/>
        <v>265208213.44289199</v>
      </c>
      <c r="S39">
        <f t="shared" ca="1" si="10"/>
        <v>202821892.76140687</v>
      </c>
      <c r="T39">
        <f t="shared" ca="1" si="10"/>
        <v>140435572.07992172</v>
      </c>
      <c r="U39">
        <f t="shared" ca="1" si="10"/>
        <v>78049251.398436591</v>
      </c>
      <c r="V39" s="207">
        <f ca="1">IF('Liv 2030'!$A47="LM",INDIRECT("'Liv 2030'!"&amp;'Country Selector'!$B$3&amp;ROW($A47))*10^12,0)*'Process Emissions Multipliers'!$G$62</f>
        <v>15662930.716951454</v>
      </c>
      <c r="W39" s="90">
        <f t="shared" ca="1" si="8"/>
        <v>15773539.255043807</v>
      </c>
      <c r="X39" s="90">
        <f t="shared" ca="1" si="7"/>
        <v>15884147.793136157</v>
      </c>
      <c r="Y39" s="90">
        <f t="shared" ca="1" si="7"/>
        <v>15994756.331228511</v>
      </c>
      <c r="Z39" s="90">
        <f t="shared" ca="1" si="7"/>
        <v>16105364.869320866</v>
      </c>
      <c r="AA39" s="90">
        <f t="shared" ca="1" si="7"/>
        <v>16215973.407413218</v>
      </c>
      <c r="AB39" s="90">
        <f t="shared" ca="1" si="7"/>
        <v>16326581.945505567</v>
      </c>
      <c r="AC39" s="90">
        <f t="shared" ca="1" si="7"/>
        <v>16437190.483597923</v>
      </c>
      <c r="AD39" s="90">
        <f t="shared" ca="1" si="7"/>
        <v>16547799.021690276</v>
      </c>
      <c r="AE39" s="90">
        <f t="shared" ca="1" si="7"/>
        <v>16658407.559782628</v>
      </c>
      <c r="AF39" s="90">
        <f t="shared" ca="1" si="7"/>
        <v>16769016.09787498</v>
      </c>
      <c r="AG39" s="90">
        <f t="shared" ca="1" si="7"/>
        <v>16879624.635967329</v>
      </c>
      <c r="AH39" s="90">
        <f t="shared" ca="1" si="7"/>
        <v>16990233.174059685</v>
      </c>
      <c r="AI39" s="90">
        <f t="shared" ca="1" si="7"/>
        <v>17100841.712152034</v>
      </c>
      <c r="AJ39" s="90">
        <f t="shared" ca="1" si="7"/>
        <v>17211450.25024439</v>
      </c>
      <c r="AK39" s="90">
        <f t="shared" ca="1" si="7"/>
        <v>17322058.788336743</v>
      </c>
      <c r="AL39" s="90">
        <f t="shared" ca="1" si="7"/>
        <v>17432667.326429095</v>
      </c>
      <c r="AM39" s="90">
        <f t="shared" ca="1" si="7"/>
        <v>17543275.864521448</v>
      </c>
      <c r="AN39" s="90">
        <f t="shared" ca="1" si="6"/>
        <v>17653884.4026138</v>
      </c>
      <c r="AO39" s="90">
        <f t="shared" ca="1" si="6"/>
        <v>17764492.940706156</v>
      </c>
      <c r="AP39" s="207">
        <f ca="1">V39*'Process Emissions Multipliers'!$H$62</f>
        <v>17875101.478798505</v>
      </c>
    </row>
    <row r="40" spans="1:42">
      <c r="A40" s="74">
        <v>-12</v>
      </c>
      <c r="B40" s="208">
        <f ca="1">IF('Liv 2010'!$A48="LM",INDIRECT("'Liv 2010'!"&amp;'Country Selector'!$B$3&amp;ROW($A48))*10^12,0)*'Process Emissions Multipliers'!$C$62</f>
        <v>16718507.208203899</v>
      </c>
      <c r="C40">
        <f t="shared" ca="1" si="9"/>
        <v>16777547.412631154</v>
      </c>
      <c r="D40">
        <f t="shared" ca="1" si="9"/>
        <v>16836587.617058408</v>
      </c>
      <c r="E40">
        <f t="shared" ca="1" si="9"/>
        <v>16895627.821485661</v>
      </c>
      <c r="F40">
        <f t="shared" ca="1" si="9"/>
        <v>16954668.025912914</v>
      </c>
      <c r="G40">
        <f t="shared" ca="1" si="9"/>
        <v>17013708.230340168</v>
      </c>
      <c r="H40">
        <f t="shared" ca="1" si="9"/>
        <v>17072748.434767421</v>
      </c>
      <c r="I40">
        <f t="shared" ca="1" si="9"/>
        <v>17131788.639194675</v>
      </c>
      <c r="J40">
        <f t="shared" ca="1" si="9"/>
        <v>17190828.843621928</v>
      </c>
      <c r="K40">
        <f t="shared" ca="1" si="9"/>
        <v>17249869.048049182</v>
      </c>
      <c r="L40" s="207">
        <f ca="1">IF('Liv 2020'!$A48="LM",INDIRECT("'Liv 2020'!"&amp;'Country Selector'!$B$3&amp;ROW($A48))*10^12,0)*'Process Emissions Multipliers'!$E$62</f>
        <v>17308909.252476435</v>
      </c>
      <c r="M40">
        <f t="shared" ca="1" si="10"/>
        <v>82644795.975323826</v>
      </c>
      <c r="N40">
        <f t="shared" ca="1" si="10"/>
        <v>147980682.69817123</v>
      </c>
      <c r="O40">
        <f t="shared" ca="1" si="10"/>
        <v>213316569.4210186</v>
      </c>
      <c r="P40">
        <f t="shared" ca="1" si="10"/>
        <v>278652456.143866</v>
      </c>
      <c r="Q40">
        <f t="shared" ca="1" si="10"/>
        <v>343988342.8667134</v>
      </c>
      <c r="R40">
        <f t="shared" ca="1" si="10"/>
        <v>409324229.58956075</v>
      </c>
      <c r="S40">
        <f t="shared" ca="1" si="10"/>
        <v>474660116.31240821</v>
      </c>
      <c r="T40">
        <f t="shared" ca="1" si="10"/>
        <v>539996003.03525555</v>
      </c>
      <c r="U40">
        <f t="shared" ca="1" si="10"/>
        <v>605331889.75810301</v>
      </c>
      <c r="V40" s="207">
        <f ca="1">IF('Liv 2030'!$A48="LM",INDIRECT("'Liv 2030'!"&amp;'Country Selector'!$B$3&amp;ROW($A48))*10^12,0)*'Process Emissions Multipliers'!$G$62</f>
        <v>670667776.48095036</v>
      </c>
      <c r="W40" s="90">
        <f t="shared" ca="1" si="8"/>
        <v>675403900.49520802</v>
      </c>
      <c r="X40" s="90">
        <f t="shared" ca="1" si="7"/>
        <v>680140024.50946558</v>
      </c>
      <c r="Y40" s="90">
        <f t="shared" ca="1" si="7"/>
        <v>684876148.52372313</v>
      </c>
      <c r="Z40" s="90">
        <f t="shared" ca="1" si="7"/>
        <v>689612272.53798068</v>
      </c>
      <c r="AA40" s="90">
        <f t="shared" ca="1" si="7"/>
        <v>694348396.55223835</v>
      </c>
      <c r="AB40" s="90">
        <f t="shared" ca="1" si="7"/>
        <v>699084520.5664959</v>
      </c>
      <c r="AC40" s="90">
        <f t="shared" ca="1" si="7"/>
        <v>703820644.58075345</v>
      </c>
      <c r="AD40" s="90">
        <f t="shared" ca="1" si="7"/>
        <v>708556768.595011</v>
      </c>
      <c r="AE40" s="90">
        <f t="shared" ca="1" si="7"/>
        <v>713292892.60926867</v>
      </c>
      <c r="AF40" s="90">
        <f t="shared" ca="1" si="7"/>
        <v>718029016.62352622</v>
      </c>
      <c r="AG40" s="90">
        <f t="shared" ca="1" si="7"/>
        <v>722765140.63778377</v>
      </c>
      <c r="AH40" s="90">
        <f t="shared" ca="1" si="7"/>
        <v>727501264.65204144</v>
      </c>
      <c r="AI40" s="90">
        <f t="shared" ca="1" si="7"/>
        <v>732237388.66629899</v>
      </c>
      <c r="AJ40" s="90">
        <f t="shared" ca="1" si="7"/>
        <v>736973512.68055654</v>
      </c>
      <c r="AK40" s="90">
        <f t="shared" ca="1" si="7"/>
        <v>741709636.69481421</v>
      </c>
      <c r="AL40" s="90">
        <f t="shared" ca="1" si="7"/>
        <v>746445760.70907164</v>
      </c>
      <c r="AM40" s="90">
        <f t="shared" ca="1" si="7"/>
        <v>751181884.72332931</v>
      </c>
      <c r="AN40" s="90">
        <f t="shared" ca="1" si="6"/>
        <v>755918008.73758686</v>
      </c>
      <c r="AO40" s="90">
        <f t="shared" ca="1" si="6"/>
        <v>760654132.75184453</v>
      </c>
      <c r="AP40" s="207">
        <f ca="1">V40*'Process Emissions Multipliers'!$H$62</f>
        <v>765390256.76610208</v>
      </c>
    </row>
    <row r="41" spans="1:42">
      <c r="A41" s="74">
        <v>-11</v>
      </c>
      <c r="B41" s="208">
        <f ca="1">IF('Liv 2010'!$A49="LM",INDIRECT("'Liv 2010'!"&amp;'Country Selector'!$B$3&amp;ROW($A49))*10^12,0)*'Process Emissions Multipliers'!$C$62</f>
        <v>447723578.12586313</v>
      </c>
      <c r="C41">
        <f t="shared" ca="1" si="9"/>
        <v>424710228.93896157</v>
      </c>
      <c r="D41">
        <f t="shared" ca="1" si="9"/>
        <v>401696879.75205994</v>
      </c>
      <c r="E41">
        <f t="shared" ca="1" si="9"/>
        <v>378683530.56515837</v>
      </c>
      <c r="F41">
        <f t="shared" ca="1" si="9"/>
        <v>355670181.3782568</v>
      </c>
      <c r="G41">
        <f t="shared" ca="1" si="9"/>
        <v>332656832.19135523</v>
      </c>
      <c r="H41">
        <f t="shared" ca="1" si="9"/>
        <v>309643483.0044536</v>
      </c>
      <c r="I41">
        <f t="shared" ca="1" si="9"/>
        <v>286630133.81755203</v>
      </c>
      <c r="J41">
        <f t="shared" ca="1" si="9"/>
        <v>263616784.6306504</v>
      </c>
      <c r="K41">
        <f t="shared" ca="1" si="9"/>
        <v>240603435.4437488</v>
      </c>
      <c r="L41" s="207">
        <f ca="1">IF('Liv 2020'!$A49="LM",INDIRECT("'Liv 2020'!"&amp;'Country Selector'!$B$3&amp;ROW($A49))*10^12,0)*'Process Emissions Multipliers'!$E$62</f>
        <v>217590086.25684723</v>
      </c>
      <c r="M41">
        <f t="shared" ca="1" si="10"/>
        <v>201692176.97523367</v>
      </c>
      <c r="N41">
        <f t="shared" ca="1" si="10"/>
        <v>185794267.69362018</v>
      </c>
      <c r="O41">
        <f t="shared" ca="1" si="10"/>
        <v>169896358.41200665</v>
      </c>
      <c r="P41">
        <f t="shared" ca="1" si="10"/>
        <v>153998449.13039309</v>
      </c>
      <c r="Q41">
        <f t="shared" ca="1" si="10"/>
        <v>138100539.84877956</v>
      </c>
      <c r="R41">
        <f t="shared" ca="1" si="10"/>
        <v>122202630.56716603</v>
      </c>
      <c r="S41">
        <f t="shared" ca="1" si="10"/>
        <v>106304721.2855525</v>
      </c>
      <c r="T41">
        <f t="shared" ca="1" si="10"/>
        <v>90406812.003938958</v>
      </c>
      <c r="U41">
        <f t="shared" ca="1" si="10"/>
        <v>74508902.722325429</v>
      </c>
      <c r="V41" s="207">
        <f ca="1">IF('Liv 2030'!$A49="LM",INDIRECT("'Liv 2030'!"&amp;'Country Selector'!$B$3&amp;ROW($A49))*10^12,0)*'Process Emissions Multipliers'!$G$62</f>
        <v>58610993.440711893</v>
      </c>
      <c r="W41" s="90">
        <f t="shared" ca="1" si="8"/>
        <v>59024892.756093614</v>
      </c>
      <c r="X41" s="90">
        <f t="shared" ca="1" si="7"/>
        <v>59438792.071475349</v>
      </c>
      <c r="Y41" s="90">
        <f t="shared" ca="1" si="7"/>
        <v>59852691.38685707</v>
      </c>
      <c r="Z41" s="90">
        <f t="shared" ca="1" si="7"/>
        <v>60266590.702238791</v>
      </c>
      <c r="AA41" s="90">
        <f t="shared" ca="1" si="7"/>
        <v>60680490.017620519</v>
      </c>
      <c r="AB41" s="90">
        <f t="shared" ca="1" si="7"/>
        <v>61094389.333002247</v>
      </c>
      <c r="AC41" s="90">
        <f t="shared" ca="1" si="7"/>
        <v>61508288.648383968</v>
      </c>
      <c r="AD41" s="90">
        <f t="shared" ca="1" si="7"/>
        <v>61922187.963765696</v>
      </c>
      <c r="AE41" s="90">
        <f t="shared" ca="1" si="7"/>
        <v>62336087.279147424</v>
      </c>
      <c r="AF41" s="90">
        <f t="shared" ca="1" si="7"/>
        <v>62749986.594529152</v>
      </c>
      <c r="AG41" s="90">
        <f t="shared" ca="1" si="7"/>
        <v>63163885.909910873</v>
      </c>
      <c r="AH41" s="90">
        <f t="shared" ca="1" si="7"/>
        <v>63577785.225292601</v>
      </c>
      <c r="AI41" s="90">
        <f t="shared" ca="1" si="7"/>
        <v>63991684.540674329</v>
      </c>
      <c r="AJ41" s="90">
        <f t="shared" ca="1" si="7"/>
        <v>64405583.856056049</v>
      </c>
      <c r="AK41" s="90">
        <f t="shared" ca="1" si="7"/>
        <v>64819483.17143777</v>
      </c>
      <c r="AL41" s="90">
        <f t="shared" ca="1" si="7"/>
        <v>65233382.486819506</v>
      </c>
      <c r="AM41" s="90">
        <f t="shared" ca="1" si="7"/>
        <v>65647281.802201226</v>
      </c>
      <c r="AN41" s="90">
        <f t="shared" ca="1" si="6"/>
        <v>66061181.117582954</v>
      </c>
      <c r="AO41" s="90">
        <f t="shared" ca="1" si="6"/>
        <v>66475080.432964683</v>
      </c>
      <c r="AP41" s="207">
        <f ca="1">V41*'Process Emissions Multipliers'!$H$62</f>
        <v>66888979.748346403</v>
      </c>
    </row>
    <row r="42" spans="1:42">
      <c r="A42" s="74">
        <v>-10</v>
      </c>
      <c r="B42" s="208">
        <f ca="1">IF('Liv 2010'!$A50="LM",INDIRECT("'Liv 2010'!"&amp;'Country Selector'!$B$3&amp;ROW($A50))*10^12,0)*'Process Emissions Multipliers'!$C$62</f>
        <v>110485301.15160303</v>
      </c>
      <c r="C42">
        <f t="shared" ca="1" si="9"/>
        <v>154951476.18460268</v>
      </c>
      <c r="D42">
        <f t="shared" ca="1" si="9"/>
        <v>199417651.21760231</v>
      </c>
      <c r="E42">
        <f t="shared" ca="1" si="9"/>
        <v>243883826.25060198</v>
      </c>
      <c r="F42">
        <f t="shared" ca="1" si="9"/>
        <v>288350001.28360158</v>
      </c>
      <c r="G42">
        <f t="shared" ca="1" si="9"/>
        <v>332816176.31660122</v>
      </c>
      <c r="H42">
        <f t="shared" ca="1" si="9"/>
        <v>377282351.34960091</v>
      </c>
      <c r="I42">
        <f t="shared" ca="1" si="9"/>
        <v>421748526.38260055</v>
      </c>
      <c r="J42">
        <f t="shared" ca="1" si="9"/>
        <v>466214701.41560018</v>
      </c>
      <c r="K42">
        <f t="shared" ca="1" si="9"/>
        <v>510680876.44859982</v>
      </c>
      <c r="L42" s="207">
        <f ca="1">IF('Liv 2020'!$A50="LM",INDIRECT("'Liv 2020'!"&amp;'Country Selector'!$B$3&amp;ROW($A50))*10^12,0)*'Process Emissions Multipliers'!$E$62</f>
        <v>555147051.48159945</v>
      </c>
      <c r="M42">
        <f t="shared" ca="1" si="10"/>
        <v>590771006.86630583</v>
      </c>
      <c r="N42">
        <f t="shared" ca="1" si="10"/>
        <v>626394962.25101209</v>
      </c>
      <c r="O42">
        <f t="shared" ca="1" si="10"/>
        <v>662018917.63571835</v>
      </c>
      <c r="P42">
        <f t="shared" ca="1" si="10"/>
        <v>697642873.0204246</v>
      </c>
      <c r="Q42">
        <f t="shared" ca="1" si="10"/>
        <v>733266828.40513098</v>
      </c>
      <c r="R42">
        <f t="shared" ca="1" si="10"/>
        <v>768890783.78983724</v>
      </c>
      <c r="S42">
        <f t="shared" ca="1" si="10"/>
        <v>804514739.1745435</v>
      </c>
      <c r="T42">
        <f t="shared" ca="1" si="10"/>
        <v>840138694.55924976</v>
      </c>
      <c r="U42">
        <f t="shared" ca="1" si="10"/>
        <v>875762649.94395614</v>
      </c>
      <c r="V42" s="207">
        <f ca="1">IF('Liv 2030'!$A50="LM",INDIRECT("'Liv 2030'!"&amp;'Country Selector'!$B$3&amp;ROW($A50))*10^12,0)*'Process Emissions Multipliers'!$G$62</f>
        <v>911386605.3286624</v>
      </c>
      <c r="W42" s="90">
        <f t="shared" ca="1" si="8"/>
        <v>917822638.39770079</v>
      </c>
      <c r="X42" s="90">
        <f t="shared" ca="1" si="7"/>
        <v>924258671.46673894</v>
      </c>
      <c r="Y42" s="90">
        <f t="shared" ca="1" si="7"/>
        <v>930694704.53577733</v>
      </c>
      <c r="Z42" s="90">
        <f t="shared" ca="1" si="7"/>
        <v>937130737.6048156</v>
      </c>
      <c r="AA42" s="90">
        <f t="shared" ca="1" si="7"/>
        <v>943566770.67385387</v>
      </c>
      <c r="AB42" s="90">
        <f t="shared" ca="1" si="7"/>
        <v>950002803.74289215</v>
      </c>
      <c r="AC42" s="90">
        <f t="shared" ca="1" si="7"/>
        <v>956438836.81193042</v>
      </c>
      <c r="AD42" s="90">
        <f t="shared" ca="1" si="7"/>
        <v>962874869.88096881</v>
      </c>
      <c r="AE42" s="90">
        <f t="shared" ca="1" si="7"/>
        <v>969310902.95000708</v>
      </c>
      <c r="AF42" s="90">
        <f t="shared" ca="1" si="7"/>
        <v>975746936.01904547</v>
      </c>
      <c r="AG42" s="90">
        <f t="shared" ca="1" si="7"/>
        <v>982182969.08808362</v>
      </c>
      <c r="AH42" s="90">
        <f t="shared" ca="1" si="7"/>
        <v>988619002.1571219</v>
      </c>
      <c r="AI42" s="90">
        <f t="shared" ca="1" si="7"/>
        <v>995055035.22616029</v>
      </c>
      <c r="AJ42" s="90">
        <f t="shared" ca="1" si="7"/>
        <v>1001491068.2951984</v>
      </c>
      <c r="AK42" s="90">
        <f t="shared" ca="1" si="7"/>
        <v>1007927101.3642368</v>
      </c>
      <c r="AL42" s="90">
        <f t="shared" ca="1" si="7"/>
        <v>1014363134.4332751</v>
      </c>
      <c r="AM42" s="90">
        <f t="shared" ca="1" si="7"/>
        <v>1020799167.5023134</v>
      </c>
      <c r="AN42" s="90">
        <f t="shared" ca="1" si="6"/>
        <v>1027235200.5713518</v>
      </c>
      <c r="AO42" s="90">
        <f t="shared" ca="1" si="6"/>
        <v>1033671233.64039</v>
      </c>
      <c r="AP42" s="207">
        <f ca="1">V42*'Process Emissions Multipliers'!$H$62</f>
        <v>1040107266.7094283</v>
      </c>
    </row>
    <row r="43" spans="1:42">
      <c r="A43" s="74">
        <v>-9</v>
      </c>
      <c r="B43" s="208">
        <f ca="1">IF('Liv 2010'!$A51="LM",INDIRECT("'Liv 2010'!"&amp;'Country Selector'!$B$3&amp;ROW($A51))*10^12,0)*'Process Emissions Multipliers'!$C$62</f>
        <v>123959751.17902622</v>
      </c>
      <c r="C43">
        <f t="shared" ca="1" si="9"/>
        <v>254870802.96225533</v>
      </c>
      <c r="D43">
        <f t="shared" ca="1" si="9"/>
        <v>385781854.74548447</v>
      </c>
      <c r="E43">
        <f t="shared" ca="1" si="9"/>
        <v>516692906.52871358</v>
      </c>
      <c r="F43">
        <f t="shared" ca="1" si="9"/>
        <v>647603958.3119427</v>
      </c>
      <c r="G43">
        <f t="shared" ca="1" si="9"/>
        <v>778515010.09517181</v>
      </c>
      <c r="H43">
        <f t="shared" ca="1" si="9"/>
        <v>909426061.87840104</v>
      </c>
      <c r="I43">
        <f t="shared" ca="1" si="9"/>
        <v>1040337113.66163</v>
      </c>
      <c r="J43">
        <f t="shared" ca="1" si="9"/>
        <v>1171248165.4448593</v>
      </c>
      <c r="K43">
        <f t="shared" ca="1" si="9"/>
        <v>1302159217.2280884</v>
      </c>
      <c r="L43" s="207">
        <f ca="1">IF('Liv 2020'!$A51="LM",INDIRECT("'Liv 2020'!"&amp;'Country Selector'!$B$3&amp;ROW($A51))*10^12,0)*'Process Emissions Multipliers'!$E$62</f>
        <v>1433070269.0113175</v>
      </c>
      <c r="M43">
        <f t="shared" ca="1" si="10"/>
        <v>1323438892.1407568</v>
      </c>
      <c r="N43">
        <f t="shared" ca="1" si="10"/>
        <v>1213807515.2701957</v>
      </c>
      <c r="O43">
        <f t="shared" ca="1" si="10"/>
        <v>1104176138.3996348</v>
      </c>
      <c r="P43">
        <f t="shared" ca="1" si="10"/>
        <v>994544761.52907407</v>
      </c>
      <c r="Q43">
        <f t="shared" ca="1" si="10"/>
        <v>884913384.65851331</v>
      </c>
      <c r="R43">
        <f t="shared" ca="1" si="10"/>
        <v>775282007.78795242</v>
      </c>
      <c r="S43">
        <f t="shared" ca="1" si="10"/>
        <v>665650630.91739154</v>
      </c>
      <c r="T43">
        <f t="shared" ca="1" si="10"/>
        <v>556019254.04683065</v>
      </c>
      <c r="U43">
        <f t="shared" ca="1" si="10"/>
        <v>446387877.17626983</v>
      </c>
      <c r="V43" s="207">
        <f ca="1">IF('Liv 2030'!$A51="LM",INDIRECT("'Liv 2030'!"&amp;'Country Selector'!$B$3&amp;ROW($A51))*10^12,0)*'Process Emissions Multipliers'!$G$62</f>
        <v>336756500.305709</v>
      </c>
      <c r="W43" s="90">
        <f t="shared" ca="1" si="8"/>
        <v>339134608.5196206</v>
      </c>
      <c r="X43" s="90">
        <f t="shared" ca="1" si="7"/>
        <v>341512716.73353231</v>
      </c>
      <c r="Y43" s="90">
        <f t="shared" ca="1" si="7"/>
        <v>343890824.94744396</v>
      </c>
      <c r="Z43" s="90">
        <f t="shared" ca="1" si="7"/>
        <v>346268933.16135561</v>
      </c>
      <c r="AA43" s="90">
        <f t="shared" ca="1" si="7"/>
        <v>348647041.37526727</v>
      </c>
      <c r="AB43" s="90">
        <f t="shared" ca="1" si="7"/>
        <v>351025149.58917892</v>
      </c>
      <c r="AC43" s="90">
        <f t="shared" ca="1" si="7"/>
        <v>353403257.80309057</v>
      </c>
      <c r="AD43" s="90">
        <f t="shared" ca="1" si="7"/>
        <v>355781366.01700222</v>
      </c>
      <c r="AE43" s="90">
        <f t="shared" ca="1" si="7"/>
        <v>358159474.23091388</v>
      </c>
      <c r="AF43" s="90">
        <f t="shared" ca="1" si="7"/>
        <v>360537582.44482553</v>
      </c>
      <c r="AG43" s="90">
        <f t="shared" ca="1" si="7"/>
        <v>362915690.65873712</v>
      </c>
      <c r="AH43" s="90">
        <f t="shared" ca="1" si="7"/>
        <v>365293798.87264884</v>
      </c>
      <c r="AI43" s="90">
        <f t="shared" ca="1" si="7"/>
        <v>367671907.08656043</v>
      </c>
      <c r="AJ43" s="90">
        <f t="shared" ca="1" si="7"/>
        <v>370050015.30047214</v>
      </c>
      <c r="AK43" s="90">
        <f t="shared" ca="1" si="7"/>
        <v>372428123.51438367</v>
      </c>
      <c r="AL43" s="90">
        <f t="shared" ca="1" si="7"/>
        <v>374806231.72829539</v>
      </c>
      <c r="AM43" s="90">
        <f t="shared" ca="1" si="7"/>
        <v>377184339.9422071</v>
      </c>
      <c r="AN43" s="90">
        <f t="shared" ca="1" si="6"/>
        <v>379562448.15611869</v>
      </c>
      <c r="AO43" s="90">
        <f t="shared" ca="1" si="6"/>
        <v>381940556.37003034</v>
      </c>
      <c r="AP43" s="207">
        <f ca="1">V43*'Process Emissions Multipliers'!$H$62</f>
        <v>384318664.583942</v>
      </c>
    </row>
    <row r="44" spans="1:42">
      <c r="A44" s="74">
        <v>-8</v>
      </c>
      <c r="B44" s="208">
        <f ca="1">IF('Liv 2010'!$A52="LM",INDIRECT("'Liv 2010'!"&amp;'Country Selector'!$B$3&amp;ROW($A52))*10^12,0)*'Process Emissions Multipliers'!$C$62</f>
        <v>0</v>
      </c>
      <c r="C44">
        <f t="shared" ca="1" si="9"/>
        <v>14065188.783524636</v>
      </c>
      <c r="D44">
        <f t="shared" ca="1" si="9"/>
        <v>28130377.567049272</v>
      </c>
      <c r="E44">
        <f t="shared" ca="1" si="9"/>
        <v>42195566.350573912</v>
      </c>
      <c r="F44">
        <f t="shared" ca="1" si="9"/>
        <v>56260755.134098545</v>
      </c>
      <c r="G44">
        <f t="shared" ca="1" si="9"/>
        <v>70325943.917623177</v>
      </c>
      <c r="H44">
        <f t="shared" ca="1" si="9"/>
        <v>84391132.701147825</v>
      </c>
      <c r="I44">
        <f t="shared" ca="1" si="9"/>
        <v>98456321.484672457</v>
      </c>
      <c r="J44">
        <f t="shared" ca="1" si="9"/>
        <v>112521510.26819709</v>
      </c>
      <c r="K44">
        <f t="shared" ca="1" si="9"/>
        <v>126586699.05172172</v>
      </c>
      <c r="L44" s="207">
        <f ca="1">IF('Liv 2020'!$A52="LM",INDIRECT("'Liv 2020'!"&amp;'Country Selector'!$B$3&amp;ROW($A52))*10^12,0)*'Process Emissions Multipliers'!$E$62</f>
        <v>140651887.83524635</v>
      </c>
      <c r="M44">
        <f t="shared" ca="1" si="10"/>
        <v>152539969.5599806</v>
      </c>
      <c r="N44">
        <f t="shared" ca="1" si="10"/>
        <v>164428051.28471485</v>
      </c>
      <c r="O44">
        <f t="shared" ca="1" si="10"/>
        <v>176316133.00944906</v>
      </c>
      <c r="P44">
        <f t="shared" ca="1" si="10"/>
        <v>188204214.73418331</v>
      </c>
      <c r="Q44">
        <f t="shared" ca="1" si="10"/>
        <v>200092296.45891756</v>
      </c>
      <c r="R44">
        <f t="shared" ca="1" si="10"/>
        <v>211980378.1836518</v>
      </c>
      <c r="S44">
        <f t="shared" ca="1" si="10"/>
        <v>223868459.90838605</v>
      </c>
      <c r="T44">
        <f t="shared" ca="1" si="10"/>
        <v>235756541.63312027</v>
      </c>
      <c r="U44">
        <f t="shared" ca="1" si="10"/>
        <v>247644623.35785455</v>
      </c>
      <c r="V44" s="207">
        <f ca="1">IF('Liv 2030'!$A52="LM",INDIRECT("'Liv 2030'!"&amp;'Country Selector'!$B$3&amp;ROW($A52))*10^12,0)*'Process Emissions Multipliers'!$G$62</f>
        <v>259532705.08258876</v>
      </c>
      <c r="W44" s="90">
        <f t="shared" ca="1" si="8"/>
        <v>261365474.03337464</v>
      </c>
      <c r="X44" s="90">
        <f t="shared" ca="1" si="7"/>
        <v>263198242.98416051</v>
      </c>
      <c r="Y44" s="90">
        <f t="shared" ca="1" si="7"/>
        <v>265031011.93494636</v>
      </c>
      <c r="Z44" s="90">
        <f t="shared" ca="1" si="7"/>
        <v>266863780.88573223</v>
      </c>
      <c r="AA44" s="90">
        <f t="shared" ca="1" si="7"/>
        <v>268696549.83651805</v>
      </c>
      <c r="AB44" s="90">
        <f t="shared" ca="1" si="7"/>
        <v>270529318.78730398</v>
      </c>
      <c r="AC44" s="90">
        <f t="shared" ca="1" si="7"/>
        <v>272362087.7380898</v>
      </c>
      <c r="AD44" s="90">
        <f t="shared" ca="1" si="7"/>
        <v>274194856.68887568</v>
      </c>
      <c r="AE44" s="90">
        <f t="shared" ca="1" si="7"/>
        <v>276027625.63966155</v>
      </c>
      <c r="AF44" s="90">
        <f t="shared" ca="1" si="7"/>
        <v>277860394.59044743</v>
      </c>
      <c r="AG44" s="90">
        <f t="shared" ca="1" si="7"/>
        <v>279693163.5412333</v>
      </c>
      <c r="AH44" s="90">
        <f t="shared" ca="1" si="7"/>
        <v>281525932.49201912</v>
      </c>
      <c r="AI44" s="90">
        <f t="shared" ca="1" si="7"/>
        <v>283358701.44280505</v>
      </c>
      <c r="AJ44" s="90">
        <f t="shared" ca="1" si="7"/>
        <v>285191470.39359087</v>
      </c>
      <c r="AK44" s="90">
        <f t="shared" ca="1" si="7"/>
        <v>287024239.34437674</v>
      </c>
      <c r="AL44" s="90">
        <f t="shared" ca="1" si="7"/>
        <v>288857008.29516262</v>
      </c>
      <c r="AM44" s="90">
        <f t="shared" ca="1" si="7"/>
        <v>290689777.24594843</v>
      </c>
      <c r="AN44" s="90">
        <f t="shared" ca="1" si="6"/>
        <v>292522546.19673431</v>
      </c>
      <c r="AO44" s="90">
        <f t="shared" ca="1" si="6"/>
        <v>294355315.14752018</v>
      </c>
      <c r="AP44" s="207">
        <f ca="1">V44*'Process Emissions Multipliers'!$H$62</f>
        <v>296188084.09830606</v>
      </c>
    </row>
    <row r="45" spans="1:42">
      <c r="A45" s="74">
        <v>-7</v>
      </c>
      <c r="B45" s="208">
        <f ca="1">IF('Liv 2010'!$A53="LM",INDIRECT("'Liv 2010'!"&amp;'Country Selector'!$B$3&amp;ROW($A53))*10^12,0)*'Process Emissions Multipliers'!$C$62</f>
        <v>422271140.06596667</v>
      </c>
      <c r="C45">
        <f t="shared" ca="1" si="9"/>
        <v>404062675.12965977</v>
      </c>
      <c r="D45">
        <f t="shared" ca="1" si="9"/>
        <v>385854210.19335294</v>
      </c>
      <c r="E45">
        <f t="shared" ca="1" si="9"/>
        <v>367645745.25704598</v>
      </c>
      <c r="F45">
        <f t="shared" ca="1" si="9"/>
        <v>349437280.32073915</v>
      </c>
      <c r="G45">
        <f t="shared" ca="1" si="9"/>
        <v>331228815.38443226</v>
      </c>
      <c r="H45">
        <f t="shared" ca="1" si="9"/>
        <v>313020350.44812536</v>
      </c>
      <c r="I45">
        <f t="shared" ca="1" si="9"/>
        <v>294811885.51181847</v>
      </c>
      <c r="J45">
        <f t="shared" ca="1" si="9"/>
        <v>276603420.57551157</v>
      </c>
      <c r="K45">
        <f t="shared" ca="1" si="9"/>
        <v>258394955.63920468</v>
      </c>
      <c r="L45" s="207">
        <f ca="1">IF('Liv 2020'!$A53="LM",INDIRECT("'Liv 2020'!"&amp;'Country Selector'!$B$3&amp;ROW($A53))*10^12,0)*'Process Emissions Multipliers'!$E$62</f>
        <v>240186490.70289782</v>
      </c>
      <c r="M45">
        <f t="shared" ca="1" si="10"/>
        <v>433695147.54778689</v>
      </c>
      <c r="N45">
        <f t="shared" ca="1" si="10"/>
        <v>627203804.392676</v>
      </c>
      <c r="O45">
        <f t="shared" ca="1" si="10"/>
        <v>820712461.23756504</v>
      </c>
      <c r="P45">
        <f t="shared" ca="1" si="10"/>
        <v>1014221118.0824542</v>
      </c>
      <c r="Q45">
        <f t="shared" ca="1" si="10"/>
        <v>1207729774.9273434</v>
      </c>
      <c r="R45">
        <f t="shared" ca="1" si="10"/>
        <v>1401238431.7722323</v>
      </c>
      <c r="S45">
        <f t="shared" ca="1" si="10"/>
        <v>1594747088.6171215</v>
      </c>
      <c r="T45">
        <f t="shared" ca="1" si="10"/>
        <v>1788255745.4620104</v>
      </c>
      <c r="U45">
        <f t="shared" ca="1" si="10"/>
        <v>1981764402.3068995</v>
      </c>
      <c r="V45" s="207">
        <f ca="1">IF('Liv 2030'!$A53="LM",INDIRECT("'Liv 2030'!"&amp;'Country Selector'!$B$3&amp;ROW($A53))*10^12,0)*'Process Emissions Multipliers'!$G$62</f>
        <v>2175273059.1517887</v>
      </c>
      <c r="W45" s="90">
        <f t="shared" ca="1" si="8"/>
        <v>2190634409.9342489</v>
      </c>
      <c r="X45" s="90">
        <f t="shared" ca="1" si="7"/>
        <v>2205995760.7167087</v>
      </c>
      <c r="Y45" s="90">
        <f t="shared" ca="1" si="7"/>
        <v>2221357111.4991684</v>
      </c>
      <c r="Z45" s="90">
        <f t="shared" ca="1" si="7"/>
        <v>2236718462.2816286</v>
      </c>
      <c r="AA45" s="90">
        <f t="shared" ca="1" si="7"/>
        <v>2252079813.0640888</v>
      </c>
      <c r="AB45" s="90">
        <f t="shared" ca="1" si="7"/>
        <v>2267441163.8465486</v>
      </c>
      <c r="AC45" s="90">
        <f t="shared" ca="1" si="7"/>
        <v>2282802514.6290088</v>
      </c>
      <c r="AD45" s="90">
        <f t="shared" ca="1" si="7"/>
        <v>2298163865.4114685</v>
      </c>
      <c r="AE45" s="90">
        <f t="shared" ca="1" si="7"/>
        <v>2313525216.1939287</v>
      </c>
      <c r="AF45" s="90">
        <f t="shared" ca="1" si="7"/>
        <v>2328886566.9763889</v>
      </c>
      <c r="AG45" s="90">
        <f t="shared" ca="1" si="7"/>
        <v>2344247917.7588487</v>
      </c>
      <c r="AH45" s="90">
        <f t="shared" ca="1" si="7"/>
        <v>2359609268.5413084</v>
      </c>
      <c r="AI45" s="90">
        <f t="shared" ca="1" si="7"/>
        <v>2374970619.3237686</v>
      </c>
      <c r="AJ45" s="90">
        <f t="shared" ca="1" si="7"/>
        <v>2390331970.1062288</v>
      </c>
      <c r="AK45" s="90">
        <f t="shared" ca="1" si="7"/>
        <v>2405693320.888689</v>
      </c>
      <c r="AL45" s="90">
        <f t="shared" ca="1" si="7"/>
        <v>2421054671.6711488</v>
      </c>
      <c r="AM45" s="90">
        <f t="shared" ca="1" si="7"/>
        <v>2436416022.4536085</v>
      </c>
      <c r="AN45" s="90">
        <f t="shared" ca="1" si="6"/>
        <v>2451777373.2360682</v>
      </c>
      <c r="AO45" s="90">
        <f t="shared" ca="1" si="6"/>
        <v>2467138724.0185289</v>
      </c>
      <c r="AP45" s="207">
        <f ca="1">V45*'Process Emissions Multipliers'!$H$62</f>
        <v>2482500074.8009887</v>
      </c>
    </row>
    <row r="46" spans="1:42">
      <c r="A46" s="74">
        <v>-6</v>
      </c>
      <c r="B46" s="208">
        <f ca="1">IF('Liv 2010'!$A54="LM",INDIRECT("'Liv 2010'!"&amp;'Country Selector'!$B$3&amp;ROW($A54))*10^12,0)*'Process Emissions Multipliers'!$C$62</f>
        <v>9479839.5792754479</v>
      </c>
      <c r="C46">
        <f t="shared" ca="1" si="9"/>
        <v>21691773.195088856</v>
      </c>
      <c r="D46">
        <f t="shared" ca="1" si="9"/>
        <v>33903706.810902268</v>
      </c>
      <c r="E46">
        <f t="shared" ca="1" si="9"/>
        <v>46115640.426715679</v>
      </c>
      <c r="F46">
        <f t="shared" ca="1" si="9"/>
        <v>58327574.042529084</v>
      </c>
      <c r="G46">
        <f t="shared" ca="1" si="9"/>
        <v>70539507.658342496</v>
      </c>
      <c r="H46">
        <f t="shared" ca="1" si="9"/>
        <v>82751441.2741559</v>
      </c>
      <c r="I46">
        <f t="shared" ca="1" si="9"/>
        <v>94963374.889969304</v>
      </c>
      <c r="J46">
        <f t="shared" ca="1" si="9"/>
        <v>107175308.50578272</v>
      </c>
      <c r="K46">
        <f t="shared" ca="1" si="9"/>
        <v>119387242.12159613</v>
      </c>
      <c r="L46" s="207">
        <f ca="1">IF('Liv 2020'!$A54="LM",INDIRECT("'Liv 2020'!"&amp;'Country Selector'!$B$3&amp;ROW($A54))*10^12,0)*'Process Emissions Multipliers'!$E$62</f>
        <v>131599175.73740953</v>
      </c>
      <c r="M46">
        <f t="shared" ca="1" si="10"/>
        <v>137421497.3199217</v>
      </c>
      <c r="N46">
        <f t="shared" ca="1" si="10"/>
        <v>143243818.90243387</v>
      </c>
      <c r="O46">
        <f t="shared" ca="1" si="10"/>
        <v>149066140.48494601</v>
      </c>
      <c r="P46">
        <f t="shared" ca="1" si="10"/>
        <v>154888462.06745821</v>
      </c>
      <c r="Q46">
        <f t="shared" ca="1" si="10"/>
        <v>160710783.64997035</v>
      </c>
      <c r="R46">
        <f t="shared" ca="1" si="10"/>
        <v>166533105.23248249</v>
      </c>
      <c r="S46">
        <f t="shared" ca="1" si="10"/>
        <v>172355426.81499469</v>
      </c>
      <c r="T46">
        <f t="shared" ca="1" si="10"/>
        <v>178177748.39750686</v>
      </c>
      <c r="U46">
        <f t="shared" ca="1" si="10"/>
        <v>184000069.98001903</v>
      </c>
      <c r="V46" s="207">
        <f ca="1">IF('Liv 2030'!$A54="LM",INDIRECT("'Liv 2030'!"&amp;'Country Selector'!$B$3&amp;ROW($A54))*10^12,0)*'Process Emissions Multipliers'!$G$62</f>
        <v>189822391.56253117</v>
      </c>
      <c r="W46" s="90">
        <f t="shared" ca="1" si="8"/>
        <v>191162879.98116425</v>
      </c>
      <c r="X46" s="90">
        <f t="shared" ca="1" si="7"/>
        <v>192503368.39979735</v>
      </c>
      <c r="Y46" s="90">
        <f t="shared" ca="1" si="7"/>
        <v>193843856.81843039</v>
      </c>
      <c r="Z46" s="90">
        <f t="shared" ca="1" si="7"/>
        <v>195184345.23706347</v>
      </c>
      <c r="AA46" s="90">
        <f t="shared" ca="1" si="7"/>
        <v>196524833.65569657</v>
      </c>
      <c r="AB46" s="90">
        <f t="shared" ca="1" si="7"/>
        <v>197865322.07432961</v>
      </c>
      <c r="AC46" s="90">
        <f t="shared" ca="1" si="7"/>
        <v>199205810.49296272</v>
      </c>
      <c r="AD46" s="90">
        <f t="shared" ca="1" si="7"/>
        <v>200546298.91159576</v>
      </c>
      <c r="AE46" s="90">
        <f t="shared" ca="1" si="7"/>
        <v>201886787.33022887</v>
      </c>
      <c r="AF46" s="90">
        <f t="shared" ca="1" si="7"/>
        <v>203227275.74886191</v>
      </c>
      <c r="AG46" s="90">
        <f t="shared" ca="1" si="7"/>
        <v>204567764.16749501</v>
      </c>
      <c r="AH46" s="90">
        <f t="shared" ca="1" si="7"/>
        <v>205908252.58612812</v>
      </c>
      <c r="AI46" s="90">
        <f t="shared" ca="1" si="7"/>
        <v>207248741.00476116</v>
      </c>
      <c r="AJ46" s="90">
        <f t="shared" ca="1" si="7"/>
        <v>208589229.42339426</v>
      </c>
      <c r="AK46" s="90">
        <f t="shared" ca="1" si="7"/>
        <v>209929717.84202731</v>
      </c>
      <c r="AL46" s="90">
        <f t="shared" ca="1" si="7"/>
        <v>211270206.26066038</v>
      </c>
      <c r="AM46" s="90">
        <f t="shared" ca="1" si="7"/>
        <v>212610694.67929348</v>
      </c>
      <c r="AN46" s="90">
        <f t="shared" ca="1" si="6"/>
        <v>213951183.09792656</v>
      </c>
      <c r="AO46" s="90">
        <f t="shared" ca="1" si="6"/>
        <v>215291671.51655963</v>
      </c>
      <c r="AP46" s="207">
        <f ca="1">V46*'Process Emissions Multipliers'!$H$62</f>
        <v>216632159.9351927</v>
      </c>
    </row>
    <row r="47" spans="1:42">
      <c r="A47" s="74">
        <v>-5</v>
      </c>
      <c r="B47" s="208">
        <f ca="1">IF('Liv 2010'!$A55="LM",INDIRECT("'Liv 2010'!"&amp;'Country Selector'!$B$3&amp;ROW($A55))*10^12,0)*'Process Emissions Multipliers'!$C$62</f>
        <v>179142501.44171005</v>
      </c>
      <c r="C47">
        <f t="shared" ca="1" si="9"/>
        <v>239781365.96830785</v>
      </c>
      <c r="D47">
        <f t="shared" ca="1" si="9"/>
        <v>300420230.49490565</v>
      </c>
      <c r="E47">
        <f t="shared" ca="1" si="9"/>
        <v>361059095.02150345</v>
      </c>
      <c r="F47">
        <f t="shared" ca="1" si="9"/>
        <v>421697959.54810125</v>
      </c>
      <c r="G47">
        <f t="shared" ca="1" si="9"/>
        <v>482336824.07469904</v>
      </c>
      <c r="H47">
        <f t="shared" ca="1" si="9"/>
        <v>542975688.60129678</v>
      </c>
      <c r="I47">
        <f t="shared" ca="1" si="9"/>
        <v>603614553.12789452</v>
      </c>
      <c r="J47">
        <f t="shared" ca="1" si="9"/>
        <v>664253417.65449238</v>
      </c>
      <c r="K47">
        <f t="shared" ca="1" si="9"/>
        <v>724892282.18109024</v>
      </c>
      <c r="L47" s="207">
        <f ca="1">IF('Liv 2020'!$A55="LM",INDIRECT("'Liv 2020'!"&amp;'Country Selector'!$B$3&amp;ROW($A55))*10^12,0)*'Process Emissions Multipliers'!$E$62</f>
        <v>785531146.70768797</v>
      </c>
      <c r="M47">
        <f t="shared" ca="1" si="10"/>
        <v>744201432.98952103</v>
      </c>
      <c r="N47">
        <f t="shared" ca="1" si="10"/>
        <v>702871719.27135396</v>
      </c>
      <c r="O47">
        <f t="shared" ca="1" si="10"/>
        <v>661542005.55318689</v>
      </c>
      <c r="P47">
        <f t="shared" ca="1" si="10"/>
        <v>620212291.83501995</v>
      </c>
      <c r="Q47">
        <f t="shared" ca="1" si="10"/>
        <v>578882578.11685288</v>
      </c>
      <c r="R47">
        <f t="shared" ca="1" si="10"/>
        <v>537552864.39868593</v>
      </c>
      <c r="S47">
        <f t="shared" ca="1" si="10"/>
        <v>496223150.68051887</v>
      </c>
      <c r="T47">
        <f t="shared" ca="1" si="10"/>
        <v>454893436.96235186</v>
      </c>
      <c r="U47">
        <f t="shared" ca="1" si="10"/>
        <v>413563723.24418485</v>
      </c>
      <c r="V47" s="207">
        <f ca="1">IF('Liv 2030'!$A55="LM",INDIRECT("'Liv 2030'!"&amp;'Country Selector'!$B$3&amp;ROW($A55))*10^12,0)*'Process Emissions Multipliers'!$G$62</f>
        <v>372234009.52601784</v>
      </c>
      <c r="W47" s="90">
        <f t="shared" ca="1" si="8"/>
        <v>374862652.93675375</v>
      </c>
      <c r="X47" s="90">
        <f t="shared" ca="1" si="7"/>
        <v>377491296.34748966</v>
      </c>
      <c r="Y47" s="90">
        <f t="shared" ca="1" si="7"/>
        <v>380119939.75822562</v>
      </c>
      <c r="Z47" s="90">
        <f t="shared" ca="1" si="7"/>
        <v>382748583.16896152</v>
      </c>
      <c r="AA47" s="90">
        <f t="shared" ca="1" si="7"/>
        <v>385377226.57969743</v>
      </c>
      <c r="AB47" s="90">
        <f t="shared" ca="1" si="7"/>
        <v>388005869.99043339</v>
      </c>
      <c r="AC47" s="90">
        <f t="shared" ca="1" si="7"/>
        <v>390634513.4011693</v>
      </c>
      <c r="AD47" s="90">
        <f t="shared" ca="1" si="7"/>
        <v>393263156.81190515</v>
      </c>
      <c r="AE47" s="90">
        <f t="shared" ca="1" si="7"/>
        <v>395891800.22264111</v>
      </c>
      <c r="AF47" s="90">
        <f t="shared" ca="1" si="7"/>
        <v>398520443.63337708</v>
      </c>
      <c r="AG47" s="90">
        <f t="shared" ca="1" si="7"/>
        <v>401149087.04411298</v>
      </c>
      <c r="AH47" s="90">
        <f t="shared" ca="1" si="7"/>
        <v>403777730.45484889</v>
      </c>
      <c r="AI47" s="90">
        <f t="shared" ca="1" si="7"/>
        <v>406406373.86558479</v>
      </c>
      <c r="AJ47" s="90">
        <f t="shared" ca="1" si="7"/>
        <v>409035017.2763207</v>
      </c>
      <c r="AK47" s="90">
        <f t="shared" ca="1" si="7"/>
        <v>411663660.68705666</v>
      </c>
      <c r="AL47" s="90">
        <f t="shared" ca="1" si="7"/>
        <v>414292304.09779257</v>
      </c>
      <c r="AM47" s="90">
        <f t="shared" ref="AM47:AO77" ca="1" si="11">$V47*($AP$1-AM$1)/($AP$1-$V$1)+$AP47*(AM$1-$V$1)/($AP$1-$V$1)</f>
        <v>416920947.50852847</v>
      </c>
      <c r="AN47" s="90">
        <f t="shared" ca="1" si="11"/>
        <v>419549590.91926438</v>
      </c>
      <c r="AO47" s="90">
        <f t="shared" ca="1" si="11"/>
        <v>422178234.33000034</v>
      </c>
      <c r="AP47" s="207">
        <f ca="1">V47*'Process Emissions Multipliers'!$H$62</f>
        <v>424806877.74073625</v>
      </c>
    </row>
    <row r="48" spans="1:42">
      <c r="A48" s="74">
        <v>-4</v>
      </c>
      <c r="B48" s="208">
        <f ca="1">IF('Liv 2010'!$A56="LM",INDIRECT("'Liv 2010'!"&amp;'Country Selector'!$B$3&amp;ROW($A56))*10^12,0)*'Process Emissions Multipliers'!$C$62</f>
        <v>154178105.51159787</v>
      </c>
      <c r="C48">
        <f t="shared" ca="1" si="9"/>
        <v>138760294.96043807</v>
      </c>
      <c r="D48">
        <f t="shared" ca="1" si="9"/>
        <v>123342484.4092783</v>
      </c>
      <c r="E48">
        <f t="shared" ca="1" si="9"/>
        <v>107924673.8581185</v>
      </c>
      <c r="F48">
        <f t="shared" ca="1" si="9"/>
        <v>92506863.30695872</v>
      </c>
      <c r="G48">
        <f t="shared" ca="1" si="9"/>
        <v>77089052.755798936</v>
      </c>
      <c r="H48">
        <f t="shared" ca="1" si="9"/>
        <v>61671242.204639152</v>
      </c>
      <c r="I48">
        <f t="shared" ca="1" si="9"/>
        <v>46253431.65347936</v>
      </c>
      <c r="J48">
        <f t="shared" ca="1" si="9"/>
        <v>30835621.102319576</v>
      </c>
      <c r="K48">
        <f t="shared" ca="1" si="9"/>
        <v>15417810.551159788</v>
      </c>
      <c r="L48" s="207">
        <f ca="1">IF('Liv 2020'!$A56="LM",INDIRECT("'Liv 2020'!"&amp;'Country Selector'!$B$3&amp;ROW($A56))*10^12,0)*'Process Emissions Multipliers'!$E$62</f>
        <v>0</v>
      </c>
      <c r="M48">
        <f t="shared" ca="1" si="10"/>
        <v>17733474.121554419</v>
      </c>
      <c r="N48">
        <f t="shared" ca="1" si="10"/>
        <v>35466948.243108839</v>
      </c>
      <c r="O48">
        <f t="shared" ca="1" si="10"/>
        <v>53200422.364663258</v>
      </c>
      <c r="P48">
        <f t="shared" ca="1" si="10"/>
        <v>70933896.486217678</v>
      </c>
      <c r="Q48">
        <f t="shared" ca="1" si="10"/>
        <v>88667370.607772097</v>
      </c>
      <c r="R48">
        <f t="shared" ca="1" si="10"/>
        <v>106400844.72932652</v>
      </c>
      <c r="S48">
        <f t="shared" ca="1" si="10"/>
        <v>124134318.85088094</v>
      </c>
      <c r="T48">
        <f t="shared" ca="1" si="10"/>
        <v>141867792.97243536</v>
      </c>
      <c r="U48">
        <f t="shared" ca="1" si="10"/>
        <v>159601267.09398979</v>
      </c>
      <c r="V48" s="207">
        <f ca="1">IF('Liv 2030'!$A56="LM",INDIRECT("'Liv 2030'!"&amp;'Country Selector'!$B$3&amp;ROW($A56))*10^12,0)*'Process Emissions Multipliers'!$G$62</f>
        <v>177334741.21554419</v>
      </c>
      <c r="W48" s="90">
        <f t="shared" ca="1" si="8"/>
        <v>178587044.30193967</v>
      </c>
      <c r="X48" s="90">
        <f t="shared" ca="1" si="8"/>
        <v>179839347.3883352</v>
      </c>
      <c r="Y48" s="90">
        <f t="shared" ca="1" si="8"/>
        <v>181091650.47473067</v>
      </c>
      <c r="Z48" s="90">
        <f t="shared" ca="1" si="8"/>
        <v>182343953.56112614</v>
      </c>
      <c r="AA48" s="90">
        <f t="shared" ca="1" si="8"/>
        <v>183596256.64752162</v>
      </c>
      <c r="AB48" s="90">
        <f t="shared" ca="1" si="8"/>
        <v>184848559.73391712</v>
      </c>
      <c r="AC48" s="90">
        <f t="shared" ca="1" si="8"/>
        <v>186100862.82031262</v>
      </c>
      <c r="AD48" s="90">
        <f t="shared" ca="1" si="8"/>
        <v>187353165.90670812</v>
      </c>
      <c r="AE48" s="90">
        <f t="shared" ca="1" si="8"/>
        <v>188605468.99310362</v>
      </c>
      <c r="AF48" s="90">
        <f t="shared" ca="1" si="8"/>
        <v>189857772.07949907</v>
      </c>
      <c r="AG48" s="90">
        <f t="shared" ca="1" si="8"/>
        <v>191110075.16589457</v>
      </c>
      <c r="AH48" s="90">
        <f t="shared" ca="1" si="8"/>
        <v>192362378.25229004</v>
      </c>
      <c r="AI48" s="90">
        <f t="shared" ca="1" si="8"/>
        <v>193614681.33868554</v>
      </c>
      <c r="AJ48" s="90">
        <f t="shared" ca="1" si="8"/>
        <v>194866984.42508101</v>
      </c>
      <c r="AK48" s="90">
        <f t="shared" ca="1" si="8"/>
        <v>196119287.51147655</v>
      </c>
      <c r="AL48" s="90">
        <f t="shared" ca="1" si="8"/>
        <v>197371590.59787202</v>
      </c>
      <c r="AM48" s="90">
        <f t="shared" ca="1" si="11"/>
        <v>198623893.68426749</v>
      </c>
      <c r="AN48" s="90">
        <f t="shared" ca="1" si="11"/>
        <v>199876196.77066302</v>
      </c>
      <c r="AO48" s="90">
        <f t="shared" ca="1" si="11"/>
        <v>201128499.8570585</v>
      </c>
      <c r="AP48" s="207">
        <f ca="1">V48*'Process Emissions Multipliers'!$H$62</f>
        <v>202380802.94345397</v>
      </c>
    </row>
    <row r="49" spans="1:42">
      <c r="A49" s="74">
        <v>-3</v>
      </c>
      <c r="B49" s="208">
        <f ca="1">IF('Liv 2010'!$A57="LM",INDIRECT("'Liv 2010'!"&amp;'Country Selector'!$B$3&amp;ROW($A57))*10^12,0)*'Process Emissions Multipliers'!$C$62</f>
        <v>2795246281.0679913</v>
      </c>
      <c r="C49">
        <f t="shared" ca="1" si="9"/>
        <v>2515721652.9611921</v>
      </c>
      <c r="D49">
        <f t="shared" ca="1" si="9"/>
        <v>2236197024.854393</v>
      </c>
      <c r="E49">
        <f t="shared" ca="1" si="9"/>
        <v>1956672396.7475936</v>
      </c>
      <c r="F49">
        <f t="shared" ca="1" si="9"/>
        <v>1677147768.6407948</v>
      </c>
      <c r="G49">
        <f t="shared" ca="1" si="9"/>
        <v>1397623140.5339956</v>
      </c>
      <c r="H49">
        <f t="shared" ca="1" si="9"/>
        <v>1118098512.4271965</v>
      </c>
      <c r="I49">
        <f t="shared" ca="1" si="9"/>
        <v>838573884.32039738</v>
      </c>
      <c r="J49">
        <f t="shared" ca="1" si="9"/>
        <v>559049256.21359825</v>
      </c>
      <c r="K49">
        <f t="shared" ca="1" si="9"/>
        <v>279524628.10679913</v>
      </c>
      <c r="L49" s="207">
        <f ca="1">IF('Liv 2020'!$A57="LM",INDIRECT("'Liv 2020'!"&amp;'Country Selector'!$B$3&amp;ROW($A57))*10^12,0)*'Process Emissions Multipliers'!$E$62</f>
        <v>0</v>
      </c>
      <c r="M49">
        <f t="shared" ca="1" si="10"/>
        <v>36725213.436370865</v>
      </c>
      <c r="N49">
        <f t="shared" ca="1" si="10"/>
        <v>73450426.872741729</v>
      </c>
      <c r="O49">
        <f t="shared" ca="1" si="10"/>
        <v>110175640.30911259</v>
      </c>
      <c r="P49">
        <f t="shared" ca="1" si="10"/>
        <v>146900853.74548346</v>
      </c>
      <c r="Q49">
        <f t="shared" ca="1" si="10"/>
        <v>183626067.18185431</v>
      </c>
      <c r="R49">
        <f t="shared" ca="1" si="10"/>
        <v>220351280.61822519</v>
      </c>
      <c r="S49">
        <f t="shared" ca="1" si="10"/>
        <v>257076494.05459604</v>
      </c>
      <c r="T49">
        <f t="shared" ca="1" si="10"/>
        <v>293801707.49096692</v>
      </c>
      <c r="U49">
        <f t="shared" ca="1" si="10"/>
        <v>330526920.92733777</v>
      </c>
      <c r="V49" s="207">
        <f ca="1">IF('Liv 2030'!$A57="LM",INDIRECT("'Liv 2030'!"&amp;'Country Selector'!$B$3&amp;ROW($A57))*10^12,0)*'Process Emissions Multipliers'!$G$62</f>
        <v>367252134.36370862</v>
      </c>
      <c r="W49" s="90">
        <f t="shared" ca="1" si="8"/>
        <v>369845596.75126189</v>
      </c>
      <c r="X49" s="90">
        <f t="shared" ca="1" si="8"/>
        <v>372439059.1388151</v>
      </c>
      <c r="Y49" s="90">
        <f t="shared" ca="1" si="8"/>
        <v>375032521.52636838</v>
      </c>
      <c r="Z49" s="90">
        <f t="shared" ca="1" si="8"/>
        <v>377625983.91392159</v>
      </c>
      <c r="AA49" s="90">
        <f t="shared" ca="1" si="8"/>
        <v>380219446.30147487</v>
      </c>
      <c r="AB49" s="90">
        <f t="shared" ca="1" si="8"/>
        <v>382812908.68902814</v>
      </c>
      <c r="AC49" s="90">
        <f t="shared" ca="1" si="8"/>
        <v>385406371.07658136</v>
      </c>
      <c r="AD49" s="90">
        <f t="shared" ca="1" si="8"/>
        <v>387999833.46413457</v>
      </c>
      <c r="AE49" s="90">
        <f t="shared" ca="1" si="8"/>
        <v>390593295.85168785</v>
      </c>
      <c r="AF49" s="90">
        <f t="shared" ca="1" si="8"/>
        <v>393186758.23924112</v>
      </c>
      <c r="AG49" s="90">
        <f t="shared" ca="1" si="8"/>
        <v>395780220.62679434</v>
      </c>
      <c r="AH49" s="90">
        <f t="shared" ca="1" si="8"/>
        <v>398373683.01434761</v>
      </c>
      <c r="AI49" s="90">
        <f t="shared" ca="1" si="8"/>
        <v>400967145.40190089</v>
      </c>
      <c r="AJ49" s="90">
        <f t="shared" ca="1" si="8"/>
        <v>403560607.7894541</v>
      </c>
      <c r="AK49" s="90">
        <f t="shared" ca="1" si="8"/>
        <v>406154070.17700732</v>
      </c>
      <c r="AL49" s="90">
        <f t="shared" ca="1" si="8"/>
        <v>408747532.56456053</v>
      </c>
      <c r="AM49" s="90">
        <f t="shared" ca="1" si="11"/>
        <v>411340994.95211381</v>
      </c>
      <c r="AN49" s="90">
        <f t="shared" ca="1" si="11"/>
        <v>413934457.33966708</v>
      </c>
      <c r="AO49" s="90">
        <f t="shared" ca="1" si="11"/>
        <v>416527919.7272203</v>
      </c>
      <c r="AP49" s="207">
        <f ca="1">V49*'Process Emissions Multipliers'!$H$62</f>
        <v>419121382.11477357</v>
      </c>
    </row>
    <row r="50" spans="1:42">
      <c r="A50" s="74">
        <v>-2</v>
      </c>
      <c r="B50" s="208">
        <f ca="1">IF('Liv 2010'!$A58="LM",INDIRECT("'Liv 2010'!"&amp;'Country Selector'!$B$3&amp;ROW($A58))*10^12,0)*'Process Emissions Multipliers'!$C$62</f>
        <v>688603522.96112061</v>
      </c>
      <c r="C50">
        <f t="shared" ca="1" si="9"/>
        <v>619743170.66500854</v>
      </c>
      <c r="D50">
        <f t="shared" ca="1" si="9"/>
        <v>550882818.36889648</v>
      </c>
      <c r="E50">
        <f t="shared" ca="1" si="9"/>
        <v>482022466.07278442</v>
      </c>
      <c r="F50">
        <f t="shared" ca="1" si="9"/>
        <v>413162113.77667236</v>
      </c>
      <c r="G50">
        <f t="shared" ca="1" si="9"/>
        <v>344301761.4805603</v>
      </c>
      <c r="H50">
        <f t="shared" ca="1" si="9"/>
        <v>275441409.18444824</v>
      </c>
      <c r="I50">
        <f t="shared" ca="1" si="9"/>
        <v>206581056.88833618</v>
      </c>
      <c r="J50">
        <f t="shared" ca="1" si="9"/>
        <v>137720704.59222412</v>
      </c>
      <c r="K50">
        <f t="shared" ca="1" si="9"/>
        <v>68860352.296112061</v>
      </c>
      <c r="L50" s="207">
        <f ca="1">IF('Liv 2020'!$A58="LM",INDIRECT("'Liv 2020'!"&amp;'Country Selector'!$B$3&amp;ROW($A58))*10^12,0)*'Process Emissions Multipliers'!$E$62</f>
        <v>0</v>
      </c>
      <c r="M50">
        <f t="shared" ca="1" si="10"/>
        <v>217544876.23734632</v>
      </c>
      <c r="N50">
        <f t="shared" ca="1" si="10"/>
        <v>435089752.47469264</v>
      </c>
      <c r="O50">
        <f t="shared" ca="1" si="10"/>
        <v>652634628.71203899</v>
      </c>
      <c r="P50">
        <f t="shared" ca="1" si="10"/>
        <v>870179504.94938529</v>
      </c>
      <c r="Q50">
        <f t="shared" ca="1" si="10"/>
        <v>1087724381.1867316</v>
      </c>
      <c r="R50">
        <f t="shared" ca="1" si="10"/>
        <v>1305269257.424078</v>
      </c>
      <c r="S50">
        <f t="shared" ca="1" si="10"/>
        <v>1522814133.6614242</v>
      </c>
      <c r="T50">
        <f t="shared" ca="1" si="10"/>
        <v>1740359009.8987706</v>
      </c>
      <c r="U50">
        <f t="shared" ca="1" si="10"/>
        <v>1957903886.1361167</v>
      </c>
      <c r="V50" s="207">
        <f ca="1">IF('Liv 2030'!$A58="LM",INDIRECT("'Liv 2030'!"&amp;'Country Selector'!$B$3&amp;ROW($A58))*10^12,0)*'Process Emissions Multipliers'!$G$62</f>
        <v>2175448762.3734632</v>
      </c>
      <c r="W50" s="90">
        <f t="shared" ca="1" si="8"/>
        <v>2190811353.9375391</v>
      </c>
      <c r="X50" s="90">
        <f t="shared" ca="1" si="8"/>
        <v>2206173945.501615</v>
      </c>
      <c r="Y50" s="90">
        <f t="shared" ca="1" si="8"/>
        <v>2221536537.0656915</v>
      </c>
      <c r="Z50" s="90">
        <f t="shared" ca="1" si="8"/>
        <v>2236899128.6297674</v>
      </c>
      <c r="AA50" s="90">
        <f t="shared" ca="1" si="8"/>
        <v>2252261720.1938438</v>
      </c>
      <c r="AB50" s="90">
        <f t="shared" ca="1" si="8"/>
        <v>2267624311.7579193</v>
      </c>
      <c r="AC50" s="90">
        <f t="shared" ca="1" si="8"/>
        <v>2282986903.3219957</v>
      </c>
      <c r="AD50" s="90">
        <f t="shared" ca="1" si="8"/>
        <v>2298349494.8860717</v>
      </c>
      <c r="AE50" s="90">
        <f t="shared" ca="1" si="8"/>
        <v>2313712086.4501476</v>
      </c>
      <c r="AF50" s="90">
        <f t="shared" ca="1" si="8"/>
        <v>2329074678.0142241</v>
      </c>
      <c r="AG50" s="90">
        <f t="shared" ca="1" si="8"/>
        <v>2344437269.5783</v>
      </c>
      <c r="AH50" s="90">
        <f t="shared" ca="1" si="8"/>
        <v>2359799861.1423759</v>
      </c>
      <c r="AI50" s="90">
        <f t="shared" ca="1" si="8"/>
        <v>2375162452.7064519</v>
      </c>
      <c r="AJ50" s="90">
        <f t="shared" ca="1" si="8"/>
        <v>2390525044.2705283</v>
      </c>
      <c r="AK50" s="90">
        <f t="shared" ca="1" si="8"/>
        <v>2405887635.8346043</v>
      </c>
      <c r="AL50" s="90">
        <f t="shared" ca="1" si="8"/>
        <v>2421250227.3986802</v>
      </c>
      <c r="AM50" s="90">
        <f t="shared" ca="1" si="11"/>
        <v>2436612818.9627562</v>
      </c>
      <c r="AN50" s="90">
        <f t="shared" ca="1" si="11"/>
        <v>2451975410.5268321</v>
      </c>
      <c r="AO50" s="90">
        <f t="shared" ca="1" si="11"/>
        <v>2467338002.0909085</v>
      </c>
      <c r="AP50" s="207">
        <f ca="1">V50*'Process Emissions Multipliers'!$H$62</f>
        <v>2482700593.6549845</v>
      </c>
    </row>
    <row r="51" spans="1:42">
      <c r="A51" s="74">
        <v>-1</v>
      </c>
      <c r="B51" s="208">
        <f ca="1">IF('Liv 2010'!$A59="LM",INDIRECT("'Liv 2010'!"&amp;'Country Selector'!$B$3&amp;ROW($A59))*10^12,0)*'Process Emissions Multipliers'!$C$62</f>
        <v>1872172600.9001367</v>
      </c>
      <c r="C51">
        <f t="shared" ca="1" si="9"/>
        <v>1684955340.810123</v>
      </c>
      <c r="D51">
        <f t="shared" ca="1" si="9"/>
        <v>1497738080.7201095</v>
      </c>
      <c r="E51">
        <f t="shared" ca="1" si="9"/>
        <v>1310520820.6300957</v>
      </c>
      <c r="F51">
        <f t="shared" ca="1" si="9"/>
        <v>1123303560.540082</v>
      </c>
      <c r="G51">
        <f t="shared" ca="1" si="9"/>
        <v>936086300.45006824</v>
      </c>
      <c r="H51">
        <f t="shared" ca="1" si="9"/>
        <v>748869040.36005473</v>
      </c>
      <c r="I51">
        <f t="shared" ca="1" si="9"/>
        <v>561651780.27004099</v>
      </c>
      <c r="J51">
        <f t="shared" ca="1" si="9"/>
        <v>374434520.18002737</v>
      </c>
      <c r="K51">
        <f t="shared" ca="1" si="9"/>
        <v>187217260.09001368</v>
      </c>
      <c r="L51" s="207">
        <f ca="1">IF('Liv 2020'!$A59="LM",INDIRECT("'Liv 2020'!"&amp;'Country Selector'!$B$3&amp;ROW($A59))*10^12,0)*'Process Emissions Multipliers'!$E$62</f>
        <v>0</v>
      </c>
      <c r="M51">
        <f t="shared" ca="1" si="10"/>
        <v>30971608.925287031</v>
      </c>
      <c r="N51">
        <f t="shared" ca="1" si="10"/>
        <v>61943217.850574061</v>
      </c>
      <c r="O51">
        <f t="shared" ca="1" si="10"/>
        <v>92914826.775861099</v>
      </c>
      <c r="P51">
        <f t="shared" ca="1" si="10"/>
        <v>123886435.70114812</v>
      </c>
      <c r="Q51">
        <f t="shared" ca="1" si="10"/>
        <v>154858044.62643516</v>
      </c>
      <c r="R51">
        <f t="shared" ca="1" si="10"/>
        <v>185829653.5517222</v>
      </c>
      <c r="S51">
        <f t="shared" ca="1" si="10"/>
        <v>216801262.47700921</v>
      </c>
      <c r="T51">
        <f t="shared" ca="1" si="10"/>
        <v>247772871.40229625</v>
      </c>
      <c r="U51">
        <f t="shared" ca="1" si="10"/>
        <v>278744480.32758331</v>
      </c>
      <c r="V51" s="207">
        <f ca="1">IF('Liv 2030'!$A59="LM",INDIRECT("'Liv 2030'!"&amp;'Country Selector'!$B$3&amp;ROW($A59))*10^12,0)*'Process Emissions Multipliers'!$G$62</f>
        <v>309716089.25287032</v>
      </c>
      <c r="W51" s="90">
        <f t="shared" ca="1" si="8"/>
        <v>311903243.39886069</v>
      </c>
      <c r="X51" s="90">
        <f t="shared" ca="1" si="8"/>
        <v>314090397.54485112</v>
      </c>
      <c r="Y51" s="90">
        <f t="shared" ca="1" si="8"/>
        <v>316277551.6908415</v>
      </c>
      <c r="Z51" s="90">
        <f t="shared" ca="1" si="8"/>
        <v>318464705.83683187</v>
      </c>
      <c r="AA51" s="90">
        <f t="shared" ca="1" si="8"/>
        <v>320651859.98282224</v>
      </c>
      <c r="AB51" s="90">
        <f t="shared" ca="1" si="8"/>
        <v>322839014.12881261</v>
      </c>
      <c r="AC51" s="90">
        <f t="shared" ca="1" si="8"/>
        <v>325026168.27480304</v>
      </c>
      <c r="AD51" s="90">
        <f t="shared" ca="1" si="8"/>
        <v>327213322.42079341</v>
      </c>
      <c r="AE51" s="90">
        <f t="shared" ca="1" si="8"/>
        <v>329400476.56678379</v>
      </c>
      <c r="AF51" s="90">
        <f t="shared" ca="1" si="8"/>
        <v>331587630.71277416</v>
      </c>
      <c r="AG51" s="90">
        <f t="shared" ca="1" si="8"/>
        <v>333774784.85876459</v>
      </c>
      <c r="AH51" s="90">
        <f t="shared" ca="1" si="8"/>
        <v>335961939.00475496</v>
      </c>
      <c r="AI51" s="90">
        <f t="shared" ca="1" si="8"/>
        <v>338149093.15074533</v>
      </c>
      <c r="AJ51" s="90">
        <f t="shared" ca="1" si="8"/>
        <v>340336247.29673576</v>
      </c>
      <c r="AK51" s="90">
        <f t="shared" ca="1" si="8"/>
        <v>342523401.44272614</v>
      </c>
      <c r="AL51" s="90">
        <f t="shared" ca="1" si="8"/>
        <v>344710555.58871651</v>
      </c>
      <c r="AM51" s="90">
        <f t="shared" ca="1" si="11"/>
        <v>346897709.73470694</v>
      </c>
      <c r="AN51" s="90">
        <f t="shared" ca="1" si="11"/>
        <v>349084863.88069725</v>
      </c>
      <c r="AO51" s="90">
        <f t="shared" ca="1" si="11"/>
        <v>351272018.02668762</v>
      </c>
      <c r="AP51" s="207">
        <f ca="1">V51*'Process Emissions Multipliers'!$H$62</f>
        <v>353459172.17267805</v>
      </c>
    </row>
    <row r="52" spans="1:42">
      <c r="A52" s="74">
        <v>0</v>
      </c>
      <c r="B52" s="208">
        <f ca="1">IF('Liv 2010'!$A60="LM",INDIRECT("'Liv 2010'!"&amp;'Country Selector'!$B$3&amp;ROW($A60))*10^12,0)*'Process Emissions Multipliers'!$C$62</f>
        <v>7758328065.8723192</v>
      </c>
      <c r="C52">
        <f t="shared" ca="1" si="9"/>
        <v>9221772662.1451321</v>
      </c>
      <c r="D52">
        <f t="shared" ca="1" si="9"/>
        <v>10685217258.417944</v>
      </c>
      <c r="E52">
        <f t="shared" ca="1" si="9"/>
        <v>12148661854.690758</v>
      </c>
      <c r="F52">
        <f t="shared" ca="1" si="9"/>
        <v>13612106450.96357</v>
      </c>
      <c r="G52">
        <f t="shared" ca="1" si="9"/>
        <v>15075551047.236382</v>
      </c>
      <c r="H52">
        <f t="shared" ca="1" si="9"/>
        <v>16538995643.509193</v>
      </c>
      <c r="I52">
        <f t="shared" ca="1" si="9"/>
        <v>18002440239.782009</v>
      </c>
      <c r="J52">
        <f t="shared" ca="1" si="9"/>
        <v>19465884836.054821</v>
      </c>
      <c r="K52">
        <f t="shared" ca="1" si="9"/>
        <v>20929329432.327629</v>
      </c>
      <c r="L52" s="207">
        <f ca="1">IF('Liv 2020'!$A60="LM",INDIRECT("'Liv 2020'!"&amp;'Country Selector'!$B$3&amp;ROW($A60))*10^12,0)*'Process Emissions Multipliers'!$E$62</f>
        <v>22392774028.600445</v>
      </c>
      <c r="M52">
        <f t="shared" ca="1" si="10"/>
        <v>23022172439.461788</v>
      </c>
      <c r="N52">
        <f t="shared" ca="1" si="10"/>
        <v>23651570850.323135</v>
      </c>
      <c r="O52">
        <f t="shared" ca="1" si="10"/>
        <v>24280969261.184479</v>
      </c>
      <c r="P52">
        <f t="shared" ca="1" si="10"/>
        <v>24910367672.045822</v>
      </c>
      <c r="Q52">
        <f t="shared" ca="1" si="10"/>
        <v>25539766082.907166</v>
      </c>
      <c r="R52">
        <f t="shared" ca="1" si="10"/>
        <v>26169164493.768513</v>
      </c>
      <c r="S52">
        <f t="shared" ca="1" si="10"/>
        <v>26798562904.62986</v>
      </c>
      <c r="T52">
        <f t="shared" ca="1" si="10"/>
        <v>27427961315.491203</v>
      </c>
      <c r="U52">
        <f t="shared" ca="1" si="10"/>
        <v>28057359726.352547</v>
      </c>
      <c r="V52" s="207">
        <f ca="1">IF('Liv 2030'!$A60="LM",INDIRECT("'Liv 2030'!"&amp;'Country Selector'!$B$3&amp;ROW($A60))*10^12,0)*'Process Emissions Multipliers'!$G$62</f>
        <v>28686758137.213894</v>
      </c>
      <c r="W52" s="90">
        <f t="shared" ca="1" si="8"/>
        <v>28889338384.646904</v>
      </c>
      <c r="X52" s="90">
        <f t="shared" ca="1" si="8"/>
        <v>29091918632.079914</v>
      </c>
      <c r="Y52" s="90">
        <f t="shared" ca="1" si="8"/>
        <v>29294498879.512924</v>
      </c>
      <c r="Z52" s="90">
        <f t="shared" ca="1" si="8"/>
        <v>29497079126.945934</v>
      </c>
      <c r="AA52" s="90">
        <f t="shared" ca="1" si="8"/>
        <v>29699659374.378948</v>
      </c>
      <c r="AB52" s="90">
        <f t="shared" ca="1" si="8"/>
        <v>29902239621.811958</v>
      </c>
      <c r="AC52" s="90">
        <f t="shared" ca="1" si="8"/>
        <v>30104819869.244968</v>
      </c>
      <c r="AD52" s="90">
        <f t="shared" ca="1" si="8"/>
        <v>30307400116.677979</v>
      </c>
      <c r="AE52" s="90">
        <f t="shared" ca="1" si="8"/>
        <v>30509980364.110989</v>
      </c>
      <c r="AF52" s="90">
        <f t="shared" ca="1" si="8"/>
        <v>30712560611.543999</v>
      </c>
      <c r="AG52" s="90">
        <f t="shared" ca="1" si="8"/>
        <v>30915140858.977005</v>
      </c>
      <c r="AH52" s="90">
        <f t="shared" ca="1" si="8"/>
        <v>31117721106.410019</v>
      </c>
      <c r="AI52" s="90">
        <f t="shared" ca="1" si="8"/>
        <v>31320301353.843033</v>
      </c>
      <c r="AJ52" s="90">
        <f t="shared" ca="1" si="8"/>
        <v>31522881601.276039</v>
      </c>
      <c r="AK52" s="90">
        <f t="shared" ca="1" si="8"/>
        <v>31725461848.709053</v>
      </c>
      <c r="AL52" s="90">
        <f t="shared" ca="1" si="8"/>
        <v>31928042096.142063</v>
      </c>
      <c r="AM52" s="90">
        <f t="shared" ca="1" si="11"/>
        <v>32130622343.575073</v>
      </c>
      <c r="AN52" s="90">
        <f t="shared" ca="1" si="11"/>
        <v>32333202591.008083</v>
      </c>
      <c r="AO52" s="90">
        <f t="shared" ca="1" si="11"/>
        <v>32535782838.44109</v>
      </c>
      <c r="AP52" s="207">
        <f ca="1">V52*'Process Emissions Multipliers'!$H$62</f>
        <v>32738363085.874104</v>
      </c>
    </row>
    <row r="53" spans="1:42">
      <c r="A53" s="74">
        <v>1</v>
      </c>
      <c r="B53" s="208">
        <f ca="1">IF('Liv 2010'!$A61="LM",INDIRECT("'Liv 2010'!"&amp;'Country Selector'!$B$3&amp;ROW($A61))*10^12,0)*'Process Emissions Multipliers'!$C$62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 s="207">
        <f ca="1">IF('Liv 2020'!$A61="LM",INDIRECT("'Liv 2020'!"&amp;'Country Selector'!$B$3&amp;ROW($A61))*10^12,0)*'Process Emissions Multipliers'!$E$62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 s="207">
        <f ca="1">IF('Liv 2030'!$A61="LM",INDIRECT("'Liv 2030'!"&amp;'Country Selector'!$B$3&amp;ROW($A61))*10^12,0)*'Process Emissions Multipliers'!$G$62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07">
        <f ca="1">V53*'Process Emissions Multipliers'!$H$62</f>
        <v>0</v>
      </c>
    </row>
    <row r="54" spans="1:42">
      <c r="A54" s="74">
        <v>2</v>
      </c>
      <c r="B54" s="208">
        <f ca="1">IF('Liv 2010'!$A62="LM",INDIRECT("'Liv 2010'!"&amp;'Country Selector'!$B$3&amp;ROW($A62))*10^12,0)*'Process Emissions Multipliers'!$C$62</f>
        <v>936345577.57104909</v>
      </c>
      <c r="C54">
        <f t="shared" ca="1" si="9"/>
        <v>842711019.8139441</v>
      </c>
      <c r="D54">
        <f t="shared" ca="1" si="9"/>
        <v>749076462.05683923</v>
      </c>
      <c r="E54">
        <f t="shared" ca="1" si="9"/>
        <v>655441904.29973435</v>
      </c>
      <c r="F54">
        <f t="shared" ca="1" si="9"/>
        <v>561807346.54262948</v>
      </c>
      <c r="G54">
        <f t="shared" ca="1" si="9"/>
        <v>468172788.78552455</v>
      </c>
      <c r="H54">
        <f t="shared" ca="1" si="9"/>
        <v>374538231.02841961</v>
      </c>
      <c r="I54">
        <f t="shared" ca="1" si="9"/>
        <v>280903673.27131474</v>
      </c>
      <c r="J54">
        <f t="shared" ca="1" si="9"/>
        <v>187269115.51420981</v>
      </c>
      <c r="K54">
        <f t="shared" ca="1" si="9"/>
        <v>93634557.757104903</v>
      </c>
      <c r="L54" s="207">
        <f ca="1">IF('Liv 2020'!$A62="LM",INDIRECT("'Liv 2020'!"&amp;'Country Selector'!$B$3&amp;ROW($A62))*10^12,0)*'Process Emissions Multipliers'!$E$62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 s="207">
        <f ca="1">IF('Liv 2030'!$A62="LM",INDIRECT("'Liv 2030'!"&amp;'Country Selector'!$B$3&amp;ROW($A62))*10^12,0)*'Process Emissions Multipliers'!$G$62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07">
        <f ca="1">V54*'Process Emissions Multipliers'!$H$62</f>
        <v>0</v>
      </c>
    </row>
    <row r="55" spans="1:42">
      <c r="A55" s="74">
        <v>3</v>
      </c>
      <c r="B55" s="208">
        <f ca="1">IF('Liv 2010'!$A63="LM",INDIRECT("'Liv 2010'!"&amp;'Country Selector'!$B$3&amp;ROW($A63))*10^12,0)*'Process Emissions Multipliers'!$C$62</f>
        <v>1161237510.1006775</v>
      </c>
      <c r="C55">
        <f t="shared" ca="1" si="9"/>
        <v>1324755054.4355454</v>
      </c>
      <c r="D55">
        <f t="shared" ca="1" si="9"/>
        <v>1488272598.7704134</v>
      </c>
      <c r="E55">
        <f t="shared" ca="1" si="9"/>
        <v>1651790143.1052814</v>
      </c>
      <c r="F55">
        <f t="shared" ca="1" si="9"/>
        <v>1815307687.4401495</v>
      </c>
      <c r="G55">
        <f t="shared" ca="1" si="9"/>
        <v>1978825231.7750175</v>
      </c>
      <c r="H55">
        <f t="shared" ca="1" si="9"/>
        <v>2142342776.1098855</v>
      </c>
      <c r="I55">
        <f t="shared" ca="1" si="9"/>
        <v>2305860320.4447536</v>
      </c>
      <c r="J55">
        <f t="shared" ca="1" si="9"/>
        <v>2469377864.7796216</v>
      </c>
      <c r="K55">
        <f t="shared" ca="1" si="9"/>
        <v>2632895409.1144896</v>
      </c>
      <c r="L55" s="207">
        <f ca="1">IF('Liv 2020'!$A63="LM",INDIRECT("'Liv 2020'!"&amp;'Country Selector'!$B$3&amp;ROW($A63))*10^12,0)*'Process Emissions Multipliers'!$E$62</f>
        <v>2796412953.4493575</v>
      </c>
      <c r="M55">
        <f t="shared" ca="1" si="10"/>
        <v>2516771658.1044216</v>
      </c>
      <c r="N55">
        <f t="shared" ca="1" si="10"/>
        <v>2237130362.7594862</v>
      </c>
      <c r="O55">
        <f t="shared" ca="1" si="10"/>
        <v>1957489067.4145503</v>
      </c>
      <c r="P55">
        <f t="shared" ca="1" si="10"/>
        <v>1677847772.0696144</v>
      </c>
      <c r="Q55">
        <f t="shared" ca="1" si="10"/>
        <v>1398206476.7246788</v>
      </c>
      <c r="R55">
        <f t="shared" ca="1" si="10"/>
        <v>1118565181.3797431</v>
      </c>
      <c r="S55">
        <f t="shared" ca="1" si="10"/>
        <v>838923886.03480721</v>
      </c>
      <c r="T55">
        <f t="shared" ca="1" si="10"/>
        <v>559282590.68987155</v>
      </c>
      <c r="U55">
        <f t="shared" ca="1" si="10"/>
        <v>279641295.34493577</v>
      </c>
      <c r="V55" s="207">
        <f ca="1">IF('Liv 2030'!$A63="LM",INDIRECT("'Liv 2030'!"&amp;'Country Selector'!$B$3&amp;ROW($A63))*10^12,0)*'Process Emissions Multipliers'!$G$62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07">
        <f ca="1">V55*'Process Emissions Multipliers'!$H$62</f>
        <v>0</v>
      </c>
    </row>
    <row r="56" spans="1:42">
      <c r="A56" s="74">
        <v>4</v>
      </c>
      <c r="B56" s="208">
        <f ca="1">IF('Liv 2010'!$A64="LM",INDIRECT("'Liv 2010'!"&amp;'Country Selector'!$B$3&amp;ROW($A64))*10^12,0)*'Process Emissions Multipliers'!$C$62</f>
        <v>0</v>
      </c>
      <c r="C56">
        <f t="shared" ca="1" si="9"/>
        <v>266461388.91456008</v>
      </c>
      <c r="D56">
        <f t="shared" ca="1" si="9"/>
        <v>532922777.82912016</v>
      </c>
      <c r="E56">
        <f t="shared" ca="1" si="9"/>
        <v>799384166.74368024</v>
      </c>
      <c r="F56">
        <f t="shared" ca="1" si="9"/>
        <v>1065845555.6582403</v>
      </c>
      <c r="G56">
        <f t="shared" ca="1" si="9"/>
        <v>1332306944.5728004</v>
      </c>
      <c r="H56">
        <f t="shared" ca="1" si="9"/>
        <v>1598768333.4873605</v>
      </c>
      <c r="I56">
        <f t="shared" ca="1" si="9"/>
        <v>1865229722.4019208</v>
      </c>
      <c r="J56">
        <f t="shared" ca="1" si="9"/>
        <v>2131691111.3164806</v>
      </c>
      <c r="K56">
        <f t="shared" ca="1" si="9"/>
        <v>2398152500.2310405</v>
      </c>
      <c r="L56" s="207">
        <f ca="1">IF('Liv 2020'!$A64="LM",INDIRECT("'Liv 2020'!"&amp;'Country Selector'!$B$3&amp;ROW($A64))*10^12,0)*'Process Emissions Multipliers'!$E$62</f>
        <v>2664613889.1456008</v>
      </c>
      <c r="M56">
        <f t="shared" ca="1" si="10"/>
        <v>2398153495.5394535</v>
      </c>
      <c r="N56">
        <f t="shared" ca="1" si="10"/>
        <v>2131693101.9333072</v>
      </c>
      <c r="O56">
        <f t="shared" ca="1" si="10"/>
        <v>1865232708.3271606</v>
      </c>
      <c r="P56">
        <f t="shared" ca="1" si="10"/>
        <v>1598772314.7210133</v>
      </c>
      <c r="Q56">
        <f t="shared" ca="1" si="10"/>
        <v>1332311921.1148665</v>
      </c>
      <c r="R56">
        <f t="shared" ca="1" si="10"/>
        <v>1065851527.5087197</v>
      </c>
      <c r="S56">
        <f t="shared" ca="1" si="10"/>
        <v>799391133.90257287</v>
      </c>
      <c r="T56">
        <f t="shared" ca="1" si="10"/>
        <v>532930740.296426</v>
      </c>
      <c r="U56">
        <f t="shared" ca="1" si="10"/>
        <v>266470346.69027913</v>
      </c>
      <c r="V56" s="207">
        <f ca="1">IF('Liv 2030'!$A64="LM",INDIRECT("'Liv 2030'!"&amp;'Country Selector'!$B$3&amp;ROW($A64))*10^12,0)*'Process Emissions Multipliers'!$G$62</f>
        <v>9953.0841322848119</v>
      </c>
      <c r="W56" s="90">
        <f t="shared" ca="1" si="8"/>
        <v>10023.370856096388</v>
      </c>
      <c r="X56" s="90">
        <f t="shared" ca="1" si="8"/>
        <v>10093.657579907964</v>
      </c>
      <c r="Y56" s="90">
        <f t="shared" ca="1" si="8"/>
        <v>10163.944303719538</v>
      </c>
      <c r="Z56" s="90">
        <f t="shared" ca="1" si="8"/>
        <v>10234.231027531116</v>
      </c>
      <c r="AA56" s="90">
        <f t="shared" ca="1" si="8"/>
        <v>10304.517751342692</v>
      </c>
      <c r="AB56" s="90">
        <f t="shared" ca="1" si="8"/>
        <v>10374.804475154266</v>
      </c>
      <c r="AC56" s="90">
        <f t="shared" ca="1" si="8"/>
        <v>10445.091198965842</v>
      </c>
      <c r="AD56" s="90">
        <f t="shared" ca="1" si="8"/>
        <v>10515.377922777418</v>
      </c>
      <c r="AE56" s="90">
        <f t="shared" ca="1" si="8"/>
        <v>10585.664646588995</v>
      </c>
      <c r="AF56" s="90">
        <f t="shared" ca="1" si="8"/>
        <v>10655.951370400569</v>
      </c>
      <c r="AG56" s="90">
        <f t="shared" ca="1" si="8"/>
        <v>10726.238094212145</v>
      </c>
      <c r="AH56" s="90">
        <f t="shared" ca="1" si="8"/>
        <v>10796.524818023721</v>
      </c>
      <c r="AI56" s="90">
        <f t="shared" ca="1" si="8"/>
        <v>10866.811541835297</v>
      </c>
      <c r="AJ56" s="90">
        <f t="shared" ca="1" si="8"/>
        <v>10937.098265646873</v>
      </c>
      <c r="AK56" s="90">
        <f t="shared" ca="1" si="8"/>
        <v>11007.384989458449</v>
      </c>
      <c r="AL56" s="90">
        <f t="shared" ca="1" si="8"/>
        <v>11077.671713270025</v>
      </c>
      <c r="AM56" s="90">
        <f t="shared" ca="1" si="11"/>
        <v>11147.958437081601</v>
      </c>
      <c r="AN56" s="90">
        <f t="shared" ca="1" si="11"/>
        <v>11218.245160893177</v>
      </c>
      <c r="AO56" s="90">
        <f t="shared" ca="1" si="11"/>
        <v>11288.531884704755</v>
      </c>
      <c r="AP56" s="207">
        <f ca="1">V56*'Process Emissions Multipliers'!$H$62</f>
        <v>11358.818608516329</v>
      </c>
    </row>
    <row r="57" spans="1:42">
      <c r="A57" s="74">
        <v>5</v>
      </c>
      <c r="B57" s="208">
        <f ca="1">IF('Liv 2010'!$A65="LM",INDIRECT("'Liv 2010'!"&amp;'Country Selector'!$B$3&amp;ROW($A65))*10^12,0)*'Process Emissions Multipliers'!$C$62</f>
        <v>15314105.919012293</v>
      </c>
      <c r="C57">
        <f t="shared" ca="1" si="9"/>
        <v>18017014.876460604</v>
      </c>
      <c r="D57">
        <f t="shared" ca="1" si="9"/>
        <v>20719923.833908916</v>
      </c>
      <c r="E57">
        <f t="shared" ca="1" si="9"/>
        <v>23422832.79135723</v>
      </c>
      <c r="F57">
        <f t="shared" ca="1" si="9"/>
        <v>26125741.748805538</v>
      </c>
      <c r="G57">
        <f t="shared" ca="1" si="9"/>
        <v>28828650.706253853</v>
      </c>
      <c r="H57">
        <f t="shared" ca="1" si="9"/>
        <v>31531559.663702168</v>
      </c>
      <c r="I57">
        <f t="shared" ca="1" si="9"/>
        <v>34234468.621150479</v>
      </c>
      <c r="J57">
        <f t="shared" ca="1" si="9"/>
        <v>36937377.578598782</v>
      </c>
      <c r="K57">
        <f t="shared" ca="1" si="9"/>
        <v>39640286.536047101</v>
      </c>
      <c r="L57" s="207">
        <f ca="1">IF('Liv 2020'!$A65="LM",INDIRECT("'Liv 2020'!"&amp;'Country Selector'!$B$3&amp;ROW($A65))*10^12,0)*'Process Emissions Multipliers'!$E$62</f>
        <v>42343195.493495412</v>
      </c>
      <c r="M57">
        <f t="shared" ca="1" si="10"/>
        <v>42784859.659409717</v>
      </c>
      <c r="N57">
        <f t="shared" ca="1" si="10"/>
        <v>43226523.825324014</v>
      </c>
      <c r="O57">
        <f t="shared" ca="1" si="10"/>
        <v>43668187.991238326</v>
      </c>
      <c r="P57">
        <f t="shared" ca="1" si="10"/>
        <v>44109852.157152623</v>
      </c>
      <c r="Q57">
        <f t="shared" ca="1" si="10"/>
        <v>44551516.323066927</v>
      </c>
      <c r="R57">
        <f t="shared" ca="1" si="10"/>
        <v>44993180.488981232</v>
      </c>
      <c r="S57">
        <f t="shared" ca="1" si="10"/>
        <v>45434844.654895537</v>
      </c>
      <c r="T57">
        <f t="shared" ca="1" si="10"/>
        <v>45876508.820809841</v>
      </c>
      <c r="U57">
        <f t="shared" ca="1" si="10"/>
        <v>46318172.986724138</v>
      </c>
      <c r="V57" s="207">
        <f ca="1">IF('Liv 2030'!$A65="LM",INDIRECT("'Liv 2030'!"&amp;'Country Selector'!$B$3&amp;ROW($A65))*10^12,0)*'Process Emissions Multipliers'!$G$62</f>
        <v>46759837.152638443</v>
      </c>
      <c r="W57" s="90">
        <f t="shared" ca="1" si="8"/>
        <v>47090045.931720398</v>
      </c>
      <c r="X57" s="90">
        <f t="shared" ca="1" si="8"/>
        <v>47420254.710802354</v>
      </c>
      <c r="Y57" s="90">
        <f t="shared" ca="1" si="8"/>
        <v>47750463.489884309</v>
      </c>
      <c r="Z57" s="90">
        <f t="shared" ca="1" si="8"/>
        <v>48080672.268966272</v>
      </c>
      <c r="AA57" s="90">
        <f t="shared" ca="1" si="8"/>
        <v>48410881.048048228</v>
      </c>
      <c r="AB57" s="90">
        <f t="shared" ca="1" si="8"/>
        <v>48741089.827130184</v>
      </c>
      <c r="AC57" s="90">
        <f t="shared" ca="1" si="8"/>
        <v>49071298.606212139</v>
      </c>
      <c r="AD57" s="90">
        <f t="shared" ca="1" si="8"/>
        <v>49401507.385294095</v>
      </c>
      <c r="AE57" s="90">
        <f t="shared" ca="1" si="8"/>
        <v>49731716.16437605</v>
      </c>
      <c r="AF57" s="90">
        <f t="shared" ca="1" si="8"/>
        <v>50061924.943458006</v>
      </c>
      <c r="AG57" s="90">
        <f t="shared" ca="1" si="8"/>
        <v>50392133.722539961</v>
      </c>
      <c r="AH57" s="90">
        <f t="shared" ca="1" si="8"/>
        <v>50722342.501621917</v>
      </c>
      <c r="AI57" s="90">
        <f t="shared" ca="1" si="8"/>
        <v>51052551.280703872</v>
      </c>
      <c r="AJ57" s="90">
        <f t="shared" ca="1" si="8"/>
        <v>51382760.059785828</v>
      </c>
      <c r="AK57" s="90">
        <f t="shared" ca="1" si="8"/>
        <v>51712968.838867784</v>
      </c>
      <c r="AL57" s="90">
        <f t="shared" ca="1" si="8"/>
        <v>52043177.617949739</v>
      </c>
      <c r="AM57" s="90">
        <f t="shared" ca="1" si="11"/>
        <v>52373386.397031702</v>
      </c>
      <c r="AN57" s="90">
        <f t="shared" ca="1" si="11"/>
        <v>52703595.17611365</v>
      </c>
      <c r="AO57" s="90">
        <f t="shared" ca="1" si="11"/>
        <v>53033803.955195613</v>
      </c>
      <c r="AP57" s="207">
        <f ca="1">V57*'Process Emissions Multipliers'!$H$62</f>
        <v>53364012.734277569</v>
      </c>
    </row>
    <row r="58" spans="1:42">
      <c r="A58" s="74">
        <v>6</v>
      </c>
      <c r="B58" s="208">
        <f ca="1">IF('Liv 2010'!$A66="LM",INDIRECT("'Liv 2010'!"&amp;'Country Selector'!$B$3&amp;ROW($A66))*10^12,0)*'Process Emissions Multipliers'!$C$62</f>
        <v>0</v>
      </c>
      <c r="C58">
        <f t="shared" ca="1" si="9"/>
        <v>838466447.84672642</v>
      </c>
      <c r="D58">
        <f t="shared" ca="1" si="9"/>
        <v>1676932895.6934528</v>
      </c>
      <c r="E58">
        <f t="shared" ca="1" si="9"/>
        <v>2515399343.5401793</v>
      </c>
      <c r="F58">
        <f t="shared" ca="1" si="9"/>
        <v>3353865791.3869057</v>
      </c>
      <c r="G58">
        <f t="shared" ca="1" si="9"/>
        <v>4192332239.2336321</v>
      </c>
      <c r="H58">
        <f t="shared" ca="1" si="9"/>
        <v>5030798687.0803585</v>
      </c>
      <c r="I58">
        <f t="shared" ca="1" si="9"/>
        <v>5869265134.9270849</v>
      </c>
      <c r="J58">
        <f t="shared" ca="1" si="9"/>
        <v>6707731582.7738113</v>
      </c>
      <c r="K58">
        <f t="shared" ca="1" si="9"/>
        <v>7546198030.6205387</v>
      </c>
      <c r="L58" s="207">
        <f ca="1">IF('Liv 2020'!$A66="LM",INDIRECT("'Liv 2020'!"&amp;'Country Selector'!$B$3&amp;ROW($A66))*10^12,0)*'Process Emissions Multipliers'!$E$62</f>
        <v>8384664478.4672642</v>
      </c>
      <c r="M58">
        <f t="shared" ca="1" si="10"/>
        <v>7566490411.7261038</v>
      </c>
      <c r="N58">
        <f t="shared" ca="1" si="10"/>
        <v>6748316344.9849415</v>
      </c>
      <c r="O58">
        <f t="shared" ca="1" si="10"/>
        <v>5930142278.2437801</v>
      </c>
      <c r="P58">
        <f t="shared" ca="1" si="10"/>
        <v>5111968211.5026188</v>
      </c>
      <c r="Q58">
        <f t="shared" ca="1" si="10"/>
        <v>4293794144.761457</v>
      </c>
      <c r="R58">
        <f t="shared" ca="1" si="10"/>
        <v>3475620078.0202956</v>
      </c>
      <c r="S58">
        <f t="shared" ca="1" si="10"/>
        <v>2657446011.2791338</v>
      </c>
      <c r="T58">
        <f t="shared" ca="1" si="10"/>
        <v>1839271944.5379725</v>
      </c>
      <c r="U58">
        <f t="shared" ca="1" si="10"/>
        <v>1021097877.7968111</v>
      </c>
      <c r="V58" s="207">
        <f ca="1">IF('Liv 2030'!$A66="LM",INDIRECT("'Liv 2030'!"&amp;'Country Selector'!$B$3&amp;ROW($A66))*10^12,0)*'Process Emissions Multipliers'!$G$62</f>
        <v>202923811.05564967</v>
      </c>
      <c r="W58" s="90">
        <f t="shared" ca="1" si="8"/>
        <v>204356819.12359077</v>
      </c>
      <c r="X58" s="90">
        <f t="shared" ca="1" si="8"/>
        <v>205789827.19153193</v>
      </c>
      <c r="Y58" s="90">
        <f t="shared" ca="1" si="8"/>
        <v>207222835.25947303</v>
      </c>
      <c r="Z58" s="90">
        <f t="shared" ca="1" si="8"/>
        <v>208655843.32741416</v>
      </c>
      <c r="AA58" s="90">
        <f t="shared" ca="1" si="8"/>
        <v>210088851.39535525</v>
      </c>
      <c r="AB58" s="90">
        <f t="shared" ca="1" si="8"/>
        <v>211521859.46329635</v>
      </c>
      <c r="AC58" s="90">
        <f t="shared" ca="1" si="8"/>
        <v>212954867.53123748</v>
      </c>
      <c r="AD58" s="90">
        <f t="shared" ca="1" si="8"/>
        <v>214387875.59917861</v>
      </c>
      <c r="AE58" s="90">
        <f t="shared" ca="1" si="8"/>
        <v>215820883.66711974</v>
      </c>
      <c r="AF58" s="90">
        <f t="shared" ca="1" si="8"/>
        <v>217253891.73506084</v>
      </c>
      <c r="AG58" s="90">
        <f t="shared" ca="1" si="8"/>
        <v>218686899.80300197</v>
      </c>
      <c r="AH58" s="90">
        <f t="shared" ca="1" si="8"/>
        <v>220119907.87094307</v>
      </c>
      <c r="AI58" s="90">
        <f t="shared" ca="1" si="8"/>
        <v>221552915.9388842</v>
      </c>
      <c r="AJ58" s="90">
        <f t="shared" ca="1" si="8"/>
        <v>222985924.00682533</v>
      </c>
      <c r="AK58" s="90">
        <f t="shared" ca="1" si="8"/>
        <v>224418932.07476643</v>
      </c>
      <c r="AL58" s="90">
        <f t="shared" ca="1" si="8"/>
        <v>225851940.14270756</v>
      </c>
      <c r="AM58" s="90">
        <f t="shared" ca="1" si="11"/>
        <v>227284948.21064869</v>
      </c>
      <c r="AN58" s="90">
        <f t="shared" ca="1" si="11"/>
        <v>228717956.27858979</v>
      </c>
      <c r="AO58" s="90">
        <f t="shared" ca="1" si="11"/>
        <v>230150964.34653091</v>
      </c>
      <c r="AP58" s="207">
        <f ca="1">V58*'Process Emissions Multipliers'!$H$62</f>
        <v>231583972.41447201</v>
      </c>
    </row>
    <row r="59" spans="1:42">
      <c r="A59" s="74">
        <v>7</v>
      </c>
      <c r="B59" s="208">
        <f ca="1">IF('Liv 2010'!$A67="LM",INDIRECT("'Liv 2010'!"&amp;'Country Selector'!$B$3&amp;ROW($A67))*10^12,0)*'Process Emissions Multipliers'!$C$62</f>
        <v>0</v>
      </c>
      <c r="C59">
        <f t="shared" ca="1" si="9"/>
        <v>274133470.87530321</v>
      </c>
      <c r="D59">
        <f t="shared" ca="1" si="9"/>
        <v>548266941.75060642</v>
      </c>
      <c r="E59">
        <f t="shared" ca="1" si="9"/>
        <v>822400412.62590957</v>
      </c>
      <c r="F59">
        <f t="shared" ca="1" si="9"/>
        <v>1096533883.5012128</v>
      </c>
      <c r="G59">
        <f t="shared" ca="1" si="9"/>
        <v>1370667354.3765161</v>
      </c>
      <c r="H59">
        <f t="shared" ca="1" si="9"/>
        <v>1644800825.2518191</v>
      </c>
      <c r="I59">
        <f t="shared" ca="1" si="9"/>
        <v>1918934296.1271224</v>
      </c>
      <c r="J59">
        <f t="shared" ca="1" si="9"/>
        <v>2193067767.0024257</v>
      </c>
      <c r="K59">
        <f t="shared" ca="1" si="9"/>
        <v>2467201237.8777289</v>
      </c>
      <c r="L59" s="207">
        <f ca="1">IF('Liv 2020'!$A67="LM",INDIRECT("'Liv 2020'!"&amp;'Country Selector'!$B$3&amp;ROW($A67))*10^12,0)*'Process Emissions Multipliers'!$E$62</f>
        <v>2741334708.7530322</v>
      </c>
      <c r="M59">
        <f t="shared" ca="1" si="10"/>
        <v>2467201237.8777289</v>
      </c>
      <c r="N59">
        <f t="shared" ca="1" si="10"/>
        <v>2193067767.0024257</v>
      </c>
      <c r="O59">
        <f t="shared" ca="1" si="10"/>
        <v>1918934296.1271224</v>
      </c>
      <c r="P59">
        <f t="shared" ca="1" si="10"/>
        <v>1644800825.2518191</v>
      </c>
      <c r="Q59">
        <f t="shared" ca="1" si="10"/>
        <v>1370667354.3765161</v>
      </c>
      <c r="R59">
        <f t="shared" ca="1" si="10"/>
        <v>1096533883.5012128</v>
      </c>
      <c r="S59">
        <f t="shared" ca="1" si="10"/>
        <v>822400412.62590957</v>
      </c>
      <c r="T59">
        <f t="shared" ca="1" si="10"/>
        <v>548266941.75060642</v>
      </c>
      <c r="U59">
        <f t="shared" ca="1" si="10"/>
        <v>274133470.87530321</v>
      </c>
      <c r="V59" s="207">
        <f ca="1">IF('Liv 2030'!$A67="LM",INDIRECT("'Liv 2030'!"&amp;'Country Selector'!$B$3&amp;ROW($A67))*10^12,0)*'Process Emissions Multipliers'!$G$62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07">
        <f ca="1">V59*'Process Emissions Multipliers'!$H$62</f>
        <v>0</v>
      </c>
    </row>
    <row r="60" spans="1:42">
      <c r="A60" s="74">
        <v>8</v>
      </c>
      <c r="B60" s="208">
        <f ca="1">IF('Liv 2010'!$A68="LM",INDIRECT("'Liv 2010'!"&amp;'Country Selector'!$B$3&amp;ROW($A68))*10^12,0)*'Process Emissions Multipliers'!$C$62</f>
        <v>0</v>
      </c>
      <c r="C60">
        <f t="shared" ca="1" si="9"/>
        <v>6420436.991134569</v>
      </c>
      <c r="D60">
        <f t="shared" ca="1" si="9"/>
        <v>12840873.982269138</v>
      </c>
      <c r="E60">
        <f t="shared" ca="1" si="9"/>
        <v>19261310.973403707</v>
      </c>
      <c r="F60">
        <f t="shared" ca="1" si="9"/>
        <v>25681747.964538276</v>
      </c>
      <c r="G60">
        <f t="shared" ca="1" si="9"/>
        <v>32102184.955672849</v>
      </c>
      <c r="H60">
        <f t="shared" ca="1" si="9"/>
        <v>38522621.946807414</v>
      </c>
      <c r="I60">
        <f t="shared" ca="1" si="9"/>
        <v>44943058.937941983</v>
      </c>
      <c r="J60">
        <f t="shared" ca="1" si="9"/>
        <v>51363495.929076552</v>
      </c>
      <c r="K60">
        <f t="shared" ca="1" si="9"/>
        <v>57783932.920211121</v>
      </c>
      <c r="L60" s="207">
        <f ca="1">IF('Liv 2020'!$A68="LM",INDIRECT("'Liv 2020'!"&amp;'Country Selector'!$B$3&amp;ROW($A68))*10^12,0)*'Process Emissions Multipliers'!$E$62</f>
        <v>64204369.91134569</v>
      </c>
      <c r="M60">
        <f t="shared" ca="1" si="10"/>
        <v>463139431.88978344</v>
      </c>
      <c r="N60">
        <f t="shared" ca="1" si="10"/>
        <v>862074493.86822116</v>
      </c>
      <c r="O60">
        <f t="shared" ca="1" si="10"/>
        <v>1261009555.8466589</v>
      </c>
      <c r="P60">
        <f t="shared" ca="1" si="10"/>
        <v>1659944617.8250966</v>
      </c>
      <c r="Q60">
        <f t="shared" ca="1" si="10"/>
        <v>2058879679.8035343</v>
      </c>
      <c r="R60">
        <f t="shared" ca="1" si="10"/>
        <v>2457814741.7819719</v>
      </c>
      <c r="S60">
        <f t="shared" ca="1" si="10"/>
        <v>2856749803.7604098</v>
      </c>
      <c r="T60">
        <f t="shared" ca="1" si="10"/>
        <v>3255684865.7388477</v>
      </c>
      <c r="U60">
        <f t="shared" ca="1" si="10"/>
        <v>3654619927.7172852</v>
      </c>
      <c r="V60" s="207">
        <f ca="1">IF('Liv 2030'!$A68="LM",INDIRECT("'Liv 2030'!"&amp;'Country Selector'!$B$3&amp;ROW($A68))*10^12,0)*'Process Emissions Multipliers'!$G$62</f>
        <v>4053554989.6957231</v>
      </c>
      <c r="W60" s="90">
        <f t="shared" ca="1" si="8"/>
        <v>4082180398.2855701</v>
      </c>
      <c r="X60" s="90">
        <f t="shared" ca="1" si="8"/>
        <v>4110805806.8754172</v>
      </c>
      <c r="Y60" s="90">
        <f t="shared" ca="1" si="8"/>
        <v>4139431215.4652648</v>
      </c>
      <c r="Z60" s="90">
        <f t="shared" ca="1" si="8"/>
        <v>4168056624.0551124</v>
      </c>
      <c r="AA60" s="90">
        <f t="shared" ca="1" si="8"/>
        <v>4196682032.6449594</v>
      </c>
      <c r="AB60" s="90">
        <f t="shared" ca="1" si="8"/>
        <v>4225307441.234807</v>
      </c>
      <c r="AC60" s="90">
        <f t="shared" ca="1" si="8"/>
        <v>4253932849.8246546</v>
      </c>
      <c r="AD60" s="90">
        <f t="shared" ca="1" si="8"/>
        <v>4282558258.4145012</v>
      </c>
      <c r="AE60" s="90">
        <f t="shared" ca="1" si="8"/>
        <v>4311183667.0043488</v>
      </c>
      <c r="AF60" s="90">
        <f t="shared" ca="1" si="8"/>
        <v>4339809075.5941963</v>
      </c>
      <c r="AG60" s="90">
        <f t="shared" ca="1" si="8"/>
        <v>4368434484.1840429</v>
      </c>
      <c r="AH60" s="90">
        <f t="shared" ca="1" si="8"/>
        <v>4397059892.7738914</v>
      </c>
      <c r="AI60" s="90">
        <f t="shared" ca="1" si="8"/>
        <v>4425685301.3637381</v>
      </c>
      <c r="AJ60" s="90">
        <f t="shared" ca="1" si="8"/>
        <v>4454310709.9535856</v>
      </c>
      <c r="AK60" s="90">
        <f t="shared" ca="1" si="8"/>
        <v>4482936118.5434322</v>
      </c>
      <c r="AL60" s="90">
        <f t="shared" ca="1" si="8"/>
        <v>4511561527.1332798</v>
      </c>
      <c r="AM60" s="90">
        <f t="shared" ca="1" si="11"/>
        <v>4540186935.7231274</v>
      </c>
      <c r="AN60" s="90">
        <f t="shared" ca="1" si="11"/>
        <v>4568812344.312974</v>
      </c>
      <c r="AO60" s="90">
        <f t="shared" ca="1" si="11"/>
        <v>4597437752.9028215</v>
      </c>
      <c r="AP60" s="207">
        <f ca="1">V60*'Process Emissions Multipliers'!$H$62</f>
        <v>4626063161.4926691</v>
      </c>
    </row>
    <row r="61" spans="1:42">
      <c r="A61" s="74">
        <v>9</v>
      </c>
      <c r="B61" s="208">
        <f ca="1">IF('Liv 2010'!$A69="LM",INDIRECT("'Liv 2010'!"&amp;'Country Selector'!$B$3&amp;ROW($A69))*10^12,0)*'Process Emissions Multipliers'!$C$62</f>
        <v>0</v>
      </c>
      <c r="C61">
        <f t="shared" ca="1" si="9"/>
        <v>239619758.77967292</v>
      </c>
      <c r="D61">
        <f t="shared" ca="1" si="9"/>
        <v>479239517.55934584</v>
      </c>
      <c r="E61">
        <f t="shared" ca="1" si="9"/>
        <v>718859276.3390187</v>
      </c>
      <c r="F61">
        <f t="shared" ca="1" si="9"/>
        <v>958479035.11869168</v>
      </c>
      <c r="G61">
        <f t="shared" ca="1" si="9"/>
        <v>1198098793.8983645</v>
      </c>
      <c r="H61">
        <f t="shared" ca="1" si="9"/>
        <v>1437718552.6780374</v>
      </c>
      <c r="I61">
        <f t="shared" ca="1" si="9"/>
        <v>1677338311.4577103</v>
      </c>
      <c r="J61">
        <f t="shared" ca="1" si="9"/>
        <v>1916958070.2373834</v>
      </c>
      <c r="K61">
        <f t="shared" ca="1" si="9"/>
        <v>2156577829.0170565</v>
      </c>
      <c r="L61" s="207">
        <f ca="1">IF('Liv 2020'!$A69="LM",INDIRECT("'Liv 2020'!"&amp;'Country Selector'!$B$3&amp;ROW($A69))*10^12,0)*'Process Emissions Multipliers'!$E$62</f>
        <v>2396197587.7967291</v>
      </c>
      <c r="M61">
        <f t="shared" ca="1" si="10"/>
        <v>2157006241.7173586</v>
      </c>
      <c r="N61">
        <f t="shared" ca="1" si="10"/>
        <v>1917814895.6379876</v>
      </c>
      <c r="O61">
        <f t="shared" ca="1" si="10"/>
        <v>1678623549.5586169</v>
      </c>
      <c r="P61">
        <f t="shared" ca="1" si="10"/>
        <v>1439432203.4792461</v>
      </c>
      <c r="Q61">
        <f t="shared" ca="1" si="10"/>
        <v>1200240857.3998754</v>
      </c>
      <c r="R61">
        <f t="shared" ca="1" si="10"/>
        <v>961049511.32050478</v>
      </c>
      <c r="S61">
        <f t="shared" ca="1" si="10"/>
        <v>721858165.24113393</v>
      </c>
      <c r="T61">
        <f t="shared" ca="1" si="10"/>
        <v>482666819.16176325</v>
      </c>
      <c r="U61">
        <f t="shared" ca="1" si="10"/>
        <v>243475473.08239251</v>
      </c>
      <c r="V61" s="207">
        <f ca="1">IF('Liv 2030'!$A69="LM",INDIRECT("'Liv 2030'!"&amp;'Country Selector'!$B$3&amp;ROW($A69))*10^12,0)*'Process Emissions Multipliers'!$G$62</f>
        <v>4284127.0030217664</v>
      </c>
      <c r="W61" s="90">
        <f t="shared" ca="1" si="8"/>
        <v>4314380.6658495897</v>
      </c>
      <c r="X61" s="90">
        <f t="shared" ca="1" si="8"/>
        <v>4344634.328677414</v>
      </c>
      <c r="Y61" s="90">
        <f t="shared" ca="1" si="8"/>
        <v>4374887.9915052364</v>
      </c>
      <c r="Z61" s="90">
        <f t="shared" ca="1" si="8"/>
        <v>4405141.6543330606</v>
      </c>
      <c r="AA61" s="90">
        <f t="shared" ca="1" si="8"/>
        <v>4435395.3171608839</v>
      </c>
      <c r="AB61" s="90">
        <f t="shared" ca="1" si="8"/>
        <v>4465648.9799887072</v>
      </c>
      <c r="AC61" s="90">
        <f t="shared" ca="1" si="8"/>
        <v>4495902.6428165305</v>
      </c>
      <c r="AD61" s="90">
        <f t="shared" ca="1" si="8"/>
        <v>4526156.3056443539</v>
      </c>
      <c r="AE61" s="90">
        <f t="shared" ca="1" si="8"/>
        <v>4556409.9684721781</v>
      </c>
      <c r="AF61" s="90">
        <f t="shared" ca="1" si="8"/>
        <v>4586663.6313000014</v>
      </c>
      <c r="AG61" s="90">
        <f t="shared" ca="1" si="8"/>
        <v>4616917.2941278256</v>
      </c>
      <c r="AH61" s="90">
        <f t="shared" ca="1" si="8"/>
        <v>4647170.956955649</v>
      </c>
      <c r="AI61" s="90">
        <f t="shared" ca="1" si="8"/>
        <v>4677424.6197834723</v>
      </c>
      <c r="AJ61" s="90">
        <f t="shared" ca="1" si="8"/>
        <v>4707678.2826112956</v>
      </c>
      <c r="AK61" s="90">
        <f t="shared" ca="1" si="8"/>
        <v>4737931.9454391189</v>
      </c>
      <c r="AL61" s="90">
        <f t="shared" ca="1" si="8"/>
        <v>4768185.6082669422</v>
      </c>
      <c r="AM61" s="90">
        <f t="shared" ca="1" si="11"/>
        <v>4798439.2710947664</v>
      </c>
      <c r="AN61" s="90">
        <f t="shared" ca="1" si="11"/>
        <v>4828692.9339225888</v>
      </c>
      <c r="AO61" s="90">
        <f t="shared" ca="1" si="11"/>
        <v>4858946.5967504131</v>
      </c>
      <c r="AP61" s="207">
        <f ca="1">V61*'Process Emissions Multipliers'!$H$62</f>
        <v>4889200.2595782364</v>
      </c>
    </row>
    <row r="62" spans="1:42">
      <c r="A62" s="74">
        <v>10</v>
      </c>
      <c r="B62" s="208">
        <f ca="1">IF('Liv 2010'!$A70="LM",INDIRECT("'Liv 2010'!"&amp;'Country Selector'!$B$3&amp;ROW($A70))*10^12,0)*'Process Emissions Multipliers'!$C$62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 s="207">
        <f ca="1">IF('Liv 2020'!$A70="LM",INDIRECT("'Liv 2020'!"&amp;'Country Selector'!$B$3&amp;ROW($A70))*10^12,0)*'Process Emissions Multipliers'!$E$62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 s="207">
        <f ca="1">IF('Liv 2030'!$A70="LM",INDIRECT("'Liv 2030'!"&amp;'Country Selector'!$B$3&amp;ROW($A70))*10^12,0)*'Process Emissions Multipliers'!$G$62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07">
        <f ca="1">V62*'Process Emissions Multipliers'!$H$62</f>
        <v>0</v>
      </c>
    </row>
    <row r="63" spans="1:42">
      <c r="A63" s="74">
        <v>11</v>
      </c>
      <c r="B63" s="208">
        <f ca="1">IF('Liv 2010'!$A71="LM",INDIRECT("'Liv 2010'!"&amp;'Country Selector'!$B$3&amp;ROW($A71))*10^12,0)*'Process Emissions Multipliers'!$C$62</f>
        <v>0</v>
      </c>
      <c r="C63">
        <f t="shared" ca="1" si="9"/>
        <v>108317722.02197227</v>
      </c>
      <c r="D63">
        <f t="shared" ca="1" si="9"/>
        <v>216635444.04394454</v>
      </c>
      <c r="E63">
        <f t="shared" ca="1" si="9"/>
        <v>324953166.06591684</v>
      </c>
      <c r="F63">
        <f t="shared" ref="D63:K95" ca="1" si="12">$B63*($L$1-F$1)/($L$1-$B$1)+$L63*(F$1-$B$1)/($L$1-$B$1)</f>
        <v>433270888.08788908</v>
      </c>
      <c r="G63">
        <f t="shared" ca="1" si="12"/>
        <v>541588610.10986137</v>
      </c>
      <c r="H63">
        <f t="shared" ca="1" si="12"/>
        <v>649906332.13183367</v>
      </c>
      <c r="I63">
        <f t="shared" ca="1" si="12"/>
        <v>758224054.15380597</v>
      </c>
      <c r="J63">
        <f t="shared" ca="1" si="12"/>
        <v>866541776.17577815</v>
      </c>
      <c r="K63">
        <f t="shared" ca="1" si="12"/>
        <v>974859498.19775045</v>
      </c>
      <c r="L63" s="207">
        <f ca="1">IF('Liv 2020'!$A71="LM",INDIRECT("'Liv 2020'!"&amp;'Country Selector'!$B$3&amp;ROW($A71))*10^12,0)*'Process Emissions Multipliers'!$E$62</f>
        <v>1083177220.2197227</v>
      </c>
      <c r="M63">
        <f t="shared" ca="1" si="10"/>
        <v>1012140275.2258236</v>
      </c>
      <c r="N63">
        <f t="shared" ca="1" si="10"/>
        <v>941103330.23192453</v>
      </c>
      <c r="O63">
        <f t="shared" ca="1" si="10"/>
        <v>870066385.23802567</v>
      </c>
      <c r="P63">
        <f t="shared" ref="N63:U95" ca="1" si="13">$L63*($V$1-P$1)/($V$1-$L$1)+$V63*(P$1-$L$1)/($V$1-$L$1)</f>
        <v>799029440.24412656</v>
      </c>
      <c r="Q63">
        <f t="shared" ca="1" si="13"/>
        <v>727992495.25022745</v>
      </c>
      <c r="R63">
        <f t="shared" ca="1" si="13"/>
        <v>656955550.25632834</v>
      </c>
      <c r="S63">
        <f t="shared" ca="1" si="13"/>
        <v>585918605.26242936</v>
      </c>
      <c r="T63">
        <f t="shared" ca="1" si="13"/>
        <v>514881660.26853031</v>
      </c>
      <c r="U63">
        <f t="shared" ca="1" si="13"/>
        <v>443844715.27463126</v>
      </c>
      <c r="V63" s="207">
        <f ca="1">IF('Liv 2030'!$A71="LM",INDIRECT("'Liv 2030'!"&amp;'Country Selector'!$B$3&amp;ROW($A71))*10^12,0)*'Process Emissions Multipliers'!$G$62</f>
        <v>372807770.28073221</v>
      </c>
      <c r="W63" s="90">
        <f t="shared" ref="W63:AL78" ca="1" si="14">$V63*($AP$1-W$1)/($AP$1-$V$1)+$AP63*(W$1-$V$1)/($AP$1-$V$1)</f>
        <v>375440465.47714227</v>
      </c>
      <c r="X63" s="90">
        <f t="shared" ca="1" si="14"/>
        <v>378073160.67355227</v>
      </c>
      <c r="Y63" s="90">
        <f t="shared" ca="1" si="14"/>
        <v>380705855.86996233</v>
      </c>
      <c r="Z63" s="90">
        <f t="shared" ca="1" si="14"/>
        <v>383338551.06637239</v>
      </c>
      <c r="AA63" s="90">
        <f t="shared" ca="1" si="14"/>
        <v>385971246.26278245</v>
      </c>
      <c r="AB63" s="90">
        <f t="shared" ca="1" si="14"/>
        <v>388603941.45919245</v>
      </c>
      <c r="AC63" s="90">
        <f t="shared" ca="1" si="14"/>
        <v>391236636.65560257</v>
      </c>
      <c r="AD63" s="90">
        <f t="shared" ca="1" si="14"/>
        <v>393869331.85201252</v>
      </c>
      <c r="AE63" s="90">
        <f t="shared" ca="1" si="14"/>
        <v>396502027.04842257</v>
      </c>
      <c r="AF63" s="90">
        <f t="shared" ca="1" si="14"/>
        <v>399134722.24483263</v>
      </c>
      <c r="AG63" s="90">
        <f t="shared" ca="1" si="14"/>
        <v>401767417.44124269</v>
      </c>
      <c r="AH63" s="90">
        <f t="shared" ca="1" si="14"/>
        <v>404400112.6376527</v>
      </c>
      <c r="AI63" s="90">
        <f t="shared" ca="1" si="14"/>
        <v>407032807.83406276</v>
      </c>
      <c r="AJ63" s="90">
        <f t="shared" ca="1" si="14"/>
        <v>409665503.03047287</v>
      </c>
      <c r="AK63" s="90">
        <f t="shared" ca="1" si="14"/>
        <v>412298198.22688282</v>
      </c>
      <c r="AL63" s="90">
        <f t="shared" ca="1" si="14"/>
        <v>414930893.42329288</v>
      </c>
      <c r="AM63" s="90">
        <f t="shared" ca="1" si="11"/>
        <v>417563588.61970294</v>
      </c>
      <c r="AN63" s="90">
        <f t="shared" ca="1" si="11"/>
        <v>420196283.816113</v>
      </c>
      <c r="AO63" s="90">
        <f t="shared" ca="1" si="11"/>
        <v>422828979.012523</v>
      </c>
      <c r="AP63" s="207">
        <f ca="1">V63*'Process Emissions Multipliers'!$H$62</f>
        <v>425461674.20893306</v>
      </c>
    </row>
    <row r="64" spans="1:42">
      <c r="A64" s="74">
        <v>12</v>
      </c>
      <c r="B64" s="208">
        <f ca="1">IF('Liv 2010'!$A72="LM",INDIRECT("'Liv 2010'!"&amp;'Country Selector'!$B$3&amp;ROW($A72))*10^12,0)*'Process Emissions Multipliers'!$C$62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 s="207">
        <f ca="1">IF('Liv 2020'!$A72="LM",INDIRECT("'Liv 2020'!"&amp;'Country Selector'!$B$3&amp;ROW($A72))*10^12,0)*'Process Emissions Multipliers'!$E$62</f>
        <v>0</v>
      </c>
      <c r="M64">
        <f t="shared" ref="M64:U127" ca="1" si="16">$L64*($V$1-M$1)/($V$1-$L$1)+$V64*(M$1-$L$1)/($V$1-$L$1)</f>
        <v>130083711.92773786</v>
      </c>
      <c r="N64">
        <f t="shared" ca="1" si="13"/>
        <v>260167423.85547572</v>
      </c>
      <c r="O64">
        <f t="shared" ca="1" si="13"/>
        <v>390251135.78321356</v>
      </c>
      <c r="P64">
        <f t="shared" ca="1" si="13"/>
        <v>520334847.71095145</v>
      </c>
      <c r="Q64">
        <f t="shared" ca="1" si="13"/>
        <v>650418559.63868928</v>
      </c>
      <c r="R64">
        <f t="shared" ca="1" si="13"/>
        <v>780502271.56642711</v>
      </c>
      <c r="S64">
        <f t="shared" ca="1" si="13"/>
        <v>910585983.49416506</v>
      </c>
      <c r="T64">
        <f t="shared" ca="1" si="13"/>
        <v>1040669695.4219029</v>
      </c>
      <c r="U64">
        <f t="shared" ca="1" si="13"/>
        <v>1170753407.3496406</v>
      </c>
      <c r="V64" s="207">
        <f ca="1">IF('Liv 2030'!$A72="LM",INDIRECT("'Liv 2030'!"&amp;'Country Selector'!$B$3&amp;ROW($A72))*10^12,0)*'Process Emissions Multipliers'!$G$62</f>
        <v>1300837119.2773786</v>
      </c>
      <c r="W64" s="90">
        <f t="shared" ca="1" si="14"/>
        <v>1310023375.3273919</v>
      </c>
      <c r="X64" s="90">
        <f t="shared" ca="1" si="14"/>
        <v>1319209631.3774056</v>
      </c>
      <c r="Y64" s="90">
        <f t="shared" ca="1" si="14"/>
        <v>1328395887.4274192</v>
      </c>
      <c r="Z64" s="90">
        <f t="shared" ca="1" si="14"/>
        <v>1337582143.4774327</v>
      </c>
      <c r="AA64" s="90">
        <f t="shared" ca="1" si="14"/>
        <v>1346768399.5274463</v>
      </c>
      <c r="AB64" s="90">
        <f t="shared" ca="1" si="14"/>
        <v>1355954655.5774598</v>
      </c>
      <c r="AC64" s="90">
        <f t="shared" ca="1" si="14"/>
        <v>1365140911.6274734</v>
      </c>
      <c r="AD64" s="90">
        <f t="shared" ca="1" si="14"/>
        <v>1374327167.6774869</v>
      </c>
      <c r="AE64" s="90">
        <f t="shared" ca="1" si="14"/>
        <v>1383513423.7275004</v>
      </c>
      <c r="AF64" s="90">
        <f t="shared" ca="1" si="14"/>
        <v>1392699679.777514</v>
      </c>
      <c r="AG64" s="90">
        <f t="shared" ca="1" si="14"/>
        <v>1401885935.8275273</v>
      </c>
      <c r="AH64" s="90">
        <f t="shared" ca="1" si="14"/>
        <v>1411072191.8775411</v>
      </c>
      <c r="AI64" s="90">
        <f t="shared" ca="1" si="14"/>
        <v>1420258447.9275546</v>
      </c>
      <c r="AJ64" s="90">
        <f t="shared" ca="1" si="14"/>
        <v>1429444703.9775679</v>
      </c>
      <c r="AK64" s="90">
        <f t="shared" ca="1" si="14"/>
        <v>1438630960.0275817</v>
      </c>
      <c r="AL64" s="90">
        <f t="shared" ca="1" si="14"/>
        <v>1447817216.077595</v>
      </c>
      <c r="AM64" s="90">
        <f t="shared" ca="1" si="11"/>
        <v>1457003472.1276085</v>
      </c>
      <c r="AN64" s="90">
        <f t="shared" ca="1" si="11"/>
        <v>1466189728.1776221</v>
      </c>
      <c r="AO64" s="90">
        <f t="shared" ca="1" si="11"/>
        <v>1475375984.2276356</v>
      </c>
      <c r="AP64" s="207">
        <f ca="1">V64*'Process Emissions Multipliers'!$H$62</f>
        <v>1484562240.2776492</v>
      </c>
    </row>
    <row r="65" spans="1:42">
      <c r="A65" s="74">
        <v>13</v>
      </c>
      <c r="B65" s="208">
        <f ca="1">IF('Liv 2010'!$A73="LM",INDIRECT("'Liv 2010'!"&amp;'Country Selector'!$B$3&amp;ROW($A73))*10^12,0)*'Process Emissions Multipliers'!$C$62</f>
        <v>15314105.918980576</v>
      </c>
      <c r="C65">
        <f t="shared" ca="1" si="15"/>
        <v>18017014.876432061</v>
      </c>
      <c r="D65">
        <f t="shared" ca="1" si="12"/>
        <v>20719923.833883543</v>
      </c>
      <c r="E65">
        <f t="shared" ca="1" si="12"/>
        <v>23422832.791335028</v>
      </c>
      <c r="F65">
        <f t="shared" ca="1" si="12"/>
        <v>26125741.748786509</v>
      </c>
      <c r="G65">
        <f t="shared" ca="1" si="12"/>
        <v>28828650.706237994</v>
      </c>
      <c r="H65">
        <f t="shared" ca="1" si="12"/>
        <v>31531559.663689479</v>
      </c>
      <c r="I65">
        <f t="shared" ca="1" si="12"/>
        <v>34234468.621140957</v>
      </c>
      <c r="J65">
        <f t="shared" ca="1" si="12"/>
        <v>36937377.578592442</v>
      </c>
      <c r="K65">
        <f t="shared" ca="1" si="12"/>
        <v>39640286.536043927</v>
      </c>
      <c r="L65" s="207">
        <f ca="1">IF('Liv 2020'!$A73="LM",INDIRECT("'Liv 2020'!"&amp;'Country Selector'!$B$3&amp;ROW($A73))*10^12,0)*'Process Emissions Multipliers'!$E$62</f>
        <v>42343195.493495412</v>
      </c>
      <c r="M65">
        <f t="shared" ca="1" si="16"/>
        <v>222784966.68748897</v>
      </c>
      <c r="N65">
        <f t="shared" ca="1" si="13"/>
        <v>403226737.88148248</v>
      </c>
      <c r="O65">
        <f t="shared" ca="1" si="13"/>
        <v>583668509.07547617</v>
      </c>
      <c r="P65">
        <f t="shared" ca="1" si="13"/>
        <v>764110280.26946962</v>
      </c>
      <c r="Q65">
        <f t="shared" ca="1" si="13"/>
        <v>944552051.46346319</v>
      </c>
      <c r="R65">
        <f t="shared" ca="1" si="13"/>
        <v>1124993822.6574569</v>
      </c>
      <c r="S65">
        <f t="shared" ca="1" si="13"/>
        <v>1305435593.8514502</v>
      </c>
      <c r="T65">
        <f t="shared" ca="1" si="13"/>
        <v>1485877365.0454438</v>
      </c>
      <c r="U65">
        <f t="shared" ca="1" si="13"/>
        <v>1666319136.2394373</v>
      </c>
      <c r="V65" s="207">
        <f ca="1">IF('Liv 2030'!$A73="LM",INDIRECT("'Liv 2030'!"&amp;'Country Selector'!$B$3&amp;ROW($A73))*10^12,0)*'Process Emissions Multipliers'!$G$62</f>
        <v>1846760907.4334309</v>
      </c>
      <c r="W65" s="90">
        <f t="shared" ca="1" si="14"/>
        <v>1859802369.9712334</v>
      </c>
      <c r="X65" s="90">
        <f t="shared" ca="1" si="14"/>
        <v>1872843832.5090358</v>
      </c>
      <c r="Y65" s="90">
        <f t="shared" ca="1" si="14"/>
        <v>1885885295.0468383</v>
      </c>
      <c r="Z65" s="90">
        <f t="shared" ca="1" si="14"/>
        <v>1898926757.5846407</v>
      </c>
      <c r="AA65" s="90">
        <f t="shared" ca="1" si="14"/>
        <v>1911968220.1224434</v>
      </c>
      <c r="AB65" s="90">
        <f t="shared" ca="1" si="14"/>
        <v>1925009682.6602457</v>
      </c>
      <c r="AC65" s="90">
        <f t="shared" ca="1" si="14"/>
        <v>1938051145.1980484</v>
      </c>
      <c r="AD65" s="90">
        <f t="shared" ca="1" si="14"/>
        <v>1951092607.7358508</v>
      </c>
      <c r="AE65" s="90">
        <f t="shared" ca="1" si="14"/>
        <v>1964134070.273653</v>
      </c>
      <c r="AF65" s="90">
        <f t="shared" ca="1" si="14"/>
        <v>1977175532.8114557</v>
      </c>
      <c r="AG65" s="90">
        <f t="shared" ca="1" si="14"/>
        <v>1990216995.3492582</v>
      </c>
      <c r="AH65" s="90">
        <f t="shared" ca="1" si="14"/>
        <v>2003258457.8870606</v>
      </c>
      <c r="AI65" s="90">
        <f t="shared" ca="1" si="14"/>
        <v>2016299920.4248631</v>
      </c>
      <c r="AJ65" s="90">
        <f t="shared" ca="1" si="14"/>
        <v>2029341382.9626658</v>
      </c>
      <c r="AK65" s="90">
        <f t="shared" ca="1" si="14"/>
        <v>2042382845.500468</v>
      </c>
      <c r="AL65" s="90">
        <f t="shared" ca="1" si="14"/>
        <v>2055424308.0382707</v>
      </c>
      <c r="AM65" s="90">
        <f t="shared" ca="1" si="11"/>
        <v>2068465770.5760732</v>
      </c>
      <c r="AN65" s="90">
        <f t="shared" ca="1" si="11"/>
        <v>2081507233.1138756</v>
      </c>
      <c r="AO65" s="90">
        <f t="shared" ca="1" si="11"/>
        <v>2094548695.6516778</v>
      </c>
      <c r="AP65" s="207">
        <f ca="1">V65*'Process Emissions Multipliers'!$H$62</f>
        <v>2107590158.1894805</v>
      </c>
    </row>
    <row r="66" spans="1:42">
      <c r="A66" s="74">
        <v>14</v>
      </c>
      <c r="B66" s="208">
        <f ca="1">IF('Liv 2010'!$A74="LM",INDIRECT("'Liv 2010'!"&amp;'Country Selector'!$B$3&amp;ROW($A74))*10^12,0)*'Process Emissions Multipliers'!$C$62</f>
        <v>0</v>
      </c>
      <c r="C66">
        <f t="shared" ca="1" si="15"/>
        <v>858.03701975933984</v>
      </c>
      <c r="D66">
        <f t="shared" ca="1" si="12"/>
        <v>1716.0740395186797</v>
      </c>
      <c r="E66">
        <f t="shared" ca="1" si="12"/>
        <v>2574.1110592780196</v>
      </c>
      <c r="F66">
        <f t="shared" ca="1" si="12"/>
        <v>3432.1480790373594</v>
      </c>
      <c r="G66">
        <f t="shared" ca="1" si="12"/>
        <v>4290.1850987966991</v>
      </c>
      <c r="H66">
        <f t="shared" ca="1" si="12"/>
        <v>5148.2221185560393</v>
      </c>
      <c r="I66">
        <f t="shared" ca="1" si="12"/>
        <v>6006.2591383153795</v>
      </c>
      <c r="J66">
        <f t="shared" ca="1" si="12"/>
        <v>6864.2961580747187</v>
      </c>
      <c r="K66">
        <f t="shared" ca="1" si="12"/>
        <v>7722.333177834058</v>
      </c>
      <c r="L66" s="207">
        <f ca="1">IF('Liv 2020'!$A74="LM",INDIRECT("'Liv 2020'!"&amp;'Country Selector'!$B$3&amp;ROW($A74))*10^12,0)*'Process Emissions Multipliers'!$E$62</f>
        <v>8580.3701975933982</v>
      </c>
      <c r="M66">
        <f t="shared" ca="1" si="16"/>
        <v>117208950.53128195</v>
      </c>
      <c r="N66">
        <f t="shared" ca="1" si="13"/>
        <v>234409320.6923663</v>
      </c>
      <c r="O66">
        <f t="shared" ca="1" si="13"/>
        <v>351609690.85345066</v>
      </c>
      <c r="P66">
        <f t="shared" ca="1" si="13"/>
        <v>468810061.01453501</v>
      </c>
      <c r="Q66">
        <f t="shared" ca="1" si="13"/>
        <v>586010431.17561936</v>
      </c>
      <c r="R66">
        <f t="shared" ca="1" si="13"/>
        <v>703210801.33670378</v>
      </c>
      <c r="S66">
        <f t="shared" ca="1" si="13"/>
        <v>820411171.49778819</v>
      </c>
      <c r="T66">
        <f t="shared" ca="1" si="13"/>
        <v>937611541.65887237</v>
      </c>
      <c r="U66">
        <f t="shared" ca="1" si="13"/>
        <v>1054811911.8199568</v>
      </c>
      <c r="V66" s="207">
        <f ca="1">IF('Liv 2030'!$A74="LM",INDIRECT("'Liv 2030'!"&amp;'Country Selector'!$B$3&amp;ROW($A74))*10^12,0)*'Process Emissions Multipliers'!$G$62</f>
        <v>1172012281.9810412</v>
      </c>
      <c r="W66" s="90">
        <f t="shared" ca="1" si="14"/>
        <v>1180288802.3512619</v>
      </c>
      <c r="X66" s="90">
        <f t="shared" ca="1" si="14"/>
        <v>1188565322.7214828</v>
      </c>
      <c r="Y66" s="90">
        <f t="shared" ca="1" si="14"/>
        <v>1196841843.0917034</v>
      </c>
      <c r="Z66" s="90">
        <f t="shared" ca="1" si="14"/>
        <v>1205118363.4619241</v>
      </c>
      <c r="AA66" s="90">
        <f t="shared" ca="1" si="14"/>
        <v>1213394883.832145</v>
      </c>
      <c r="AB66" s="90">
        <f t="shared" ca="1" si="14"/>
        <v>1221671404.2023659</v>
      </c>
      <c r="AC66" s="90">
        <f t="shared" ca="1" si="14"/>
        <v>1229947924.5725865</v>
      </c>
      <c r="AD66" s="90">
        <f t="shared" ca="1" si="14"/>
        <v>1238224444.9428072</v>
      </c>
      <c r="AE66" s="90">
        <f t="shared" ca="1" si="14"/>
        <v>1246500965.3130279</v>
      </c>
      <c r="AF66" s="90">
        <f t="shared" ca="1" si="14"/>
        <v>1254777485.6832488</v>
      </c>
      <c r="AG66" s="90">
        <f t="shared" ca="1" si="14"/>
        <v>1263054006.0534694</v>
      </c>
      <c r="AH66" s="90">
        <f t="shared" ca="1" si="14"/>
        <v>1271330526.4236903</v>
      </c>
      <c r="AI66" s="90">
        <f t="shared" ca="1" si="14"/>
        <v>1279607046.793911</v>
      </c>
      <c r="AJ66" s="90">
        <f t="shared" ca="1" si="14"/>
        <v>1287883567.1641319</v>
      </c>
      <c r="AK66" s="90">
        <f t="shared" ca="1" si="14"/>
        <v>1296160087.5343525</v>
      </c>
      <c r="AL66" s="90">
        <f t="shared" ca="1" si="14"/>
        <v>1304436607.9045732</v>
      </c>
      <c r="AM66" s="90">
        <f t="shared" ca="1" si="11"/>
        <v>1312713128.2747939</v>
      </c>
      <c r="AN66" s="90">
        <f t="shared" ca="1" si="11"/>
        <v>1320989648.6450148</v>
      </c>
      <c r="AO66" s="90">
        <f t="shared" ca="1" si="11"/>
        <v>1329266169.0152354</v>
      </c>
      <c r="AP66" s="207">
        <f ca="1">V66*'Process Emissions Multipliers'!$H$62</f>
        <v>1337542689.3854563</v>
      </c>
    </row>
    <row r="67" spans="1:42">
      <c r="A67" s="74">
        <v>15</v>
      </c>
      <c r="B67" s="208">
        <f ca="1">IF('Liv 2010'!$A75="LM",INDIRECT("'Liv 2010'!"&amp;'Country Selector'!$B$3&amp;ROW($A75))*10^12,0)*'Process Emissions Multipliers'!$C$62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 s="207">
        <f ca="1">IF('Liv 2020'!$A75="LM",INDIRECT("'Liv 2020'!"&amp;'Country Selector'!$B$3&amp;ROW($A75))*10^12,0)*'Process Emissions Multipliers'!$E$62</f>
        <v>0</v>
      </c>
      <c r="M67">
        <f t="shared" ca="1" si="16"/>
        <v>317990185.52355063</v>
      </c>
      <c r="N67">
        <f t="shared" ca="1" si="13"/>
        <v>635980371.04710126</v>
      </c>
      <c r="O67">
        <f t="shared" ca="1" si="13"/>
        <v>953970556.57065177</v>
      </c>
      <c r="P67">
        <f t="shared" ca="1" si="13"/>
        <v>1271960742.0942025</v>
      </c>
      <c r="Q67">
        <f t="shared" ca="1" si="13"/>
        <v>1589950927.617753</v>
      </c>
      <c r="R67">
        <f t="shared" ca="1" si="13"/>
        <v>1907941113.1413035</v>
      </c>
      <c r="S67">
        <f t="shared" ca="1" si="13"/>
        <v>2225931298.6648545</v>
      </c>
      <c r="T67">
        <f t="shared" ca="1" si="13"/>
        <v>2543921484.188405</v>
      </c>
      <c r="U67">
        <f t="shared" ca="1" si="13"/>
        <v>2861911669.7119551</v>
      </c>
      <c r="V67" s="207">
        <f ca="1">IF('Liv 2030'!$A75="LM",INDIRECT("'Liv 2030'!"&amp;'Country Selector'!$B$3&amp;ROW($A75))*10^12,0)*'Process Emissions Multipliers'!$G$62</f>
        <v>3179901855.2355061</v>
      </c>
      <c r="W67" s="90">
        <f t="shared" ca="1" si="14"/>
        <v>3202357697.1108775</v>
      </c>
      <c r="X67" s="90">
        <f t="shared" ca="1" si="14"/>
        <v>3224813538.9862485</v>
      </c>
      <c r="Y67" s="90">
        <f t="shared" ca="1" si="14"/>
        <v>3247269380.8616199</v>
      </c>
      <c r="Z67" s="90">
        <f t="shared" ca="1" si="14"/>
        <v>3269725222.7369919</v>
      </c>
      <c r="AA67" s="90">
        <f t="shared" ca="1" si="14"/>
        <v>3292181064.6123629</v>
      </c>
      <c r="AB67" s="90">
        <f t="shared" ca="1" si="14"/>
        <v>3314636906.4877348</v>
      </c>
      <c r="AC67" s="90">
        <f t="shared" ca="1" si="14"/>
        <v>3337092748.3631053</v>
      </c>
      <c r="AD67" s="90">
        <f t="shared" ca="1" si="14"/>
        <v>3359548590.2384768</v>
      </c>
      <c r="AE67" s="90">
        <f t="shared" ca="1" si="14"/>
        <v>3382004432.1138487</v>
      </c>
      <c r="AF67" s="90">
        <f t="shared" ca="1" si="14"/>
        <v>3404460273.9892197</v>
      </c>
      <c r="AG67" s="90">
        <f t="shared" ca="1" si="14"/>
        <v>3426916115.8645906</v>
      </c>
      <c r="AH67" s="90">
        <f t="shared" ca="1" si="14"/>
        <v>3449371957.7399626</v>
      </c>
      <c r="AI67" s="90">
        <f t="shared" ca="1" si="14"/>
        <v>3471827799.6153336</v>
      </c>
      <c r="AJ67" s="90">
        <f t="shared" ca="1" si="14"/>
        <v>3494283641.4907045</v>
      </c>
      <c r="AK67" s="90">
        <f t="shared" ca="1" si="14"/>
        <v>3516739483.3660765</v>
      </c>
      <c r="AL67" s="90">
        <f t="shared" ca="1" si="14"/>
        <v>3539195325.2414474</v>
      </c>
      <c r="AM67" s="90">
        <f t="shared" ca="1" si="11"/>
        <v>3561651167.1168194</v>
      </c>
      <c r="AN67" s="90">
        <f t="shared" ca="1" si="11"/>
        <v>3584107008.9921908</v>
      </c>
      <c r="AO67" s="90">
        <f t="shared" ca="1" si="11"/>
        <v>3606562850.8675623</v>
      </c>
      <c r="AP67" s="207">
        <f ca="1">V67*'Process Emissions Multipliers'!$H$62</f>
        <v>3629018692.7429333</v>
      </c>
    </row>
    <row r="68" spans="1:42">
      <c r="A68" s="74">
        <v>16</v>
      </c>
      <c r="B68" s="208">
        <f ca="1">IF('Liv 2010'!$A76="LM",INDIRECT("'Liv 2010'!"&amp;'Country Selector'!$B$3&amp;ROW($A76))*10^12,0)*'Process Emissions Multipliers'!$C$62</f>
        <v>0</v>
      </c>
      <c r="C68">
        <f t="shared" ca="1" si="15"/>
        <v>201371915.6118052</v>
      </c>
      <c r="D68">
        <f t="shared" ca="1" si="12"/>
        <v>402743831.2236104</v>
      </c>
      <c r="E68">
        <f t="shared" ca="1" si="12"/>
        <v>604115746.8354156</v>
      </c>
      <c r="F68">
        <f t="shared" ca="1" si="12"/>
        <v>805487662.4472208</v>
      </c>
      <c r="G68">
        <f t="shared" ca="1" si="12"/>
        <v>1006859578.059026</v>
      </c>
      <c r="H68">
        <f t="shared" ca="1" si="12"/>
        <v>1208231493.6708312</v>
      </c>
      <c r="I68">
        <f t="shared" ca="1" si="12"/>
        <v>1409603409.2826364</v>
      </c>
      <c r="J68">
        <f t="shared" ca="1" si="12"/>
        <v>1610975324.8944416</v>
      </c>
      <c r="K68">
        <f t="shared" ca="1" si="12"/>
        <v>1812347240.506247</v>
      </c>
      <c r="L68" s="207">
        <f ca="1">IF('Liv 2020'!$A76="LM",INDIRECT("'Liv 2020'!"&amp;'Country Selector'!$B$3&amp;ROW($A76))*10^12,0)*'Process Emissions Multipliers'!$E$62</f>
        <v>2013719156.118052</v>
      </c>
      <c r="M68">
        <f t="shared" ca="1" si="16"/>
        <v>2007203559.5928154</v>
      </c>
      <c r="N68">
        <f t="shared" ca="1" si="13"/>
        <v>2000687963.0675781</v>
      </c>
      <c r="O68">
        <f t="shared" ca="1" si="13"/>
        <v>1994172366.5423412</v>
      </c>
      <c r="P68">
        <f t="shared" ca="1" si="13"/>
        <v>1987656770.0171041</v>
      </c>
      <c r="Q68">
        <f t="shared" ca="1" si="13"/>
        <v>1981141173.4918673</v>
      </c>
      <c r="R68">
        <f t="shared" ca="1" si="13"/>
        <v>1974625576.9666305</v>
      </c>
      <c r="S68">
        <f t="shared" ca="1" si="13"/>
        <v>1968109980.4413934</v>
      </c>
      <c r="T68">
        <f t="shared" ca="1" si="13"/>
        <v>1961594383.9161565</v>
      </c>
      <c r="U68">
        <f t="shared" ca="1" si="13"/>
        <v>1955078787.3909197</v>
      </c>
      <c r="V68" s="207">
        <f ca="1">IF('Liv 2030'!$A76="LM",INDIRECT("'Liv 2030'!"&amp;'Country Selector'!$B$3&amp;ROW($A76))*10^12,0)*'Process Emissions Multipliers'!$G$62</f>
        <v>1948563190.8656826</v>
      </c>
      <c r="W68" s="90">
        <f t="shared" ca="1" si="14"/>
        <v>1962323561.1193137</v>
      </c>
      <c r="X68" s="90">
        <f t="shared" ca="1" si="14"/>
        <v>1976083931.3729448</v>
      </c>
      <c r="Y68" s="90">
        <f t="shared" ca="1" si="14"/>
        <v>1989844301.6265759</v>
      </c>
      <c r="Z68" s="90">
        <f t="shared" ca="1" si="14"/>
        <v>2003604671.8802068</v>
      </c>
      <c r="AA68" s="90">
        <f t="shared" ca="1" si="14"/>
        <v>2017365042.1338377</v>
      </c>
      <c r="AB68" s="90">
        <f t="shared" ca="1" si="14"/>
        <v>2031125412.3874688</v>
      </c>
      <c r="AC68" s="90">
        <f t="shared" ca="1" si="14"/>
        <v>2044885782.6410999</v>
      </c>
      <c r="AD68" s="90">
        <f t="shared" ca="1" si="14"/>
        <v>2058646152.894731</v>
      </c>
      <c r="AE68" s="90">
        <f t="shared" ca="1" si="14"/>
        <v>2072406523.1483622</v>
      </c>
      <c r="AF68" s="90">
        <f t="shared" ca="1" si="14"/>
        <v>2086166893.401993</v>
      </c>
      <c r="AG68" s="90">
        <f t="shared" ca="1" si="14"/>
        <v>2099927263.6556244</v>
      </c>
      <c r="AH68" s="90">
        <f t="shared" ca="1" si="14"/>
        <v>2113687633.909255</v>
      </c>
      <c r="AI68" s="90">
        <f t="shared" ca="1" si="14"/>
        <v>2127448004.1628861</v>
      </c>
      <c r="AJ68" s="90">
        <f t="shared" ca="1" si="14"/>
        <v>2141208374.4165173</v>
      </c>
      <c r="AK68" s="90">
        <f t="shared" ca="1" si="14"/>
        <v>2154968744.6701479</v>
      </c>
      <c r="AL68" s="90">
        <f t="shared" ca="1" si="14"/>
        <v>2168729114.9237795</v>
      </c>
      <c r="AM68" s="90">
        <f t="shared" ca="1" si="11"/>
        <v>2182489485.1774101</v>
      </c>
      <c r="AN68" s="90">
        <f t="shared" ca="1" si="11"/>
        <v>2196249855.4310417</v>
      </c>
      <c r="AO68" s="90">
        <f t="shared" ca="1" si="11"/>
        <v>2210010225.6846724</v>
      </c>
      <c r="AP68" s="207">
        <f ca="1">V68*'Process Emissions Multipliers'!$H$62</f>
        <v>2223770595.9383035</v>
      </c>
    </row>
    <row r="69" spans="1:42">
      <c r="A69" s="74">
        <v>17</v>
      </c>
      <c r="B69" s="208">
        <f ca="1">IF('Liv 2010'!$A77="LM",INDIRECT("'Liv 2010'!"&amp;'Country Selector'!$B$3&amp;ROW($A77))*10^12,0)*'Process Emissions Multipliers'!$C$62</f>
        <v>716045744.02219856</v>
      </c>
      <c r="C69">
        <f t="shared" ca="1" si="15"/>
        <v>644441169.61997867</v>
      </c>
      <c r="D69">
        <f t="shared" ca="1" si="12"/>
        <v>572836595.21775889</v>
      </c>
      <c r="E69">
        <f t="shared" ca="1" si="12"/>
        <v>501232020.815539</v>
      </c>
      <c r="F69">
        <f t="shared" ca="1" si="12"/>
        <v>429627446.41331911</v>
      </c>
      <c r="G69">
        <f t="shared" ca="1" si="12"/>
        <v>358022872.01109928</v>
      </c>
      <c r="H69">
        <f t="shared" ca="1" si="12"/>
        <v>286418297.60887945</v>
      </c>
      <c r="I69">
        <f t="shared" ca="1" si="12"/>
        <v>214813723.20665956</v>
      </c>
      <c r="J69">
        <f t="shared" ca="1" si="12"/>
        <v>143209148.80443972</v>
      </c>
      <c r="K69">
        <f t="shared" ca="1" si="12"/>
        <v>71604574.402219862</v>
      </c>
      <c r="L69" s="207">
        <f ca="1">IF('Liv 2020'!$A77="LM",INDIRECT("'Liv 2020'!"&amp;'Country Selector'!$B$3&amp;ROW($A77))*10^12,0)*'Process Emissions Multipliers'!$E$62</f>
        <v>0</v>
      </c>
      <c r="M69">
        <f t="shared" ca="1" si="16"/>
        <v>1180658.3247543834</v>
      </c>
      <c r="N69">
        <f t="shared" ca="1" si="13"/>
        <v>2361316.6495087668</v>
      </c>
      <c r="O69">
        <f t="shared" ca="1" si="13"/>
        <v>3541974.9742631502</v>
      </c>
      <c r="P69">
        <f t="shared" ca="1" si="13"/>
        <v>4722633.2990175337</v>
      </c>
      <c r="Q69">
        <f t="shared" ca="1" si="13"/>
        <v>5903291.6237719171</v>
      </c>
      <c r="R69">
        <f t="shared" ca="1" si="13"/>
        <v>7083949.9485263005</v>
      </c>
      <c r="S69">
        <f t="shared" ca="1" si="13"/>
        <v>8264608.273280683</v>
      </c>
      <c r="T69">
        <f t="shared" ca="1" si="13"/>
        <v>9445266.5980350673</v>
      </c>
      <c r="U69">
        <f t="shared" ca="1" si="13"/>
        <v>10625924.922789451</v>
      </c>
      <c r="V69" s="207">
        <f ca="1">IF('Liv 2030'!$A77="LM",INDIRECT("'Liv 2030'!"&amp;'Country Selector'!$B$3&amp;ROW($A77))*10^12,0)*'Process Emissions Multipliers'!$G$62</f>
        <v>11806583.247543834</v>
      </c>
      <c r="W69" s="90">
        <f t="shared" ca="1" si="14"/>
        <v>11889959.017792447</v>
      </c>
      <c r="X69" s="90">
        <f t="shared" ca="1" si="14"/>
        <v>11973334.788041059</v>
      </c>
      <c r="Y69" s="90">
        <f t="shared" ca="1" si="14"/>
        <v>12056710.558289673</v>
      </c>
      <c r="Z69" s="90">
        <f t="shared" ca="1" si="14"/>
        <v>12140086.328538286</v>
      </c>
      <c r="AA69" s="90">
        <f t="shared" ca="1" si="14"/>
        <v>12223462.098786898</v>
      </c>
      <c r="AB69" s="90">
        <f t="shared" ca="1" si="14"/>
        <v>12306837.86903551</v>
      </c>
      <c r="AC69" s="90">
        <f t="shared" ca="1" si="14"/>
        <v>12390213.639284123</v>
      </c>
      <c r="AD69" s="90">
        <f t="shared" ca="1" si="14"/>
        <v>12473589.409532737</v>
      </c>
      <c r="AE69" s="90">
        <f t="shared" ca="1" si="14"/>
        <v>12556965.179781349</v>
      </c>
      <c r="AF69" s="90">
        <f t="shared" ca="1" si="14"/>
        <v>12640340.950029962</v>
      </c>
      <c r="AG69" s="90">
        <f t="shared" ca="1" si="14"/>
        <v>12723716.720278574</v>
      </c>
      <c r="AH69" s="90">
        <f t="shared" ca="1" si="14"/>
        <v>12807092.490527187</v>
      </c>
      <c r="AI69" s="90">
        <f t="shared" ca="1" si="14"/>
        <v>12890468.260775801</v>
      </c>
      <c r="AJ69" s="90">
        <f t="shared" ca="1" si="14"/>
        <v>12973844.031024411</v>
      </c>
      <c r="AK69" s="90">
        <f t="shared" ca="1" si="14"/>
        <v>13057219.801273026</v>
      </c>
      <c r="AL69" s="90">
        <f t="shared" ca="1" si="14"/>
        <v>13140595.571521638</v>
      </c>
      <c r="AM69" s="90">
        <f t="shared" ca="1" si="11"/>
        <v>13223971.341770252</v>
      </c>
      <c r="AN69" s="90">
        <f t="shared" ca="1" si="11"/>
        <v>13307347.112018865</v>
      </c>
      <c r="AO69" s="90">
        <f t="shared" ca="1" si="11"/>
        <v>13390722.882267477</v>
      </c>
      <c r="AP69" s="207">
        <f ca="1">V69*'Process Emissions Multipliers'!$H$62</f>
        <v>13474098.652516089</v>
      </c>
    </row>
    <row r="70" spans="1:42">
      <c r="A70" s="74">
        <v>18</v>
      </c>
      <c r="B70" s="208">
        <f ca="1">IF('Liv 2010'!$A78="LM",INDIRECT("'Liv 2010'!"&amp;'Country Selector'!$B$3&amp;ROW($A78))*10^12,0)*'Process Emissions Multipliers'!$C$62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 s="207">
        <f ca="1">IF('Liv 2020'!$A78="LM",INDIRECT("'Liv 2020'!"&amp;'Country Selector'!$B$3&amp;ROW($A78))*10^12,0)*'Process Emissions Multipliers'!$E$62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 s="207">
        <f ca="1">IF('Liv 2030'!$A78="LM",INDIRECT("'Liv 2030'!"&amp;'Country Selector'!$B$3&amp;ROW($A78))*10^12,0)*'Process Emissions Multipliers'!$G$62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07">
        <f ca="1">V70*'Process Emissions Multipliers'!$H$62</f>
        <v>0</v>
      </c>
    </row>
    <row r="71" spans="1:42">
      <c r="A71" s="74">
        <v>19</v>
      </c>
      <c r="B71" s="208">
        <f ca="1">IF('Liv 2010'!$A79="LM",INDIRECT("'Liv 2010'!"&amp;'Country Selector'!$B$3&amp;ROW($A79))*10^12,0)*'Process Emissions Multipliers'!$C$62</f>
        <v>36154008.226861261</v>
      </c>
      <c r="C71">
        <f t="shared" ca="1" si="15"/>
        <v>32538607.404175133</v>
      </c>
      <c r="D71">
        <f t="shared" ca="1" si="12"/>
        <v>28923206.581489008</v>
      </c>
      <c r="E71">
        <f t="shared" ca="1" si="12"/>
        <v>25307805.758802883</v>
      </c>
      <c r="F71">
        <f t="shared" ca="1" si="12"/>
        <v>21692404.936116755</v>
      </c>
      <c r="G71">
        <f t="shared" ca="1" si="12"/>
        <v>18077004.11343063</v>
      </c>
      <c r="H71">
        <f t="shared" ca="1" si="12"/>
        <v>14461603.290744504</v>
      </c>
      <c r="I71">
        <f t="shared" ca="1" si="12"/>
        <v>10846202.468058378</v>
      </c>
      <c r="J71">
        <f t="shared" ca="1" si="12"/>
        <v>7230801.645372252</v>
      </c>
      <c r="K71">
        <f t="shared" ca="1" si="12"/>
        <v>3615400.822686126</v>
      </c>
      <c r="L71" s="207">
        <f ca="1">IF('Liv 2020'!$A79="LM",INDIRECT("'Liv 2020'!"&amp;'Country Selector'!$B$3&amp;ROW($A79))*10^12,0)*'Process Emissions Multipliers'!$E$62</f>
        <v>0</v>
      </c>
      <c r="M71">
        <f t="shared" ca="1" si="16"/>
        <v>974282518.19421136</v>
      </c>
      <c r="N71">
        <f t="shared" ca="1" si="13"/>
        <v>1948565036.3884227</v>
      </c>
      <c r="O71">
        <f t="shared" ca="1" si="13"/>
        <v>2922847554.582634</v>
      </c>
      <c r="P71">
        <f t="shared" ca="1" si="13"/>
        <v>3897130072.7768455</v>
      </c>
      <c r="Q71">
        <f t="shared" ca="1" si="13"/>
        <v>4871412590.9710569</v>
      </c>
      <c r="R71">
        <f t="shared" ca="1" si="13"/>
        <v>5845695109.1652679</v>
      </c>
      <c r="S71">
        <f t="shared" ca="1" si="13"/>
        <v>6819977627.3594799</v>
      </c>
      <c r="T71">
        <f t="shared" ca="1" si="13"/>
        <v>7794260145.5536909</v>
      </c>
      <c r="U71">
        <f t="shared" ca="1" si="13"/>
        <v>8768542663.7479019</v>
      </c>
      <c r="V71" s="207">
        <f ca="1">IF('Liv 2030'!$A79="LM",INDIRECT("'Liv 2030'!"&amp;'Country Selector'!$B$3&amp;ROW($A79))*10^12,0)*'Process Emissions Multipliers'!$G$62</f>
        <v>9742825181.9421139</v>
      </c>
      <c r="W71" s="90">
        <f t="shared" ca="1" si="14"/>
        <v>9811627098.3738632</v>
      </c>
      <c r="X71" s="90">
        <f t="shared" ca="1" si="14"/>
        <v>9880429014.8056126</v>
      </c>
      <c r="Y71" s="90">
        <f t="shared" ca="1" si="14"/>
        <v>9949230931.2373619</v>
      </c>
      <c r="Z71" s="90">
        <f t="shared" ca="1" si="14"/>
        <v>10018032847.669111</v>
      </c>
      <c r="AA71" s="90">
        <f t="shared" ca="1" si="14"/>
        <v>10086834764.100861</v>
      </c>
      <c r="AB71" s="90">
        <f t="shared" ca="1" si="14"/>
        <v>10155636680.532612</v>
      </c>
      <c r="AC71" s="90">
        <f t="shared" ca="1" si="14"/>
        <v>10224438596.964359</v>
      </c>
      <c r="AD71" s="90">
        <f t="shared" ca="1" si="14"/>
        <v>10293240513.396109</v>
      </c>
      <c r="AE71" s="90">
        <f t="shared" ca="1" si="14"/>
        <v>10362042429.827858</v>
      </c>
      <c r="AF71" s="90">
        <f t="shared" ca="1" si="14"/>
        <v>10430844346.259609</v>
      </c>
      <c r="AG71" s="90">
        <f t="shared" ca="1" si="14"/>
        <v>10499646262.691357</v>
      </c>
      <c r="AH71" s="90">
        <f t="shared" ca="1" si="14"/>
        <v>10568448179.123108</v>
      </c>
      <c r="AI71" s="90">
        <f t="shared" ca="1" si="14"/>
        <v>10637250095.554855</v>
      </c>
      <c r="AJ71" s="90">
        <f t="shared" ca="1" si="14"/>
        <v>10706052011.986607</v>
      </c>
      <c r="AK71" s="90">
        <f t="shared" ca="1" si="14"/>
        <v>10774853928.418356</v>
      </c>
      <c r="AL71" s="90">
        <f t="shared" ca="1" si="14"/>
        <v>10843655844.850103</v>
      </c>
      <c r="AM71" s="90">
        <f t="shared" ca="1" si="11"/>
        <v>10912457761.281853</v>
      </c>
      <c r="AN71" s="90">
        <f t="shared" ca="1" si="11"/>
        <v>10981259677.713604</v>
      </c>
      <c r="AO71" s="90">
        <f t="shared" ca="1" si="11"/>
        <v>11050061594.145353</v>
      </c>
      <c r="AP71" s="207">
        <f ca="1">V71*'Process Emissions Multipliers'!$H$62</f>
        <v>11118863510.577103</v>
      </c>
    </row>
    <row r="72" spans="1:42">
      <c r="A72" s="74">
        <v>20</v>
      </c>
      <c r="B72" s="208">
        <f ca="1">IF('Liv 2010'!$A80="LM",INDIRECT("'Liv 2010'!"&amp;'Country Selector'!$B$3&amp;ROW($A80))*10^12,0)*'Process Emissions Multipliers'!$C$62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 s="207">
        <f ca="1">IF('Liv 2020'!$A80="LM",INDIRECT("'Liv 2020'!"&amp;'Country Selector'!$B$3&amp;ROW($A80))*10^12,0)*'Process Emissions Multipliers'!$E$62</f>
        <v>0</v>
      </c>
      <c r="M72">
        <f t="shared" ca="1" si="16"/>
        <v>277954863.76094639</v>
      </c>
      <c r="N72">
        <f t="shared" ca="1" si="13"/>
        <v>555909727.52189279</v>
      </c>
      <c r="O72">
        <f t="shared" ca="1" si="13"/>
        <v>833864591.28283918</v>
      </c>
      <c r="P72">
        <f t="shared" ca="1" si="13"/>
        <v>1111819455.0437856</v>
      </c>
      <c r="Q72">
        <f t="shared" ca="1" si="13"/>
        <v>1389774318.8047321</v>
      </c>
      <c r="R72">
        <f t="shared" ca="1" si="13"/>
        <v>1667729182.5656784</v>
      </c>
      <c r="S72">
        <f t="shared" ca="1" si="13"/>
        <v>1945684046.3266251</v>
      </c>
      <c r="T72">
        <f t="shared" ca="1" si="13"/>
        <v>2223638910.0875711</v>
      </c>
      <c r="U72">
        <f t="shared" ca="1" si="13"/>
        <v>2501593773.8485174</v>
      </c>
      <c r="V72" s="207">
        <f ca="1">IF('Liv 2030'!$A80="LM",INDIRECT("'Liv 2030'!"&amp;'Country Selector'!$B$3&amp;ROW($A80))*10^12,0)*'Process Emissions Multipliers'!$G$62</f>
        <v>2779548637.6094642</v>
      </c>
      <c r="W72" s="90">
        <f t="shared" ca="1" si="14"/>
        <v>2799177263.7534742</v>
      </c>
      <c r="X72" s="90">
        <f t="shared" ca="1" si="14"/>
        <v>2818805889.8974843</v>
      </c>
      <c r="Y72" s="90">
        <f t="shared" ca="1" si="14"/>
        <v>2838434516.0414948</v>
      </c>
      <c r="Z72" s="90">
        <f t="shared" ca="1" si="14"/>
        <v>2858063142.1855049</v>
      </c>
      <c r="AA72" s="90">
        <f t="shared" ca="1" si="14"/>
        <v>2877691768.329515</v>
      </c>
      <c r="AB72" s="90">
        <f t="shared" ca="1" si="14"/>
        <v>2897320394.473525</v>
      </c>
      <c r="AC72" s="90">
        <f t="shared" ca="1" si="14"/>
        <v>2916949020.6175356</v>
      </c>
      <c r="AD72" s="90">
        <f t="shared" ca="1" si="14"/>
        <v>2936577646.7615452</v>
      </c>
      <c r="AE72" s="90">
        <f t="shared" ca="1" si="14"/>
        <v>2956206272.9055557</v>
      </c>
      <c r="AF72" s="90">
        <f t="shared" ca="1" si="14"/>
        <v>2975834899.0495658</v>
      </c>
      <c r="AG72" s="90">
        <f t="shared" ca="1" si="14"/>
        <v>2995463525.1935759</v>
      </c>
      <c r="AH72" s="90">
        <f t="shared" ca="1" si="14"/>
        <v>3015092151.3375859</v>
      </c>
      <c r="AI72" s="90">
        <f t="shared" ca="1" si="14"/>
        <v>3034720777.4815965</v>
      </c>
      <c r="AJ72" s="90">
        <f t="shared" ca="1" si="14"/>
        <v>3054349403.6256065</v>
      </c>
      <c r="AK72" s="90">
        <f t="shared" ca="1" si="14"/>
        <v>3073978029.7696166</v>
      </c>
      <c r="AL72" s="90">
        <f t="shared" ca="1" si="14"/>
        <v>3093606655.9136267</v>
      </c>
      <c r="AM72" s="90">
        <f t="shared" ca="1" si="11"/>
        <v>3113235282.0576367</v>
      </c>
      <c r="AN72" s="90">
        <f t="shared" ca="1" si="11"/>
        <v>3132863908.2016468</v>
      </c>
      <c r="AO72" s="90">
        <f t="shared" ca="1" si="11"/>
        <v>3152492534.3456573</v>
      </c>
      <c r="AP72" s="207">
        <f ca="1">V72*'Process Emissions Multipliers'!$H$62</f>
        <v>3172121160.4896674</v>
      </c>
    </row>
    <row r="73" spans="1:42">
      <c r="A73" s="74">
        <v>21</v>
      </c>
      <c r="B73" s="208">
        <f ca="1">IF('Liv 2010'!$A81="LM",INDIRECT("'Liv 2010'!"&amp;'Country Selector'!$B$3&amp;ROW($A81))*10^12,0)*'Process Emissions Multipliers'!$C$62</f>
        <v>15314105.918980576</v>
      </c>
      <c r="C73">
        <f t="shared" ca="1" si="15"/>
        <v>18017014.876432061</v>
      </c>
      <c r="D73">
        <f t="shared" ca="1" si="12"/>
        <v>20719923.833883543</v>
      </c>
      <c r="E73">
        <f t="shared" ca="1" si="12"/>
        <v>23422832.791335028</v>
      </c>
      <c r="F73">
        <f t="shared" ca="1" si="12"/>
        <v>26125741.748786509</v>
      </c>
      <c r="G73">
        <f t="shared" ca="1" si="12"/>
        <v>28828650.706237994</v>
      </c>
      <c r="H73">
        <f t="shared" ca="1" si="12"/>
        <v>31531559.663689479</v>
      </c>
      <c r="I73">
        <f t="shared" ca="1" si="12"/>
        <v>34234468.621140957</v>
      </c>
      <c r="J73">
        <f t="shared" ca="1" si="12"/>
        <v>36937377.578592442</v>
      </c>
      <c r="K73">
        <f t="shared" ca="1" si="12"/>
        <v>39640286.536043927</v>
      </c>
      <c r="L73" s="207">
        <f ca="1">IF('Liv 2020'!$A81="LM",INDIRECT("'Liv 2020'!"&amp;'Country Selector'!$B$3&amp;ROW($A81))*10^12,0)*'Process Emissions Multipliers'!$E$62</f>
        <v>42343195.493495412</v>
      </c>
      <c r="M73">
        <f t="shared" ca="1" si="16"/>
        <v>42784859.659418195</v>
      </c>
      <c r="N73">
        <f t="shared" ca="1" si="13"/>
        <v>43226523.825340979</v>
      </c>
      <c r="O73">
        <f t="shared" ca="1" si="13"/>
        <v>43668187.991263762</v>
      </c>
      <c r="P73">
        <f t="shared" ca="1" si="13"/>
        <v>44109852.157186553</v>
      </c>
      <c r="Q73">
        <f t="shared" ca="1" si="13"/>
        <v>44551516.323109336</v>
      </c>
      <c r="R73">
        <f t="shared" ca="1" si="13"/>
        <v>44993180.48903212</v>
      </c>
      <c r="S73">
        <f t="shared" ca="1" si="13"/>
        <v>45434844.65495491</v>
      </c>
      <c r="T73">
        <f t="shared" ca="1" si="13"/>
        <v>45876508.820877686</v>
      </c>
      <c r="U73">
        <f t="shared" ca="1" si="13"/>
        <v>46318172.986800469</v>
      </c>
      <c r="V73" s="207">
        <f ca="1">IF('Liv 2030'!$A81="LM",INDIRECT("'Liv 2030'!"&amp;'Country Selector'!$B$3&amp;ROW($A81))*10^12,0)*'Process Emissions Multipliers'!$G$62</f>
        <v>46759837.15272326</v>
      </c>
      <c r="W73" s="90">
        <f t="shared" ca="1" si="14"/>
        <v>47090045.931805819</v>
      </c>
      <c r="X73" s="90">
        <f t="shared" ca="1" si="14"/>
        <v>47420254.710888371</v>
      </c>
      <c r="Y73" s="90">
        <f t="shared" ca="1" si="14"/>
        <v>47750463.48997093</v>
      </c>
      <c r="Z73" s="90">
        <f t="shared" ca="1" si="14"/>
        <v>48080672.269053482</v>
      </c>
      <c r="AA73" s="90">
        <f t="shared" ca="1" si="14"/>
        <v>48410881.048136033</v>
      </c>
      <c r="AB73" s="90">
        <f t="shared" ca="1" si="14"/>
        <v>48741089.827218592</v>
      </c>
      <c r="AC73" s="90">
        <f t="shared" ca="1" si="14"/>
        <v>49071298.606301144</v>
      </c>
      <c r="AD73" s="90">
        <f t="shared" ca="1" si="14"/>
        <v>49401507.385383703</v>
      </c>
      <c r="AE73" s="90">
        <f t="shared" ca="1" si="14"/>
        <v>49731716.164466254</v>
      </c>
      <c r="AF73" s="90">
        <f t="shared" ca="1" si="14"/>
        <v>50061924.943548813</v>
      </c>
      <c r="AG73" s="90">
        <f t="shared" ca="1" si="14"/>
        <v>50392133.722631365</v>
      </c>
      <c r="AH73" s="90">
        <f t="shared" ca="1" si="14"/>
        <v>50722342.501713924</v>
      </c>
      <c r="AI73" s="90">
        <f t="shared" ca="1" si="14"/>
        <v>51052551.280796483</v>
      </c>
      <c r="AJ73" s="90">
        <f t="shared" ca="1" si="14"/>
        <v>51382760.059879035</v>
      </c>
      <c r="AK73" s="90">
        <f t="shared" ca="1" si="14"/>
        <v>51712968.838961586</v>
      </c>
      <c r="AL73" s="90">
        <f t="shared" ca="1" si="14"/>
        <v>52043177.618044145</v>
      </c>
      <c r="AM73" s="90">
        <f t="shared" ca="1" si="11"/>
        <v>52373386.397126704</v>
      </c>
      <c r="AN73" s="90">
        <f t="shared" ca="1" si="11"/>
        <v>52703595.176209256</v>
      </c>
      <c r="AO73" s="90">
        <f t="shared" ca="1" si="11"/>
        <v>53033803.955291808</v>
      </c>
      <c r="AP73" s="207">
        <f ca="1">V73*'Process Emissions Multipliers'!$H$62</f>
        <v>53364012.734374367</v>
      </c>
    </row>
    <row r="74" spans="1:42">
      <c r="A74" s="74">
        <v>22</v>
      </c>
      <c r="B74" s="208">
        <f ca="1">IF('Liv 2010'!$A82="LM",INDIRECT("'Liv 2010'!"&amp;'Country Selector'!$B$3&amp;ROW($A82))*10^12,0)*'Process Emissions Multipliers'!$C$62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 s="207">
        <f ca="1">IF('Liv 2020'!$A82="LM",INDIRECT("'Liv 2020'!"&amp;'Country Selector'!$B$3&amp;ROW($A82))*10^12,0)*'Process Emissions Multipliers'!$E$62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 s="207">
        <f ca="1">IF('Liv 2030'!$A82="LM",INDIRECT("'Liv 2030'!"&amp;'Country Selector'!$B$3&amp;ROW($A82))*10^12,0)*'Process Emissions Multipliers'!$G$62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07">
        <f ca="1">V74*'Process Emissions Multipliers'!$H$62</f>
        <v>0</v>
      </c>
    </row>
    <row r="75" spans="1:42">
      <c r="A75" s="74">
        <v>23</v>
      </c>
      <c r="B75" s="208">
        <f ca="1">IF('Liv 2010'!$A83="LM",INDIRECT("'Liv 2010'!"&amp;'Country Selector'!$B$3&amp;ROW($A83))*10^12,0)*'Process Emissions Multipliers'!$C$62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 s="207">
        <f ca="1">IF('Liv 2020'!$A83="LM",INDIRECT("'Liv 2020'!"&amp;'Country Selector'!$B$3&amp;ROW($A83))*10^12,0)*'Process Emissions Multipliers'!$E$62</f>
        <v>0</v>
      </c>
      <c r="M75">
        <f t="shared" ca="1" si="16"/>
        <v>125646723.87968066</v>
      </c>
      <c r="N75">
        <f t="shared" ca="1" si="13"/>
        <v>251293447.75936133</v>
      </c>
      <c r="O75">
        <f t="shared" ca="1" si="13"/>
        <v>376940171.63904202</v>
      </c>
      <c r="P75">
        <f t="shared" ca="1" si="13"/>
        <v>502586895.51872265</v>
      </c>
      <c r="Q75">
        <f t="shared" ca="1" si="13"/>
        <v>628233619.39840329</v>
      </c>
      <c r="R75">
        <f t="shared" ca="1" si="13"/>
        <v>753880343.27808404</v>
      </c>
      <c r="S75">
        <f t="shared" ca="1" si="13"/>
        <v>879527067.15776467</v>
      </c>
      <c r="T75">
        <f t="shared" ca="1" si="13"/>
        <v>1005173791.0374453</v>
      </c>
      <c r="U75">
        <f t="shared" ca="1" si="13"/>
        <v>1130820514.9171259</v>
      </c>
      <c r="V75" s="207">
        <f ca="1">IF('Liv 2030'!$A83="LM",INDIRECT("'Liv 2030'!"&amp;'Country Selector'!$B$3&amp;ROW($A83))*10^12,0)*'Process Emissions Multipliers'!$G$62</f>
        <v>1256467238.7968066</v>
      </c>
      <c r="W75" s="90">
        <f t="shared" ca="1" si="14"/>
        <v>1265340163.4719977</v>
      </c>
      <c r="X75" s="90">
        <f t="shared" ca="1" si="14"/>
        <v>1274213088.1471891</v>
      </c>
      <c r="Y75" s="90">
        <f t="shared" ca="1" si="14"/>
        <v>1283086012.8223803</v>
      </c>
      <c r="Z75" s="90">
        <f t="shared" ca="1" si="14"/>
        <v>1291958937.4975717</v>
      </c>
      <c r="AA75" s="90">
        <f t="shared" ca="1" si="14"/>
        <v>1300831862.1727629</v>
      </c>
      <c r="AB75" s="90">
        <f t="shared" ca="1" si="14"/>
        <v>1309704786.8479543</v>
      </c>
      <c r="AC75" s="90">
        <f t="shared" ca="1" si="14"/>
        <v>1318577711.5231454</v>
      </c>
      <c r="AD75" s="90">
        <f t="shared" ca="1" si="14"/>
        <v>1327450636.1983366</v>
      </c>
      <c r="AE75" s="90">
        <f t="shared" ca="1" si="14"/>
        <v>1336323560.873528</v>
      </c>
      <c r="AF75" s="90">
        <f t="shared" ca="1" si="14"/>
        <v>1345196485.5487192</v>
      </c>
      <c r="AG75" s="90">
        <f t="shared" ca="1" si="14"/>
        <v>1354069410.2239103</v>
      </c>
      <c r="AH75" s="90">
        <f t="shared" ca="1" si="14"/>
        <v>1362942334.8991017</v>
      </c>
      <c r="AI75" s="90">
        <f t="shared" ca="1" si="14"/>
        <v>1371815259.5742931</v>
      </c>
      <c r="AJ75" s="90">
        <f t="shared" ca="1" si="14"/>
        <v>1380688184.2494841</v>
      </c>
      <c r="AK75" s="90">
        <f t="shared" ca="1" si="14"/>
        <v>1389561108.9246755</v>
      </c>
      <c r="AL75" s="90">
        <f t="shared" ca="1" si="14"/>
        <v>1398434033.5998666</v>
      </c>
      <c r="AM75" s="90">
        <f t="shared" ca="1" si="11"/>
        <v>1407306958.275058</v>
      </c>
      <c r="AN75" s="90">
        <f t="shared" ca="1" si="11"/>
        <v>1416179882.9502492</v>
      </c>
      <c r="AO75" s="90">
        <f t="shared" ca="1" si="11"/>
        <v>1425052807.6254404</v>
      </c>
      <c r="AP75" s="207">
        <f ca="1">V75*'Process Emissions Multipliers'!$H$62</f>
        <v>1433925732.3006318</v>
      </c>
    </row>
    <row r="76" spans="1:42">
      <c r="A76" s="74">
        <v>24</v>
      </c>
      <c r="B76" s="208">
        <f ca="1">IF('Liv 2010'!$A84="LM",INDIRECT("'Liv 2010'!"&amp;'Country Selector'!$B$3&amp;ROW($A84))*10^12,0)*'Process Emissions Multipliers'!$C$62</f>
        <v>325103122.06201267</v>
      </c>
      <c r="C76">
        <f t="shared" ca="1" si="15"/>
        <v>292592809.85581142</v>
      </c>
      <c r="D76">
        <f t="shared" ca="1" si="12"/>
        <v>260082497.64961013</v>
      </c>
      <c r="E76">
        <f t="shared" ca="1" si="12"/>
        <v>227572185.44340888</v>
      </c>
      <c r="F76">
        <f t="shared" ca="1" si="12"/>
        <v>195061873.23720759</v>
      </c>
      <c r="G76">
        <f t="shared" ca="1" si="12"/>
        <v>162551561.03100634</v>
      </c>
      <c r="H76">
        <f t="shared" ca="1" si="12"/>
        <v>130041248.82480507</v>
      </c>
      <c r="I76">
        <f t="shared" ca="1" si="12"/>
        <v>97530936.618603796</v>
      </c>
      <c r="J76">
        <f t="shared" ca="1" si="12"/>
        <v>65020624.412402533</v>
      </c>
      <c r="K76">
        <f t="shared" ca="1" si="12"/>
        <v>32510312.206201266</v>
      </c>
      <c r="L76" s="207">
        <f ca="1">IF('Liv 2020'!$A84="LM",INDIRECT("'Liv 2020'!"&amp;'Country Selector'!$B$3&amp;ROW($A84))*10^12,0)*'Process Emissions Multipliers'!$E$62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 s="207">
        <f ca="1">IF('Liv 2030'!$A84="LM",INDIRECT("'Liv 2030'!"&amp;'Country Selector'!$B$3&amp;ROW($A84))*10^12,0)*'Process Emissions Multipliers'!$G$62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07">
        <f ca="1">V76*'Process Emissions Multipliers'!$H$62</f>
        <v>0</v>
      </c>
    </row>
    <row r="77" spans="1:42">
      <c r="A77" s="74">
        <v>25</v>
      </c>
      <c r="B77" s="208">
        <f ca="1">IF('Liv 2010'!$A85="LM",INDIRECT("'Liv 2010'!"&amp;'Country Selector'!$B$3&amp;ROW($A85))*10^12,0)*'Process Emissions Multipliers'!$C$62</f>
        <v>0</v>
      </c>
      <c r="C77">
        <f t="shared" ca="1" si="15"/>
        <v>100863246.18928912</v>
      </c>
      <c r="D77">
        <f t="shared" ca="1" si="12"/>
        <v>201726492.37857825</v>
      </c>
      <c r="E77">
        <f t="shared" ca="1" si="12"/>
        <v>302589738.5678674</v>
      </c>
      <c r="F77">
        <f t="shared" ca="1" si="12"/>
        <v>403452984.75715649</v>
      </c>
      <c r="G77">
        <f t="shared" ca="1" si="12"/>
        <v>504316230.94644558</v>
      </c>
      <c r="H77">
        <f t="shared" ca="1" si="12"/>
        <v>605179477.1357348</v>
      </c>
      <c r="I77">
        <f t="shared" ca="1" si="12"/>
        <v>706042723.32502389</v>
      </c>
      <c r="J77">
        <f t="shared" ca="1" si="12"/>
        <v>806905969.51431298</v>
      </c>
      <c r="K77">
        <f t="shared" ca="1" si="12"/>
        <v>907769215.70360208</v>
      </c>
      <c r="L77" s="207">
        <f ca="1">IF('Liv 2020'!$A85="LM",INDIRECT("'Liv 2020'!"&amp;'Country Selector'!$B$3&amp;ROW($A85))*10^12,0)*'Process Emissions Multipliers'!$E$62</f>
        <v>1008632461.8928912</v>
      </c>
      <c r="M77">
        <f t="shared" ca="1" si="16"/>
        <v>907769215.70360208</v>
      </c>
      <c r="N77">
        <f t="shared" ca="1" si="13"/>
        <v>806905969.51431298</v>
      </c>
      <c r="O77">
        <f t="shared" ca="1" si="13"/>
        <v>706042723.32502389</v>
      </c>
      <c r="P77">
        <f t="shared" ca="1" si="13"/>
        <v>605179477.1357348</v>
      </c>
      <c r="Q77">
        <f t="shared" ca="1" si="13"/>
        <v>504316230.94644558</v>
      </c>
      <c r="R77">
        <f t="shared" ca="1" si="13"/>
        <v>403452984.75715649</v>
      </c>
      <c r="S77">
        <f t="shared" ca="1" si="13"/>
        <v>302589738.5678674</v>
      </c>
      <c r="T77">
        <f t="shared" ca="1" si="13"/>
        <v>201726492.37857825</v>
      </c>
      <c r="U77">
        <f t="shared" ca="1" si="13"/>
        <v>100863246.18928912</v>
      </c>
      <c r="V77" s="207">
        <f ca="1">IF('Liv 2030'!$A85="LM",INDIRECT("'Liv 2030'!"&amp;'Country Selector'!$B$3&amp;ROW($A85))*10^12,0)*'Process Emissions Multipliers'!$G$62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07">
        <f ca="1">V77*'Process Emissions Multipliers'!$H$62</f>
        <v>0</v>
      </c>
    </row>
    <row r="78" spans="1:42">
      <c r="A78" s="74">
        <v>26</v>
      </c>
      <c r="B78" s="208">
        <f ca="1">IF('Liv 2010'!$A86="LM",INDIRECT("'Liv 2010'!"&amp;'Country Selector'!$B$3&amp;ROW($A86))*10^12,0)*'Process Emissions Multipliers'!$C$62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 s="207">
        <f ca="1">IF('Liv 2020'!$A86="LM",INDIRECT("'Liv 2020'!"&amp;'Country Selector'!$B$3&amp;ROW($A86))*10^12,0)*'Process Emissions Multipliers'!$E$62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 s="207">
        <f ca="1">IF('Liv 2030'!$A86="LM",INDIRECT("'Liv 2030'!"&amp;'Country Selector'!$B$3&amp;ROW($A86))*10^12,0)*'Process Emissions Multipliers'!$G$62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07">
        <f ca="1">V78*'Process Emissions Multipliers'!$H$62</f>
        <v>0</v>
      </c>
    </row>
    <row r="79" spans="1:42">
      <c r="A79" s="74">
        <v>27</v>
      </c>
      <c r="B79" s="208">
        <f ca="1">IF('Liv 2010'!$A87="LM",INDIRECT("'Liv 2010'!"&amp;'Country Selector'!$B$3&amp;ROW($A87))*10^12,0)*'Process Emissions Multipliers'!$C$62</f>
        <v>1733661724.1770799</v>
      </c>
      <c r="C79">
        <f t="shared" ca="1" si="15"/>
        <v>1560295551.759372</v>
      </c>
      <c r="D79">
        <f t="shared" ca="1" si="12"/>
        <v>1386929379.3416638</v>
      </c>
      <c r="E79">
        <f t="shared" ca="1" si="12"/>
        <v>1213563206.9239559</v>
      </c>
      <c r="F79">
        <f t="shared" ca="1" si="12"/>
        <v>1040197034.5062479</v>
      </c>
      <c r="G79">
        <f t="shared" ca="1" si="12"/>
        <v>866830862.08853984</v>
      </c>
      <c r="H79">
        <f t="shared" ca="1" si="12"/>
        <v>693464689.67083192</v>
      </c>
      <c r="I79">
        <f t="shared" ca="1" si="12"/>
        <v>520098517.25312394</v>
      </c>
      <c r="J79">
        <f t="shared" ca="1" si="12"/>
        <v>346732344.83541596</v>
      </c>
      <c r="K79">
        <f t="shared" ca="1" si="12"/>
        <v>173366172.41770798</v>
      </c>
      <c r="L79" s="207">
        <f ca="1">IF('Liv 2020'!$A87="LM",INDIRECT("'Liv 2020'!"&amp;'Country Selector'!$B$3&amp;ROW($A87))*10^12,0)*'Process Emissions Multipliers'!$E$62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 s="207">
        <f ca="1">IF('Liv 2030'!$A87="LM",INDIRECT("'Liv 2030'!"&amp;'Country Selector'!$B$3&amp;ROW($A87))*10^12,0)*'Process Emissions Multipliers'!$G$62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07">
        <f ca="1">V79*'Process Emissions Multipliers'!$H$62</f>
        <v>0</v>
      </c>
    </row>
    <row r="80" spans="1:42">
      <c r="A80" s="74">
        <v>28</v>
      </c>
      <c r="B80" s="208">
        <f ca="1">IF('Liv 2010'!$A88="LM",INDIRECT("'Liv 2010'!"&amp;'Country Selector'!$B$3&amp;ROW($A88))*10^12,0)*'Process Emissions Multipliers'!$C$62</f>
        <v>0</v>
      </c>
      <c r="C80">
        <f t="shared" ca="1" si="15"/>
        <v>10895439.037457725</v>
      </c>
      <c r="D80">
        <f t="shared" ca="1" si="12"/>
        <v>21790878.07491545</v>
      </c>
      <c r="E80">
        <f t="shared" ca="1" si="12"/>
        <v>32686317.112373173</v>
      </c>
      <c r="F80">
        <f t="shared" ca="1" si="12"/>
        <v>43581756.1498309</v>
      </c>
      <c r="G80">
        <f t="shared" ca="1" si="12"/>
        <v>54477195.187288627</v>
      </c>
      <c r="H80">
        <f t="shared" ca="1" si="12"/>
        <v>65372634.224746346</v>
      </c>
      <c r="I80">
        <f t="shared" ca="1" si="12"/>
        <v>76268073.262204081</v>
      </c>
      <c r="J80">
        <f t="shared" ca="1" si="12"/>
        <v>87163512.2996618</v>
      </c>
      <c r="K80">
        <f t="shared" ca="1" si="12"/>
        <v>98058951.337119535</v>
      </c>
      <c r="L80" s="207">
        <f ca="1">IF('Liv 2020'!$A88="LM",INDIRECT("'Liv 2020'!"&amp;'Country Selector'!$B$3&amp;ROW($A88))*10^12,0)*'Process Emissions Multipliers'!$E$62</f>
        <v>108954390.37457725</v>
      </c>
      <c r="M80">
        <f t="shared" ca="1" si="16"/>
        <v>98058951.337119535</v>
      </c>
      <c r="N80">
        <f t="shared" ca="1" si="13"/>
        <v>87163512.2996618</v>
      </c>
      <c r="O80">
        <f t="shared" ca="1" si="13"/>
        <v>76268073.262204081</v>
      </c>
      <c r="P80">
        <f t="shared" ca="1" si="13"/>
        <v>65372634.224746346</v>
      </c>
      <c r="Q80">
        <f t="shared" ca="1" si="13"/>
        <v>54477195.187288627</v>
      </c>
      <c r="R80">
        <f t="shared" ca="1" si="13"/>
        <v>43581756.1498309</v>
      </c>
      <c r="S80">
        <f t="shared" ca="1" si="13"/>
        <v>32686317.112373173</v>
      </c>
      <c r="T80">
        <f t="shared" ca="1" si="13"/>
        <v>21790878.07491545</v>
      </c>
      <c r="U80">
        <f t="shared" ca="1" si="13"/>
        <v>10895439.037457725</v>
      </c>
      <c r="V80" s="207">
        <f ca="1">IF('Liv 2030'!$A88="LM",INDIRECT("'Liv 2030'!"&amp;'Country Selector'!$B$3&amp;ROW($A88))*10^12,0)*'Process Emissions Multipliers'!$G$62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07">
        <f ca="1">V80*'Process Emissions Multipliers'!$H$62</f>
        <v>0</v>
      </c>
    </row>
    <row r="81" spans="1:42">
      <c r="A81" s="74">
        <v>29</v>
      </c>
      <c r="B81" s="208">
        <f ca="1">IF('Liv 2010'!$A89="LM",INDIRECT("'Liv 2010'!"&amp;'Country Selector'!$B$3&amp;ROW($A89))*10^12,0)*'Process Emissions Multipliers'!$C$62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 s="207">
        <f ca="1">IF('Liv 2020'!$A89="LM",INDIRECT("'Liv 2020'!"&amp;'Country Selector'!$B$3&amp;ROW($A89))*10^12,0)*'Process Emissions Multipliers'!$E$62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 s="207">
        <f ca="1">IF('Liv 2030'!$A89="LM",INDIRECT("'Liv 2030'!"&amp;'Country Selector'!$B$3&amp;ROW($A89))*10^12,0)*'Process Emissions Multipliers'!$G$62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07">
        <f ca="1">V81*'Process Emissions Multipliers'!$H$62</f>
        <v>0</v>
      </c>
    </row>
    <row r="82" spans="1:42">
      <c r="A82" s="74">
        <v>30</v>
      </c>
      <c r="B82" s="208">
        <f ca="1">IF('Liv 2010'!$A90="LM",INDIRECT("'Liv 2010'!"&amp;'Country Selector'!$B$3&amp;ROW($A90))*10^12,0)*'Process Emissions Multipliers'!$C$62</f>
        <v>2863.6891154854602</v>
      </c>
      <c r="C82">
        <f t="shared" ca="1" si="15"/>
        <v>2577.3202039369144</v>
      </c>
      <c r="D82">
        <f t="shared" ca="1" si="12"/>
        <v>2290.9512923883681</v>
      </c>
      <c r="E82">
        <f t="shared" ca="1" si="12"/>
        <v>2004.5823808398222</v>
      </c>
      <c r="F82">
        <f t="shared" ca="1" si="12"/>
        <v>1718.2134692912762</v>
      </c>
      <c r="G82">
        <f t="shared" ca="1" si="12"/>
        <v>1431.8445577427301</v>
      </c>
      <c r="H82">
        <f t="shared" ca="1" si="12"/>
        <v>1145.475646194184</v>
      </c>
      <c r="I82">
        <f t="shared" ca="1" si="12"/>
        <v>859.10673464563808</v>
      </c>
      <c r="J82">
        <f t="shared" ca="1" si="12"/>
        <v>572.73782309709202</v>
      </c>
      <c r="K82">
        <f t="shared" ca="1" si="12"/>
        <v>286.36891154854601</v>
      </c>
      <c r="L82" s="207">
        <f ca="1">IF('Liv 2020'!$A90="LM",INDIRECT("'Liv 2020'!"&amp;'Country Selector'!$B$3&amp;ROW($A90))*10^12,0)*'Process Emissions Multipliers'!$E$62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 s="207">
        <f ca="1">IF('Liv 2030'!$A90="LM",INDIRECT("'Liv 2030'!"&amp;'Country Selector'!$B$3&amp;ROW($A90))*10^12,0)*'Process Emissions Multipliers'!$G$62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07">
        <f ca="1">V82*'Process Emissions Multipliers'!$H$62</f>
        <v>0</v>
      </c>
    </row>
    <row r="83" spans="1:42">
      <c r="A83" s="74">
        <v>31</v>
      </c>
      <c r="B83" s="208">
        <f ca="1">IF('Liv 2010'!$A91="LM",INDIRECT("'Liv 2010'!"&amp;'Country Selector'!$B$3&amp;ROW($A91))*10^12,0)*'Process Emissions Multipliers'!$C$62</f>
        <v>58384988.63892471</v>
      </c>
      <c r="C83">
        <f t="shared" ca="1" si="15"/>
        <v>52546489.775032237</v>
      </c>
      <c r="D83">
        <f t="shared" ca="1" si="12"/>
        <v>46707990.911139771</v>
      </c>
      <c r="E83">
        <f t="shared" ca="1" si="12"/>
        <v>40869492.047247298</v>
      </c>
      <c r="F83">
        <f t="shared" ca="1" si="12"/>
        <v>35030993.183354825</v>
      </c>
      <c r="G83">
        <f t="shared" ca="1" si="12"/>
        <v>29192494.319462352</v>
      </c>
      <c r="H83">
        <f t="shared" ca="1" si="12"/>
        <v>23353995.455569886</v>
      </c>
      <c r="I83">
        <f t="shared" ca="1" si="12"/>
        <v>17515496.591677412</v>
      </c>
      <c r="J83">
        <f t="shared" ca="1" si="12"/>
        <v>11676997.727784943</v>
      </c>
      <c r="K83">
        <f t="shared" ca="1" si="12"/>
        <v>5838498.8638924714</v>
      </c>
      <c r="L83" s="207">
        <f ca="1">IF('Liv 2020'!$A91="LM",INDIRECT("'Liv 2020'!"&amp;'Country Selector'!$B$3&amp;ROW($A91))*10^12,0)*'Process Emissions Multipliers'!$E$62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 s="207">
        <f ca="1">IF('Liv 2030'!$A91="LM",INDIRECT("'Liv 2030'!"&amp;'Country Selector'!$B$3&amp;ROW($A91))*10^12,0)*'Process Emissions Multipliers'!$G$62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07">
        <f ca="1">V83*'Process Emissions Multipliers'!$H$62</f>
        <v>0</v>
      </c>
    </row>
    <row r="84" spans="1:42">
      <c r="A84" s="74">
        <v>32</v>
      </c>
      <c r="B84" s="208">
        <f ca="1">IF('Liv 2010'!$A92="LM",INDIRECT("'Liv 2010'!"&amp;'Country Selector'!$B$3&amp;ROW($A92))*10^12,0)*'Process Emissions Multipliers'!$C$62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 s="207">
        <f ca="1">IF('Liv 2020'!$A92="LM",INDIRECT("'Liv 2020'!"&amp;'Country Selector'!$B$3&amp;ROW($A92))*10^12,0)*'Process Emissions Multipliers'!$E$62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 s="207">
        <f ca="1">IF('Liv 2030'!$A92="LM",INDIRECT("'Liv 2030'!"&amp;'Country Selector'!$B$3&amp;ROW($A92))*10^12,0)*'Process Emissions Multipliers'!$G$62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07">
        <f ca="1">V84*'Process Emissions Multipliers'!$H$62</f>
        <v>0</v>
      </c>
    </row>
    <row r="85" spans="1:42">
      <c r="A85" s="74">
        <v>33</v>
      </c>
      <c r="B85" s="208">
        <f ca="1">IF('Liv 2010'!$A93="LM",INDIRECT("'Liv 2010'!"&amp;'Country Selector'!$B$3&amp;ROW($A93))*10^12,0)*'Process Emissions Multipliers'!$C$62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 s="207">
        <f ca="1">IF('Liv 2020'!$A93="LM",INDIRECT("'Liv 2020'!"&amp;'Country Selector'!$B$3&amp;ROW($A93))*10^12,0)*'Process Emissions Multipliers'!$E$62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 s="207">
        <f ca="1">IF('Liv 2030'!$A93="LM",INDIRECT("'Liv 2030'!"&amp;'Country Selector'!$B$3&amp;ROW($A93))*10^12,0)*'Process Emissions Multipliers'!$G$62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07">
        <f ca="1">V85*'Process Emissions Multipliers'!$H$62</f>
        <v>0</v>
      </c>
    </row>
    <row r="86" spans="1:42">
      <c r="A86" s="74">
        <v>34</v>
      </c>
      <c r="B86" s="208">
        <f ca="1">IF('Liv 2010'!$A94="LM",INDIRECT("'Liv 2010'!"&amp;'Country Selector'!$B$3&amp;ROW($A94))*10^12,0)*'Process Emissions Multipliers'!$C$62</f>
        <v>0</v>
      </c>
      <c r="C86">
        <f t="shared" ca="1" si="15"/>
        <v>97973680.927135229</v>
      </c>
      <c r="D86">
        <f t="shared" ca="1" si="12"/>
        <v>195947361.85427046</v>
      </c>
      <c r="E86">
        <f t="shared" ca="1" si="12"/>
        <v>293921042.78140569</v>
      </c>
      <c r="F86">
        <f t="shared" ca="1" si="12"/>
        <v>391894723.70854092</v>
      </c>
      <c r="G86">
        <f t="shared" ca="1" si="12"/>
        <v>489868404.63567621</v>
      </c>
      <c r="H86">
        <f t="shared" ca="1" si="12"/>
        <v>587842085.56281137</v>
      </c>
      <c r="I86">
        <f t="shared" ca="1" si="12"/>
        <v>685815766.4899466</v>
      </c>
      <c r="J86">
        <f t="shared" ca="1" si="12"/>
        <v>783789447.41708183</v>
      </c>
      <c r="K86">
        <f t="shared" ca="1" si="12"/>
        <v>881763128.34421706</v>
      </c>
      <c r="L86" s="207">
        <f ca="1">IF('Liv 2020'!$A94="LM",INDIRECT("'Liv 2020'!"&amp;'Country Selector'!$B$3&amp;ROW($A94))*10^12,0)*'Process Emissions Multipliers'!$E$62</f>
        <v>979736809.27135229</v>
      </c>
      <c r="M86">
        <f t="shared" ca="1" si="16"/>
        <v>893198912.77093959</v>
      </c>
      <c r="N86">
        <f t="shared" ca="1" si="13"/>
        <v>806661016.27052677</v>
      </c>
      <c r="O86">
        <f t="shared" ca="1" si="13"/>
        <v>720123119.77011406</v>
      </c>
      <c r="P86">
        <f t="shared" ca="1" si="13"/>
        <v>633585223.26970136</v>
      </c>
      <c r="Q86">
        <f t="shared" ca="1" si="13"/>
        <v>547047326.76928866</v>
      </c>
      <c r="R86">
        <f t="shared" ca="1" si="13"/>
        <v>460509430.26887584</v>
      </c>
      <c r="S86">
        <f t="shared" ca="1" si="13"/>
        <v>373971533.76846308</v>
      </c>
      <c r="T86">
        <f t="shared" ca="1" si="13"/>
        <v>287433637.26805031</v>
      </c>
      <c r="U86">
        <f t="shared" ca="1" si="13"/>
        <v>200895740.76763758</v>
      </c>
      <c r="V86" s="207">
        <f ca="1">IF('Liv 2030'!$A94="LM",INDIRECT("'Liv 2030'!"&amp;'Country Selector'!$B$3&amp;ROW($A94))*10^12,0)*'Process Emissions Multipliers'!$G$62</f>
        <v>114357844.26722483</v>
      </c>
      <c r="W86" s="90">
        <f t="shared" ca="1" si="18"/>
        <v>115165416.88580899</v>
      </c>
      <c r="X86" s="90">
        <f t="shared" ca="1" si="18"/>
        <v>115972989.50439315</v>
      </c>
      <c r="Y86" s="90">
        <f t="shared" ca="1" si="18"/>
        <v>116780562.12297729</v>
      </c>
      <c r="Z86" s="90">
        <f t="shared" ca="1" si="18"/>
        <v>117588134.74156144</v>
      </c>
      <c r="AA86" s="90">
        <f t="shared" ca="1" si="18"/>
        <v>118395707.3601456</v>
      </c>
      <c r="AB86" s="90">
        <f t="shared" ca="1" si="18"/>
        <v>119203279.97872975</v>
      </c>
      <c r="AC86" s="90">
        <f t="shared" ca="1" si="18"/>
        <v>120010852.59731391</v>
      </c>
      <c r="AD86" s="90">
        <f t="shared" ca="1" si="18"/>
        <v>120818425.21589805</v>
      </c>
      <c r="AE86" s="90">
        <f t="shared" ca="1" si="18"/>
        <v>121625997.83448221</v>
      </c>
      <c r="AF86" s="90">
        <f t="shared" ca="1" si="18"/>
        <v>122433570.45306635</v>
      </c>
      <c r="AG86" s="90">
        <f t="shared" ca="1" si="18"/>
        <v>123241143.07165052</v>
      </c>
      <c r="AH86" s="90">
        <f t="shared" ca="1" si="18"/>
        <v>124048715.69023466</v>
      </c>
      <c r="AI86" s="90">
        <f t="shared" ca="1" si="18"/>
        <v>124856288.30881882</v>
      </c>
      <c r="AJ86" s="90">
        <f t="shared" ca="1" si="18"/>
        <v>125663860.92740297</v>
      </c>
      <c r="AK86" s="90">
        <f t="shared" ca="1" si="18"/>
        <v>126471433.54598713</v>
      </c>
      <c r="AL86" s="90">
        <f t="shared" ca="1" si="18"/>
        <v>127279006.16457129</v>
      </c>
      <c r="AM86" s="90">
        <f t="shared" ca="1" si="17"/>
        <v>128086578.78315541</v>
      </c>
      <c r="AN86" s="90">
        <f t="shared" ca="1" si="17"/>
        <v>128894151.40173958</v>
      </c>
      <c r="AO86" s="90">
        <f t="shared" ca="1" si="17"/>
        <v>129701724.02032374</v>
      </c>
      <c r="AP86" s="207">
        <f ca="1">V86*'Process Emissions Multipliers'!$H$62</f>
        <v>130509296.63890789</v>
      </c>
    </row>
    <row r="87" spans="1:42">
      <c r="A87" s="74">
        <v>35</v>
      </c>
      <c r="B87" s="208">
        <f ca="1">IF('Liv 2010'!$A95="LM",INDIRECT("'Liv 2010'!"&amp;'Country Selector'!$B$3&amp;ROW($A95))*10^12,0)*'Process Emissions Multipliers'!$C$62</f>
        <v>0</v>
      </c>
      <c r="C87">
        <f t="shared" ca="1" si="15"/>
        <v>419053850.23963368</v>
      </c>
      <c r="D87">
        <f t="shared" ca="1" si="12"/>
        <v>838107700.47926736</v>
      </c>
      <c r="E87">
        <f t="shared" ca="1" si="12"/>
        <v>1257161550.7189012</v>
      </c>
      <c r="F87">
        <f t="shared" ca="1" si="12"/>
        <v>1676215400.9585347</v>
      </c>
      <c r="G87">
        <f t="shared" ca="1" si="12"/>
        <v>2095269251.1981685</v>
      </c>
      <c r="H87">
        <f t="shared" ca="1" si="12"/>
        <v>2514323101.4378023</v>
      </c>
      <c r="I87">
        <f t="shared" ca="1" si="12"/>
        <v>2933376951.6774359</v>
      </c>
      <c r="J87">
        <f t="shared" ca="1" si="12"/>
        <v>3352430801.9170694</v>
      </c>
      <c r="K87">
        <f t="shared" ca="1" si="12"/>
        <v>3771484652.156703</v>
      </c>
      <c r="L87" s="207">
        <f ca="1">IF('Liv 2020'!$A95="LM",INDIRECT("'Liv 2020'!"&amp;'Country Selector'!$B$3&amp;ROW($A95))*10^12,0)*'Process Emissions Multipliers'!$E$62</f>
        <v>4190538502.396337</v>
      </c>
      <c r="M87">
        <f t="shared" ca="1" si="16"/>
        <v>3771484652.156703</v>
      </c>
      <c r="N87">
        <f t="shared" ca="1" si="13"/>
        <v>3352430801.9170694</v>
      </c>
      <c r="O87">
        <f t="shared" ca="1" si="13"/>
        <v>2933376951.6774359</v>
      </c>
      <c r="P87">
        <f t="shared" ca="1" si="13"/>
        <v>2514323101.4378023</v>
      </c>
      <c r="Q87">
        <f t="shared" ca="1" si="13"/>
        <v>2095269251.1981685</v>
      </c>
      <c r="R87">
        <f t="shared" ca="1" si="13"/>
        <v>1676215400.9585347</v>
      </c>
      <c r="S87">
        <f t="shared" ca="1" si="13"/>
        <v>1257161550.7189012</v>
      </c>
      <c r="T87">
        <f t="shared" ca="1" si="13"/>
        <v>838107700.47926736</v>
      </c>
      <c r="U87">
        <f t="shared" ca="1" si="13"/>
        <v>419053850.23963368</v>
      </c>
      <c r="V87" s="207">
        <f ca="1">IF('Liv 2030'!$A95="LM",INDIRECT("'Liv 2030'!"&amp;'Country Selector'!$B$3&amp;ROW($A95))*10^12,0)*'Process Emissions Multipliers'!$G$62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07">
        <f ca="1">V87*'Process Emissions Multipliers'!$H$62</f>
        <v>0</v>
      </c>
    </row>
    <row r="88" spans="1:42">
      <c r="A88" s="74">
        <v>36</v>
      </c>
      <c r="B88" s="208">
        <f ca="1">IF('Liv 2010'!$A96="LM",INDIRECT("'Liv 2010'!"&amp;'Country Selector'!$B$3&amp;ROW($A96))*10^12,0)*'Process Emissions Multipliers'!$C$62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 s="207">
        <f ca="1">IF('Liv 2020'!$A96="LM",INDIRECT("'Liv 2020'!"&amp;'Country Selector'!$B$3&amp;ROW($A96))*10^12,0)*'Process Emissions Multipliers'!$E$62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 s="207">
        <f ca="1">IF('Liv 2030'!$A96="LM",INDIRECT("'Liv 2030'!"&amp;'Country Selector'!$B$3&amp;ROW($A96))*10^12,0)*'Process Emissions Multipliers'!$G$62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07">
        <f ca="1">V88*'Process Emissions Multipliers'!$H$62</f>
        <v>0</v>
      </c>
    </row>
    <row r="89" spans="1:42">
      <c r="A89" s="74">
        <v>37</v>
      </c>
      <c r="B89" s="208">
        <f ca="1">IF('Liv 2010'!$A97="LM",INDIRECT("'Liv 2010'!"&amp;'Country Selector'!$B$3&amp;ROW($A97))*10^12,0)*'Process Emissions Multipliers'!$C$62</f>
        <v>130568789.15665953</v>
      </c>
      <c r="C89">
        <f t="shared" ca="1" si="15"/>
        <v>117511910.24099357</v>
      </c>
      <c r="D89">
        <f t="shared" ca="1" si="12"/>
        <v>104455031.32532762</v>
      </c>
      <c r="E89">
        <f t="shared" ca="1" si="12"/>
        <v>91398152.40966168</v>
      </c>
      <c r="F89">
        <f t="shared" ca="1" si="12"/>
        <v>78341273.493995711</v>
      </c>
      <c r="G89">
        <f t="shared" ca="1" si="12"/>
        <v>65284394.578329764</v>
      </c>
      <c r="H89">
        <f t="shared" ca="1" si="12"/>
        <v>52227515.66266381</v>
      </c>
      <c r="I89">
        <f t="shared" ca="1" si="12"/>
        <v>39170636.746997856</v>
      </c>
      <c r="J89">
        <f t="shared" ca="1" si="12"/>
        <v>26113757.831331905</v>
      </c>
      <c r="K89">
        <f t="shared" ca="1" si="12"/>
        <v>13056878.915665952</v>
      </c>
      <c r="L89" s="207">
        <f ca="1">IF('Liv 2020'!$A97="LM",INDIRECT("'Liv 2020'!"&amp;'Country Selector'!$B$3&amp;ROW($A97))*10^12,0)*'Process Emissions Multipliers'!$E$62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 s="207">
        <f ca="1">IF('Liv 2030'!$A97="LM",INDIRECT("'Liv 2030'!"&amp;'Country Selector'!$B$3&amp;ROW($A97))*10^12,0)*'Process Emissions Multipliers'!$G$62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07">
        <f ca="1">V89*'Process Emissions Multipliers'!$H$62</f>
        <v>0</v>
      </c>
    </row>
    <row r="90" spans="1:42">
      <c r="A90" s="74">
        <v>38</v>
      </c>
      <c r="B90" s="208">
        <f ca="1">IF('Liv 2010'!$A98="LM",INDIRECT("'Liv 2010'!"&amp;'Country Selector'!$B$3&amp;ROW($A98))*10^12,0)*'Process Emissions Multipliers'!$C$62</f>
        <v>0</v>
      </c>
      <c r="C90">
        <f t="shared" ca="1" si="15"/>
        <v>9816439.1069729514</v>
      </c>
      <c r="D90">
        <f t="shared" ca="1" si="12"/>
        <v>19632878.213945903</v>
      </c>
      <c r="E90">
        <f t="shared" ca="1" si="12"/>
        <v>29449317.320918851</v>
      </c>
      <c r="F90">
        <f t="shared" ca="1" si="12"/>
        <v>39265756.427891806</v>
      </c>
      <c r="G90">
        <f t="shared" ca="1" si="12"/>
        <v>49082195.534864753</v>
      </c>
      <c r="H90">
        <f t="shared" ca="1" si="12"/>
        <v>58898634.641837701</v>
      </c>
      <c r="I90">
        <f t="shared" ca="1" si="12"/>
        <v>68715073.748810649</v>
      </c>
      <c r="J90">
        <f t="shared" ca="1" si="12"/>
        <v>78531512.855783612</v>
      </c>
      <c r="K90">
        <f t="shared" ca="1" si="12"/>
        <v>88347951.962756559</v>
      </c>
      <c r="L90" s="207">
        <f ca="1">IF('Liv 2020'!$A98="LM",INDIRECT("'Liv 2020'!"&amp;'Country Selector'!$B$3&amp;ROW($A98))*10^12,0)*'Process Emissions Multipliers'!$E$62</f>
        <v>98164391.069729507</v>
      </c>
      <c r="M90">
        <f t="shared" ca="1" si="16"/>
        <v>88347951.962756559</v>
      </c>
      <c r="N90">
        <f t="shared" ca="1" si="13"/>
        <v>78531512.855783612</v>
      </c>
      <c r="O90">
        <f t="shared" ca="1" si="13"/>
        <v>68715073.748810649</v>
      </c>
      <c r="P90">
        <f t="shared" ca="1" si="13"/>
        <v>58898634.641837701</v>
      </c>
      <c r="Q90">
        <f t="shared" ca="1" si="13"/>
        <v>49082195.534864753</v>
      </c>
      <c r="R90">
        <f t="shared" ca="1" si="13"/>
        <v>39265756.427891806</v>
      </c>
      <c r="S90">
        <f t="shared" ca="1" si="13"/>
        <v>29449317.320918851</v>
      </c>
      <c r="T90">
        <f t="shared" ca="1" si="13"/>
        <v>19632878.213945903</v>
      </c>
      <c r="U90">
        <f t="shared" ca="1" si="13"/>
        <v>9816439.1069729514</v>
      </c>
      <c r="V90" s="207">
        <f ca="1">IF('Liv 2030'!$A98="LM",INDIRECT("'Liv 2030'!"&amp;'Country Selector'!$B$3&amp;ROW($A98))*10^12,0)*'Process Emissions Multipliers'!$G$62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07">
        <f ca="1">V90*'Process Emissions Multipliers'!$H$62</f>
        <v>0</v>
      </c>
    </row>
    <row r="91" spans="1:42">
      <c r="A91" s="74">
        <v>39</v>
      </c>
      <c r="B91" s="208">
        <f ca="1">IF('Liv 2010'!$A99="LM",INDIRECT("'Liv 2010'!"&amp;'Country Selector'!$B$3&amp;ROW($A99))*10^12,0)*'Process Emissions Multipliers'!$C$62</f>
        <v>500176475.96268094</v>
      </c>
      <c r="C91">
        <f t="shared" ca="1" si="15"/>
        <v>450158828.36641282</v>
      </c>
      <c r="D91">
        <f t="shared" ca="1" si="12"/>
        <v>400141180.77014476</v>
      </c>
      <c r="E91">
        <f t="shared" ca="1" si="12"/>
        <v>350123533.17387664</v>
      </c>
      <c r="F91">
        <f t="shared" ca="1" si="12"/>
        <v>300105885.57760859</v>
      </c>
      <c r="G91">
        <f t="shared" ca="1" si="12"/>
        <v>250088237.98134047</v>
      </c>
      <c r="H91">
        <f t="shared" ca="1" si="12"/>
        <v>200070590.38507238</v>
      </c>
      <c r="I91">
        <f t="shared" ca="1" si="12"/>
        <v>150052942.78880429</v>
      </c>
      <c r="J91">
        <f t="shared" ca="1" si="12"/>
        <v>100035295.19253619</v>
      </c>
      <c r="K91">
        <f t="shared" ca="1" si="12"/>
        <v>50017647.596268095</v>
      </c>
      <c r="L91" s="207">
        <f ca="1">IF('Liv 2020'!$A99="LM",INDIRECT("'Liv 2020'!"&amp;'Country Selector'!$B$3&amp;ROW($A99))*10^12,0)*'Process Emissions Multipliers'!$E$62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 s="207">
        <f ca="1">IF('Liv 2030'!$A99="LM",INDIRECT("'Liv 2030'!"&amp;'Country Selector'!$B$3&amp;ROW($A99))*10^12,0)*'Process Emissions Multipliers'!$G$62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07">
        <f ca="1">V91*'Process Emissions Multipliers'!$H$62</f>
        <v>0</v>
      </c>
    </row>
    <row r="92" spans="1:42">
      <c r="A92" s="74">
        <v>40</v>
      </c>
      <c r="B92" s="208">
        <f ca="1">IF('Liv 2010'!$A100="LM",INDIRECT("'Liv 2010'!"&amp;'Country Selector'!$B$3&amp;ROW($A100))*10^12,0)*'Process Emissions Multipliers'!$C$62</f>
        <v>716045744.02223027</v>
      </c>
      <c r="C92">
        <f t="shared" ca="1" si="15"/>
        <v>828319397.94823933</v>
      </c>
      <c r="D92">
        <f t="shared" ca="1" si="12"/>
        <v>940593051.87424839</v>
      </c>
      <c r="E92">
        <f t="shared" ca="1" si="12"/>
        <v>1052866705.8002574</v>
      </c>
      <c r="F92">
        <f t="shared" ca="1" si="12"/>
        <v>1165140359.7262666</v>
      </c>
      <c r="G92">
        <f t="shared" ca="1" si="12"/>
        <v>1277414013.6522758</v>
      </c>
      <c r="H92">
        <f t="shared" ca="1" si="12"/>
        <v>1389687667.5782847</v>
      </c>
      <c r="I92">
        <f t="shared" ca="1" si="12"/>
        <v>1501961321.5042937</v>
      </c>
      <c r="J92">
        <f t="shared" ca="1" si="12"/>
        <v>1614234975.4303029</v>
      </c>
      <c r="K92">
        <f t="shared" ca="1" si="12"/>
        <v>1726508629.356312</v>
      </c>
      <c r="L92" s="207">
        <f ca="1">IF('Liv 2020'!$A100="LM",INDIRECT("'Liv 2020'!"&amp;'Country Selector'!$B$3&amp;ROW($A100))*10^12,0)*'Process Emissions Multipliers'!$E$62</f>
        <v>1838782283.282321</v>
      </c>
      <c r="M92">
        <f t="shared" ca="1" si="16"/>
        <v>1843493434.1446295</v>
      </c>
      <c r="N92">
        <f t="shared" ca="1" si="13"/>
        <v>1848204585.006938</v>
      </c>
      <c r="O92">
        <f t="shared" ca="1" si="13"/>
        <v>1852915735.8692465</v>
      </c>
      <c r="P92">
        <f t="shared" ca="1" si="13"/>
        <v>1857626886.731555</v>
      </c>
      <c r="Q92">
        <f t="shared" ca="1" si="13"/>
        <v>1862338037.5938637</v>
      </c>
      <c r="R92">
        <f t="shared" ca="1" si="13"/>
        <v>1867049188.456172</v>
      </c>
      <c r="S92">
        <f t="shared" ca="1" si="13"/>
        <v>1871760339.3184805</v>
      </c>
      <c r="T92">
        <f t="shared" ca="1" si="13"/>
        <v>1876471490.180789</v>
      </c>
      <c r="U92">
        <f t="shared" ca="1" si="13"/>
        <v>1881182641.0430975</v>
      </c>
      <c r="V92" s="207">
        <f ca="1">IF('Liv 2030'!$A100="LM",INDIRECT("'Liv 2030'!"&amp;'Country Selector'!$B$3&amp;ROW($A100))*10^12,0)*'Process Emissions Multipliers'!$G$62</f>
        <v>1885893791.905406</v>
      </c>
      <c r="W92" s="90">
        <f t="shared" ca="1" si="18"/>
        <v>1899211603.1815767</v>
      </c>
      <c r="X92" s="90">
        <f t="shared" ca="1" si="18"/>
        <v>1912529414.4577479</v>
      </c>
      <c r="Y92" s="90">
        <f t="shared" ca="1" si="18"/>
        <v>1925847225.7339187</v>
      </c>
      <c r="Z92" s="90">
        <f t="shared" ca="1" si="18"/>
        <v>1939165037.0100899</v>
      </c>
      <c r="AA92" s="90">
        <f t="shared" ca="1" si="18"/>
        <v>1952482848.2862606</v>
      </c>
      <c r="AB92" s="90">
        <f t="shared" ca="1" si="18"/>
        <v>1965800659.5624316</v>
      </c>
      <c r="AC92" s="90">
        <f t="shared" ca="1" si="18"/>
        <v>1979118470.8386025</v>
      </c>
      <c r="AD92" s="90">
        <f t="shared" ca="1" si="18"/>
        <v>1992436282.1147735</v>
      </c>
      <c r="AE92" s="90">
        <f t="shared" ca="1" si="18"/>
        <v>2005754093.3909445</v>
      </c>
      <c r="AF92" s="90">
        <f t="shared" ca="1" si="18"/>
        <v>2019071904.6671157</v>
      </c>
      <c r="AG92" s="90">
        <f t="shared" ca="1" si="18"/>
        <v>2032389715.9432864</v>
      </c>
      <c r="AH92" s="90">
        <f t="shared" ca="1" si="18"/>
        <v>2045707527.2194574</v>
      </c>
      <c r="AI92" s="90">
        <f t="shared" ca="1" si="18"/>
        <v>2059025338.4956281</v>
      </c>
      <c r="AJ92" s="90">
        <f t="shared" ca="1" si="18"/>
        <v>2072343149.7717991</v>
      </c>
      <c r="AK92" s="90">
        <f t="shared" ca="1" si="18"/>
        <v>2085660961.0479701</v>
      </c>
      <c r="AL92" s="90">
        <f t="shared" ca="1" si="18"/>
        <v>2098978772.324141</v>
      </c>
      <c r="AM92" s="90">
        <f t="shared" ca="1" si="17"/>
        <v>2112296583.6003122</v>
      </c>
      <c r="AN92" s="90">
        <f t="shared" ca="1" si="17"/>
        <v>2125614394.876483</v>
      </c>
      <c r="AO92" s="90">
        <f t="shared" ca="1" si="17"/>
        <v>2138932206.1526542</v>
      </c>
      <c r="AP92" s="207">
        <f ca="1">V92*'Process Emissions Multipliers'!$H$62</f>
        <v>2152250017.4288249</v>
      </c>
    </row>
    <row r="93" spans="1:42">
      <c r="A93" s="74">
        <v>41</v>
      </c>
      <c r="B93" s="208">
        <f ca="1">IF('Liv 2010'!$A101="LM",INDIRECT("'Liv 2010'!"&amp;'Country Selector'!$B$3&amp;ROW($A101))*10^12,0)*'Process Emissions Multipliers'!$C$62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 s="207">
        <f ca="1">IF('Liv 2020'!$A101="LM",INDIRECT("'Liv 2020'!"&amp;'Country Selector'!$B$3&amp;ROW($A101))*10^12,0)*'Process Emissions Multipliers'!$E$62</f>
        <v>0</v>
      </c>
      <c r="M93">
        <f t="shared" ca="1" si="16"/>
        <v>12692778.991346207</v>
      </c>
      <c r="N93">
        <f t="shared" ca="1" si="13"/>
        <v>25385557.982692413</v>
      </c>
      <c r="O93">
        <f t="shared" ca="1" si="13"/>
        <v>38078336.974038616</v>
      </c>
      <c r="P93">
        <f t="shared" ca="1" si="13"/>
        <v>50771115.965384826</v>
      </c>
      <c r="Q93">
        <f t="shared" ca="1" si="13"/>
        <v>63463894.956731036</v>
      </c>
      <c r="R93">
        <f t="shared" ca="1" si="13"/>
        <v>76156673.948077232</v>
      </c>
      <c r="S93">
        <f t="shared" ca="1" si="13"/>
        <v>88849452.939423442</v>
      </c>
      <c r="T93">
        <f t="shared" ca="1" si="13"/>
        <v>101542231.93076965</v>
      </c>
      <c r="U93">
        <f t="shared" ca="1" si="13"/>
        <v>114235010.92211585</v>
      </c>
      <c r="V93" s="207">
        <f ca="1">IF('Liv 2030'!$A101="LM",INDIRECT("'Liv 2030'!"&amp;'Country Selector'!$B$3&amp;ROW($A101))*10^12,0)*'Process Emissions Multipliers'!$G$62</f>
        <v>126927789.91346206</v>
      </c>
      <c r="W93" s="90">
        <f t="shared" ca="1" si="18"/>
        <v>127824129.01751153</v>
      </c>
      <c r="X93" s="90">
        <f t="shared" ca="1" si="18"/>
        <v>128720468.12156101</v>
      </c>
      <c r="Y93" s="90">
        <f t="shared" ca="1" si="18"/>
        <v>129616807.22561048</v>
      </c>
      <c r="Z93" s="90">
        <f t="shared" ca="1" si="18"/>
        <v>130513146.32965997</v>
      </c>
      <c r="AA93" s="90">
        <f t="shared" ca="1" si="18"/>
        <v>131409485.43370943</v>
      </c>
      <c r="AB93" s="90">
        <f t="shared" ca="1" si="18"/>
        <v>132305824.53775892</v>
      </c>
      <c r="AC93" s="90">
        <f t="shared" ca="1" si="18"/>
        <v>133202163.64180839</v>
      </c>
      <c r="AD93" s="90">
        <f t="shared" ca="1" si="18"/>
        <v>134098502.74585786</v>
      </c>
      <c r="AE93" s="90">
        <f t="shared" ca="1" si="18"/>
        <v>134994841.84990734</v>
      </c>
      <c r="AF93" s="90">
        <f t="shared" ca="1" si="18"/>
        <v>135891180.95395684</v>
      </c>
      <c r="AG93" s="90">
        <f t="shared" ca="1" si="18"/>
        <v>136787520.05800629</v>
      </c>
      <c r="AH93" s="90">
        <f t="shared" ca="1" si="18"/>
        <v>137683859.16205579</v>
      </c>
      <c r="AI93" s="90">
        <f t="shared" ca="1" si="18"/>
        <v>138580198.26610523</v>
      </c>
      <c r="AJ93" s="90">
        <f t="shared" ca="1" si="18"/>
        <v>139476537.37015474</v>
      </c>
      <c r="AK93" s="90">
        <f t="shared" ca="1" si="18"/>
        <v>140372876.47420421</v>
      </c>
      <c r="AL93" s="90">
        <f t="shared" ca="1" si="18"/>
        <v>141269215.57825369</v>
      </c>
      <c r="AM93" s="90">
        <f t="shared" ca="1" si="17"/>
        <v>142165554.68230316</v>
      </c>
      <c r="AN93" s="90">
        <f t="shared" ca="1" si="17"/>
        <v>143061893.78635263</v>
      </c>
      <c r="AO93" s="90">
        <f t="shared" ca="1" si="17"/>
        <v>143958232.89040208</v>
      </c>
      <c r="AP93" s="207">
        <f ca="1">V93*'Process Emissions Multipliers'!$H$62</f>
        <v>144854571.99445158</v>
      </c>
    </row>
    <row r="94" spans="1:42">
      <c r="A94" s="74">
        <v>42</v>
      </c>
      <c r="B94" s="208">
        <f ca="1">IF('Liv 2010'!$A102="LM",INDIRECT("'Liv 2010'!"&amp;'Country Selector'!$B$3&amp;ROW($A102))*10^12,0)*'Process Emissions Multipliers'!$C$62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 s="207">
        <f ca="1">IF('Liv 2020'!$A102="LM",INDIRECT("'Liv 2020'!"&amp;'Country Selector'!$B$3&amp;ROW($A102))*10^12,0)*'Process Emissions Multipliers'!$E$62</f>
        <v>0</v>
      </c>
      <c r="M94">
        <f t="shared" ca="1" si="16"/>
        <v>4961058.0355002154</v>
      </c>
      <c r="N94">
        <f t="shared" ca="1" si="13"/>
        <v>9922116.0710004307</v>
      </c>
      <c r="O94">
        <f t="shared" ca="1" si="13"/>
        <v>14883174.106500646</v>
      </c>
      <c r="P94">
        <f t="shared" ca="1" si="13"/>
        <v>19844232.142000861</v>
      </c>
      <c r="Q94">
        <f t="shared" ca="1" si="13"/>
        <v>24805290.177501079</v>
      </c>
      <c r="R94">
        <f t="shared" ca="1" si="13"/>
        <v>29766348.213001292</v>
      </c>
      <c r="S94">
        <f t="shared" ca="1" si="13"/>
        <v>34727406.248501509</v>
      </c>
      <c r="T94">
        <f t="shared" ca="1" si="13"/>
        <v>39688464.284001723</v>
      </c>
      <c r="U94">
        <f t="shared" ca="1" si="13"/>
        <v>44649522.319501944</v>
      </c>
      <c r="V94" s="207">
        <f ca="1">IF('Liv 2030'!$A102="LM",INDIRECT("'Liv 2030'!"&amp;'Country Selector'!$B$3&amp;ROW($A102))*10^12,0)*'Process Emissions Multipliers'!$G$62</f>
        <v>49610580.355002157</v>
      </c>
      <c r="W94" s="90">
        <f t="shared" ca="1" si="18"/>
        <v>49960920.522250757</v>
      </c>
      <c r="X94" s="90">
        <f t="shared" ca="1" si="18"/>
        <v>50311260.689499356</v>
      </c>
      <c r="Y94" s="90">
        <f t="shared" ca="1" si="18"/>
        <v>50661600.856747955</v>
      </c>
      <c r="Z94" s="90">
        <f t="shared" ca="1" si="18"/>
        <v>51011941.023996547</v>
      </c>
      <c r="AA94" s="90">
        <f t="shared" ca="1" si="18"/>
        <v>51362281.191245139</v>
      </c>
      <c r="AB94" s="90">
        <f t="shared" ca="1" si="18"/>
        <v>51712621.358493745</v>
      </c>
      <c r="AC94" s="90">
        <f t="shared" ca="1" si="18"/>
        <v>52062961.525742337</v>
      </c>
      <c r="AD94" s="90">
        <f t="shared" ca="1" si="18"/>
        <v>52413301.692990936</v>
      </c>
      <c r="AE94" s="90">
        <f t="shared" ca="1" si="18"/>
        <v>52763641.860239536</v>
      </c>
      <c r="AF94" s="90">
        <f t="shared" ca="1" si="18"/>
        <v>53113982.027488127</v>
      </c>
      <c r="AG94" s="90">
        <f t="shared" ca="1" si="18"/>
        <v>53464322.194736734</v>
      </c>
      <c r="AH94" s="90">
        <f t="shared" ca="1" si="18"/>
        <v>53814662.361985326</v>
      </c>
      <c r="AI94" s="90">
        <f t="shared" ca="1" si="18"/>
        <v>54165002.529233932</v>
      </c>
      <c r="AJ94" s="90">
        <f t="shared" ca="1" si="18"/>
        <v>54515342.696482524</v>
      </c>
      <c r="AK94" s="90">
        <f t="shared" ca="1" si="18"/>
        <v>54865682.863731131</v>
      </c>
      <c r="AL94" s="90">
        <f t="shared" ref="AL94:AO109" ca="1" si="19">$V94*($AP$1-AL$1)/($AP$1-$V$1)+$AP94*(AL$1-$V$1)/($AP$1-$V$1)</f>
        <v>55216023.030979723</v>
      </c>
      <c r="AM94" s="90">
        <f t="shared" ca="1" si="19"/>
        <v>55566363.198228315</v>
      </c>
      <c r="AN94" s="90">
        <f t="shared" ca="1" si="19"/>
        <v>55916703.365476914</v>
      </c>
      <c r="AO94" s="90">
        <f t="shared" ca="1" si="19"/>
        <v>56267043.532725513</v>
      </c>
      <c r="AP94" s="207">
        <f ca="1">V94*'Process Emissions Multipliers'!$H$62</f>
        <v>56617383.699974112</v>
      </c>
    </row>
    <row r="95" spans="1:42">
      <c r="A95" s="74">
        <v>43</v>
      </c>
      <c r="B95" s="208">
        <f ca="1">IF('Liv 2010'!$A103="LM",INDIRECT("'Liv 2010'!"&amp;'Country Selector'!$B$3&amp;ROW($A103))*10^12,0)*'Process Emissions Multipliers'!$C$62</f>
        <v>1293677013.1742103</v>
      </c>
      <c r="C95">
        <f t="shared" ca="1" si="15"/>
        <v>1164309311.8567891</v>
      </c>
      <c r="D95">
        <f t="shared" ca="1" si="12"/>
        <v>1034941610.5393683</v>
      </c>
      <c r="E95">
        <f t="shared" ref="D95:K126" ca="1" si="20">$B95*($L$1-E$1)/($L$1-$B$1)+$L95*(E$1-$B$1)/($L$1-$B$1)</f>
        <v>905573909.22194731</v>
      </c>
      <c r="F95">
        <f t="shared" ca="1" si="20"/>
        <v>776206207.90452611</v>
      </c>
      <c r="G95">
        <f t="shared" ca="1" si="20"/>
        <v>646838506.58710515</v>
      </c>
      <c r="H95">
        <f t="shared" ca="1" si="20"/>
        <v>517470805.26968414</v>
      </c>
      <c r="I95">
        <f t="shared" ca="1" si="20"/>
        <v>388103103.95226306</v>
      </c>
      <c r="J95">
        <f t="shared" ca="1" si="20"/>
        <v>258735402.63484207</v>
      </c>
      <c r="K95">
        <f t="shared" ca="1" si="20"/>
        <v>129367701.31742103</v>
      </c>
      <c r="L95" s="207">
        <f ca="1">IF('Liv 2020'!$A103="LM",INDIRECT("'Liv 2020'!"&amp;'Country Selector'!$B$3&amp;ROW($A103))*10^12,0)*'Process Emissions Multipliers'!$E$62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 s="207">
        <f ca="1">IF('Liv 2030'!$A103="LM",INDIRECT("'Liv 2030'!"&amp;'Country Selector'!$B$3&amp;ROW($A103))*10^12,0)*'Process Emissions Multipliers'!$G$62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07">
        <f ca="1">V95*'Process Emissions Multipliers'!$H$62</f>
        <v>0</v>
      </c>
    </row>
    <row r="96" spans="1:42">
      <c r="A96" s="74">
        <v>44</v>
      </c>
      <c r="B96" s="208">
        <f ca="1">IF('Liv 2010'!$A104="LM",INDIRECT("'Liv 2010'!"&amp;'Country Selector'!$B$3&amp;ROW($A104))*10^12,0)*'Process Emissions Multipliers'!$C$62</f>
        <v>682064869.46147513</v>
      </c>
      <c r="C96">
        <f t="shared" ca="1" si="15"/>
        <v>618135219.09833324</v>
      </c>
      <c r="D96">
        <f t="shared" ca="1" si="20"/>
        <v>554205568.73519123</v>
      </c>
      <c r="E96">
        <f t="shared" ca="1" si="20"/>
        <v>490275918.37204915</v>
      </c>
      <c r="F96">
        <f t="shared" ca="1" si="20"/>
        <v>426346268.0089072</v>
      </c>
      <c r="G96">
        <f t="shared" ca="1" si="20"/>
        <v>362416617.64576524</v>
      </c>
      <c r="H96">
        <f t="shared" ca="1" si="20"/>
        <v>298486967.28262329</v>
      </c>
      <c r="I96">
        <f t="shared" ca="1" si="20"/>
        <v>234557316.91948128</v>
      </c>
      <c r="J96">
        <f t="shared" ca="1" si="20"/>
        <v>170627666.55633932</v>
      </c>
      <c r="K96">
        <f t="shared" ca="1" si="20"/>
        <v>106698016.19319734</v>
      </c>
      <c r="L96" s="207">
        <f ca="1">IF('Liv 2020'!$A104="LM",INDIRECT("'Liv 2020'!"&amp;'Country Selector'!$B$3&amp;ROW($A104))*10^12,0)*'Process Emissions Multipliers'!$E$62</f>
        <v>42768365.830055363</v>
      </c>
      <c r="M96">
        <f t="shared" ca="1" si="16"/>
        <v>38491529.247049823</v>
      </c>
      <c r="N96">
        <f t="shared" ca="1" si="21"/>
        <v>34214692.664044291</v>
      </c>
      <c r="O96">
        <f t="shared" ca="1" si="21"/>
        <v>29937856.081038754</v>
      </c>
      <c r="P96">
        <f t="shared" ca="1" si="21"/>
        <v>25661019.498033218</v>
      </c>
      <c r="Q96">
        <f t="shared" ca="1" si="21"/>
        <v>21384182.915027682</v>
      </c>
      <c r="R96">
        <f t="shared" ca="1" si="21"/>
        <v>17107346.332022145</v>
      </c>
      <c r="S96">
        <f t="shared" ca="1" si="21"/>
        <v>12830509.749016609</v>
      </c>
      <c r="T96">
        <f t="shared" ca="1" si="21"/>
        <v>8553673.1660110727</v>
      </c>
      <c r="U96">
        <f t="shared" ca="1" si="21"/>
        <v>4276836.5830055363</v>
      </c>
      <c r="V96" s="207">
        <f ca="1">IF('Liv 2030'!$A104="LM",INDIRECT("'Liv 2030'!"&amp;'Country Selector'!$B$3&amp;ROW($A104))*10^12,0)*'Process Emissions Multipliers'!$G$62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07">
        <f ca="1">V96*'Process Emissions Multipliers'!$H$62</f>
        <v>0</v>
      </c>
    </row>
    <row r="97" spans="1:42">
      <c r="A97" s="74">
        <v>45</v>
      </c>
      <c r="B97" s="208">
        <f ca="1">IF('Liv 2010'!$A105="LM",INDIRECT("'Liv 2010'!"&amp;'Country Selector'!$B$3&amp;ROW($A105))*10^12,0)*'Process Emissions Multipliers'!$C$62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 s="207">
        <f ca="1">IF('Liv 2020'!$A105="LM",INDIRECT("'Liv 2020'!"&amp;'Country Selector'!$B$3&amp;ROW($A105))*10^12,0)*'Process Emissions Multipliers'!$E$62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 s="207">
        <f ca="1">IF('Liv 2030'!$A105="LM",INDIRECT("'Liv 2030'!"&amp;'Country Selector'!$B$3&amp;ROW($A105))*10^12,0)*'Process Emissions Multipliers'!$G$62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07">
        <f ca="1">V97*'Process Emissions Multipliers'!$H$62</f>
        <v>0</v>
      </c>
    </row>
    <row r="98" spans="1:42">
      <c r="A98" s="74">
        <v>46</v>
      </c>
      <c r="B98" s="208">
        <f ca="1">IF('Liv 2010'!$A106="LM",INDIRECT("'Liv 2010'!"&amp;'Country Selector'!$B$3&amp;ROW($A106))*10^12,0)*'Process Emissions Multipliers'!$C$62</f>
        <v>125703855.61341612</v>
      </c>
      <c r="C98">
        <f t="shared" ca="1" si="15"/>
        <v>113133470.05207451</v>
      </c>
      <c r="D98">
        <f t="shared" ca="1" si="20"/>
        <v>100563084.49073289</v>
      </c>
      <c r="E98">
        <f t="shared" ca="1" si="20"/>
        <v>87992698.929391295</v>
      </c>
      <c r="F98">
        <f t="shared" ca="1" si="20"/>
        <v>75422313.368049666</v>
      </c>
      <c r="G98">
        <f t="shared" ca="1" si="20"/>
        <v>62851927.80670806</v>
      </c>
      <c r="H98">
        <f t="shared" ca="1" si="20"/>
        <v>50281542.245366447</v>
      </c>
      <c r="I98">
        <f t="shared" ca="1" si="20"/>
        <v>37711156.684024833</v>
      </c>
      <c r="J98">
        <f t="shared" ca="1" si="20"/>
        <v>25140771.122683223</v>
      </c>
      <c r="K98">
        <f t="shared" ca="1" si="20"/>
        <v>12570385.561341612</v>
      </c>
      <c r="L98" s="207">
        <f ca="1">IF('Liv 2020'!$A106="LM",INDIRECT("'Liv 2020'!"&amp;'Country Selector'!$B$3&amp;ROW($A106))*10^12,0)*'Process Emissions Multipliers'!$E$62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 s="207">
        <f ca="1">IF('Liv 2030'!$A106="LM",INDIRECT("'Liv 2030'!"&amp;'Country Selector'!$B$3&amp;ROW($A106))*10^12,0)*'Process Emissions Multipliers'!$G$62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07">
        <f ca="1">V98*'Process Emissions Multipliers'!$H$62</f>
        <v>0</v>
      </c>
    </row>
    <row r="99" spans="1:42">
      <c r="A99" s="74">
        <v>47</v>
      </c>
      <c r="B99" s="208">
        <f ca="1">IF('Liv 2010'!$A107="LM",INDIRECT("'Liv 2010'!"&amp;'Country Selector'!$B$3&amp;ROW($A107))*10^12,0)*'Process Emissions Multipliers'!$C$62</f>
        <v>7288832.202653409</v>
      </c>
      <c r="C99">
        <f t="shared" ca="1" si="15"/>
        <v>6559948.982388068</v>
      </c>
      <c r="D99">
        <f t="shared" ca="1" si="20"/>
        <v>5831065.762122727</v>
      </c>
      <c r="E99">
        <f t="shared" ca="1" si="20"/>
        <v>5102182.541857386</v>
      </c>
      <c r="F99">
        <f t="shared" ca="1" si="20"/>
        <v>4373299.3215920459</v>
      </c>
      <c r="G99">
        <f t="shared" ca="1" si="20"/>
        <v>3644416.101326705</v>
      </c>
      <c r="H99">
        <f t="shared" ca="1" si="20"/>
        <v>2915532.8810613635</v>
      </c>
      <c r="I99">
        <f t="shared" ca="1" si="20"/>
        <v>2186649.660796023</v>
      </c>
      <c r="J99">
        <f t="shared" ca="1" si="20"/>
        <v>1457766.4405306817</v>
      </c>
      <c r="K99">
        <f t="shared" ca="1" si="20"/>
        <v>728883.22026534087</v>
      </c>
      <c r="L99" s="207">
        <f ca="1">IF('Liv 2020'!$A107="LM",INDIRECT("'Liv 2020'!"&amp;'Country Selector'!$B$3&amp;ROW($A107))*10^12,0)*'Process Emissions Multipliers'!$E$62</f>
        <v>0</v>
      </c>
      <c r="M99">
        <f t="shared" ca="1" si="16"/>
        <v>5646310.6869763006</v>
      </c>
      <c r="N99">
        <f t="shared" ca="1" si="21"/>
        <v>11292621.373952601</v>
      </c>
      <c r="O99">
        <f t="shared" ca="1" si="21"/>
        <v>16938932.060928904</v>
      </c>
      <c r="P99">
        <f t="shared" ca="1" si="21"/>
        <v>22585242.747905202</v>
      </c>
      <c r="Q99">
        <f t="shared" ca="1" si="21"/>
        <v>28231553.434881501</v>
      </c>
      <c r="R99">
        <f t="shared" ca="1" si="21"/>
        <v>33877864.121857807</v>
      </c>
      <c r="S99">
        <f t="shared" ca="1" si="21"/>
        <v>39524174.808834106</v>
      </c>
      <c r="T99">
        <f t="shared" ca="1" si="21"/>
        <v>45170485.495810404</v>
      </c>
      <c r="U99">
        <f t="shared" ca="1" si="21"/>
        <v>50816796.182786711</v>
      </c>
      <c r="V99" s="207">
        <f ca="1">IF('Liv 2030'!$A107="LM",INDIRECT("'Liv 2030'!"&amp;'Country Selector'!$B$3&amp;ROW($A107))*10^12,0)*'Process Emissions Multipliers'!$G$62</f>
        <v>56463106.869763009</v>
      </c>
      <c r="W99" s="90">
        <f t="shared" ca="1" si="22"/>
        <v>56861838.232359007</v>
      </c>
      <c r="X99" s="90">
        <f t="shared" ca="1" si="22"/>
        <v>57260569.594955005</v>
      </c>
      <c r="Y99" s="90">
        <f t="shared" ca="1" si="22"/>
        <v>57659300.957551003</v>
      </c>
      <c r="Z99" s="90">
        <f t="shared" ca="1" si="22"/>
        <v>58058032.320146993</v>
      </c>
      <c r="AA99" s="90">
        <f t="shared" ca="1" si="22"/>
        <v>58456763.682742998</v>
      </c>
      <c r="AB99" s="90">
        <f t="shared" ca="1" si="22"/>
        <v>58855495.045338996</v>
      </c>
      <c r="AC99" s="90">
        <f t="shared" ca="1" si="22"/>
        <v>59254226.407934994</v>
      </c>
      <c r="AD99" s="90">
        <f t="shared" ca="1" si="22"/>
        <v>59652957.770530991</v>
      </c>
      <c r="AE99" s="90">
        <f t="shared" ca="1" si="22"/>
        <v>60051689.133126989</v>
      </c>
      <c r="AF99" s="90">
        <f t="shared" ca="1" si="22"/>
        <v>60450420.495722979</v>
      </c>
      <c r="AG99" s="90">
        <f t="shared" ca="1" si="22"/>
        <v>60849151.858318985</v>
      </c>
      <c r="AH99" s="90">
        <f t="shared" ca="1" si="22"/>
        <v>61247883.220914982</v>
      </c>
      <c r="AI99" s="90">
        <f t="shared" ca="1" si="22"/>
        <v>61646614.583510973</v>
      </c>
      <c r="AJ99" s="90">
        <f t="shared" ca="1" si="22"/>
        <v>62045345.946106978</v>
      </c>
      <c r="AK99" s="90">
        <f t="shared" ca="1" si="22"/>
        <v>62444077.308702961</v>
      </c>
      <c r="AL99" s="90">
        <f t="shared" ca="1" si="22"/>
        <v>62842808.671298966</v>
      </c>
      <c r="AM99" s="90">
        <f t="shared" ca="1" si="19"/>
        <v>63241540.033894956</v>
      </c>
      <c r="AN99" s="90">
        <f t="shared" ca="1" si="19"/>
        <v>63640271.396490961</v>
      </c>
      <c r="AO99" s="90">
        <f t="shared" ca="1" si="19"/>
        <v>64039002.759086959</v>
      </c>
      <c r="AP99" s="207">
        <f ca="1">V99*'Process Emissions Multipliers'!$H$62</f>
        <v>64437734.121682957</v>
      </c>
    </row>
    <row r="100" spans="1:42">
      <c r="A100" s="74">
        <v>48</v>
      </c>
      <c r="B100" s="208">
        <f ca="1">IF('Liv 2010'!$A108="LM",INDIRECT("'Liv 2010'!"&amp;'Country Selector'!$B$3&amp;ROW($A108))*10^12,0)*'Process Emissions Multipliers'!$C$62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 s="207">
        <f ca="1">IF('Liv 2020'!$A108="LM",INDIRECT("'Liv 2020'!"&amp;'Country Selector'!$B$3&amp;ROW($A108))*10^12,0)*'Process Emissions Multipliers'!$E$62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 s="207">
        <f ca="1">IF('Liv 2030'!$A108="LM",INDIRECT("'Liv 2030'!"&amp;'Country Selector'!$B$3&amp;ROW($A108))*10^12,0)*'Process Emissions Multipliers'!$G$62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07">
        <f ca="1">V100*'Process Emissions Multipliers'!$H$62</f>
        <v>0</v>
      </c>
    </row>
    <row r="101" spans="1:42">
      <c r="A101" s="74">
        <v>49</v>
      </c>
      <c r="B101" s="208">
        <f ca="1">IF('Liv 2010'!$A109="LM",INDIRECT("'Liv 2010'!"&amp;'Country Selector'!$B$3&amp;ROW($A109))*10^12,0)*'Process Emissions Multipliers'!$C$62</f>
        <v>32573595.154071599</v>
      </c>
      <c r="C101">
        <f t="shared" ca="1" si="15"/>
        <v>34183815.887137473</v>
      </c>
      <c r="D101">
        <f t="shared" ca="1" si="20"/>
        <v>35794036.620203353</v>
      </c>
      <c r="E101">
        <f t="shared" ca="1" si="20"/>
        <v>37404257.353269227</v>
      </c>
      <c r="F101">
        <f t="shared" ca="1" si="20"/>
        <v>39014478.086335108</v>
      </c>
      <c r="G101">
        <f t="shared" ca="1" si="20"/>
        <v>40624698.819400981</v>
      </c>
      <c r="H101">
        <f t="shared" ca="1" si="20"/>
        <v>42234919.552466854</v>
      </c>
      <c r="I101">
        <f t="shared" ca="1" si="20"/>
        <v>43845140.285532735</v>
      </c>
      <c r="J101">
        <f t="shared" ca="1" si="20"/>
        <v>45455361.018598609</v>
      </c>
      <c r="K101">
        <f t="shared" ca="1" si="20"/>
        <v>47065581.75166449</v>
      </c>
      <c r="L101" s="207">
        <f ca="1">IF('Liv 2020'!$A109="LM",INDIRECT("'Liv 2020'!"&amp;'Country Selector'!$B$3&amp;ROW($A109))*10^12,0)*'Process Emissions Multipliers'!$E$62</f>
        <v>48675802.484730363</v>
      </c>
      <c r="M101">
        <f t="shared" ca="1" si="16"/>
        <v>157943895.05698442</v>
      </c>
      <c r="N101">
        <f t="shared" ca="1" si="21"/>
        <v>267211987.62923852</v>
      </c>
      <c r="O101">
        <f t="shared" ca="1" si="21"/>
        <v>376480080.20149261</v>
      </c>
      <c r="P101">
        <f t="shared" ca="1" si="21"/>
        <v>485748172.77374667</v>
      </c>
      <c r="Q101">
        <f t="shared" ca="1" si="21"/>
        <v>595016265.34600067</v>
      </c>
      <c r="R101">
        <f t="shared" ca="1" si="21"/>
        <v>704284357.91825485</v>
      </c>
      <c r="S101">
        <f t="shared" ca="1" si="21"/>
        <v>813552450.49050891</v>
      </c>
      <c r="T101">
        <f t="shared" ca="1" si="21"/>
        <v>922820543.06276298</v>
      </c>
      <c r="U101">
        <f t="shared" ca="1" si="21"/>
        <v>1032088635.635017</v>
      </c>
      <c r="V101" s="207">
        <f ca="1">IF('Liv 2030'!$A109="LM",INDIRECT("'Liv 2030'!"&amp;'Country Selector'!$B$3&amp;ROW($A109))*10^12,0)*'Process Emissions Multipliers'!$G$62</f>
        <v>1141356728.2072711</v>
      </c>
      <c r="W101" s="90">
        <f t="shared" ca="1" si="22"/>
        <v>1149416765.0822506</v>
      </c>
      <c r="X101" s="90">
        <f t="shared" ca="1" si="22"/>
        <v>1157476801.9572301</v>
      </c>
      <c r="Y101" s="90">
        <f t="shared" ca="1" si="22"/>
        <v>1165536838.8322093</v>
      </c>
      <c r="Z101" s="90">
        <f t="shared" ca="1" si="22"/>
        <v>1173596875.7071888</v>
      </c>
      <c r="AA101" s="90">
        <f t="shared" ca="1" si="22"/>
        <v>1181656912.5821683</v>
      </c>
      <c r="AB101" s="90">
        <f t="shared" ca="1" si="22"/>
        <v>1189716949.4571476</v>
      </c>
      <c r="AC101" s="90">
        <f t="shared" ca="1" si="22"/>
        <v>1197776986.3321271</v>
      </c>
      <c r="AD101" s="90">
        <f t="shared" ca="1" si="22"/>
        <v>1205837023.2071066</v>
      </c>
      <c r="AE101" s="90">
        <f t="shared" ca="1" si="22"/>
        <v>1213897060.0820861</v>
      </c>
      <c r="AF101" s="90">
        <f t="shared" ca="1" si="22"/>
        <v>1221957096.9570656</v>
      </c>
      <c r="AG101" s="90">
        <f t="shared" ca="1" si="22"/>
        <v>1230017133.8320448</v>
      </c>
      <c r="AH101" s="90">
        <f t="shared" ca="1" si="22"/>
        <v>1238077170.7070243</v>
      </c>
      <c r="AI101" s="90">
        <f t="shared" ca="1" si="22"/>
        <v>1246137207.5820038</v>
      </c>
      <c r="AJ101" s="90">
        <f t="shared" ca="1" si="22"/>
        <v>1254197244.4569831</v>
      </c>
      <c r="AK101" s="90">
        <f t="shared" ca="1" si="22"/>
        <v>1262257281.3319626</v>
      </c>
      <c r="AL101" s="90">
        <f t="shared" ca="1" si="22"/>
        <v>1270317318.2069421</v>
      </c>
      <c r="AM101" s="90">
        <f t="shared" ca="1" si="19"/>
        <v>1278377355.0819216</v>
      </c>
      <c r="AN101" s="90">
        <f t="shared" ca="1" si="19"/>
        <v>1286437391.9569008</v>
      </c>
      <c r="AO101" s="90">
        <f t="shared" ca="1" si="19"/>
        <v>1294497428.8318806</v>
      </c>
      <c r="AP101" s="207">
        <f ca="1">V101*'Process Emissions Multipliers'!$H$62</f>
        <v>1302557465.7068598</v>
      </c>
    </row>
    <row r="102" spans="1:42">
      <c r="A102" s="74">
        <v>50</v>
      </c>
      <c r="B102" s="208">
        <f ca="1">IF('Liv 2010'!$A110="LM",INDIRECT("'Liv 2010'!"&amp;'Country Selector'!$B$3&amp;ROW($A110))*10^12,0)*'Process Emissions Multipliers'!$C$62</f>
        <v>33687986.945814528</v>
      </c>
      <c r="C102">
        <f t="shared" ca="1" si="15"/>
        <v>30319188.251233079</v>
      </c>
      <c r="D102">
        <f t="shared" ca="1" si="20"/>
        <v>26950389.556651622</v>
      </c>
      <c r="E102">
        <f t="shared" ca="1" si="20"/>
        <v>23581590.862070169</v>
      </c>
      <c r="F102">
        <f t="shared" ca="1" si="20"/>
        <v>20212792.167488717</v>
      </c>
      <c r="G102">
        <f t="shared" ca="1" si="20"/>
        <v>16843993.472907264</v>
      </c>
      <c r="H102">
        <f t="shared" ca="1" si="20"/>
        <v>13475194.778325811</v>
      </c>
      <c r="I102">
        <f t="shared" ca="1" si="20"/>
        <v>10106396.083744358</v>
      </c>
      <c r="J102">
        <f t="shared" ca="1" si="20"/>
        <v>6737597.3891629055</v>
      </c>
      <c r="K102">
        <f t="shared" ca="1" si="20"/>
        <v>3368798.6945814528</v>
      </c>
      <c r="L102" s="207">
        <f ca="1">IF('Liv 2020'!$A110="LM",INDIRECT("'Liv 2020'!"&amp;'Country Selector'!$B$3&amp;ROW($A110))*10^12,0)*'Process Emissions Multipliers'!$E$62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 s="207">
        <f ca="1">IF('Liv 2030'!$A110="LM",INDIRECT("'Liv 2030'!"&amp;'Country Selector'!$B$3&amp;ROW($A110))*10^12,0)*'Process Emissions Multipliers'!$G$62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07">
        <f ca="1">V102*'Process Emissions Multipliers'!$H$62</f>
        <v>0</v>
      </c>
    </row>
    <row r="103" spans="1:42">
      <c r="A103" s="74">
        <v>51</v>
      </c>
      <c r="B103" s="208">
        <f ca="1">IF('Liv 2010'!$A111="LM",INDIRECT("'Liv 2010'!"&amp;'Country Selector'!$B$3&amp;ROW($A111))*10^12,0)*'Process Emissions Multipliers'!$C$62</f>
        <v>716207701.20111144</v>
      </c>
      <c r="C103">
        <f t="shared" ca="1" si="15"/>
        <v>828465159.40923238</v>
      </c>
      <c r="D103">
        <f t="shared" ca="1" si="20"/>
        <v>940722617.61735332</v>
      </c>
      <c r="E103">
        <f t="shared" ca="1" si="20"/>
        <v>1052980075.8254743</v>
      </c>
      <c r="F103">
        <f t="shared" ca="1" si="20"/>
        <v>1165237534.0335953</v>
      </c>
      <c r="G103">
        <f t="shared" ca="1" si="20"/>
        <v>1277494992.2417164</v>
      </c>
      <c r="H103">
        <f t="shared" ca="1" si="20"/>
        <v>1389752450.4498372</v>
      </c>
      <c r="I103">
        <f t="shared" ca="1" si="20"/>
        <v>1502009908.657958</v>
      </c>
      <c r="J103">
        <f t="shared" ca="1" si="20"/>
        <v>1614267366.8660791</v>
      </c>
      <c r="K103">
        <f t="shared" ca="1" si="20"/>
        <v>1726524825.0742002</v>
      </c>
      <c r="L103" s="207">
        <f ca="1">IF('Liv 2020'!$A111="LM",INDIRECT("'Liv 2020'!"&amp;'Country Selector'!$B$3&amp;ROW($A111))*10^12,0)*'Process Emissions Multipliers'!$E$62</f>
        <v>1838782283.282321</v>
      </c>
      <c r="M103">
        <f t="shared" ca="1" si="16"/>
        <v>1654904054.9540889</v>
      </c>
      <c r="N103">
        <f t="shared" ca="1" si="21"/>
        <v>1471025826.6258569</v>
      </c>
      <c r="O103">
        <f t="shared" ca="1" si="21"/>
        <v>1287147598.2976246</v>
      </c>
      <c r="P103">
        <f t="shared" ca="1" si="21"/>
        <v>1103269369.9693925</v>
      </c>
      <c r="Q103">
        <f t="shared" ca="1" si="21"/>
        <v>919391141.64116061</v>
      </c>
      <c r="R103">
        <f t="shared" ca="1" si="21"/>
        <v>735512913.31292844</v>
      </c>
      <c r="S103">
        <f t="shared" ca="1" si="21"/>
        <v>551634684.98469627</v>
      </c>
      <c r="T103">
        <f t="shared" ca="1" si="21"/>
        <v>367756456.65646422</v>
      </c>
      <c r="U103">
        <f t="shared" ca="1" si="21"/>
        <v>183878228.32823211</v>
      </c>
      <c r="V103" s="207">
        <f ca="1">IF('Liv 2030'!$A111="LM",INDIRECT("'Liv 2030'!"&amp;'Country Selector'!$B$3&amp;ROW($A111))*10^12,0)*'Process Emissions Multipliers'!$G$62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07">
        <f ca="1">V103*'Process Emissions Multipliers'!$H$62</f>
        <v>0</v>
      </c>
    </row>
    <row r="104" spans="1:42">
      <c r="A104" s="74">
        <v>52</v>
      </c>
      <c r="B104" s="208">
        <f ca="1">IF('Liv 2010'!$A112="LM",INDIRECT("'Liv 2010'!"&amp;'Country Selector'!$B$3&amp;ROW($A112))*10^12,0)*'Process Emissions Multipliers'!$C$62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 s="207">
        <f ca="1">IF('Liv 2020'!$A112="LM",INDIRECT("'Liv 2020'!"&amp;'Country Selector'!$B$3&amp;ROW($A112))*10^12,0)*'Process Emissions Multipliers'!$E$62</f>
        <v>0</v>
      </c>
      <c r="M104">
        <f t="shared" ca="1" si="16"/>
        <v>188589379.19053212</v>
      </c>
      <c r="N104">
        <f t="shared" ca="1" si="21"/>
        <v>377178758.38106424</v>
      </c>
      <c r="O104">
        <f t="shared" ca="1" si="21"/>
        <v>565768137.57159638</v>
      </c>
      <c r="P104">
        <f t="shared" ca="1" si="21"/>
        <v>754357516.76212847</v>
      </c>
      <c r="Q104">
        <f t="shared" ca="1" si="21"/>
        <v>942946895.95266056</v>
      </c>
      <c r="R104">
        <f t="shared" ca="1" si="21"/>
        <v>1131536275.1431928</v>
      </c>
      <c r="S104">
        <f t="shared" ca="1" si="21"/>
        <v>1320125654.3337247</v>
      </c>
      <c r="T104">
        <f t="shared" ca="1" si="21"/>
        <v>1508715033.5242569</v>
      </c>
      <c r="U104">
        <f t="shared" ca="1" si="21"/>
        <v>1697304412.7147889</v>
      </c>
      <c r="V104" s="207">
        <f ca="1">IF('Liv 2030'!$A112="LM",INDIRECT("'Liv 2030'!"&amp;'Country Selector'!$B$3&amp;ROW($A112))*10^12,0)*'Process Emissions Multipliers'!$G$62</f>
        <v>1885893791.9053211</v>
      </c>
      <c r="W104" s="90">
        <f t="shared" ca="1" si="22"/>
        <v>1899211603.1814916</v>
      </c>
      <c r="X104" s="90">
        <f t="shared" ca="1" si="22"/>
        <v>1912529414.4576616</v>
      </c>
      <c r="Y104" s="90">
        <f t="shared" ca="1" si="22"/>
        <v>1925847225.7338319</v>
      </c>
      <c r="Z104" s="90">
        <f t="shared" ca="1" si="22"/>
        <v>1939165037.0100026</v>
      </c>
      <c r="AA104" s="90">
        <f t="shared" ca="1" si="22"/>
        <v>1952482848.2861729</v>
      </c>
      <c r="AB104" s="90">
        <f t="shared" ca="1" si="22"/>
        <v>1965800659.5623431</v>
      </c>
      <c r="AC104" s="90">
        <f t="shared" ca="1" si="22"/>
        <v>1979118470.8385134</v>
      </c>
      <c r="AD104" s="90">
        <f t="shared" ca="1" si="22"/>
        <v>1992436282.1146841</v>
      </c>
      <c r="AE104" s="90">
        <f t="shared" ca="1" si="22"/>
        <v>2005754093.3908544</v>
      </c>
      <c r="AF104" s="90">
        <f t="shared" ca="1" si="22"/>
        <v>2019071904.6670246</v>
      </c>
      <c r="AG104" s="90">
        <f t="shared" ca="1" si="22"/>
        <v>2032389715.9431951</v>
      </c>
      <c r="AH104" s="90">
        <f t="shared" ca="1" si="22"/>
        <v>2045707527.2193651</v>
      </c>
      <c r="AI104" s="90">
        <f t="shared" ca="1" si="22"/>
        <v>2059025338.4955354</v>
      </c>
      <c r="AJ104" s="90">
        <f t="shared" ca="1" si="22"/>
        <v>2072343149.7717061</v>
      </c>
      <c r="AK104" s="90">
        <f t="shared" ca="1" si="22"/>
        <v>2085660961.0478764</v>
      </c>
      <c r="AL104" s="90">
        <f t="shared" ca="1" si="22"/>
        <v>2098978772.3240466</v>
      </c>
      <c r="AM104" s="90">
        <f t="shared" ca="1" si="19"/>
        <v>2112296583.6002169</v>
      </c>
      <c r="AN104" s="90">
        <f t="shared" ca="1" si="19"/>
        <v>2125614394.8763874</v>
      </c>
      <c r="AO104" s="90">
        <f t="shared" ca="1" si="19"/>
        <v>2138932206.1525578</v>
      </c>
      <c r="AP104" s="207">
        <f ca="1">V104*'Process Emissions Multipliers'!$H$62</f>
        <v>2152250017.4287281</v>
      </c>
    </row>
    <row r="105" spans="1:42">
      <c r="A105" s="74">
        <v>53</v>
      </c>
      <c r="B105" s="208">
        <f ca="1">IF('Liv 2010'!$A113="LM",INDIRECT("'Liv 2010'!"&amp;'Country Selector'!$B$3&amp;ROW($A113))*10^12,0)*'Process Emissions Multipliers'!$C$62</f>
        <v>281477692.62947315</v>
      </c>
      <c r="C105">
        <f t="shared" ca="1" si="15"/>
        <v>292552111.58212572</v>
      </c>
      <c r="D105">
        <f t="shared" ca="1" si="20"/>
        <v>303626530.5347783</v>
      </c>
      <c r="E105">
        <f t="shared" ca="1" si="20"/>
        <v>314700949.48743081</v>
      </c>
      <c r="F105">
        <f t="shared" ca="1" si="20"/>
        <v>325775368.44008338</v>
      </c>
      <c r="G105">
        <f t="shared" ca="1" si="20"/>
        <v>336849787.39273602</v>
      </c>
      <c r="H105">
        <f t="shared" ca="1" si="20"/>
        <v>347924206.34538853</v>
      </c>
      <c r="I105">
        <f t="shared" ca="1" si="20"/>
        <v>358998625.29804122</v>
      </c>
      <c r="J105">
        <f t="shared" ca="1" si="20"/>
        <v>370073044.25069374</v>
      </c>
      <c r="K105">
        <f t="shared" ca="1" si="20"/>
        <v>381147463.20334631</v>
      </c>
      <c r="L105" s="207">
        <f ca="1">IF('Liv 2020'!$A113="LM",INDIRECT("'Liv 2020'!"&amp;'Country Selector'!$B$3&amp;ROW($A113))*10^12,0)*'Process Emissions Multipliers'!$E$62</f>
        <v>392221882.15599889</v>
      </c>
      <c r="M105">
        <f t="shared" ca="1" si="16"/>
        <v>352999693.94039899</v>
      </c>
      <c r="N105">
        <f t="shared" ca="1" si="21"/>
        <v>313777505.7247991</v>
      </c>
      <c r="O105">
        <f t="shared" ca="1" si="21"/>
        <v>274555317.50919926</v>
      </c>
      <c r="P105">
        <f t="shared" ca="1" si="21"/>
        <v>235333129.29359931</v>
      </c>
      <c r="Q105">
        <f t="shared" ca="1" si="21"/>
        <v>196110941.07799944</v>
      </c>
      <c r="R105">
        <f t="shared" ca="1" si="21"/>
        <v>156888752.86239955</v>
      </c>
      <c r="S105">
        <f t="shared" ca="1" si="21"/>
        <v>117666564.64679965</v>
      </c>
      <c r="T105">
        <f t="shared" ca="1" si="21"/>
        <v>78444376.431199774</v>
      </c>
      <c r="U105">
        <f t="shared" ca="1" si="21"/>
        <v>39222188.215599887</v>
      </c>
      <c r="V105" s="207">
        <f ca="1">IF('Liv 2030'!$A113="LM",INDIRECT("'Liv 2030'!"&amp;'Country Selector'!$B$3&amp;ROW($A113))*10^12,0)*'Process Emissions Multipliers'!$G$62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07">
        <f ca="1">V105*'Process Emissions Multipliers'!$H$62</f>
        <v>0</v>
      </c>
    </row>
    <row r="106" spans="1:42">
      <c r="A106" s="74">
        <v>54</v>
      </c>
      <c r="B106" s="208">
        <f ca="1">IF('Liv 2010'!$A114="LM",INDIRECT("'Liv 2010'!"&amp;'Country Selector'!$B$3&amp;ROW($A114))*10^12,0)*'Process Emissions Multipliers'!$C$62</f>
        <v>115631414.55437146</v>
      </c>
      <c r="C106">
        <f t="shared" ca="1" si="15"/>
        <v>200112261.07238245</v>
      </c>
      <c r="D106">
        <f t="shared" ca="1" si="20"/>
        <v>284593107.59039342</v>
      </c>
      <c r="E106">
        <f t="shared" ca="1" si="20"/>
        <v>369073954.1084044</v>
      </c>
      <c r="F106">
        <f t="shared" ca="1" si="20"/>
        <v>453554800.62641537</v>
      </c>
      <c r="G106">
        <f t="shared" ca="1" si="20"/>
        <v>538035647.14442647</v>
      </c>
      <c r="H106">
        <f t="shared" ca="1" si="20"/>
        <v>622516493.66243744</v>
      </c>
      <c r="I106">
        <f t="shared" ca="1" si="20"/>
        <v>706997340.18044829</v>
      </c>
      <c r="J106">
        <f t="shared" ca="1" si="20"/>
        <v>791478186.69845927</v>
      </c>
      <c r="K106">
        <f t="shared" ca="1" si="20"/>
        <v>875959033.21647048</v>
      </c>
      <c r="L106" s="207">
        <f ca="1">IF('Liv 2020'!$A114="LM",INDIRECT("'Liv 2020'!"&amp;'Country Selector'!$B$3&amp;ROW($A114))*10^12,0)*'Process Emissions Multipliers'!$E$62</f>
        <v>960439879.73448133</v>
      </c>
      <c r="M106">
        <f t="shared" ca="1" si="16"/>
        <v>1352577949.3565068</v>
      </c>
      <c r="N106">
        <f t="shared" ca="1" si="21"/>
        <v>1744716018.9785318</v>
      </c>
      <c r="O106">
        <f t="shared" ca="1" si="21"/>
        <v>2136854088.6005573</v>
      </c>
      <c r="P106">
        <f t="shared" ca="1" si="21"/>
        <v>2528992158.2225828</v>
      </c>
      <c r="Q106">
        <f t="shared" ca="1" si="21"/>
        <v>2921130227.8446083</v>
      </c>
      <c r="R106">
        <f t="shared" ca="1" si="21"/>
        <v>3313268297.4666333</v>
      </c>
      <c r="S106">
        <f t="shared" ca="1" si="21"/>
        <v>3705406367.0886588</v>
      </c>
      <c r="T106">
        <f t="shared" ca="1" si="21"/>
        <v>4097544436.7106838</v>
      </c>
      <c r="U106">
        <f t="shared" ca="1" si="21"/>
        <v>4489682506.3327093</v>
      </c>
      <c r="V106" s="207">
        <f ca="1">IF('Liv 2030'!$A114="LM",INDIRECT("'Liv 2030'!"&amp;'Country Selector'!$B$3&amp;ROW($A114))*10^12,0)*'Process Emissions Multipliers'!$G$62</f>
        <v>4881820575.9547348</v>
      </c>
      <c r="W106" s="90">
        <f t="shared" ca="1" si="22"/>
        <v>4916295033.3148203</v>
      </c>
      <c r="X106" s="90">
        <f t="shared" ca="1" si="22"/>
        <v>4950769490.6749067</v>
      </c>
      <c r="Y106" s="90">
        <f t="shared" ca="1" si="22"/>
        <v>4985243948.0349922</v>
      </c>
      <c r="Z106" s="90">
        <f t="shared" ca="1" si="22"/>
        <v>5019718405.3950777</v>
      </c>
      <c r="AA106" s="90">
        <f t="shared" ca="1" si="22"/>
        <v>5054192862.7551632</v>
      </c>
      <c r="AB106" s="90">
        <f t="shared" ca="1" si="22"/>
        <v>5088667320.1152496</v>
      </c>
      <c r="AC106" s="90">
        <f t="shared" ca="1" si="22"/>
        <v>5123141777.4753351</v>
      </c>
      <c r="AD106" s="90">
        <f t="shared" ca="1" si="22"/>
        <v>5157616234.8354206</v>
      </c>
      <c r="AE106" s="90">
        <f t="shared" ca="1" si="22"/>
        <v>5192090692.1955061</v>
      </c>
      <c r="AF106" s="90">
        <f t="shared" ca="1" si="22"/>
        <v>5226565149.5555916</v>
      </c>
      <c r="AG106" s="90">
        <f t="shared" ca="1" si="22"/>
        <v>5261039606.915678</v>
      </c>
      <c r="AH106" s="90">
        <f t="shared" ca="1" si="22"/>
        <v>5295514064.2757635</v>
      </c>
      <c r="AI106" s="90">
        <f t="shared" ca="1" si="22"/>
        <v>5329988521.635849</v>
      </c>
      <c r="AJ106" s="90">
        <f t="shared" ca="1" si="22"/>
        <v>5364462978.9959354</v>
      </c>
      <c r="AK106" s="90">
        <f t="shared" ca="1" si="22"/>
        <v>5398937436.3560209</v>
      </c>
      <c r="AL106" s="90">
        <f t="shared" ca="1" si="22"/>
        <v>5433411893.7161064</v>
      </c>
      <c r="AM106" s="90">
        <f t="shared" ca="1" si="19"/>
        <v>5467886351.0761919</v>
      </c>
      <c r="AN106" s="90">
        <f t="shared" ca="1" si="19"/>
        <v>5502360808.4362774</v>
      </c>
      <c r="AO106" s="90">
        <f t="shared" ca="1" si="19"/>
        <v>5536835265.7963638</v>
      </c>
      <c r="AP106" s="207">
        <f ca="1">V106*'Process Emissions Multipliers'!$H$62</f>
        <v>5571309723.1564493</v>
      </c>
    </row>
    <row r="107" spans="1:42">
      <c r="A107" s="74">
        <v>55</v>
      </c>
      <c r="B107" s="208">
        <f ca="1">IF('Liv 2010'!$A115="LM",INDIRECT("'Liv 2010'!"&amp;'Country Selector'!$B$3&amp;ROW($A115))*10^12,0)*'Process Emissions Multipliers'!$C$62</f>
        <v>0</v>
      </c>
      <c r="C107">
        <f t="shared" ca="1" si="15"/>
        <v>285675600.74655128</v>
      </c>
      <c r="D107">
        <f t="shared" ca="1" si="20"/>
        <v>571351201.49310255</v>
      </c>
      <c r="E107">
        <f t="shared" ca="1" si="20"/>
        <v>857026802.23965383</v>
      </c>
      <c r="F107">
        <f t="shared" ca="1" si="20"/>
        <v>1142702402.9862051</v>
      </c>
      <c r="G107">
        <f t="shared" ca="1" si="20"/>
        <v>1428378003.7327564</v>
      </c>
      <c r="H107">
        <f t="shared" ca="1" si="20"/>
        <v>1714053604.4793077</v>
      </c>
      <c r="I107">
        <f t="shared" ca="1" si="20"/>
        <v>1999729205.2258592</v>
      </c>
      <c r="J107">
        <f t="shared" ca="1" si="20"/>
        <v>2285404805.9724102</v>
      </c>
      <c r="K107">
        <f t="shared" ca="1" si="20"/>
        <v>2571080406.7189612</v>
      </c>
      <c r="L107" s="207">
        <f ca="1">IF('Liv 2020'!$A115="LM",INDIRECT("'Liv 2020'!"&amp;'Country Selector'!$B$3&amp;ROW($A115))*10^12,0)*'Process Emissions Multipliers'!$E$62</f>
        <v>2856756007.4655128</v>
      </c>
      <c r="M107">
        <f t="shared" ca="1" si="16"/>
        <v>2571080406.7189612</v>
      </c>
      <c r="N107">
        <f t="shared" ca="1" si="21"/>
        <v>2285404805.9724102</v>
      </c>
      <c r="O107">
        <f t="shared" ca="1" si="21"/>
        <v>1999729205.2258592</v>
      </c>
      <c r="P107">
        <f t="shared" ca="1" si="21"/>
        <v>1714053604.4793077</v>
      </c>
      <c r="Q107">
        <f t="shared" ca="1" si="21"/>
        <v>1428378003.7327564</v>
      </c>
      <c r="R107">
        <f t="shared" ca="1" si="21"/>
        <v>1142702402.9862051</v>
      </c>
      <c r="S107">
        <f t="shared" ca="1" si="21"/>
        <v>857026802.23965383</v>
      </c>
      <c r="T107">
        <f t="shared" ca="1" si="21"/>
        <v>571351201.49310255</v>
      </c>
      <c r="U107">
        <f t="shared" ca="1" si="21"/>
        <v>285675600.74655128</v>
      </c>
      <c r="V107" s="207">
        <f ca="1">IF('Liv 2030'!$A115="LM",INDIRECT("'Liv 2030'!"&amp;'Country Selector'!$B$3&amp;ROW($A115))*10^12,0)*'Process Emissions Multipliers'!$G$62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07">
        <f ca="1">V107*'Process Emissions Multipliers'!$H$62</f>
        <v>0</v>
      </c>
    </row>
    <row r="108" spans="1:42">
      <c r="A108" s="74">
        <v>56</v>
      </c>
      <c r="B108" s="208">
        <f ca="1">IF('Liv 2010'!$A116="LM",INDIRECT("'Liv 2010'!"&amp;'Country Selector'!$B$3&amp;ROW($A116))*10^12,0)*'Process Emissions Multipliers'!$C$62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 s="207">
        <f ca="1">IF('Liv 2020'!$A116="LM",INDIRECT("'Liv 2020'!"&amp;'Country Selector'!$B$3&amp;ROW($A116))*10^12,0)*'Process Emissions Multipliers'!$E$62</f>
        <v>0</v>
      </c>
      <c r="M108">
        <f t="shared" ca="1" si="16"/>
        <v>4675983.715272326</v>
      </c>
      <c r="N108">
        <f t="shared" ca="1" si="21"/>
        <v>9351967.430544652</v>
      </c>
      <c r="O108">
        <f t="shared" ca="1" si="21"/>
        <v>14027951.145816978</v>
      </c>
      <c r="P108">
        <f t="shared" ca="1" si="21"/>
        <v>18703934.861089304</v>
      </c>
      <c r="Q108">
        <f t="shared" ca="1" si="21"/>
        <v>23379918.57636163</v>
      </c>
      <c r="R108">
        <f t="shared" ca="1" si="21"/>
        <v>28055902.291633956</v>
      </c>
      <c r="S108">
        <f t="shared" ca="1" si="21"/>
        <v>32731886.006906282</v>
      </c>
      <c r="T108">
        <f t="shared" ca="1" si="21"/>
        <v>37407869.722178608</v>
      </c>
      <c r="U108">
        <f t="shared" ca="1" si="21"/>
        <v>42083853.43745093</v>
      </c>
      <c r="V108" s="207">
        <f ca="1">IF('Liv 2030'!$A116="LM",INDIRECT("'Liv 2030'!"&amp;'Country Selector'!$B$3&amp;ROW($A116))*10^12,0)*'Process Emissions Multipliers'!$G$62</f>
        <v>46759837.15272326</v>
      </c>
      <c r="W108" s="90">
        <f t="shared" ca="1" si="22"/>
        <v>47090045.931805819</v>
      </c>
      <c r="X108" s="90">
        <f t="shared" ca="1" si="22"/>
        <v>47420254.710888371</v>
      </c>
      <c r="Y108" s="90">
        <f t="shared" ca="1" si="22"/>
        <v>47750463.48997093</v>
      </c>
      <c r="Z108" s="90">
        <f t="shared" ca="1" si="22"/>
        <v>48080672.269053482</v>
      </c>
      <c r="AA108" s="90">
        <f t="shared" ca="1" si="22"/>
        <v>48410881.048136033</v>
      </c>
      <c r="AB108" s="90">
        <f t="shared" ca="1" si="22"/>
        <v>48741089.827218592</v>
      </c>
      <c r="AC108" s="90">
        <f t="shared" ca="1" si="22"/>
        <v>49071298.606301144</v>
      </c>
      <c r="AD108" s="90">
        <f t="shared" ca="1" si="22"/>
        <v>49401507.385383703</v>
      </c>
      <c r="AE108" s="90">
        <f t="shared" ca="1" si="22"/>
        <v>49731716.164466254</v>
      </c>
      <c r="AF108" s="90">
        <f t="shared" ca="1" si="22"/>
        <v>50061924.943548813</v>
      </c>
      <c r="AG108" s="90">
        <f t="shared" ca="1" si="22"/>
        <v>50392133.722631365</v>
      </c>
      <c r="AH108" s="90">
        <f t="shared" ca="1" si="22"/>
        <v>50722342.501713924</v>
      </c>
      <c r="AI108" s="90">
        <f t="shared" ca="1" si="22"/>
        <v>51052551.280796483</v>
      </c>
      <c r="AJ108" s="90">
        <f t="shared" ca="1" si="22"/>
        <v>51382760.059879035</v>
      </c>
      <c r="AK108" s="90">
        <f t="shared" ca="1" si="22"/>
        <v>51712968.838961586</v>
      </c>
      <c r="AL108" s="90">
        <f t="shared" ca="1" si="22"/>
        <v>52043177.618044145</v>
      </c>
      <c r="AM108" s="90">
        <f t="shared" ca="1" si="19"/>
        <v>52373386.397126704</v>
      </c>
      <c r="AN108" s="90">
        <f t="shared" ca="1" si="19"/>
        <v>52703595.176209256</v>
      </c>
      <c r="AO108" s="90">
        <f t="shared" ca="1" si="19"/>
        <v>53033803.955291808</v>
      </c>
      <c r="AP108" s="207">
        <f ca="1">V108*'Process Emissions Multipliers'!$H$62</f>
        <v>53364012.734374367</v>
      </c>
    </row>
    <row r="109" spans="1:42">
      <c r="A109" s="74">
        <v>57</v>
      </c>
      <c r="B109" s="208">
        <f ca="1">IF('Liv 2010'!$A117="LM",INDIRECT("'Liv 2010'!"&amp;'Country Selector'!$B$3&amp;ROW($A117))*10^12,0)*'Process Emissions Multipliers'!$C$62</f>
        <v>15314105.918980576</v>
      </c>
      <c r="C109">
        <f t="shared" ca="1" si="15"/>
        <v>180415449.01294214</v>
      </c>
      <c r="D109">
        <f t="shared" ca="1" si="20"/>
        <v>345516792.10690367</v>
      </c>
      <c r="E109">
        <f t="shared" ca="1" si="20"/>
        <v>510618135.20086527</v>
      </c>
      <c r="F109">
        <f t="shared" ca="1" si="20"/>
        <v>675719478.29482687</v>
      </c>
      <c r="G109">
        <f t="shared" ca="1" si="20"/>
        <v>840820821.38878846</v>
      </c>
      <c r="H109">
        <f t="shared" ca="1" si="20"/>
        <v>1005922164.4827499</v>
      </c>
      <c r="I109">
        <f t="shared" ca="1" si="20"/>
        <v>1171023507.5767114</v>
      </c>
      <c r="J109">
        <f t="shared" ca="1" si="20"/>
        <v>1336124850.6706731</v>
      </c>
      <c r="K109">
        <f t="shared" ca="1" si="20"/>
        <v>1501226193.7646346</v>
      </c>
      <c r="L109" s="207">
        <f ca="1">IF('Liv 2020'!$A117="LM",INDIRECT("'Liv 2020'!"&amp;'Country Selector'!$B$3&amp;ROW($A117))*10^12,0)*'Process Emissions Multipliers'!$E$62</f>
        <v>1666327536.8585963</v>
      </c>
      <c r="M109">
        <f t="shared" ca="1" si="16"/>
        <v>1499694783.1727366</v>
      </c>
      <c r="N109">
        <f t="shared" ca="1" si="21"/>
        <v>1333062029.486877</v>
      </c>
      <c r="O109">
        <f t="shared" ca="1" si="21"/>
        <v>1166429275.8010173</v>
      </c>
      <c r="P109">
        <f t="shared" ca="1" si="21"/>
        <v>999796522.11515772</v>
      </c>
      <c r="Q109">
        <f t="shared" ca="1" si="21"/>
        <v>833163768.42929816</v>
      </c>
      <c r="R109">
        <f t="shared" ca="1" si="21"/>
        <v>666531014.74343848</v>
      </c>
      <c r="S109">
        <f t="shared" ca="1" si="21"/>
        <v>499898261.05757886</v>
      </c>
      <c r="T109">
        <f t="shared" ca="1" si="21"/>
        <v>333265507.37171924</v>
      </c>
      <c r="U109">
        <f t="shared" ca="1" si="21"/>
        <v>166632753.68585962</v>
      </c>
      <c r="V109" s="207">
        <f ca="1">IF('Liv 2030'!$A117="LM",INDIRECT("'Liv 2030'!"&amp;'Country Selector'!$B$3&amp;ROW($A117))*10^12,0)*'Process Emissions Multipliers'!$G$62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07">
        <f ca="1">V109*'Process Emissions Multipliers'!$H$62</f>
        <v>0</v>
      </c>
    </row>
    <row r="110" spans="1:42">
      <c r="A110" s="74">
        <v>58</v>
      </c>
      <c r="B110" s="208">
        <f ca="1">IF('Liv 2010'!$A118="LM",INDIRECT("'Liv 2010'!"&amp;'Country Selector'!$B$3&amp;ROW($A118))*10^12,0)*'Process Emissions Multipliers'!$C$62</f>
        <v>1674193459.2898624</v>
      </c>
      <c r="C110">
        <f t="shared" ca="1" si="15"/>
        <v>1506774113.3608761</v>
      </c>
      <c r="D110">
        <f t="shared" ca="1" si="20"/>
        <v>1339354767.43189</v>
      </c>
      <c r="E110">
        <f t="shared" ca="1" si="20"/>
        <v>1171935421.5029037</v>
      </c>
      <c r="F110">
        <f t="shared" ca="1" si="20"/>
        <v>1004516075.5739174</v>
      </c>
      <c r="G110">
        <f t="shared" ca="1" si="20"/>
        <v>837096729.6449312</v>
      </c>
      <c r="H110">
        <f t="shared" ca="1" si="20"/>
        <v>669677383.71594501</v>
      </c>
      <c r="I110">
        <f t="shared" ca="1" si="20"/>
        <v>502258037.78695869</v>
      </c>
      <c r="J110">
        <f t="shared" ca="1" si="20"/>
        <v>334838691.8579725</v>
      </c>
      <c r="K110">
        <f t="shared" ca="1" si="20"/>
        <v>167419345.92898625</v>
      </c>
      <c r="L110" s="207">
        <f ca="1">IF('Liv 2020'!$A118="LM",INDIRECT("'Liv 2020'!"&amp;'Country Selector'!$B$3&amp;ROW($A118))*10^12,0)*'Process Emissions Multipliers'!$E$62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 s="207">
        <f ca="1">IF('Liv 2030'!$A118="LM",INDIRECT("'Liv 2030'!"&amp;'Country Selector'!$B$3&amp;ROW($A118))*10^12,0)*'Process Emissions Multipliers'!$G$62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07">
        <f ca="1">V110*'Process Emissions Multipliers'!$H$62</f>
        <v>0</v>
      </c>
    </row>
    <row r="111" spans="1:42">
      <c r="A111" s="74">
        <v>59</v>
      </c>
      <c r="B111" s="208">
        <f ca="1">IF('Liv 2010'!$A119="LM",INDIRECT("'Liv 2010'!"&amp;'Country Selector'!$B$3&amp;ROW($A119))*10^12,0)*'Process Emissions Multipliers'!$C$62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 s="207">
        <f ca="1">IF('Liv 2020'!$A119="LM",INDIRECT("'Liv 2020'!"&amp;'Country Selector'!$B$3&amp;ROW($A119))*10^12,0)*'Process Emissions Multipliers'!$E$62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 s="207">
        <f ca="1">IF('Liv 2030'!$A119="LM",INDIRECT("'Liv 2030'!"&amp;'Country Selector'!$B$3&amp;ROW($A119))*10^12,0)*'Process Emissions Multipliers'!$G$62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07">
        <f ca="1">V111*'Process Emissions Multipliers'!$H$62</f>
        <v>0</v>
      </c>
    </row>
    <row r="112" spans="1:42">
      <c r="A112" s="74">
        <v>60</v>
      </c>
      <c r="B112" s="208">
        <f ca="1">IF('Liv 2010'!$A120="LM",INDIRECT("'Liv 2010'!"&amp;'Country Selector'!$B$3&amp;ROW($A120))*10^12,0)*'Process Emissions Multipliers'!$C$62</f>
        <v>121071883.51509283</v>
      </c>
      <c r="C112">
        <f t="shared" ca="1" si="15"/>
        <v>110857526.85275659</v>
      </c>
      <c r="D112">
        <f t="shared" ca="1" si="20"/>
        <v>100643170.19042034</v>
      </c>
      <c r="E112">
        <f t="shared" ca="1" si="20"/>
        <v>90428813.528084099</v>
      </c>
      <c r="F112">
        <f t="shared" ca="1" si="20"/>
        <v>80214456.865747854</v>
      </c>
      <c r="G112">
        <f t="shared" ca="1" si="20"/>
        <v>70000100.203411594</v>
      </c>
      <c r="H112">
        <f t="shared" ca="1" si="20"/>
        <v>59785743.541075364</v>
      </c>
      <c r="I112">
        <f t="shared" ca="1" si="20"/>
        <v>49571386.878739111</v>
      </c>
      <c r="J112">
        <f t="shared" ca="1" si="20"/>
        <v>39357030.216402873</v>
      </c>
      <c r="K112">
        <f t="shared" ca="1" si="20"/>
        <v>29142673.554066621</v>
      </c>
      <c r="L112" s="207">
        <f ca="1">IF('Liv 2020'!$A120="LM",INDIRECT("'Liv 2020'!"&amp;'Country Selector'!$B$3&amp;ROW($A120))*10^12,0)*'Process Emissions Multipliers'!$E$62</f>
        <v>18928316.891730376</v>
      </c>
      <c r="M112">
        <f t="shared" ca="1" si="16"/>
        <v>17035485.202557337</v>
      </c>
      <c r="N112">
        <f t="shared" ca="1" si="21"/>
        <v>15142653.513384301</v>
      </c>
      <c r="O112">
        <f t="shared" ca="1" si="21"/>
        <v>13249821.824211264</v>
      </c>
      <c r="P112">
        <f t="shared" ca="1" si="21"/>
        <v>11356990.135038225</v>
      </c>
      <c r="Q112">
        <f t="shared" ca="1" si="21"/>
        <v>9464158.4458651878</v>
      </c>
      <c r="R112">
        <f t="shared" ca="1" si="21"/>
        <v>7571326.7566921506</v>
      </c>
      <c r="S112">
        <f t="shared" ca="1" si="21"/>
        <v>5678495.0675191125</v>
      </c>
      <c r="T112">
        <f t="shared" ca="1" si="21"/>
        <v>3785663.3783460753</v>
      </c>
      <c r="U112">
        <f t="shared" ca="1" si="21"/>
        <v>1892831.6891730377</v>
      </c>
      <c r="V112" s="207">
        <f ca="1">IF('Liv 2030'!$A120="LM",INDIRECT("'Liv 2030'!"&amp;'Country Selector'!$B$3&amp;ROW($A120))*10^12,0)*'Process Emissions Multipliers'!$G$62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07">
        <f ca="1">V112*'Process Emissions Multipliers'!$H$62</f>
        <v>0</v>
      </c>
    </row>
    <row r="113" spans="1:42">
      <c r="A113" s="74">
        <v>61</v>
      </c>
      <c r="B113" s="208">
        <f ca="1">IF('Liv 2010'!$A121="LM",INDIRECT("'Liv 2010'!"&amp;'Country Selector'!$B$3&amp;ROW($A121))*10^12,0)*'Process Emissions Multipliers'!$C$62</f>
        <v>1936105537.0216064</v>
      </c>
      <c r="C113">
        <f t="shared" ca="1" si="15"/>
        <v>1742494983.3194458</v>
      </c>
      <c r="D113">
        <f t="shared" ca="1" si="20"/>
        <v>1548884429.6172853</v>
      </c>
      <c r="E113">
        <f t="shared" ca="1" si="20"/>
        <v>1355273875.9151244</v>
      </c>
      <c r="F113">
        <f t="shared" ca="1" si="20"/>
        <v>1161663322.2129638</v>
      </c>
      <c r="G113">
        <f t="shared" ca="1" si="20"/>
        <v>968052768.51080322</v>
      </c>
      <c r="H113">
        <f t="shared" ca="1" si="20"/>
        <v>774442214.80864263</v>
      </c>
      <c r="I113">
        <f t="shared" ca="1" si="20"/>
        <v>580831661.10648191</v>
      </c>
      <c r="J113">
        <f t="shared" ca="1" si="20"/>
        <v>387221107.40432131</v>
      </c>
      <c r="K113">
        <f t="shared" ca="1" si="20"/>
        <v>193610553.70216066</v>
      </c>
      <c r="L113" s="207">
        <f ca="1">IF('Liv 2020'!$A121="LM",INDIRECT("'Liv 2020'!"&amp;'Country Selector'!$B$3&amp;ROW($A121))*10^12,0)*'Process Emissions Multipliers'!$E$62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 s="207">
        <f ca="1">IF('Liv 2030'!$A121="LM",INDIRECT("'Liv 2030'!"&amp;'Country Selector'!$B$3&amp;ROW($A121))*10^12,0)*'Process Emissions Multipliers'!$G$62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07">
        <f ca="1">V113*'Process Emissions Multipliers'!$H$62</f>
        <v>0</v>
      </c>
    </row>
    <row r="114" spans="1:42">
      <c r="A114" s="74">
        <v>62</v>
      </c>
      <c r="B114" s="208">
        <f ca="1">IF('Liv 2010'!$A122="LM",INDIRECT("'Liv 2010'!"&amp;'Country Selector'!$B$3&amp;ROW($A122))*10^12,0)*'Process Emissions Multipliers'!$C$62</f>
        <v>30710430.390376784</v>
      </c>
      <c r="C114">
        <f t="shared" ca="1" si="15"/>
        <v>27639387.351339109</v>
      </c>
      <c r="D114">
        <f t="shared" ca="1" si="20"/>
        <v>24568344.312301427</v>
      </c>
      <c r="E114">
        <f t="shared" ca="1" si="20"/>
        <v>21497301.273263749</v>
      </c>
      <c r="F114">
        <f t="shared" ca="1" si="20"/>
        <v>18426258.23422607</v>
      </c>
      <c r="G114">
        <f t="shared" ca="1" si="20"/>
        <v>15355215.195188392</v>
      </c>
      <c r="H114">
        <f t="shared" ca="1" si="20"/>
        <v>12284172.156150714</v>
      </c>
      <c r="I114">
        <f t="shared" ca="1" si="20"/>
        <v>9213129.1171130352</v>
      </c>
      <c r="J114">
        <f t="shared" ca="1" si="20"/>
        <v>6142086.0780753568</v>
      </c>
      <c r="K114">
        <f t="shared" ca="1" si="20"/>
        <v>3071043.0390376784</v>
      </c>
      <c r="L114" s="207">
        <f ca="1">IF('Liv 2020'!$A122="LM",INDIRECT("'Liv 2020'!"&amp;'Country Selector'!$B$3&amp;ROW($A122))*10^12,0)*'Process Emissions Multipliers'!$E$62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 s="207">
        <f ca="1">IF('Liv 2030'!$A122="LM",INDIRECT("'Liv 2030'!"&amp;'Country Selector'!$B$3&amp;ROW($A122))*10^12,0)*'Process Emissions Multipliers'!$G$62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07">
        <f ca="1">V114*'Process Emissions Multipliers'!$H$62</f>
        <v>0</v>
      </c>
    </row>
    <row r="115" spans="1:42">
      <c r="A115" s="74">
        <v>63</v>
      </c>
      <c r="B115" s="208">
        <f ca="1">IF('Liv 2010'!$A123="LM",INDIRECT("'Liv 2010'!"&amp;'Country Selector'!$B$3&amp;ROW($A123))*10^12,0)*'Process Emissions Multipliers'!$C$62</f>
        <v>126656498.95433466</v>
      </c>
      <c r="C115">
        <f t="shared" ca="1" si="15"/>
        <v>113990849.05890119</v>
      </c>
      <c r="D115">
        <f t="shared" ca="1" si="20"/>
        <v>101325199.16346774</v>
      </c>
      <c r="E115">
        <f t="shared" ca="1" si="20"/>
        <v>88659549.268034264</v>
      </c>
      <c r="F115">
        <f t="shared" ca="1" si="20"/>
        <v>75993899.372600794</v>
      </c>
      <c r="G115">
        <f t="shared" ca="1" si="20"/>
        <v>63328249.477167331</v>
      </c>
      <c r="H115">
        <f t="shared" ca="1" si="20"/>
        <v>50662599.581733868</v>
      </c>
      <c r="I115">
        <f t="shared" ca="1" si="20"/>
        <v>37996949.686300397</v>
      </c>
      <c r="J115">
        <f t="shared" ca="1" si="20"/>
        <v>25331299.790866934</v>
      </c>
      <c r="K115">
        <f t="shared" ca="1" si="20"/>
        <v>12665649.895433467</v>
      </c>
      <c r="L115" s="207">
        <f ca="1">IF('Liv 2020'!$A123="LM",INDIRECT("'Liv 2020'!"&amp;'Country Selector'!$B$3&amp;ROW($A123))*10^12,0)*'Process Emissions Multipliers'!$E$62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 s="207">
        <f ca="1">IF('Liv 2030'!$A123="LM",INDIRECT("'Liv 2030'!"&amp;'Country Selector'!$B$3&amp;ROW($A123))*10^12,0)*'Process Emissions Multipliers'!$G$62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07">
        <f ca="1">V115*'Process Emissions Multipliers'!$H$62</f>
        <v>0</v>
      </c>
    </row>
    <row r="116" spans="1:42">
      <c r="A116" s="74">
        <v>64</v>
      </c>
      <c r="B116" s="208">
        <f ca="1">IF('Liv 2010'!$A124="LM",INDIRECT("'Liv 2010'!"&amp;'Country Selector'!$B$3&amp;ROW($A124))*10^12,0)*'Process Emissions Multipliers'!$C$62</f>
        <v>0</v>
      </c>
      <c r="C116">
        <f t="shared" ca="1" si="15"/>
        <v>8452635.062544439</v>
      </c>
      <c r="D116">
        <f t="shared" ca="1" si="20"/>
        <v>16905270.125088878</v>
      </c>
      <c r="E116">
        <f t="shared" ca="1" si="20"/>
        <v>25357905.187633317</v>
      </c>
      <c r="F116">
        <f t="shared" ca="1" si="20"/>
        <v>33810540.250177756</v>
      </c>
      <c r="G116">
        <f t="shared" ca="1" si="20"/>
        <v>42263175.312722199</v>
      </c>
      <c r="H116">
        <f t="shared" ca="1" si="20"/>
        <v>50715810.375266634</v>
      </c>
      <c r="I116">
        <f t="shared" ca="1" si="20"/>
        <v>59168445.437811077</v>
      </c>
      <c r="J116">
        <f t="shared" ca="1" si="20"/>
        <v>67621080.500355512</v>
      </c>
      <c r="K116">
        <f t="shared" ca="1" si="20"/>
        <v>76073715.562899962</v>
      </c>
      <c r="L116" s="207">
        <f ca="1">IF('Liv 2020'!$A124="LM",INDIRECT("'Liv 2020'!"&amp;'Country Selector'!$B$3&amp;ROW($A124))*10^12,0)*'Process Emissions Multipliers'!$E$62</f>
        <v>84526350.625444397</v>
      </c>
      <c r="M116">
        <f t="shared" ca="1" si="16"/>
        <v>76073715.562899962</v>
      </c>
      <c r="N116">
        <f t="shared" ca="1" si="21"/>
        <v>67621080.500355512</v>
      </c>
      <c r="O116">
        <f t="shared" ca="1" si="21"/>
        <v>59168445.437811077</v>
      </c>
      <c r="P116">
        <f t="shared" ca="1" si="21"/>
        <v>50715810.375266634</v>
      </c>
      <c r="Q116">
        <f t="shared" ca="1" si="21"/>
        <v>42263175.312722199</v>
      </c>
      <c r="R116">
        <f t="shared" ca="1" si="21"/>
        <v>33810540.250177756</v>
      </c>
      <c r="S116">
        <f t="shared" ca="1" si="21"/>
        <v>25357905.187633317</v>
      </c>
      <c r="T116">
        <f t="shared" ca="1" si="21"/>
        <v>16905270.125088878</v>
      </c>
      <c r="U116">
        <f t="shared" ca="1" si="21"/>
        <v>8452635.062544439</v>
      </c>
      <c r="V116" s="207">
        <f ca="1">IF('Liv 2030'!$A124="LM",INDIRECT("'Liv 2030'!"&amp;'Country Selector'!$B$3&amp;ROW($A124))*10^12,0)*'Process Emissions Multipliers'!$G$62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07">
        <f ca="1">V116*'Process Emissions Multipliers'!$H$62</f>
        <v>0</v>
      </c>
    </row>
    <row r="117" spans="1:42">
      <c r="A117" s="74">
        <v>65</v>
      </c>
      <c r="B117" s="208">
        <f ca="1">IF('Liv 2010'!$A125="LM",INDIRECT("'Liv 2010'!"&amp;'Country Selector'!$B$3&amp;ROW($A125))*10^12,0)*'Process Emissions Multipliers'!$C$62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 s="207">
        <f ca="1">IF('Liv 2020'!$A125="LM",INDIRECT("'Liv 2020'!"&amp;'Country Selector'!$B$3&amp;ROW($A125))*10^12,0)*'Process Emissions Multipliers'!$E$62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 s="207">
        <f ca="1">IF('Liv 2030'!$A125="LM",INDIRECT("'Liv 2030'!"&amp;'Country Selector'!$B$3&amp;ROW($A125))*10^12,0)*'Process Emissions Multipliers'!$G$62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07">
        <f ca="1">V117*'Process Emissions Multipliers'!$H$62</f>
        <v>0</v>
      </c>
    </row>
    <row r="118" spans="1:42">
      <c r="A118" s="74">
        <v>66</v>
      </c>
      <c r="B118" s="208">
        <f ca="1">IF('Liv 2010'!$A126="LM",INDIRECT("'Liv 2010'!"&amp;'Country Selector'!$B$3&amp;ROW($A126))*10^12,0)*'Process Emissions Multipliers'!$C$62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 s="207">
        <f ca="1">IF('Liv 2020'!$A126="LM",INDIRECT("'Liv 2020'!"&amp;'Country Selector'!$B$3&amp;ROW($A126))*10^12,0)*'Process Emissions Multipliers'!$E$62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 s="207">
        <f ca="1">IF('Liv 2030'!$A126="LM",INDIRECT("'Liv 2030'!"&amp;'Country Selector'!$B$3&amp;ROW($A126))*10^12,0)*'Process Emissions Multipliers'!$G$62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07">
        <f ca="1">V118*'Process Emissions Multipliers'!$H$62</f>
        <v>0</v>
      </c>
    </row>
    <row r="119" spans="1:42">
      <c r="A119" s="74">
        <v>67</v>
      </c>
      <c r="B119" s="208">
        <f ca="1">IF('Liv 2010'!$A127="LM",INDIRECT("'Liv 2010'!"&amp;'Country Selector'!$B$3&amp;ROW($A127))*10^12,0)*'Process Emissions Multipliers'!$C$62</f>
        <v>716045744.02219856</v>
      </c>
      <c r="C119">
        <f t="shared" ca="1" si="15"/>
        <v>828319397.94821072</v>
      </c>
      <c r="D119">
        <f t="shared" ca="1" si="20"/>
        <v>940593051.87422311</v>
      </c>
      <c r="E119">
        <f t="shared" ca="1" si="20"/>
        <v>1052866705.8002353</v>
      </c>
      <c r="F119">
        <f t="shared" ca="1" si="20"/>
        <v>1165140359.7262475</v>
      </c>
      <c r="G119">
        <f t="shared" ca="1" si="20"/>
        <v>1277414013.6522598</v>
      </c>
      <c r="H119">
        <f t="shared" ca="1" si="20"/>
        <v>1389687667.5782719</v>
      </c>
      <c r="I119">
        <f t="shared" ca="1" si="20"/>
        <v>1501961321.5042841</v>
      </c>
      <c r="J119">
        <f t="shared" ca="1" si="20"/>
        <v>1614234975.4302967</v>
      </c>
      <c r="K119">
        <f t="shared" ca="1" si="20"/>
        <v>1726508629.3563087</v>
      </c>
      <c r="L119" s="207">
        <f ca="1">IF('Liv 2020'!$A127="LM",INDIRECT("'Liv 2020'!"&amp;'Country Selector'!$B$3&amp;ROW($A127))*10^12,0)*'Process Emissions Multipliers'!$E$62</f>
        <v>1838782283.282321</v>
      </c>
      <c r="M119">
        <f t="shared" ca="1" si="16"/>
        <v>1848169417.8599019</v>
      </c>
      <c r="N119">
        <f t="shared" ca="1" si="21"/>
        <v>1857556552.4374828</v>
      </c>
      <c r="O119">
        <f t="shared" ca="1" si="21"/>
        <v>1866943687.0150633</v>
      </c>
      <c r="P119">
        <f t="shared" ca="1" si="21"/>
        <v>1876330821.5926442</v>
      </c>
      <c r="Q119">
        <f t="shared" ca="1" si="21"/>
        <v>1885717956.1702251</v>
      </c>
      <c r="R119">
        <f t="shared" ca="1" si="21"/>
        <v>1895105090.7478058</v>
      </c>
      <c r="S119">
        <f t="shared" ca="1" si="21"/>
        <v>1904492225.3253865</v>
      </c>
      <c r="T119">
        <f t="shared" ca="1" si="21"/>
        <v>1913879359.9029675</v>
      </c>
      <c r="U119">
        <f t="shared" ca="1" si="21"/>
        <v>1923266494.4805484</v>
      </c>
      <c r="V119" s="207">
        <f ca="1">IF('Liv 2030'!$A127="LM",INDIRECT("'Liv 2030'!"&amp;'Country Selector'!$B$3&amp;ROW($A127))*10^12,0)*'Process Emissions Multipliers'!$G$62</f>
        <v>1932653629.0581291</v>
      </c>
      <c r="W119" s="90">
        <f t="shared" ca="1" si="24"/>
        <v>1946301649.1133826</v>
      </c>
      <c r="X119" s="90">
        <f t="shared" ca="1" si="24"/>
        <v>1959949669.1686363</v>
      </c>
      <c r="Y119" s="90">
        <f t="shared" ca="1" si="24"/>
        <v>1973597689.2238896</v>
      </c>
      <c r="Z119" s="90">
        <f t="shared" ca="1" si="24"/>
        <v>1987245709.2791431</v>
      </c>
      <c r="AA119" s="90">
        <f t="shared" ca="1" si="24"/>
        <v>2000893729.3343964</v>
      </c>
      <c r="AB119" s="90">
        <f t="shared" ca="1" si="24"/>
        <v>2014541749.3896501</v>
      </c>
      <c r="AC119" s="90">
        <f t="shared" ca="1" si="24"/>
        <v>2028189769.4449034</v>
      </c>
      <c r="AD119" s="90">
        <f t="shared" ca="1" si="24"/>
        <v>2041837789.5001569</v>
      </c>
      <c r="AE119" s="90">
        <f t="shared" ca="1" si="24"/>
        <v>2055485809.5554106</v>
      </c>
      <c r="AF119" s="90">
        <f t="shared" ca="1" si="24"/>
        <v>2069133829.6106639</v>
      </c>
      <c r="AG119" s="90">
        <f t="shared" ca="1" si="24"/>
        <v>2082781849.6659174</v>
      </c>
      <c r="AH119" s="90">
        <f t="shared" ca="1" si="24"/>
        <v>2096429869.7211711</v>
      </c>
      <c r="AI119" s="90">
        <f t="shared" ca="1" si="24"/>
        <v>2110077889.7764244</v>
      </c>
      <c r="AJ119" s="90">
        <f t="shared" ca="1" si="24"/>
        <v>2123725909.8316779</v>
      </c>
      <c r="AK119" s="90">
        <f t="shared" ca="1" si="24"/>
        <v>2137373929.8869314</v>
      </c>
      <c r="AL119" s="90">
        <f t="shared" ca="1" si="24"/>
        <v>2151021949.9421849</v>
      </c>
      <c r="AM119" s="90">
        <f t="shared" ca="1" si="23"/>
        <v>2164669969.9974384</v>
      </c>
      <c r="AN119" s="90">
        <f t="shared" ca="1" si="23"/>
        <v>2178317990.0526919</v>
      </c>
      <c r="AO119" s="90">
        <f t="shared" ca="1" si="23"/>
        <v>2191966010.1079454</v>
      </c>
      <c r="AP119" s="207">
        <f ca="1">V119*'Process Emissions Multipliers'!$H$62</f>
        <v>2205614030.1631989</v>
      </c>
    </row>
    <row r="120" spans="1:42">
      <c r="A120" s="74">
        <v>68</v>
      </c>
      <c r="B120" s="208">
        <f ca="1">IF('Liv 2010'!$A128="LM",INDIRECT("'Liv 2010'!"&amp;'Country Selector'!$B$3&amp;ROW($A128))*10^12,0)*'Process Emissions Multipliers'!$C$62</f>
        <v>15314105.918980576</v>
      </c>
      <c r="C120">
        <f t="shared" ca="1" si="15"/>
        <v>42685451.304691255</v>
      </c>
      <c r="D120">
        <f t="shared" ca="1" si="20"/>
        <v>70056796.690401927</v>
      </c>
      <c r="E120">
        <f t="shared" ca="1" si="20"/>
        <v>97428142.076112613</v>
      </c>
      <c r="F120">
        <f t="shared" ca="1" si="20"/>
        <v>124799487.46182328</v>
      </c>
      <c r="G120">
        <f t="shared" ca="1" si="20"/>
        <v>152170832.84753397</v>
      </c>
      <c r="H120">
        <f t="shared" ca="1" si="20"/>
        <v>179542178.23324466</v>
      </c>
      <c r="I120">
        <f t="shared" ca="1" si="20"/>
        <v>206913523.61895531</v>
      </c>
      <c r="J120">
        <f t="shared" ca="1" si="20"/>
        <v>234284869.00466597</v>
      </c>
      <c r="K120">
        <f t="shared" ca="1" si="20"/>
        <v>261656214.39037666</v>
      </c>
      <c r="L120" s="207">
        <f ca="1">IF('Liv 2020'!$A128="LM",INDIRECT("'Liv 2020'!"&amp;'Country Selector'!$B$3&amp;ROW($A128))*10^12,0)*'Process Emissions Multipliers'!$E$62</f>
        <v>289027559.77608734</v>
      </c>
      <c r="M120">
        <f t="shared" ca="1" si="16"/>
        <v>260124803.7984786</v>
      </c>
      <c r="N120">
        <f t="shared" ca="1" si="21"/>
        <v>231222047.82086986</v>
      </c>
      <c r="O120">
        <f t="shared" ca="1" si="21"/>
        <v>202319291.84326115</v>
      </c>
      <c r="P120">
        <f t="shared" ca="1" si="21"/>
        <v>173416535.86565241</v>
      </c>
      <c r="Q120">
        <f t="shared" ca="1" si="21"/>
        <v>144513779.88804367</v>
      </c>
      <c r="R120">
        <f t="shared" ca="1" si="21"/>
        <v>115611023.91043493</v>
      </c>
      <c r="S120">
        <f t="shared" ca="1" si="21"/>
        <v>86708267.932826206</v>
      </c>
      <c r="T120">
        <f t="shared" ca="1" si="21"/>
        <v>57805511.955217466</v>
      </c>
      <c r="U120">
        <f t="shared" ca="1" si="21"/>
        <v>28902755.977608733</v>
      </c>
      <c r="V120" s="207">
        <f ca="1">IF('Liv 2030'!$A128="LM",INDIRECT("'Liv 2030'!"&amp;'Country Selector'!$B$3&amp;ROW($A128))*10^12,0)*'Process Emissions Multipliers'!$G$62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07">
        <f ca="1">V120*'Process Emissions Multipliers'!$H$62</f>
        <v>0</v>
      </c>
    </row>
    <row r="121" spans="1:42">
      <c r="A121" s="74">
        <v>69</v>
      </c>
      <c r="B121" s="208">
        <f ca="1">IF('Liv 2010'!$A129="LM",INDIRECT("'Liv 2010'!"&amp;'Country Selector'!$B$3&amp;ROW($A129))*10^12,0)*'Process Emissions Multipliers'!$C$62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 s="207">
        <f ca="1">IF('Liv 2020'!$A129="LM",INDIRECT("'Liv 2020'!"&amp;'Country Selector'!$B$3&amp;ROW($A129))*10^12,0)*'Process Emissions Multipliers'!$E$62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 s="207">
        <f ca="1">IF('Liv 2030'!$A129="LM",INDIRECT("'Liv 2030'!"&amp;'Country Selector'!$B$3&amp;ROW($A129))*10^12,0)*'Process Emissions Multipliers'!$G$62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07">
        <f ca="1">V121*'Process Emissions Multipliers'!$H$62</f>
        <v>0</v>
      </c>
    </row>
    <row r="122" spans="1:42">
      <c r="A122" s="74">
        <v>70</v>
      </c>
      <c r="B122" s="208">
        <f ca="1">IF('Liv 2010'!$A130="LM",INDIRECT("'Liv 2010'!"&amp;'Country Selector'!$B$3&amp;ROW($A130))*10^12,0)*'Process Emissions Multipliers'!$C$62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 s="207">
        <f ca="1">IF('Liv 2020'!$A130="LM",INDIRECT("'Liv 2020'!"&amp;'Country Selector'!$B$3&amp;ROW($A130))*10^12,0)*'Process Emissions Multipliers'!$E$62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 s="207">
        <f ca="1">IF('Liv 2030'!$A130="LM",INDIRECT("'Liv 2030'!"&amp;'Country Selector'!$B$3&amp;ROW($A130))*10^12,0)*'Process Emissions Multipliers'!$G$62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07">
        <f ca="1">V122*'Process Emissions Multipliers'!$H$62</f>
        <v>0</v>
      </c>
    </row>
    <row r="123" spans="1:42">
      <c r="A123" s="74">
        <v>71</v>
      </c>
      <c r="B123" s="208">
        <f ca="1">IF('Liv 2010'!$A131="LM",INDIRECT("'Liv 2010'!"&amp;'Country Selector'!$B$3&amp;ROW($A131))*10^12,0)*'Process Emissions Multipliers'!$C$62</f>
        <v>314085535.16799456</v>
      </c>
      <c r="C123">
        <f t="shared" ca="1" si="15"/>
        <v>282676981.65119511</v>
      </c>
      <c r="D123">
        <f t="shared" ca="1" si="20"/>
        <v>251268428.13439566</v>
      </c>
      <c r="E123">
        <f t="shared" ca="1" si="20"/>
        <v>219859874.61759621</v>
      </c>
      <c r="F123">
        <f t="shared" ca="1" si="20"/>
        <v>188451321.10079676</v>
      </c>
      <c r="G123">
        <f t="shared" ca="1" si="20"/>
        <v>157042767.58399728</v>
      </c>
      <c r="H123">
        <f t="shared" ca="1" si="20"/>
        <v>125634214.06719783</v>
      </c>
      <c r="I123">
        <f t="shared" ca="1" si="20"/>
        <v>94225660.55039838</v>
      </c>
      <c r="J123">
        <f t="shared" ca="1" si="20"/>
        <v>62817107.033598915</v>
      </c>
      <c r="K123">
        <f t="shared" ca="1" si="20"/>
        <v>31408553.516799457</v>
      </c>
      <c r="L123" s="207">
        <f ca="1">IF('Liv 2020'!$A131="LM",INDIRECT("'Liv 2020'!"&amp;'Country Selector'!$B$3&amp;ROW($A131))*10^12,0)*'Process Emissions Multipliers'!$E$62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 s="207">
        <f ca="1">IF('Liv 2030'!$A131="LM",INDIRECT("'Liv 2030'!"&amp;'Country Selector'!$B$3&amp;ROW($A131))*10^12,0)*'Process Emissions Multipliers'!$G$62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07">
        <f ca="1">V123*'Process Emissions Multipliers'!$H$62</f>
        <v>0</v>
      </c>
    </row>
    <row r="124" spans="1:42">
      <c r="A124" s="74">
        <v>72</v>
      </c>
      <c r="B124" s="208">
        <f ca="1">IF('Liv 2010'!$A132="LM",INDIRECT("'Liv 2010'!"&amp;'Country Selector'!$B$3&amp;ROW($A132))*10^12,0)*'Process Emissions Multipliers'!$C$62</f>
        <v>254519462.20496637</v>
      </c>
      <c r="C124">
        <f t="shared" ca="1" si="15"/>
        <v>229067515.98446974</v>
      </c>
      <c r="D124">
        <f t="shared" ca="1" si="20"/>
        <v>203615569.76397309</v>
      </c>
      <c r="E124">
        <f t="shared" ca="1" si="20"/>
        <v>178163623.54347646</v>
      </c>
      <c r="F124">
        <f t="shared" ca="1" si="20"/>
        <v>152711677.32297984</v>
      </c>
      <c r="G124">
        <f t="shared" ca="1" si="20"/>
        <v>127259731.10248318</v>
      </c>
      <c r="H124">
        <f t="shared" ca="1" si="20"/>
        <v>101807784.88198654</v>
      </c>
      <c r="I124">
        <f t="shared" ca="1" si="20"/>
        <v>76355838.661489919</v>
      </c>
      <c r="J124">
        <f t="shared" ca="1" si="20"/>
        <v>50903892.440993272</v>
      </c>
      <c r="K124">
        <f t="shared" ca="1" si="20"/>
        <v>25451946.220496636</v>
      </c>
      <c r="L124" s="207">
        <f ca="1">IF('Liv 2020'!$A132="LM",INDIRECT("'Liv 2020'!"&amp;'Country Selector'!$B$3&amp;ROW($A132))*10^12,0)*'Process Emissions Multipliers'!$E$62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 s="207">
        <f ca="1">IF('Liv 2030'!$A132="LM",INDIRECT("'Liv 2030'!"&amp;'Country Selector'!$B$3&amp;ROW($A132))*10^12,0)*'Process Emissions Multipliers'!$G$62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07">
        <f ca="1">V124*'Process Emissions Multipliers'!$H$62</f>
        <v>0</v>
      </c>
    </row>
    <row r="125" spans="1:42">
      <c r="A125" s="74">
        <v>73</v>
      </c>
      <c r="B125" s="208">
        <f ca="1">IF('Liv 2010'!$A133="LM",INDIRECT("'Liv 2010'!"&amp;'Country Selector'!$B$3&amp;ROW($A133))*10^12,0)*'Process Emissions Multipliers'!$C$62</f>
        <v>8499716.0869806316</v>
      </c>
      <c r="C125">
        <f t="shared" ca="1" si="15"/>
        <v>91601686.417195842</v>
      </c>
      <c r="D125">
        <f t="shared" ca="1" si="20"/>
        <v>174703656.74741104</v>
      </c>
      <c r="E125">
        <f t="shared" ca="1" si="20"/>
        <v>257805627.07762629</v>
      </c>
      <c r="F125">
        <f t="shared" ca="1" si="20"/>
        <v>340907597.40784144</v>
      </c>
      <c r="G125">
        <f t="shared" ca="1" si="20"/>
        <v>424009567.73805666</v>
      </c>
      <c r="H125">
        <f t="shared" ca="1" si="20"/>
        <v>507111538.06827199</v>
      </c>
      <c r="I125">
        <f t="shared" ca="1" si="20"/>
        <v>590213508.39848709</v>
      </c>
      <c r="J125">
        <f t="shared" ca="1" si="20"/>
        <v>673315478.72870231</v>
      </c>
      <c r="K125">
        <f t="shared" ca="1" si="20"/>
        <v>756417449.0589174</v>
      </c>
      <c r="L125" s="207">
        <f ca="1">IF('Liv 2020'!$A133="LM",INDIRECT("'Liv 2020'!"&amp;'Country Selector'!$B$3&amp;ROW($A133))*10^12,0)*'Process Emissions Multipliers'!$E$62</f>
        <v>839519419.38913274</v>
      </c>
      <c r="M125">
        <f t="shared" ca="1" si="16"/>
        <v>760243461.1654917</v>
      </c>
      <c r="N125">
        <f t="shared" ca="1" si="21"/>
        <v>680967502.94185078</v>
      </c>
      <c r="O125">
        <f t="shared" ca="1" si="21"/>
        <v>601691544.71820986</v>
      </c>
      <c r="P125">
        <f t="shared" ca="1" si="21"/>
        <v>522415586.494569</v>
      </c>
      <c r="Q125">
        <f t="shared" ca="1" si="21"/>
        <v>443139628.27092803</v>
      </c>
      <c r="R125">
        <f t="shared" ca="1" si="21"/>
        <v>363863670.04728705</v>
      </c>
      <c r="S125">
        <f t="shared" ca="1" si="21"/>
        <v>284587711.82364613</v>
      </c>
      <c r="T125">
        <f t="shared" ca="1" si="21"/>
        <v>205311753.60000515</v>
      </c>
      <c r="U125">
        <f t="shared" ca="1" si="21"/>
        <v>126035795.3763642</v>
      </c>
      <c r="V125" s="207">
        <f ca="1">IF('Liv 2030'!$A133="LM",INDIRECT("'Liv 2030'!"&amp;'Country Selector'!$B$3&amp;ROW($A133))*10^12,0)*'Process Emissions Multipliers'!$G$62</f>
        <v>46759837.15272326</v>
      </c>
      <c r="W125" s="90">
        <f t="shared" ca="1" si="24"/>
        <v>47090045.931805819</v>
      </c>
      <c r="X125" s="90">
        <f t="shared" ca="1" si="24"/>
        <v>47420254.710888371</v>
      </c>
      <c r="Y125" s="90">
        <f t="shared" ca="1" si="24"/>
        <v>47750463.48997093</v>
      </c>
      <c r="Z125" s="90">
        <f t="shared" ca="1" si="24"/>
        <v>48080672.269053482</v>
      </c>
      <c r="AA125" s="90">
        <f t="shared" ca="1" si="24"/>
        <v>48410881.048136033</v>
      </c>
      <c r="AB125" s="90">
        <f t="shared" ca="1" si="24"/>
        <v>48741089.827218592</v>
      </c>
      <c r="AC125" s="90">
        <f t="shared" ca="1" si="24"/>
        <v>49071298.606301144</v>
      </c>
      <c r="AD125" s="90">
        <f t="shared" ca="1" si="24"/>
        <v>49401507.385383703</v>
      </c>
      <c r="AE125" s="90">
        <f t="shared" ca="1" si="24"/>
        <v>49731716.164466254</v>
      </c>
      <c r="AF125" s="90">
        <f t="shared" ca="1" si="24"/>
        <v>50061924.943548813</v>
      </c>
      <c r="AG125" s="90">
        <f t="shared" ca="1" si="24"/>
        <v>50392133.722631365</v>
      </c>
      <c r="AH125" s="90">
        <f t="shared" ca="1" si="24"/>
        <v>50722342.501713924</v>
      </c>
      <c r="AI125" s="90">
        <f t="shared" ca="1" si="24"/>
        <v>51052551.280796483</v>
      </c>
      <c r="AJ125" s="90">
        <f t="shared" ca="1" si="24"/>
        <v>51382760.059879035</v>
      </c>
      <c r="AK125" s="90">
        <f t="shared" ca="1" si="24"/>
        <v>51712968.838961586</v>
      </c>
      <c r="AL125" s="90">
        <f t="shared" ca="1" si="24"/>
        <v>52043177.618044145</v>
      </c>
      <c r="AM125" s="90">
        <f t="shared" ca="1" si="23"/>
        <v>52373386.397126704</v>
      </c>
      <c r="AN125" s="90">
        <f t="shared" ca="1" si="23"/>
        <v>52703595.176209256</v>
      </c>
      <c r="AO125" s="90">
        <f t="shared" ca="1" si="23"/>
        <v>53033803.955291808</v>
      </c>
      <c r="AP125" s="207">
        <f ca="1">V125*'Process Emissions Multipliers'!$H$62</f>
        <v>53364012.734374367</v>
      </c>
    </row>
    <row r="126" spans="1:42">
      <c r="A126" s="74">
        <v>74</v>
      </c>
      <c r="B126" s="208">
        <f ca="1">IF('Liv 2010'!$A134="LM",INDIRECT("'Liv 2010'!"&amp;'Country Selector'!$B$3&amp;ROW($A134))*10^12,0)*'Process Emissions Multipliers'!$C$62</f>
        <v>722937226.50594568</v>
      </c>
      <c r="C126">
        <f t="shared" ca="1" si="15"/>
        <v>822639295.98625422</v>
      </c>
      <c r="D126">
        <f t="shared" ca="1" si="20"/>
        <v>922341365.46656275</v>
      </c>
      <c r="E126">
        <f t="shared" ca="1" si="20"/>
        <v>1022043434.9468714</v>
      </c>
      <c r="F126">
        <f t="shared" ca="1" si="20"/>
        <v>1121745504.4271798</v>
      </c>
      <c r="G126">
        <f t="shared" ca="1" si="20"/>
        <v>1221447573.9074883</v>
      </c>
      <c r="H126">
        <f t="shared" ca="1" si="20"/>
        <v>1321149643.3877969</v>
      </c>
      <c r="I126">
        <f t="shared" ca="1" si="20"/>
        <v>1420851712.8681056</v>
      </c>
      <c r="J126">
        <f t="shared" ca="1" si="20"/>
        <v>1520553782.3484142</v>
      </c>
      <c r="K126">
        <f t="shared" ca="1" si="20"/>
        <v>1620255851.8287225</v>
      </c>
      <c r="L126" s="207">
        <f ca="1">IF('Liv 2020'!$A134="LM",INDIRECT("'Liv 2020'!"&amp;'Country Selector'!$B$3&amp;ROW($A134))*10^12,0)*'Process Emissions Multipliers'!$E$62</f>
        <v>1719957921.3090312</v>
      </c>
      <c r="M126">
        <f t="shared" ca="1" si="16"/>
        <v>1547962129.178128</v>
      </c>
      <c r="N126">
        <f t="shared" ca="1" si="21"/>
        <v>1375966337.047225</v>
      </c>
      <c r="O126">
        <f t="shared" ca="1" si="21"/>
        <v>1203970544.916322</v>
      </c>
      <c r="P126">
        <f t="shared" ca="1" si="21"/>
        <v>1031974752.7854187</v>
      </c>
      <c r="Q126">
        <f t="shared" ca="1" si="21"/>
        <v>859978960.65451562</v>
      </c>
      <c r="R126">
        <f t="shared" ca="1" si="21"/>
        <v>687983168.5236125</v>
      </c>
      <c r="S126">
        <f t="shared" ca="1" si="21"/>
        <v>515987376.39270937</v>
      </c>
      <c r="T126">
        <f t="shared" ca="1" si="21"/>
        <v>343991584.26180625</v>
      </c>
      <c r="U126">
        <f t="shared" ca="1" si="21"/>
        <v>171995792.13090312</v>
      </c>
      <c r="V126" s="207">
        <f ca="1">IF('Liv 2030'!$A134="LM",INDIRECT("'Liv 2030'!"&amp;'Country Selector'!$B$3&amp;ROW($A134))*10^12,0)*'Process Emissions Multipliers'!$G$62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07">
        <f ca="1">V126*'Process Emissions Multipliers'!$H$62</f>
        <v>0</v>
      </c>
    </row>
    <row r="127" spans="1:42">
      <c r="A127" s="74">
        <v>75</v>
      </c>
      <c r="B127" s="208">
        <f ca="1">IF('Liv 2010'!$A135="LM",INDIRECT("'Liv 2010'!"&amp;'Country Selector'!$B$3&amp;ROW($A135))*10^12,0)*'Process Emissions Multipliers'!$C$62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 s="207">
        <f ca="1">IF('Liv 2020'!$A135="LM",INDIRECT("'Liv 2020'!"&amp;'Country Selector'!$B$3&amp;ROW($A135))*10^12,0)*'Process Emissions Multipliers'!$E$62</f>
        <v>0</v>
      </c>
      <c r="M127">
        <f t="shared" ca="1" si="16"/>
        <v>111409400.16037583</v>
      </c>
      <c r="N127">
        <f t="shared" ca="1" si="16"/>
        <v>222818800.32075167</v>
      </c>
      <c r="O127">
        <f t="shared" ca="1" si="16"/>
        <v>334228200.4811275</v>
      </c>
      <c r="P127">
        <f t="shared" ca="1" si="16"/>
        <v>445637600.64150333</v>
      </c>
      <c r="Q127">
        <f t="shared" ca="1" si="16"/>
        <v>557047000.80187917</v>
      </c>
      <c r="R127">
        <f t="shared" ca="1" si="16"/>
        <v>668456400.962255</v>
      </c>
      <c r="S127">
        <f t="shared" ca="1" si="16"/>
        <v>779865801.12263083</v>
      </c>
      <c r="T127">
        <f t="shared" ca="1" si="16"/>
        <v>891275201.28300667</v>
      </c>
      <c r="U127">
        <f t="shared" ca="1" si="16"/>
        <v>1002684601.4433825</v>
      </c>
      <c r="V127" s="207">
        <f ca="1">IF('Liv 2030'!$A135="LM",INDIRECT("'Liv 2030'!"&amp;'Country Selector'!$B$3&amp;ROW($A135))*10^12,0)*'Process Emissions Multipliers'!$G$62</f>
        <v>1114094001.6037583</v>
      </c>
      <c r="W127" s="90">
        <f t="shared" ref="W127:AL142" ca="1" si="26">$V127*($AP$1-W$1)/($AP$1-$V$1)+$AP127*(W$1-$V$1)/($AP$1-$V$1)</f>
        <v>1121961514.462095</v>
      </c>
      <c r="X127" s="90">
        <f t="shared" ca="1" si="26"/>
        <v>1129829027.3204315</v>
      </c>
      <c r="Y127" s="90">
        <f t="shared" ca="1" si="26"/>
        <v>1137696540.1787682</v>
      </c>
      <c r="Z127" s="90">
        <f t="shared" ca="1" si="26"/>
        <v>1145564053.0371046</v>
      </c>
      <c r="AA127" s="90">
        <f t="shared" ca="1" si="26"/>
        <v>1153431565.8954413</v>
      </c>
      <c r="AB127" s="90">
        <f t="shared" ca="1" si="26"/>
        <v>1161299078.753778</v>
      </c>
      <c r="AC127" s="90">
        <f t="shared" ca="1" si="26"/>
        <v>1169166591.6121144</v>
      </c>
      <c r="AD127" s="90">
        <f t="shared" ca="1" si="26"/>
        <v>1177034104.4704511</v>
      </c>
      <c r="AE127" s="90">
        <f t="shared" ca="1" si="26"/>
        <v>1184901617.3287878</v>
      </c>
      <c r="AF127" s="90">
        <f t="shared" ca="1" si="26"/>
        <v>1192769130.1871243</v>
      </c>
      <c r="AG127" s="90">
        <f t="shared" ca="1" si="26"/>
        <v>1200636643.0454607</v>
      </c>
      <c r="AH127" s="90">
        <f t="shared" ca="1" si="26"/>
        <v>1208504155.9037974</v>
      </c>
      <c r="AI127" s="90">
        <f t="shared" ca="1" si="26"/>
        <v>1216371668.7621341</v>
      </c>
      <c r="AJ127" s="90">
        <f t="shared" ca="1" si="26"/>
        <v>1224239181.6204705</v>
      </c>
      <c r="AK127" s="90">
        <f t="shared" ca="1" si="26"/>
        <v>1232106694.4788074</v>
      </c>
      <c r="AL127" s="90">
        <f t="shared" ca="1" si="26"/>
        <v>1239974207.3371439</v>
      </c>
      <c r="AM127" s="90">
        <f t="shared" ca="1" si="25"/>
        <v>1247841720.1954803</v>
      </c>
      <c r="AN127" s="90">
        <f t="shared" ca="1" si="25"/>
        <v>1255709233.053817</v>
      </c>
      <c r="AO127" s="90">
        <f t="shared" ca="1" si="25"/>
        <v>1263576745.9121537</v>
      </c>
      <c r="AP127" s="207">
        <f ca="1">V127*'Process Emissions Multipliers'!$H$62</f>
        <v>1271444258.7704902</v>
      </c>
    </row>
    <row r="128" spans="1:42">
      <c r="A128" s="74">
        <v>76</v>
      </c>
      <c r="B128" s="208">
        <f ca="1">IF('Liv 2010'!$A136="LM",INDIRECT("'Liv 2010'!"&amp;'Country Selector'!$B$3&amp;ROW($A136))*10^12,0)*'Process Emissions Multipliers'!$C$62</f>
        <v>0</v>
      </c>
      <c r="C128">
        <f t="shared" ref="C128:K156" ca="1" si="27">$B128*($L$1-C$1)/($L$1-$B$1)+$L128*(C$1-$B$1)/($L$1-$B$1)</f>
        <v>29096493.028469376</v>
      </c>
      <c r="D128">
        <f t="shared" ca="1" si="27"/>
        <v>58192986.056938753</v>
      </c>
      <c r="E128">
        <f t="shared" ca="1" si="27"/>
        <v>87289479.085408136</v>
      </c>
      <c r="F128">
        <f t="shared" ca="1" si="27"/>
        <v>116385972.11387751</v>
      </c>
      <c r="G128">
        <f t="shared" ca="1" si="27"/>
        <v>145482465.14234689</v>
      </c>
      <c r="H128">
        <f t="shared" ca="1" si="27"/>
        <v>174578958.17081627</v>
      </c>
      <c r="I128">
        <f t="shared" ca="1" si="27"/>
        <v>203675451.19928566</v>
      </c>
      <c r="J128">
        <f t="shared" ca="1" si="27"/>
        <v>232771944.22775501</v>
      </c>
      <c r="K128">
        <f t="shared" ca="1" si="27"/>
        <v>261868437.25622439</v>
      </c>
      <c r="L128" s="207">
        <f ca="1">IF('Liv 2020'!$A136="LM",INDIRECT("'Liv 2020'!"&amp;'Country Selector'!$B$3&amp;ROW($A136))*10^12,0)*'Process Emissions Multipliers'!$E$62</f>
        <v>290964930.28469378</v>
      </c>
      <c r="M128">
        <f t="shared" ref="M128:U156" ca="1" si="28">$L128*($V$1-M$1)/($V$1-$L$1)+$V128*(M$1-$L$1)/($V$1-$L$1)</f>
        <v>307443895.16741902</v>
      </c>
      <c r="N128">
        <f t="shared" ca="1" si="28"/>
        <v>323922860.05014426</v>
      </c>
      <c r="O128">
        <f t="shared" ca="1" si="28"/>
        <v>340401824.93286955</v>
      </c>
      <c r="P128">
        <f t="shared" ca="1" si="28"/>
        <v>356880789.81559479</v>
      </c>
      <c r="Q128">
        <f t="shared" ca="1" si="28"/>
        <v>373359754.69832003</v>
      </c>
      <c r="R128">
        <f t="shared" ca="1" si="28"/>
        <v>389838719.58104527</v>
      </c>
      <c r="S128">
        <f t="shared" ca="1" si="28"/>
        <v>406317684.46377057</v>
      </c>
      <c r="T128">
        <f t="shared" ca="1" si="28"/>
        <v>422796649.34649581</v>
      </c>
      <c r="U128">
        <f t="shared" ca="1" si="28"/>
        <v>439275614.22922105</v>
      </c>
      <c r="V128" s="207">
        <f ca="1">IF('Liv 2030'!$A136="LM",INDIRECT("'Liv 2030'!"&amp;'Country Selector'!$B$3&amp;ROW($A136))*10^12,0)*'Process Emissions Multipliers'!$G$62</f>
        <v>455754579.11194628</v>
      </c>
      <c r="W128" s="90">
        <f t="shared" ca="1" si="26"/>
        <v>458973028.36869431</v>
      </c>
      <c r="X128" s="90">
        <f t="shared" ca="1" si="26"/>
        <v>462191477.62544227</v>
      </c>
      <c r="Y128" s="90">
        <f t="shared" ca="1" si="26"/>
        <v>465409926.88219023</v>
      </c>
      <c r="Z128" s="90">
        <f t="shared" ca="1" si="26"/>
        <v>468628376.13893831</v>
      </c>
      <c r="AA128" s="90">
        <f t="shared" ca="1" si="26"/>
        <v>471846825.39568627</v>
      </c>
      <c r="AB128" s="90">
        <f t="shared" ca="1" si="26"/>
        <v>475065274.65243429</v>
      </c>
      <c r="AC128" s="90">
        <f t="shared" ca="1" si="26"/>
        <v>478283723.90918231</v>
      </c>
      <c r="AD128" s="90">
        <f t="shared" ca="1" si="26"/>
        <v>481502173.16593027</v>
      </c>
      <c r="AE128" s="90">
        <f t="shared" ca="1" si="26"/>
        <v>484720622.42267829</v>
      </c>
      <c r="AF128" s="90">
        <f t="shared" ca="1" si="26"/>
        <v>487939071.67942631</v>
      </c>
      <c r="AG128" s="90">
        <f t="shared" ca="1" si="26"/>
        <v>491157520.93617427</v>
      </c>
      <c r="AH128" s="90">
        <f t="shared" ca="1" si="26"/>
        <v>494375970.19292223</v>
      </c>
      <c r="AI128" s="90">
        <f t="shared" ca="1" si="26"/>
        <v>497594419.44967031</v>
      </c>
      <c r="AJ128" s="90">
        <f t="shared" ca="1" si="26"/>
        <v>500812868.70641828</v>
      </c>
      <c r="AK128" s="90">
        <f t="shared" ca="1" si="26"/>
        <v>504031317.9631663</v>
      </c>
      <c r="AL128" s="90">
        <f t="shared" ca="1" si="26"/>
        <v>507249767.21991426</v>
      </c>
      <c r="AM128" s="90">
        <f t="shared" ca="1" si="25"/>
        <v>510468216.47666228</v>
      </c>
      <c r="AN128" s="90">
        <f t="shared" ca="1" si="25"/>
        <v>513686665.7334103</v>
      </c>
      <c r="AO128" s="90">
        <f t="shared" ca="1" si="25"/>
        <v>516905114.99015832</v>
      </c>
      <c r="AP128" s="207">
        <f ca="1">V128*'Process Emissions Multipliers'!$H$62</f>
        <v>520123564.24690628</v>
      </c>
    </row>
    <row r="129" spans="1:42">
      <c r="A129" s="74">
        <v>77</v>
      </c>
      <c r="B129" s="208">
        <f ca="1">IF('Liv 2010'!$A137="LM",INDIRECT("'Liv 2010'!"&amp;'Country Selector'!$B$3&amp;ROW($A137))*10^12,0)*'Process Emissions Multipliers'!$C$62</f>
        <v>0</v>
      </c>
      <c r="C129">
        <f t="shared" ca="1" si="27"/>
        <v>134194058.49478662</v>
      </c>
      <c r="D129">
        <f t="shared" ca="1" si="27"/>
        <v>268388116.98957324</v>
      </c>
      <c r="E129">
        <f t="shared" ca="1" si="27"/>
        <v>402582175.48435986</v>
      </c>
      <c r="F129">
        <f t="shared" ca="1" si="27"/>
        <v>536776233.97914648</v>
      </c>
      <c r="G129">
        <f t="shared" ca="1" si="27"/>
        <v>670970292.4739331</v>
      </c>
      <c r="H129">
        <f t="shared" ca="1" si="27"/>
        <v>805164350.96871972</v>
      </c>
      <c r="I129">
        <f t="shared" ca="1" si="27"/>
        <v>939358409.46350634</v>
      </c>
      <c r="J129">
        <f t="shared" ca="1" si="27"/>
        <v>1073552467.958293</v>
      </c>
      <c r="K129">
        <f t="shared" ca="1" si="27"/>
        <v>1207746526.4530797</v>
      </c>
      <c r="L129" s="207">
        <f ca="1">IF('Liv 2020'!$A137="LM",INDIRECT("'Liv 2020'!"&amp;'Country Selector'!$B$3&amp;ROW($A137))*10^12,0)*'Process Emissions Multipliers'!$E$62</f>
        <v>1341940584.9478662</v>
      </c>
      <c r="M129">
        <f t="shared" ca="1" si="28"/>
        <v>1207746526.4530797</v>
      </c>
      <c r="N129">
        <f t="shared" ca="1" si="28"/>
        <v>1073552467.958293</v>
      </c>
      <c r="O129">
        <f t="shared" ca="1" si="28"/>
        <v>939358409.46350634</v>
      </c>
      <c r="P129">
        <f t="shared" ca="1" si="28"/>
        <v>805164350.96871972</v>
      </c>
      <c r="Q129">
        <f t="shared" ca="1" si="28"/>
        <v>670970292.4739331</v>
      </c>
      <c r="R129">
        <f t="shared" ca="1" si="28"/>
        <v>536776233.97914648</v>
      </c>
      <c r="S129">
        <f t="shared" ca="1" si="28"/>
        <v>402582175.48435986</v>
      </c>
      <c r="T129">
        <f t="shared" ca="1" si="28"/>
        <v>268388116.98957324</v>
      </c>
      <c r="U129">
        <f t="shared" ca="1" si="28"/>
        <v>134194058.49478662</v>
      </c>
      <c r="V129" s="207">
        <f ca="1">IF('Liv 2030'!$A137="LM",INDIRECT("'Liv 2030'!"&amp;'Country Selector'!$B$3&amp;ROW($A137))*10^12,0)*'Process Emissions Multipliers'!$G$62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07">
        <f ca="1">V129*'Process Emissions Multipliers'!$H$62</f>
        <v>0</v>
      </c>
    </row>
    <row r="130" spans="1:42">
      <c r="A130" s="74">
        <v>78</v>
      </c>
      <c r="B130" s="208">
        <f ca="1">IF('Liv 2010'!$A138="LM",INDIRECT("'Liv 2010'!"&amp;'Country Selector'!$B$3&amp;ROW($A138))*10^12,0)*'Process Emissions Multipliers'!$C$62</f>
        <v>0</v>
      </c>
      <c r="C130">
        <f t="shared" ca="1" si="27"/>
        <v>327194603.28878754</v>
      </c>
      <c r="D130">
        <f t="shared" ca="1" si="27"/>
        <v>654389206.57757509</v>
      </c>
      <c r="E130">
        <f t="shared" ca="1" si="27"/>
        <v>981583809.86636281</v>
      </c>
      <c r="F130">
        <f t="shared" ca="1" si="27"/>
        <v>1308778413.1551502</v>
      </c>
      <c r="G130">
        <f t="shared" ca="1" si="27"/>
        <v>1635973016.4439378</v>
      </c>
      <c r="H130">
        <f t="shared" ca="1" si="27"/>
        <v>1963167619.7327256</v>
      </c>
      <c r="I130">
        <f t="shared" ca="1" si="27"/>
        <v>2290362223.021513</v>
      </c>
      <c r="J130">
        <f t="shared" ca="1" si="27"/>
        <v>2617556826.3103004</v>
      </c>
      <c r="K130">
        <f t="shared" ca="1" si="27"/>
        <v>2944751429.5990877</v>
      </c>
      <c r="L130" s="207">
        <f ca="1">IF('Liv 2020'!$A138="LM",INDIRECT("'Liv 2020'!"&amp;'Country Selector'!$B$3&amp;ROW($A138))*10^12,0)*'Process Emissions Multipliers'!$E$62</f>
        <v>3271946032.8878756</v>
      </c>
      <c r="M130">
        <f t="shared" ca="1" si="28"/>
        <v>2944751429.5990877</v>
      </c>
      <c r="N130">
        <f t="shared" ca="1" si="28"/>
        <v>2617556826.3103004</v>
      </c>
      <c r="O130">
        <f t="shared" ca="1" si="28"/>
        <v>2290362223.021513</v>
      </c>
      <c r="P130">
        <f t="shared" ca="1" si="28"/>
        <v>1963167619.7327256</v>
      </c>
      <c r="Q130">
        <f t="shared" ca="1" si="28"/>
        <v>1635973016.4439378</v>
      </c>
      <c r="R130">
        <f t="shared" ca="1" si="28"/>
        <v>1308778413.1551502</v>
      </c>
      <c r="S130">
        <f t="shared" ca="1" si="28"/>
        <v>981583809.86636281</v>
      </c>
      <c r="T130">
        <f t="shared" ca="1" si="28"/>
        <v>654389206.57757509</v>
      </c>
      <c r="U130">
        <f t="shared" ca="1" si="28"/>
        <v>327194603.28878754</v>
      </c>
      <c r="V130" s="207">
        <f ca="1">IF('Liv 2030'!$A138="LM",INDIRECT("'Liv 2030'!"&amp;'Country Selector'!$B$3&amp;ROW($A138))*10^12,0)*'Process Emissions Multipliers'!$G$62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07">
        <f ca="1">V130*'Process Emissions Multipliers'!$H$62</f>
        <v>0</v>
      </c>
    </row>
    <row r="131" spans="1:42">
      <c r="A131" s="74">
        <v>79</v>
      </c>
      <c r="B131" s="208">
        <f ca="1">IF('Liv 2010'!$A139="LM",INDIRECT("'Liv 2010'!"&amp;'Country Selector'!$B$3&amp;ROW($A139))*10^12,0)*'Process Emissions Multipliers'!$C$62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 s="207">
        <f ca="1">IF('Liv 2020'!$A139="LM",INDIRECT("'Liv 2020'!"&amp;'Country Selector'!$B$3&amp;ROW($A139))*10^12,0)*'Process Emissions Multipliers'!$E$62</f>
        <v>0</v>
      </c>
      <c r="M131">
        <f t="shared" ca="1" si="28"/>
        <v>63063908.4655478</v>
      </c>
      <c r="N131">
        <f t="shared" ca="1" si="28"/>
        <v>126127816.9310956</v>
      </c>
      <c r="O131">
        <f t="shared" ca="1" si="28"/>
        <v>189191725.3966434</v>
      </c>
      <c r="P131">
        <f t="shared" ca="1" si="28"/>
        <v>252255633.8621912</v>
      </c>
      <c r="Q131">
        <f t="shared" ca="1" si="28"/>
        <v>315319542.327739</v>
      </c>
      <c r="R131">
        <f t="shared" ca="1" si="28"/>
        <v>378383450.7932868</v>
      </c>
      <c r="S131">
        <f t="shared" ca="1" si="28"/>
        <v>441447359.25883466</v>
      </c>
      <c r="T131">
        <f t="shared" ca="1" si="28"/>
        <v>504511267.7243824</v>
      </c>
      <c r="U131">
        <f t="shared" ca="1" si="28"/>
        <v>567575176.1899302</v>
      </c>
      <c r="V131" s="207">
        <f ca="1">IF('Liv 2030'!$A139="LM",INDIRECT("'Liv 2030'!"&amp;'Country Selector'!$B$3&amp;ROW($A139))*10^12,0)*'Process Emissions Multipliers'!$G$62</f>
        <v>630639084.655478</v>
      </c>
      <c r="W131" s="90">
        <f t="shared" ca="1" si="26"/>
        <v>635092533.91591239</v>
      </c>
      <c r="X131" s="90">
        <f t="shared" ca="1" si="26"/>
        <v>639545983.17634666</v>
      </c>
      <c r="Y131" s="90">
        <f t="shared" ca="1" si="26"/>
        <v>643999432.43678105</v>
      </c>
      <c r="Z131" s="90">
        <f t="shared" ca="1" si="26"/>
        <v>648452881.69721532</v>
      </c>
      <c r="AA131" s="90">
        <f t="shared" ca="1" si="26"/>
        <v>652906330.95764971</v>
      </c>
      <c r="AB131" s="90">
        <f t="shared" ca="1" si="26"/>
        <v>657359780.2180841</v>
      </c>
      <c r="AC131" s="90">
        <f t="shared" ca="1" si="26"/>
        <v>661813229.47851849</v>
      </c>
      <c r="AD131" s="90">
        <f t="shared" ca="1" si="26"/>
        <v>666266678.73895276</v>
      </c>
      <c r="AE131" s="90">
        <f t="shared" ca="1" si="26"/>
        <v>670720127.99938703</v>
      </c>
      <c r="AF131" s="90">
        <f t="shared" ca="1" si="26"/>
        <v>675173577.25982141</v>
      </c>
      <c r="AG131" s="90">
        <f t="shared" ca="1" si="26"/>
        <v>679627026.5202558</v>
      </c>
      <c r="AH131" s="90">
        <f t="shared" ca="1" si="26"/>
        <v>684080475.78069007</v>
      </c>
      <c r="AI131" s="90">
        <f t="shared" ca="1" si="26"/>
        <v>688533925.04112446</v>
      </c>
      <c r="AJ131" s="90">
        <f t="shared" ca="1" si="26"/>
        <v>692987374.30155885</v>
      </c>
      <c r="AK131" s="90">
        <f t="shared" ca="1" si="26"/>
        <v>697440823.56199312</v>
      </c>
      <c r="AL131" s="90">
        <f t="shared" ca="1" si="26"/>
        <v>701894272.82242751</v>
      </c>
      <c r="AM131" s="90">
        <f t="shared" ca="1" si="25"/>
        <v>706347722.08286178</v>
      </c>
      <c r="AN131" s="90">
        <f t="shared" ca="1" si="25"/>
        <v>710801171.34329605</v>
      </c>
      <c r="AO131" s="90">
        <f t="shared" ca="1" si="25"/>
        <v>715254620.60373056</v>
      </c>
      <c r="AP131" s="207">
        <f ca="1">V131*'Process Emissions Multipliers'!$H$62</f>
        <v>719708069.86416483</v>
      </c>
    </row>
    <row r="132" spans="1:42">
      <c r="A132" s="74">
        <v>80</v>
      </c>
      <c r="B132" s="208">
        <f ca="1">IF('Liv 2010'!$A140="LM",INDIRECT("'Liv 2010'!"&amp;'Country Selector'!$B$3&amp;ROW($A140))*10^12,0)*'Process Emissions Multipliers'!$C$62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 s="207">
        <f ca="1">IF('Liv 2020'!$A140="LM",INDIRECT("'Liv 2020'!"&amp;'Country Selector'!$B$3&amp;ROW($A140))*10^12,0)*'Process Emissions Multipliers'!$E$62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 s="207">
        <f ca="1">IF('Liv 2030'!$A140="LM",INDIRECT("'Liv 2030'!"&amp;'Country Selector'!$B$3&amp;ROW($A140))*10^12,0)*'Process Emissions Multipliers'!$G$62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07">
        <f ca="1">V132*'Process Emissions Multipliers'!$H$62</f>
        <v>0</v>
      </c>
    </row>
    <row r="133" spans="1:42">
      <c r="A133" s="74">
        <v>81</v>
      </c>
      <c r="B133" s="208">
        <f ca="1">IF('Liv 2010'!$A141="LM",INDIRECT("'Liv 2010'!"&amp;'Country Selector'!$B$3&amp;ROW($A141))*10^12,0)*'Process Emissions Multipliers'!$C$62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 s="207">
        <f ca="1">IF('Liv 2020'!$A141="LM",INDIRECT("'Liv 2020'!"&amp;'Country Selector'!$B$3&amp;ROW($A141))*10^12,0)*'Process Emissions Multipliers'!$E$62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 s="207">
        <f ca="1">IF('Liv 2030'!$A141="LM",INDIRECT("'Liv 2030'!"&amp;'Country Selector'!$B$3&amp;ROW($A141))*10^12,0)*'Process Emissions Multipliers'!$G$62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07">
        <f ca="1">V133*'Process Emissions Multipliers'!$H$62</f>
        <v>0</v>
      </c>
    </row>
    <row r="134" spans="1:42">
      <c r="A134" s="74">
        <v>82</v>
      </c>
      <c r="B134" s="208">
        <f ca="1">IF('Liv 2010'!$A142="LM",INDIRECT("'Liv 2010'!"&amp;'Country Selector'!$B$3&amp;ROW($A142))*10^12,0)*'Process Emissions Multipliers'!$C$62</f>
        <v>0</v>
      </c>
      <c r="C134">
        <f t="shared" ca="1" si="27"/>
        <v>293760777.0988096</v>
      </c>
      <c r="D134">
        <f t="shared" ca="1" si="27"/>
        <v>587521554.1976192</v>
      </c>
      <c r="E134">
        <f t="shared" ca="1" si="27"/>
        <v>881282331.29642868</v>
      </c>
      <c r="F134">
        <f t="shared" ca="1" si="27"/>
        <v>1175043108.3952384</v>
      </c>
      <c r="G134">
        <f t="shared" ca="1" si="27"/>
        <v>1468803885.4940479</v>
      </c>
      <c r="H134">
        <f t="shared" ca="1" si="27"/>
        <v>1762564662.5928574</v>
      </c>
      <c r="I134">
        <f t="shared" ca="1" si="27"/>
        <v>2056325439.6916671</v>
      </c>
      <c r="J134">
        <f t="shared" ca="1" si="27"/>
        <v>2350086216.7904768</v>
      </c>
      <c r="K134">
        <f t="shared" ca="1" si="27"/>
        <v>2643846993.889286</v>
      </c>
      <c r="L134" s="207">
        <f ca="1">IF('Liv 2020'!$A142="LM",INDIRECT("'Liv 2020'!"&amp;'Country Selector'!$B$3&amp;ROW($A142))*10^12,0)*'Process Emissions Multipliers'!$E$62</f>
        <v>2937607770.9880958</v>
      </c>
      <c r="M134">
        <f t="shared" ca="1" si="28"/>
        <v>2643846993.889286</v>
      </c>
      <c r="N134">
        <f t="shared" ca="1" si="28"/>
        <v>2350086216.7904768</v>
      </c>
      <c r="O134">
        <f t="shared" ca="1" si="28"/>
        <v>2056325439.6916671</v>
      </c>
      <c r="P134">
        <f t="shared" ca="1" si="28"/>
        <v>1762564662.5928574</v>
      </c>
      <c r="Q134">
        <f t="shared" ca="1" si="28"/>
        <v>1468803885.4940479</v>
      </c>
      <c r="R134">
        <f t="shared" ca="1" si="28"/>
        <v>1175043108.3952384</v>
      </c>
      <c r="S134">
        <f t="shared" ca="1" si="28"/>
        <v>881282331.29642868</v>
      </c>
      <c r="T134">
        <f t="shared" ca="1" si="28"/>
        <v>587521554.1976192</v>
      </c>
      <c r="U134">
        <f t="shared" ca="1" si="28"/>
        <v>293760777.0988096</v>
      </c>
      <c r="V134" s="207">
        <f ca="1">IF('Liv 2030'!$A142="LM",INDIRECT("'Liv 2030'!"&amp;'Country Selector'!$B$3&amp;ROW($A142))*10^12,0)*'Process Emissions Multipliers'!$G$62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07">
        <f ca="1">V134*'Process Emissions Multipliers'!$H$62</f>
        <v>0</v>
      </c>
    </row>
    <row r="135" spans="1:42">
      <c r="A135" s="74">
        <v>83</v>
      </c>
      <c r="B135" s="208">
        <f ca="1">IF('Liv 2010'!$A143="LM",INDIRECT("'Liv 2010'!"&amp;'Country Selector'!$B$3&amp;ROW($A143))*10^12,0)*'Process Emissions Multipliers'!$C$62</f>
        <v>121713168.53555354</v>
      </c>
      <c r="C135">
        <f t="shared" ca="1" si="27"/>
        <v>109541851.68199818</v>
      </c>
      <c r="D135">
        <f t="shared" ca="1" si="27"/>
        <v>97370534.828442842</v>
      </c>
      <c r="E135">
        <f t="shared" ca="1" si="27"/>
        <v>85199217.974887475</v>
      </c>
      <c r="F135">
        <f t="shared" ca="1" si="27"/>
        <v>73027901.121332124</v>
      </c>
      <c r="G135">
        <f t="shared" ca="1" si="27"/>
        <v>60856584.267776772</v>
      </c>
      <c r="H135">
        <f t="shared" ca="1" si="27"/>
        <v>48685267.414221421</v>
      </c>
      <c r="I135">
        <f t="shared" ca="1" si="27"/>
        <v>36513950.560666062</v>
      </c>
      <c r="J135">
        <f t="shared" ca="1" si="27"/>
        <v>24342633.70711071</v>
      </c>
      <c r="K135">
        <f t="shared" ca="1" si="27"/>
        <v>12171316.853555355</v>
      </c>
      <c r="L135" s="207">
        <f ca="1">IF('Liv 2020'!$A143="LM",INDIRECT("'Liv 2020'!"&amp;'Country Selector'!$B$3&amp;ROW($A143))*10^12,0)*'Process Emissions Multipliers'!$E$62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 s="207">
        <f ca="1">IF('Liv 2030'!$A143="LM",INDIRECT("'Liv 2030'!"&amp;'Country Selector'!$B$3&amp;ROW($A143))*10^12,0)*'Process Emissions Multipliers'!$G$62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07">
        <f ca="1">V135*'Process Emissions Multipliers'!$H$62</f>
        <v>0</v>
      </c>
    </row>
    <row r="136" spans="1:42">
      <c r="A136" s="74">
        <v>84</v>
      </c>
      <c r="B136" s="208">
        <f ca="1">IF('Liv 2010'!$A144="LM",INDIRECT("'Liv 2010'!"&amp;'Country Selector'!$B$3&amp;ROW($A144))*10^12,0)*'Process Emissions Multipliers'!$C$62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 s="207">
        <f ca="1">IF('Liv 2020'!$A144="LM",INDIRECT("'Liv 2020'!"&amp;'Country Selector'!$B$3&amp;ROW($A144))*10^12,0)*'Process Emissions Multipliers'!$E$62</f>
        <v>0</v>
      </c>
      <c r="M136">
        <f t="shared" ca="1" si="28"/>
        <v>2195652.7164831669</v>
      </c>
      <c r="N136">
        <f t="shared" ca="1" si="28"/>
        <v>4391305.4329663338</v>
      </c>
      <c r="O136">
        <f t="shared" ca="1" si="28"/>
        <v>6586958.1494495003</v>
      </c>
      <c r="P136">
        <f t="shared" ca="1" si="28"/>
        <v>8782610.8659326676</v>
      </c>
      <c r="Q136">
        <f t="shared" ca="1" si="28"/>
        <v>10978263.582415834</v>
      </c>
      <c r="R136">
        <f t="shared" ca="1" si="28"/>
        <v>13173916.298899001</v>
      </c>
      <c r="S136">
        <f t="shared" ca="1" si="28"/>
        <v>15369569.015382167</v>
      </c>
      <c r="T136">
        <f t="shared" ca="1" si="28"/>
        <v>17565221.731865335</v>
      </c>
      <c r="U136">
        <f t="shared" ca="1" si="28"/>
        <v>19760874.4483485</v>
      </c>
      <c r="V136" s="207">
        <f ca="1">IF('Liv 2030'!$A144="LM",INDIRECT("'Liv 2030'!"&amp;'Country Selector'!$B$3&amp;ROW($A144))*10^12,0)*'Process Emissions Multipliers'!$G$62</f>
        <v>21956527.164831668</v>
      </c>
      <c r="W136" s="90">
        <f t="shared" ca="1" si="26"/>
        <v>22111579.843999732</v>
      </c>
      <c r="X136" s="90">
        <f t="shared" ca="1" si="26"/>
        <v>22266632.523167789</v>
      </c>
      <c r="Y136" s="90">
        <f t="shared" ca="1" si="26"/>
        <v>22421685.202335853</v>
      </c>
      <c r="Z136" s="90">
        <f t="shared" ca="1" si="26"/>
        <v>22576737.881503917</v>
      </c>
      <c r="AA136" s="90">
        <f t="shared" ca="1" si="26"/>
        <v>22731790.560671978</v>
      </c>
      <c r="AB136" s="90">
        <f t="shared" ca="1" si="26"/>
        <v>22886843.239840038</v>
      </c>
      <c r="AC136" s="90">
        <f t="shared" ca="1" si="26"/>
        <v>23041895.919008099</v>
      </c>
      <c r="AD136" s="90">
        <f t="shared" ca="1" si="26"/>
        <v>23196948.598176163</v>
      </c>
      <c r="AE136" s="90">
        <f t="shared" ca="1" si="26"/>
        <v>23352001.277344227</v>
      </c>
      <c r="AF136" s="90">
        <f t="shared" ca="1" si="26"/>
        <v>23507053.956512287</v>
      </c>
      <c r="AG136" s="90">
        <f t="shared" ca="1" si="26"/>
        <v>23662106.635680348</v>
      </c>
      <c r="AH136" s="90">
        <f t="shared" ca="1" si="26"/>
        <v>23817159.314848412</v>
      </c>
      <c r="AI136" s="90">
        <f t="shared" ca="1" si="26"/>
        <v>23972211.994016472</v>
      </c>
      <c r="AJ136" s="90">
        <f t="shared" ca="1" si="26"/>
        <v>24127264.673184536</v>
      </c>
      <c r="AK136" s="90">
        <f t="shared" ca="1" si="26"/>
        <v>24282317.352352597</v>
      </c>
      <c r="AL136" s="90">
        <f t="shared" ca="1" si="26"/>
        <v>24437370.031520657</v>
      </c>
      <c r="AM136" s="90">
        <f t="shared" ca="1" si="25"/>
        <v>24592422.710688718</v>
      </c>
      <c r="AN136" s="90">
        <f t="shared" ca="1" si="25"/>
        <v>24747475.389856786</v>
      </c>
      <c r="AO136" s="90">
        <f t="shared" ca="1" si="25"/>
        <v>24902528.069024846</v>
      </c>
      <c r="AP136" s="207">
        <f ca="1">V136*'Process Emissions Multipliers'!$H$62</f>
        <v>25057580.748192906</v>
      </c>
    </row>
    <row r="137" spans="1:42">
      <c r="A137" s="74">
        <v>85</v>
      </c>
      <c r="B137" s="208">
        <f ca="1">IF('Liv 2010'!$A145="LM",INDIRECT("'Liv 2010'!"&amp;'Country Selector'!$B$3&amp;ROW($A145))*10^12,0)*'Process Emissions Multipliers'!$C$62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 s="207">
        <f ca="1">IF('Liv 2020'!$A145="LM",INDIRECT("'Liv 2020'!"&amp;'Country Selector'!$B$3&amp;ROW($A145))*10^12,0)*'Process Emissions Multipliers'!$E$62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 s="207">
        <f ca="1">IF('Liv 2030'!$A145="LM",INDIRECT("'Liv 2030'!"&amp;'Country Selector'!$B$3&amp;ROW($A145))*10^12,0)*'Process Emissions Multipliers'!$G$62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07">
        <f ca="1">V137*'Process Emissions Multipliers'!$H$62</f>
        <v>0</v>
      </c>
    </row>
    <row r="138" spans="1:42">
      <c r="A138" s="74">
        <v>86</v>
      </c>
      <c r="B138" s="208">
        <f ca="1">IF('Liv 2010'!$A146="LM",INDIRECT("'Liv 2010'!"&amp;'Country Selector'!$B$3&amp;ROW($A146))*10^12,0)*'Process Emissions Multipliers'!$C$62</f>
        <v>14229785.407500003</v>
      </c>
      <c r="C138">
        <f t="shared" ca="1" si="27"/>
        <v>50756444.895156726</v>
      </c>
      <c r="D138">
        <f t="shared" ca="1" si="27"/>
        <v>87283104.382813454</v>
      </c>
      <c r="E138">
        <f t="shared" ca="1" si="27"/>
        <v>123809763.8704702</v>
      </c>
      <c r="F138">
        <f t="shared" ca="1" si="27"/>
        <v>160336423.35812691</v>
      </c>
      <c r="G138">
        <f t="shared" ca="1" si="27"/>
        <v>196863082.84578365</v>
      </c>
      <c r="H138">
        <f t="shared" ca="1" si="27"/>
        <v>233389742.33344036</v>
      </c>
      <c r="I138">
        <f t="shared" ca="1" si="27"/>
        <v>269916401.82109714</v>
      </c>
      <c r="J138">
        <f t="shared" ca="1" si="27"/>
        <v>306443061.30875379</v>
      </c>
      <c r="K138">
        <f t="shared" ca="1" si="27"/>
        <v>342969720.79641056</v>
      </c>
      <c r="L138" s="207">
        <f ca="1">IF('Liv 2020'!$A146="LM",INDIRECT("'Liv 2020'!"&amp;'Country Selector'!$B$3&amp;ROW($A146))*10^12,0)*'Process Emissions Multipliers'!$E$62</f>
        <v>379496380.28406727</v>
      </c>
      <c r="M138">
        <f t="shared" ca="1" si="28"/>
        <v>529926176.67826933</v>
      </c>
      <c r="N138">
        <f t="shared" ca="1" si="28"/>
        <v>680355973.07247138</v>
      </c>
      <c r="O138">
        <f t="shared" ca="1" si="28"/>
        <v>830785769.46667337</v>
      </c>
      <c r="P138">
        <f t="shared" ca="1" si="28"/>
        <v>981215565.86087561</v>
      </c>
      <c r="Q138">
        <f t="shared" ca="1" si="28"/>
        <v>1131645362.2550776</v>
      </c>
      <c r="R138">
        <f t="shared" ca="1" si="28"/>
        <v>1282075158.6492796</v>
      </c>
      <c r="S138">
        <f t="shared" ca="1" si="28"/>
        <v>1432504955.0434816</v>
      </c>
      <c r="T138">
        <f t="shared" ca="1" si="28"/>
        <v>1582934751.4376838</v>
      </c>
      <c r="U138">
        <f t="shared" ca="1" si="28"/>
        <v>1733364547.8318856</v>
      </c>
      <c r="V138" s="207">
        <f ca="1">IF('Liv 2030'!$A146="LM",INDIRECT("'Liv 2030'!"&amp;'Country Selector'!$B$3&amp;ROW($A146))*10^12,0)*'Process Emissions Multipliers'!$G$62</f>
        <v>1883794344.2260878</v>
      </c>
      <c r="W138" s="90">
        <f t="shared" ca="1" si="26"/>
        <v>1897097329.6154048</v>
      </c>
      <c r="X138" s="90">
        <f t="shared" ca="1" si="26"/>
        <v>1910400315.0047216</v>
      </c>
      <c r="Y138" s="90">
        <f t="shared" ca="1" si="26"/>
        <v>1923703300.3940389</v>
      </c>
      <c r="Z138" s="90">
        <f t="shared" ca="1" si="26"/>
        <v>1937006285.783356</v>
      </c>
      <c r="AA138" s="90">
        <f t="shared" ca="1" si="26"/>
        <v>1950309271.1726727</v>
      </c>
      <c r="AB138" s="90">
        <f t="shared" ca="1" si="26"/>
        <v>1963612256.5619898</v>
      </c>
      <c r="AC138" s="90">
        <f t="shared" ca="1" si="26"/>
        <v>1976915241.9513068</v>
      </c>
      <c r="AD138" s="90">
        <f t="shared" ca="1" si="26"/>
        <v>1990218227.3406239</v>
      </c>
      <c r="AE138" s="90">
        <f t="shared" ca="1" si="26"/>
        <v>2003521212.7299409</v>
      </c>
      <c r="AF138" s="90">
        <f t="shared" ca="1" si="26"/>
        <v>2016824198.1192579</v>
      </c>
      <c r="AG138" s="90">
        <f t="shared" ca="1" si="26"/>
        <v>2030127183.508575</v>
      </c>
      <c r="AH138" s="90">
        <f t="shared" ca="1" si="26"/>
        <v>2043430168.8978918</v>
      </c>
      <c r="AI138" s="90">
        <f t="shared" ca="1" si="26"/>
        <v>2056733154.2872088</v>
      </c>
      <c r="AJ138" s="90">
        <f t="shared" ca="1" si="26"/>
        <v>2070036139.6765258</v>
      </c>
      <c r="AK138" s="90">
        <f t="shared" ca="1" si="26"/>
        <v>2083339125.0658426</v>
      </c>
      <c r="AL138" s="90">
        <f t="shared" ca="1" si="26"/>
        <v>2096642110.4551597</v>
      </c>
      <c r="AM138" s="90">
        <f t="shared" ca="1" si="25"/>
        <v>2109945095.8444767</v>
      </c>
      <c r="AN138" s="90">
        <f t="shared" ca="1" si="25"/>
        <v>2123248081.233794</v>
      </c>
      <c r="AO138" s="90">
        <f t="shared" ca="1" si="25"/>
        <v>2136551066.623111</v>
      </c>
      <c r="AP138" s="207">
        <f ca="1">V138*'Process Emissions Multipliers'!$H$62</f>
        <v>2149854052.0124278</v>
      </c>
    </row>
    <row r="139" spans="1:42">
      <c r="A139" s="74">
        <v>87</v>
      </c>
      <c r="B139" s="208">
        <f ca="1">IF('Liv 2010'!$A147="LM",INDIRECT("'Liv 2010'!"&amp;'Country Selector'!$B$3&amp;ROW($A147))*10^12,0)*'Process Emissions Multipliers'!$C$62</f>
        <v>12666731.721036699</v>
      </c>
      <c r="C139">
        <f t="shared" ca="1" si="27"/>
        <v>11400058.548933029</v>
      </c>
      <c r="D139">
        <f t="shared" ca="1" si="27"/>
        <v>10133385.37682936</v>
      </c>
      <c r="E139">
        <f t="shared" ca="1" si="27"/>
        <v>8866712.2047256883</v>
      </c>
      <c r="F139">
        <f t="shared" ca="1" si="27"/>
        <v>7600039.0326220188</v>
      </c>
      <c r="G139">
        <f t="shared" ca="1" si="27"/>
        <v>6333365.8605183493</v>
      </c>
      <c r="H139">
        <f t="shared" ca="1" si="27"/>
        <v>5066692.6884146798</v>
      </c>
      <c r="I139">
        <f t="shared" ca="1" si="27"/>
        <v>3800019.5163110094</v>
      </c>
      <c r="J139">
        <f t="shared" ca="1" si="27"/>
        <v>2533346.3442073399</v>
      </c>
      <c r="K139">
        <f t="shared" ca="1" si="27"/>
        <v>1266673.17210367</v>
      </c>
      <c r="L139" s="207">
        <f ca="1">IF('Liv 2020'!$A147="LM",INDIRECT("'Liv 2020'!"&amp;'Country Selector'!$B$3&amp;ROW($A147))*10^12,0)*'Process Emissions Multipliers'!$E$62</f>
        <v>0</v>
      </c>
      <c r="M139">
        <f t="shared" ca="1" si="28"/>
        <v>269737478.51018608</v>
      </c>
      <c r="N139">
        <f t="shared" ca="1" si="28"/>
        <v>539474957.02037215</v>
      </c>
      <c r="O139">
        <f t="shared" ca="1" si="28"/>
        <v>809212435.53055835</v>
      </c>
      <c r="P139">
        <f t="shared" ca="1" si="28"/>
        <v>1078949914.0407443</v>
      </c>
      <c r="Q139">
        <f t="shared" ca="1" si="28"/>
        <v>1348687392.5509305</v>
      </c>
      <c r="R139">
        <f t="shared" ca="1" si="28"/>
        <v>1618424871.0611167</v>
      </c>
      <c r="S139">
        <f t="shared" ca="1" si="28"/>
        <v>1888162349.5713029</v>
      </c>
      <c r="T139">
        <f t="shared" ca="1" si="28"/>
        <v>2157899828.0814886</v>
      </c>
      <c r="U139">
        <f t="shared" ca="1" si="28"/>
        <v>2427637306.5916748</v>
      </c>
      <c r="V139" s="207">
        <f ca="1">IF('Liv 2030'!$A147="LM",INDIRECT("'Liv 2030'!"&amp;'Country Selector'!$B$3&amp;ROW($A147))*10^12,0)*'Process Emissions Multipliers'!$G$62</f>
        <v>2697374785.101861</v>
      </c>
      <c r="W139" s="90">
        <f t="shared" ca="1" si="26"/>
        <v>2716423115.6511617</v>
      </c>
      <c r="X139" s="90">
        <f t="shared" ca="1" si="26"/>
        <v>2735471446.2004628</v>
      </c>
      <c r="Y139" s="90">
        <f t="shared" ca="1" si="26"/>
        <v>2754519776.7497635</v>
      </c>
      <c r="Z139" s="90">
        <f t="shared" ca="1" si="26"/>
        <v>2773568107.2990646</v>
      </c>
      <c r="AA139" s="90">
        <f t="shared" ca="1" si="26"/>
        <v>2792616437.8483658</v>
      </c>
      <c r="AB139" s="90">
        <f t="shared" ca="1" si="26"/>
        <v>2811664768.3976669</v>
      </c>
      <c r="AC139" s="90">
        <f t="shared" ca="1" si="26"/>
        <v>2830713098.9469676</v>
      </c>
      <c r="AD139" s="90">
        <f t="shared" ca="1" si="26"/>
        <v>2849761429.4962683</v>
      </c>
      <c r="AE139" s="90">
        <f t="shared" ca="1" si="26"/>
        <v>2868809760.0455694</v>
      </c>
      <c r="AF139" s="90">
        <f t="shared" ca="1" si="26"/>
        <v>2887858090.5948706</v>
      </c>
      <c r="AG139" s="90">
        <f t="shared" ca="1" si="26"/>
        <v>2906906421.1441712</v>
      </c>
      <c r="AH139" s="90">
        <f t="shared" ca="1" si="26"/>
        <v>2925954751.6934719</v>
      </c>
      <c r="AI139" s="90">
        <f t="shared" ca="1" si="26"/>
        <v>2945003082.2427731</v>
      </c>
      <c r="AJ139" s="90">
        <f t="shared" ca="1" si="26"/>
        <v>2964051412.7920742</v>
      </c>
      <c r="AK139" s="90">
        <f t="shared" ca="1" si="26"/>
        <v>2983099743.3413744</v>
      </c>
      <c r="AL139" s="90">
        <f t="shared" ca="1" si="26"/>
        <v>3002148073.8906755</v>
      </c>
      <c r="AM139" s="90">
        <f t="shared" ca="1" si="25"/>
        <v>3021196404.4399772</v>
      </c>
      <c r="AN139" s="90">
        <f t="shared" ca="1" si="25"/>
        <v>3040244734.9892778</v>
      </c>
      <c r="AO139" s="90">
        <f t="shared" ca="1" si="25"/>
        <v>3059293065.538579</v>
      </c>
      <c r="AP139" s="207">
        <f ca="1">V139*'Process Emissions Multipliers'!$H$62</f>
        <v>3078341396.0878797</v>
      </c>
    </row>
    <row r="140" spans="1:42">
      <c r="A140" s="74">
        <v>88</v>
      </c>
      <c r="B140" s="208">
        <f ca="1">IF('Liv 2010'!$A148="LM",INDIRECT("'Liv 2010'!"&amp;'Country Selector'!$B$3&amp;ROW($A148))*10^12,0)*'Process Emissions Multipliers'!$C$62</f>
        <v>0</v>
      </c>
      <c r="C140">
        <f t="shared" ca="1" si="27"/>
        <v>22951829.63064887</v>
      </c>
      <c r="D140">
        <f t="shared" ca="1" si="27"/>
        <v>45903659.26129774</v>
      </c>
      <c r="E140">
        <f t="shared" ca="1" si="27"/>
        <v>68855488.891946599</v>
      </c>
      <c r="F140">
        <f t="shared" ca="1" si="27"/>
        <v>91807318.52259548</v>
      </c>
      <c r="G140">
        <f t="shared" ca="1" si="27"/>
        <v>114759148.15324435</v>
      </c>
      <c r="H140">
        <f t="shared" ca="1" si="27"/>
        <v>137710977.7838932</v>
      </c>
      <c r="I140">
        <f t="shared" ca="1" si="27"/>
        <v>160662807.41454208</v>
      </c>
      <c r="J140">
        <f t="shared" ca="1" si="27"/>
        <v>183614637.04519096</v>
      </c>
      <c r="K140">
        <f t="shared" ca="1" si="27"/>
        <v>206566466.67583984</v>
      </c>
      <c r="L140" s="207">
        <f ca="1">IF('Liv 2020'!$A148="LM",INDIRECT("'Liv 2020'!"&amp;'Country Selector'!$B$3&amp;ROW($A148))*10^12,0)*'Process Emissions Multipliers'!$E$62</f>
        <v>229518296.30648869</v>
      </c>
      <c r="M140">
        <f t="shared" ca="1" si="28"/>
        <v>206566466.67583984</v>
      </c>
      <c r="N140">
        <f t="shared" ca="1" si="28"/>
        <v>183614637.04519096</v>
      </c>
      <c r="O140">
        <f t="shared" ca="1" si="28"/>
        <v>160662807.41454208</v>
      </c>
      <c r="P140">
        <f t="shared" ca="1" si="28"/>
        <v>137710977.7838932</v>
      </c>
      <c r="Q140">
        <f t="shared" ca="1" si="28"/>
        <v>114759148.15324435</v>
      </c>
      <c r="R140">
        <f t="shared" ca="1" si="28"/>
        <v>91807318.52259548</v>
      </c>
      <c r="S140">
        <f t="shared" ca="1" si="28"/>
        <v>68855488.891946599</v>
      </c>
      <c r="T140">
        <f t="shared" ca="1" si="28"/>
        <v>45903659.26129774</v>
      </c>
      <c r="U140">
        <f t="shared" ca="1" si="28"/>
        <v>22951829.63064887</v>
      </c>
      <c r="V140" s="207">
        <f ca="1">IF('Liv 2030'!$A148="LM",INDIRECT("'Liv 2030'!"&amp;'Country Selector'!$B$3&amp;ROW($A148))*10^12,0)*'Process Emissions Multipliers'!$G$62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07">
        <f ca="1">V140*'Process Emissions Multipliers'!$H$62</f>
        <v>0</v>
      </c>
    </row>
    <row r="141" spans="1:42">
      <c r="A141" s="74">
        <v>89</v>
      </c>
      <c r="B141" s="208">
        <f ca="1">IF('Liv 2010'!$A149="LM",INDIRECT("'Liv 2010'!"&amp;'Country Selector'!$B$3&amp;ROW($A149))*10^12,0)*'Process Emissions Multipliers'!$C$62</f>
        <v>716045744.02219856</v>
      </c>
      <c r="C141">
        <f t="shared" ca="1" si="27"/>
        <v>828319397.94821072</v>
      </c>
      <c r="D141">
        <f t="shared" ca="1" si="27"/>
        <v>940593051.87422311</v>
      </c>
      <c r="E141">
        <f t="shared" ca="1" si="27"/>
        <v>1052866705.8002353</v>
      </c>
      <c r="F141">
        <f t="shared" ca="1" si="27"/>
        <v>1165140359.7262475</v>
      </c>
      <c r="G141">
        <f t="shared" ca="1" si="27"/>
        <v>1277414013.6522598</v>
      </c>
      <c r="H141">
        <f t="shared" ca="1" si="27"/>
        <v>1389687667.5782719</v>
      </c>
      <c r="I141">
        <f t="shared" ca="1" si="27"/>
        <v>1501961321.5042841</v>
      </c>
      <c r="J141">
        <f t="shared" ca="1" si="27"/>
        <v>1614234975.4302967</v>
      </c>
      <c r="K141">
        <f t="shared" ca="1" si="27"/>
        <v>1726508629.3563087</v>
      </c>
      <c r="L141" s="207">
        <f ca="1">IF('Liv 2020'!$A149="LM",INDIRECT("'Liv 2020'!"&amp;'Country Selector'!$B$3&amp;ROW($A149))*10^12,0)*'Process Emissions Multipliers'!$E$62</f>
        <v>1838782283.282321</v>
      </c>
      <c r="M141">
        <f t="shared" ca="1" si="28"/>
        <v>1654904054.9540889</v>
      </c>
      <c r="N141">
        <f t="shared" ca="1" si="28"/>
        <v>1471025826.6258569</v>
      </c>
      <c r="O141">
        <f t="shared" ca="1" si="28"/>
        <v>1287147598.2976246</v>
      </c>
      <c r="P141">
        <f t="shared" ca="1" si="28"/>
        <v>1103269369.9693925</v>
      </c>
      <c r="Q141">
        <f t="shared" ca="1" si="28"/>
        <v>919391141.64116061</v>
      </c>
      <c r="R141">
        <f t="shared" ca="1" si="28"/>
        <v>735512913.31292844</v>
      </c>
      <c r="S141">
        <f t="shared" ca="1" si="28"/>
        <v>551634684.98469627</v>
      </c>
      <c r="T141">
        <f t="shared" ca="1" si="28"/>
        <v>367756456.65646422</v>
      </c>
      <c r="U141">
        <f t="shared" ca="1" si="28"/>
        <v>183878228.32823211</v>
      </c>
      <c r="V141" s="207">
        <f ca="1">IF('Liv 2030'!$A149="LM",INDIRECT("'Liv 2030'!"&amp;'Country Selector'!$B$3&amp;ROW($A149))*10^12,0)*'Process Emissions Multipliers'!$G$62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07">
        <f ca="1">V141*'Process Emissions Multipliers'!$H$62</f>
        <v>0</v>
      </c>
    </row>
    <row r="142" spans="1:42">
      <c r="A142" s="74">
        <v>90</v>
      </c>
      <c r="B142" s="208">
        <f ca="1">IF('Liv 2010'!$A150="LM",INDIRECT("'Liv 2010'!"&amp;'Country Selector'!$B$3&amp;ROW($A150))*10^12,0)*'Process Emissions Multipliers'!$C$62</f>
        <v>5214883207.1667509</v>
      </c>
      <c r="C142">
        <f t="shared" ca="1" si="27"/>
        <v>4694508424.1932573</v>
      </c>
      <c r="D142">
        <f t="shared" ca="1" si="27"/>
        <v>4174133641.2197657</v>
      </c>
      <c r="E142">
        <f t="shared" ca="1" si="27"/>
        <v>3653758858.246273</v>
      </c>
      <c r="F142">
        <f t="shared" ca="1" si="27"/>
        <v>3133384075.2727799</v>
      </c>
      <c r="G142">
        <f t="shared" ca="1" si="27"/>
        <v>2613009292.2992873</v>
      </c>
      <c r="H142">
        <f t="shared" ca="1" si="27"/>
        <v>2092634509.3257947</v>
      </c>
      <c r="I142">
        <f t="shared" ca="1" si="27"/>
        <v>1572259726.3523018</v>
      </c>
      <c r="J142">
        <f t="shared" ca="1" si="27"/>
        <v>1051884943.3788095</v>
      </c>
      <c r="K142">
        <f t="shared" ca="1" si="27"/>
        <v>531510160.40531671</v>
      </c>
      <c r="L142" s="207">
        <f ca="1">IF('Liv 2020'!$A150="LM",INDIRECT("'Liv 2020'!"&amp;'Country Selector'!$B$3&amp;ROW($A150))*10^12,0)*'Process Emissions Multipliers'!$E$62</f>
        <v>11135377.431823997</v>
      </c>
      <c r="M142">
        <f t="shared" ca="1" si="28"/>
        <v>199024868.23612374</v>
      </c>
      <c r="N142">
        <f t="shared" ca="1" si="28"/>
        <v>386914359.04042345</v>
      </c>
      <c r="O142">
        <f t="shared" ca="1" si="28"/>
        <v>574803849.84472322</v>
      </c>
      <c r="P142">
        <f t="shared" ca="1" si="28"/>
        <v>762693340.64902294</v>
      </c>
      <c r="Q142">
        <f t="shared" ca="1" si="28"/>
        <v>950582831.45332277</v>
      </c>
      <c r="R142">
        <f t="shared" ca="1" si="28"/>
        <v>1138472322.2576225</v>
      </c>
      <c r="S142">
        <f t="shared" ca="1" si="28"/>
        <v>1326361813.0619223</v>
      </c>
      <c r="T142">
        <f t="shared" ca="1" si="28"/>
        <v>1514251303.8662219</v>
      </c>
      <c r="U142">
        <f t="shared" ca="1" si="28"/>
        <v>1702140794.6705215</v>
      </c>
      <c r="V142" s="207">
        <f ca="1">IF('Liv 2030'!$A150="LM",INDIRECT("'Liv 2030'!"&amp;'Country Selector'!$B$3&amp;ROW($A150))*10^12,0)*'Process Emissions Multipliers'!$G$62</f>
        <v>1890030285.4748213</v>
      </c>
      <c r="W142" s="90">
        <f t="shared" ca="1" si="26"/>
        <v>1903377307.8555303</v>
      </c>
      <c r="X142" s="90">
        <f t="shared" ca="1" si="26"/>
        <v>1916724330.2362387</v>
      </c>
      <c r="Y142" s="90">
        <f t="shared" ca="1" si="26"/>
        <v>1930071352.6169477</v>
      </c>
      <c r="Z142" s="90">
        <f t="shared" ca="1" si="26"/>
        <v>1943418374.9976563</v>
      </c>
      <c r="AA142" s="90">
        <f t="shared" ca="1" si="26"/>
        <v>1956765397.378365</v>
      </c>
      <c r="AB142" s="90">
        <f t="shared" ca="1" si="26"/>
        <v>1970112419.759074</v>
      </c>
      <c r="AC142" s="90">
        <f t="shared" ca="1" si="26"/>
        <v>1983459442.1397824</v>
      </c>
      <c r="AD142" s="90">
        <f t="shared" ca="1" si="26"/>
        <v>1996806464.5204914</v>
      </c>
      <c r="AE142" s="90">
        <f t="shared" ca="1" si="26"/>
        <v>2010153486.9012001</v>
      </c>
      <c r="AF142" s="90">
        <f t="shared" ca="1" si="26"/>
        <v>2023500509.281909</v>
      </c>
      <c r="AG142" s="90">
        <f t="shared" ca="1" si="26"/>
        <v>2036847531.6626177</v>
      </c>
      <c r="AH142" s="90">
        <f t="shared" ca="1" si="26"/>
        <v>2050194554.0433264</v>
      </c>
      <c r="AI142" s="90">
        <f t="shared" ca="1" si="26"/>
        <v>2063541576.4240351</v>
      </c>
      <c r="AJ142" s="90">
        <f t="shared" ca="1" si="26"/>
        <v>2076888598.8047438</v>
      </c>
      <c r="AK142" s="90">
        <f t="shared" ca="1" si="26"/>
        <v>2090235621.1854525</v>
      </c>
      <c r="AL142" s="90">
        <f t="shared" ref="AL142:AO157" ca="1" si="29">$V142*($AP$1-AL$1)/($AP$1-$V$1)+$AP142*(AL$1-$V$1)/($AP$1-$V$1)</f>
        <v>2103582643.5661614</v>
      </c>
      <c r="AM142" s="90">
        <f t="shared" ca="1" si="29"/>
        <v>2116929665.9468703</v>
      </c>
      <c r="AN142" s="90">
        <f t="shared" ca="1" si="29"/>
        <v>2130276688.327579</v>
      </c>
      <c r="AO142" s="90">
        <f t="shared" ca="1" si="29"/>
        <v>2143623710.7082877</v>
      </c>
      <c r="AP142" s="207">
        <f ca="1">V142*'Process Emissions Multipliers'!$H$62</f>
        <v>2156970733.0889964</v>
      </c>
    </row>
    <row r="143" spans="1:42">
      <c r="A143" s="74">
        <v>91</v>
      </c>
      <c r="B143" s="208">
        <f ca="1">IF('Liv 2010'!$A151="LM",INDIRECT("'Liv 2010'!"&amp;'Country Selector'!$B$3&amp;ROW($A151))*10^12,0)*'Process Emissions Multipliers'!$C$62</f>
        <v>0</v>
      </c>
      <c r="C143">
        <f t="shared" ca="1" si="27"/>
        <v>60752509.688751481</v>
      </c>
      <c r="D143">
        <f t="shared" ca="1" si="27"/>
        <v>121505019.37750296</v>
      </c>
      <c r="E143">
        <f t="shared" ca="1" si="27"/>
        <v>182257529.06625444</v>
      </c>
      <c r="F143">
        <f t="shared" ca="1" si="27"/>
        <v>243010038.75500593</v>
      </c>
      <c r="G143">
        <f t="shared" ca="1" si="27"/>
        <v>303762548.44375741</v>
      </c>
      <c r="H143">
        <f t="shared" ca="1" si="27"/>
        <v>364515058.13250887</v>
      </c>
      <c r="I143">
        <f t="shared" ca="1" si="27"/>
        <v>425267567.82126033</v>
      </c>
      <c r="J143">
        <f t="shared" ca="1" si="27"/>
        <v>486020077.51001185</v>
      </c>
      <c r="K143">
        <f t="shared" ca="1" si="27"/>
        <v>546772587.19876337</v>
      </c>
      <c r="L143" s="207">
        <f ca="1">IF('Liv 2020'!$A151="LM",INDIRECT("'Liv 2020'!"&amp;'Country Selector'!$B$3&amp;ROW($A151))*10^12,0)*'Process Emissions Multipliers'!$E$62</f>
        <v>607525096.88751483</v>
      </c>
      <c r="M143">
        <f t="shared" ca="1" si="28"/>
        <v>546772587.19876337</v>
      </c>
      <c r="N143">
        <f t="shared" ca="1" si="28"/>
        <v>486020077.51001185</v>
      </c>
      <c r="O143">
        <f t="shared" ca="1" si="28"/>
        <v>425267567.82126033</v>
      </c>
      <c r="P143">
        <f t="shared" ca="1" si="28"/>
        <v>364515058.13250887</v>
      </c>
      <c r="Q143">
        <f t="shared" ca="1" si="28"/>
        <v>303762548.44375741</v>
      </c>
      <c r="R143">
        <f t="shared" ca="1" si="28"/>
        <v>243010038.75500593</v>
      </c>
      <c r="S143">
        <f t="shared" ca="1" si="28"/>
        <v>182257529.06625444</v>
      </c>
      <c r="T143">
        <f t="shared" ca="1" si="28"/>
        <v>121505019.37750296</v>
      </c>
      <c r="U143">
        <f t="shared" ca="1" si="28"/>
        <v>60752509.688751481</v>
      </c>
      <c r="V143" s="207">
        <f ca="1">IF('Liv 2030'!$A151="LM",INDIRECT("'Liv 2030'!"&amp;'Country Selector'!$B$3&amp;ROW($A151))*10^12,0)*'Process Emissions Multipliers'!$G$62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07">
        <f ca="1">V143*'Process Emissions Multipliers'!$H$62</f>
        <v>0</v>
      </c>
    </row>
    <row r="144" spans="1:42">
      <c r="A144" s="74">
        <v>92</v>
      </c>
      <c r="B144" s="208">
        <f ca="1">IF('Liv 2010'!$A152="LM",INDIRECT("'Liv 2010'!"&amp;'Country Selector'!$B$3&amp;ROW($A152))*10^12,0)*'Process Emissions Multipliers'!$C$62</f>
        <v>129272.49930072886</v>
      </c>
      <c r="C144">
        <f t="shared" ca="1" si="27"/>
        <v>76013327.264833614</v>
      </c>
      <c r="D144">
        <f t="shared" ca="1" si="27"/>
        <v>151897382.03036651</v>
      </c>
      <c r="E144">
        <f t="shared" ca="1" si="27"/>
        <v>227781436.79589942</v>
      </c>
      <c r="F144">
        <f t="shared" ca="1" si="27"/>
        <v>303665491.5614323</v>
      </c>
      <c r="G144">
        <f t="shared" ca="1" si="27"/>
        <v>379549546.32696521</v>
      </c>
      <c r="H144">
        <f t="shared" ca="1" si="27"/>
        <v>455433601.09249812</v>
      </c>
      <c r="I144">
        <f t="shared" ca="1" si="27"/>
        <v>531317655.85803097</v>
      </c>
      <c r="J144">
        <f t="shared" ca="1" si="27"/>
        <v>607201710.62356389</v>
      </c>
      <c r="K144">
        <f t="shared" ca="1" si="27"/>
        <v>683085765.38909674</v>
      </c>
      <c r="L144" s="207">
        <f ca="1">IF('Liv 2020'!$A152="LM",INDIRECT("'Liv 2020'!"&amp;'Country Selector'!$B$3&amp;ROW($A152))*10^12,0)*'Process Emissions Multipliers'!$E$62</f>
        <v>758969820.15462971</v>
      </c>
      <c r="M144">
        <f t="shared" ca="1" si="28"/>
        <v>683072838.13916671</v>
      </c>
      <c r="N144">
        <f t="shared" ca="1" si="28"/>
        <v>607175856.12370372</v>
      </c>
      <c r="O144">
        <f t="shared" ca="1" si="28"/>
        <v>531278874.10824078</v>
      </c>
      <c r="P144">
        <f t="shared" ca="1" si="28"/>
        <v>455381892.09277785</v>
      </c>
      <c r="Q144">
        <f t="shared" ca="1" si="28"/>
        <v>379484910.07731485</v>
      </c>
      <c r="R144">
        <f t="shared" ca="1" si="28"/>
        <v>303587928.06185186</v>
      </c>
      <c r="S144">
        <f t="shared" ca="1" si="28"/>
        <v>227690946.04638892</v>
      </c>
      <c r="T144">
        <f t="shared" ca="1" si="28"/>
        <v>151793964.03092593</v>
      </c>
      <c r="U144">
        <f t="shared" ca="1" si="28"/>
        <v>75896982.015462965</v>
      </c>
      <c r="V144" s="207">
        <f ca="1">IF('Liv 2030'!$A152="LM",INDIRECT("'Liv 2030'!"&amp;'Country Selector'!$B$3&amp;ROW($A152))*10^12,0)*'Process Emissions Multipliers'!$G$62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07">
        <f ca="1">V144*'Process Emissions Multipliers'!$H$62</f>
        <v>0</v>
      </c>
    </row>
    <row r="145" spans="1:42">
      <c r="A145" s="74">
        <v>93</v>
      </c>
      <c r="B145" s="208">
        <f ca="1">IF('Liv 2010'!$A153="LM",INDIRECT("'Liv 2010'!"&amp;'Country Selector'!$B$3&amp;ROW($A153))*10^12,0)*'Process Emissions Multipliers'!$C$62</f>
        <v>0</v>
      </c>
      <c r="C145">
        <f t="shared" ca="1" si="27"/>
        <v>264629170.8962937</v>
      </c>
      <c r="D145">
        <f t="shared" ca="1" si="27"/>
        <v>529258341.7925874</v>
      </c>
      <c r="E145">
        <f t="shared" ca="1" si="27"/>
        <v>793887512.68888116</v>
      </c>
      <c r="F145">
        <f t="shared" ca="1" si="27"/>
        <v>1058516683.5851748</v>
      </c>
      <c r="G145">
        <f t="shared" ca="1" si="27"/>
        <v>1323145854.4814684</v>
      </c>
      <c r="H145">
        <f t="shared" ca="1" si="27"/>
        <v>1587775025.3777623</v>
      </c>
      <c r="I145">
        <f t="shared" ca="1" si="27"/>
        <v>1852404196.274056</v>
      </c>
      <c r="J145">
        <f t="shared" ca="1" si="27"/>
        <v>2117033367.1703496</v>
      </c>
      <c r="K145">
        <f t="shared" ca="1" si="27"/>
        <v>2381662538.0666432</v>
      </c>
      <c r="L145" s="207">
        <f ca="1">IF('Liv 2020'!$A153="LM",INDIRECT("'Liv 2020'!"&amp;'Country Selector'!$B$3&amp;ROW($A153))*10^12,0)*'Process Emissions Multipliers'!$E$62</f>
        <v>2646291708.9629369</v>
      </c>
      <c r="M145">
        <f t="shared" ca="1" si="28"/>
        <v>2381662538.0666432</v>
      </c>
      <c r="N145">
        <f t="shared" ca="1" si="28"/>
        <v>2117033367.1703496</v>
      </c>
      <c r="O145">
        <f t="shared" ca="1" si="28"/>
        <v>1852404196.274056</v>
      </c>
      <c r="P145">
        <f t="shared" ca="1" si="28"/>
        <v>1587775025.3777623</v>
      </c>
      <c r="Q145">
        <f t="shared" ca="1" si="28"/>
        <v>1323145854.4814684</v>
      </c>
      <c r="R145">
        <f t="shared" ca="1" si="28"/>
        <v>1058516683.5851748</v>
      </c>
      <c r="S145">
        <f t="shared" ca="1" si="28"/>
        <v>793887512.68888116</v>
      </c>
      <c r="T145">
        <f t="shared" ca="1" si="28"/>
        <v>529258341.7925874</v>
      </c>
      <c r="U145">
        <f t="shared" ca="1" si="28"/>
        <v>264629170.8962937</v>
      </c>
      <c r="V145" s="207">
        <f ca="1">IF('Liv 2030'!$A153="LM",INDIRECT("'Liv 2030'!"&amp;'Country Selector'!$B$3&amp;ROW($A153))*10^12,0)*'Process Emissions Multipliers'!$G$62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07">
        <f ca="1">V145*'Process Emissions Multipliers'!$H$62</f>
        <v>0</v>
      </c>
    </row>
    <row r="146" spans="1:42">
      <c r="A146" s="74">
        <v>94</v>
      </c>
      <c r="B146" s="208">
        <f ca="1">IF('Liv 2010'!$A154="LM",INDIRECT("'Liv 2010'!"&amp;'Country Selector'!$B$3&amp;ROW($A154))*10^12,0)*'Process Emissions Multipliers'!$C$62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 s="207">
        <f ca="1">IF('Liv 2020'!$A154="LM",INDIRECT("'Liv 2020'!"&amp;'Country Selector'!$B$3&amp;ROW($A154))*10^12,0)*'Process Emissions Multipliers'!$E$62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 s="207">
        <f ca="1">IF('Liv 2030'!$A154="LM",INDIRECT("'Liv 2030'!"&amp;'Country Selector'!$B$3&amp;ROW($A154))*10^12,0)*'Process Emissions Multipliers'!$G$62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07">
        <f ca="1">V146*'Process Emissions Multipliers'!$H$62</f>
        <v>0</v>
      </c>
    </row>
    <row r="147" spans="1:42">
      <c r="A147" s="74">
        <v>95</v>
      </c>
      <c r="B147" s="208">
        <f ca="1">IF('Liv 2010'!$A155="LM",INDIRECT("'Liv 2010'!"&amp;'Country Selector'!$B$3&amp;ROW($A155))*10^12,0)*'Process Emissions Multipliers'!$C$62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 s="207">
        <f ca="1">IF('Liv 2020'!$A155="LM",INDIRECT("'Liv 2020'!"&amp;'Country Selector'!$B$3&amp;ROW($A155))*10^12,0)*'Process Emissions Multipliers'!$E$62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 s="207">
        <f ca="1">IF('Liv 2030'!$A155="LM",INDIRECT("'Liv 2030'!"&amp;'Country Selector'!$B$3&amp;ROW($A155))*10^12,0)*'Process Emissions Multipliers'!$G$62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07">
        <f ca="1">V147*'Process Emissions Multipliers'!$H$62</f>
        <v>0</v>
      </c>
    </row>
    <row r="148" spans="1:42">
      <c r="A148" s="74">
        <v>96</v>
      </c>
      <c r="B148" s="208">
        <f ca="1">IF('Liv 2010'!$A156="LM",INDIRECT("'Liv 2010'!"&amp;'Country Selector'!$B$3&amp;ROW($A156))*10^12,0)*'Process Emissions Multipliers'!$C$62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 s="207">
        <f ca="1">IF('Liv 2020'!$A156="LM",INDIRECT("'Liv 2020'!"&amp;'Country Selector'!$B$3&amp;ROW($A156))*10^12,0)*'Process Emissions Multipliers'!$E$62</f>
        <v>0</v>
      </c>
      <c r="M148">
        <f t="shared" ca="1" si="28"/>
        <v>9391264.2244637869</v>
      </c>
      <c r="N148">
        <f t="shared" ca="1" si="28"/>
        <v>18782528.448927574</v>
      </c>
      <c r="O148">
        <f t="shared" ca="1" si="28"/>
        <v>28173792.673391361</v>
      </c>
      <c r="P148">
        <f t="shared" ca="1" si="28"/>
        <v>37565056.897855148</v>
      </c>
      <c r="Q148">
        <f t="shared" ca="1" si="28"/>
        <v>46956321.122318931</v>
      </c>
      <c r="R148">
        <f t="shared" ca="1" si="28"/>
        <v>56347585.346782722</v>
      </c>
      <c r="S148">
        <f t="shared" ca="1" si="28"/>
        <v>65738849.571246505</v>
      </c>
      <c r="T148">
        <f t="shared" ca="1" si="28"/>
        <v>75130113.795710295</v>
      </c>
      <c r="U148">
        <f t="shared" ca="1" si="28"/>
        <v>84521378.020174071</v>
      </c>
      <c r="V148" s="207">
        <f ca="1">IF('Liv 2030'!$A156="LM",INDIRECT("'Liv 2030'!"&amp;'Country Selector'!$B$3&amp;ROW($A156))*10^12,0)*'Process Emissions Multipliers'!$G$62</f>
        <v>93912642.244637862</v>
      </c>
      <c r="W148" s="90">
        <f t="shared" ca="1" si="30"/>
        <v>94575834.865149647</v>
      </c>
      <c r="X148" s="90">
        <f t="shared" ca="1" si="30"/>
        <v>95239027.485661417</v>
      </c>
      <c r="Y148" s="90">
        <f t="shared" ca="1" si="30"/>
        <v>95902220.106173217</v>
      </c>
      <c r="Z148" s="90">
        <f t="shared" ca="1" si="30"/>
        <v>96565412.726684988</v>
      </c>
      <c r="AA148" s="90">
        <f t="shared" ca="1" si="30"/>
        <v>97228605.347196758</v>
      </c>
      <c r="AB148" s="90">
        <f t="shared" ca="1" si="30"/>
        <v>97891797.967708543</v>
      </c>
      <c r="AC148" s="90">
        <f t="shared" ca="1" si="30"/>
        <v>98554990.588220328</v>
      </c>
      <c r="AD148" s="90">
        <f t="shared" ca="1" si="30"/>
        <v>99218183.208732113</v>
      </c>
      <c r="AE148" s="90">
        <f t="shared" ca="1" si="30"/>
        <v>99881375.829243883</v>
      </c>
      <c r="AF148" s="90">
        <f t="shared" ca="1" si="30"/>
        <v>100544568.44975567</v>
      </c>
      <c r="AG148" s="90">
        <f t="shared" ca="1" si="30"/>
        <v>101207761.07026744</v>
      </c>
      <c r="AH148" s="90">
        <f t="shared" ca="1" si="30"/>
        <v>101870953.69077924</v>
      </c>
      <c r="AI148" s="90">
        <f t="shared" ca="1" si="30"/>
        <v>102534146.31129101</v>
      </c>
      <c r="AJ148" s="90">
        <f t="shared" ca="1" si="30"/>
        <v>103197338.93180279</v>
      </c>
      <c r="AK148" s="90">
        <f t="shared" ca="1" si="30"/>
        <v>103860531.55231458</v>
      </c>
      <c r="AL148" s="90">
        <f t="shared" ca="1" si="30"/>
        <v>104523724.17282635</v>
      </c>
      <c r="AM148" s="90">
        <f t="shared" ca="1" si="29"/>
        <v>105186916.79333813</v>
      </c>
      <c r="AN148" s="90">
        <f t="shared" ca="1" si="29"/>
        <v>105850109.41384992</v>
      </c>
      <c r="AO148" s="90">
        <f t="shared" ca="1" si="29"/>
        <v>106513302.03436169</v>
      </c>
      <c r="AP148" s="207">
        <f ca="1">V148*'Process Emissions Multipliers'!$H$62</f>
        <v>107176494.65487348</v>
      </c>
    </row>
    <row r="149" spans="1:42">
      <c r="A149" s="74">
        <v>97</v>
      </c>
      <c r="B149" s="208">
        <f ca="1">IF('Liv 2010'!$A157="LM",INDIRECT("'Liv 2010'!"&amp;'Country Selector'!$B$3&amp;ROW($A157))*10^12,0)*'Process Emissions Multipliers'!$C$62</f>
        <v>86295077.239816457</v>
      </c>
      <c r="C149">
        <f t="shared" ca="1" si="27"/>
        <v>77665569.515834808</v>
      </c>
      <c r="D149">
        <f t="shared" ca="1" si="27"/>
        <v>69036061.79185316</v>
      </c>
      <c r="E149">
        <f t="shared" ca="1" si="27"/>
        <v>60406554.067871526</v>
      </c>
      <c r="F149">
        <f t="shared" ca="1" si="27"/>
        <v>51777046.343889877</v>
      </c>
      <c r="G149">
        <f t="shared" ca="1" si="27"/>
        <v>43147538.619908229</v>
      </c>
      <c r="H149">
        <f t="shared" ca="1" si="27"/>
        <v>34518030.89592658</v>
      </c>
      <c r="I149">
        <f t="shared" ca="1" si="27"/>
        <v>25888523.171944939</v>
      </c>
      <c r="J149">
        <f t="shared" ca="1" si="27"/>
        <v>17259015.44796329</v>
      </c>
      <c r="K149">
        <f t="shared" ca="1" si="27"/>
        <v>8629507.723981645</v>
      </c>
      <c r="L149" s="207">
        <f ca="1">IF('Liv 2020'!$A157="LM",INDIRECT("'Liv 2020'!"&amp;'Country Selector'!$B$3&amp;ROW($A157))*10^12,0)*'Process Emissions Multipliers'!$E$62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 s="207">
        <f ca="1">IF('Liv 2030'!$A157="LM",INDIRECT("'Liv 2030'!"&amp;'Country Selector'!$B$3&amp;ROW($A157))*10^12,0)*'Process Emissions Multipliers'!$G$62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07">
        <f ca="1">V149*'Process Emissions Multipliers'!$H$62</f>
        <v>0</v>
      </c>
    </row>
    <row r="150" spans="1:42">
      <c r="A150" s="74">
        <v>98</v>
      </c>
      <c r="B150" s="208">
        <f ca="1">IF('Liv 2010'!$A158="LM",INDIRECT("'Liv 2010'!"&amp;'Country Selector'!$B$3&amp;ROW($A158))*10^12,0)*'Process Emissions Multipliers'!$C$62</f>
        <v>0</v>
      </c>
      <c r="C150">
        <f t="shared" ca="1" si="27"/>
        <v>29571.197805376596</v>
      </c>
      <c r="D150">
        <f t="shared" ca="1" si="27"/>
        <v>59142.395610753192</v>
      </c>
      <c r="E150">
        <f t="shared" ca="1" si="27"/>
        <v>88713.593416129792</v>
      </c>
      <c r="F150">
        <f t="shared" ca="1" si="27"/>
        <v>118284.79122150638</v>
      </c>
      <c r="G150">
        <f t="shared" ca="1" si="27"/>
        <v>147855.98902688298</v>
      </c>
      <c r="H150">
        <f t="shared" ca="1" si="27"/>
        <v>177427.18683225958</v>
      </c>
      <c r="I150">
        <f t="shared" ca="1" si="27"/>
        <v>206998.38463763619</v>
      </c>
      <c r="J150">
        <f t="shared" ca="1" si="27"/>
        <v>236569.58244301277</v>
      </c>
      <c r="K150">
        <f t="shared" ca="1" si="27"/>
        <v>266140.78024838935</v>
      </c>
      <c r="L150" s="207">
        <f ca="1">IF('Liv 2020'!$A158="LM",INDIRECT("'Liv 2020'!"&amp;'Country Selector'!$B$3&amp;ROW($A158))*10^12,0)*'Process Emissions Multipliers'!$E$62</f>
        <v>295711.97805376595</v>
      </c>
      <c r="M150">
        <f t="shared" ca="1" si="28"/>
        <v>266140.78024838935</v>
      </c>
      <c r="N150">
        <f t="shared" ca="1" si="28"/>
        <v>236569.58244301277</v>
      </c>
      <c r="O150">
        <f t="shared" ca="1" si="28"/>
        <v>206998.38463763619</v>
      </c>
      <c r="P150">
        <f t="shared" ca="1" si="28"/>
        <v>177427.18683225958</v>
      </c>
      <c r="Q150">
        <f t="shared" ca="1" si="28"/>
        <v>147855.98902688298</v>
      </c>
      <c r="R150">
        <f t="shared" ca="1" si="28"/>
        <v>118284.79122150638</v>
      </c>
      <c r="S150">
        <f t="shared" ca="1" si="28"/>
        <v>88713.593416129792</v>
      </c>
      <c r="T150">
        <f t="shared" ca="1" si="28"/>
        <v>59142.395610753192</v>
      </c>
      <c r="U150">
        <f t="shared" ca="1" si="28"/>
        <v>29571.197805376596</v>
      </c>
      <c r="V150" s="207">
        <f ca="1">IF('Liv 2030'!$A158="LM",INDIRECT("'Liv 2030'!"&amp;'Country Selector'!$B$3&amp;ROW($A158))*10^12,0)*'Process Emissions Multipliers'!$G$62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07">
        <f ca="1">V150*'Process Emissions Multipliers'!$H$62</f>
        <v>0</v>
      </c>
    </row>
    <row r="151" spans="1:42">
      <c r="A151" s="74">
        <v>99</v>
      </c>
      <c r="B151" s="208">
        <f ca="1">IF('Liv 2010'!$A159="LM",INDIRECT("'Liv 2010'!"&amp;'Country Selector'!$B$3&amp;ROW($A159))*10^12,0)*'Process Emissions Multipliers'!$C$62</f>
        <v>10963269.419910416</v>
      </c>
      <c r="C151">
        <f t="shared" ca="1" si="27"/>
        <v>9866942.4779193737</v>
      </c>
      <c r="D151">
        <f t="shared" ca="1" si="27"/>
        <v>8770615.5359283332</v>
      </c>
      <c r="E151">
        <f t="shared" ca="1" si="27"/>
        <v>7674288.5939372908</v>
      </c>
      <c r="F151">
        <f t="shared" ca="1" si="27"/>
        <v>6577961.6519462494</v>
      </c>
      <c r="G151">
        <f t="shared" ca="1" si="27"/>
        <v>5481634.709955208</v>
      </c>
      <c r="H151">
        <f t="shared" ca="1" si="27"/>
        <v>4385307.7679641666</v>
      </c>
      <c r="I151">
        <f t="shared" ca="1" si="27"/>
        <v>3288980.8259731247</v>
      </c>
      <c r="J151">
        <f t="shared" ca="1" si="27"/>
        <v>2192653.8839820833</v>
      </c>
      <c r="K151">
        <f t="shared" ca="1" si="27"/>
        <v>1096326.9419910416</v>
      </c>
      <c r="L151" s="207">
        <f ca="1">IF('Liv 2020'!$A159="LM",INDIRECT("'Liv 2020'!"&amp;'Country Selector'!$B$3&amp;ROW($A159))*10^12,0)*'Process Emissions Multipliers'!$E$62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 s="207">
        <f ca="1">IF('Liv 2030'!$A159="LM",INDIRECT("'Liv 2030'!"&amp;'Country Selector'!$B$3&amp;ROW($A159))*10^12,0)*'Process Emissions Multipliers'!$G$62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07">
        <f ca="1">V151*'Process Emissions Multipliers'!$H$62</f>
        <v>0</v>
      </c>
    </row>
    <row r="152" spans="1:42">
      <c r="A152" s="74">
        <v>100</v>
      </c>
      <c r="B152" s="208">
        <f ca="1">IF('Liv 2010'!$A160="LM",INDIRECT("'Liv 2010'!"&amp;'Country Selector'!$B$3&amp;ROW($A160))*10^12,0)*'Process Emissions Multipliers'!$C$62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 s="207">
        <f ca="1">IF('Liv 2020'!$A160="LM",INDIRECT("'Liv 2020'!"&amp;'Country Selector'!$B$3&amp;ROW($A160))*10^12,0)*'Process Emissions Multipliers'!$E$62</f>
        <v>0</v>
      </c>
      <c r="M152">
        <f t="shared" ca="1" si="28"/>
        <v>28255628.597712122</v>
      </c>
      <c r="N152">
        <f t="shared" ca="1" si="28"/>
        <v>56511257.195424244</v>
      </c>
      <c r="O152">
        <f t="shared" ca="1" si="28"/>
        <v>84766885.793136373</v>
      </c>
      <c r="P152">
        <f t="shared" ca="1" si="28"/>
        <v>113022514.39084849</v>
      </c>
      <c r="Q152">
        <f t="shared" ca="1" si="28"/>
        <v>141278142.98856062</v>
      </c>
      <c r="R152">
        <f t="shared" ca="1" si="28"/>
        <v>169533771.58627275</v>
      </c>
      <c r="S152">
        <f t="shared" ca="1" si="28"/>
        <v>197789400.18398485</v>
      </c>
      <c r="T152">
        <f t="shared" ca="1" si="28"/>
        <v>226045028.78169698</v>
      </c>
      <c r="U152">
        <f t="shared" ca="1" si="28"/>
        <v>254300657.37940913</v>
      </c>
      <c r="V152" s="207">
        <f ca="1">IF('Liv 2030'!$A160="LM",INDIRECT("'Liv 2030'!"&amp;'Country Selector'!$B$3&amp;ROW($A160))*10^12,0)*'Process Emissions Multipliers'!$G$62</f>
        <v>282556285.97712123</v>
      </c>
      <c r="W152" s="90">
        <f t="shared" ca="1" si="30"/>
        <v>284551642.93077934</v>
      </c>
      <c r="X152" s="90">
        <f t="shared" ca="1" si="30"/>
        <v>286546999.88443744</v>
      </c>
      <c r="Y152" s="90">
        <f t="shared" ca="1" si="30"/>
        <v>288542356.83809555</v>
      </c>
      <c r="Z152" s="90">
        <f t="shared" ca="1" si="30"/>
        <v>290537713.79175359</v>
      </c>
      <c r="AA152" s="90">
        <f t="shared" ca="1" si="30"/>
        <v>292533070.74541169</v>
      </c>
      <c r="AB152" s="90">
        <f t="shared" ca="1" si="30"/>
        <v>294528427.6990698</v>
      </c>
      <c r="AC152" s="90">
        <f t="shared" ca="1" si="30"/>
        <v>296523784.6527279</v>
      </c>
      <c r="AD152" s="90">
        <f t="shared" ca="1" si="30"/>
        <v>298519141.60638601</v>
      </c>
      <c r="AE152" s="90">
        <f t="shared" ca="1" si="30"/>
        <v>300514498.56004405</v>
      </c>
      <c r="AF152" s="90">
        <f t="shared" ca="1" si="30"/>
        <v>302509855.51370215</v>
      </c>
      <c r="AG152" s="90">
        <f t="shared" ca="1" si="30"/>
        <v>304505212.46736026</v>
      </c>
      <c r="AH152" s="90">
        <f t="shared" ca="1" si="30"/>
        <v>306500569.42101836</v>
      </c>
      <c r="AI152" s="90">
        <f t="shared" ca="1" si="30"/>
        <v>308495926.37467647</v>
      </c>
      <c r="AJ152" s="90">
        <f t="shared" ca="1" si="30"/>
        <v>310491283.32833457</v>
      </c>
      <c r="AK152" s="90">
        <f t="shared" ca="1" si="30"/>
        <v>312486640.28199267</v>
      </c>
      <c r="AL152" s="90">
        <f t="shared" ca="1" si="30"/>
        <v>314481997.23565078</v>
      </c>
      <c r="AM152" s="90">
        <f t="shared" ca="1" si="29"/>
        <v>316477354.18930888</v>
      </c>
      <c r="AN152" s="90">
        <f t="shared" ca="1" si="29"/>
        <v>318472711.14296693</v>
      </c>
      <c r="AO152" s="90">
        <f t="shared" ca="1" si="29"/>
        <v>320468068.09662503</v>
      </c>
      <c r="AP152" s="207">
        <f ca="1">V152*'Process Emissions Multipliers'!$H$62</f>
        <v>322463425.05028313</v>
      </c>
    </row>
    <row r="153" spans="1:42">
      <c r="A153" s="74">
        <v>150</v>
      </c>
      <c r="B153" s="208">
        <f ca="1">IF('Liv 2010'!$A161="LM",INDIRECT("'Liv 2010'!"&amp;'Country Selector'!$B$3&amp;ROW($A161))*10^12,0)*'Process Emissions Multipliers'!$C$62</f>
        <v>1840556191.2753153</v>
      </c>
      <c r="C153">
        <f t="shared" ca="1" si="27"/>
        <v>3540218845.3876348</v>
      </c>
      <c r="D153">
        <f t="shared" ca="1" si="27"/>
        <v>5239881499.4999542</v>
      </c>
      <c r="E153">
        <f t="shared" ca="1" si="27"/>
        <v>6939544153.6122742</v>
      </c>
      <c r="F153">
        <f t="shared" ca="1" si="27"/>
        <v>8639206807.7245941</v>
      </c>
      <c r="G153">
        <f t="shared" ca="1" si="27"/>
        <v>10338869461.836912</v>
      </c>
      <c r="H153">
        <f t="shared" ca="1" si="27"/>
        <v>12038532115.949232</v>
      </c>
      <c r="I153">
        <f t="shared" ca="1" si="27"/>
        <v>13738194770.061552</v>
      </c>
      <c r="J153">
        <f t="shared" ca="1" si="27"/>
        <v>15437857424.17387</v>
      </c>
      <c r="K153">
        <f t="shared" ca="1" si="27"/>
        <v>17137520078.286188</v>
      </c>
      <c r="L153" s="207">
        <f ca="1">IF('Liv 2020'!$A161="LM",INDIRECT("'Liv 2020'!"&amp;'Country Selector'!$B$3&amp;ROW($A161))*10^12,0)*'Process Emissions Multipliers'!$E$62</f>
        <v>18837182732.39851</v>
      </c>
      <c r="M153">
        <f t="shared" ca="1" si="28"/>
        <v>18842135498.630287</v>
      </c>
      <c r="N153">
        <f t="shared" ca="1" si="28"/>
        <v>18847088264.862068</v>
      </c>
      <c r="O153">
        <f t="shared" ca="1" si="28"/>
        <v>18852041031.093845</v>
      </c>
      <c r="P153">
        <f t="shared" ca="1" si="28"/>
        <v>18856993797.325623</v>
      </c>
      <c r="Q153">
        <f t="shared" ca="1" si="28"/>
        <v>18861946563.557404</v>
      </c>
      <c r="R153">
        <f t="shared" ca="1" si="28"/>
        <v>18866899329.789181</v>
      </c>
      <c r="S153">
        <f t="shared" ca="1" si="28"/>
        <v>18871852096.020958</v>
      </c>
      <c r="T153">
        <f t="shared" ca="1" si="28"/>
        <v>18876804862.252739</v>
      </c>
      <c r="U153">
        <f t="shared" ca="1" si="28"/>
        <v>18881757628.484516</v>
      </c>
      <c r="V153" s="207">
        <f ca="1">IF('Liv 2030'!$A161="LM",INDIRECT("'Liv 2030'!"&amp;'Country Selector'!$B$3&amp;ROW($A161))*10^12,0)*'Process Emissions Multipliers'!$G$62</f>
        <v>18886710394.716293</v>
      </c>
      <c r="W153" s="90">
        <f t="shared" ca="1" si="30"/>
        <v>19020084631.242302</v>
      </c>
      <c r="X153" s="90">
        <f t="shared" ca="1" si="30"/>
        <v>19153458867.768318</v>
      </c>
      <c r="Y153" s="90">
        <f t="shared" ca="1" si="30"/>
        <v>19286833104.294327</v>
      </c>
      <c r="Z153" s="90">
        <f t="shared" ca="1" si="30"/>
        <v>19420207340.820339</v>
      </c>
      <c r="AA153" s="90">
        <f t="shared" ca="1" si="30"/>
        <v>19553581577.346348</v>
      </c>
      <c r="AB153" s="90">
        <f t="shared" ca="1" si="30"/>
        <v>19686955813.87236</v>
      </c>
      <c r="AC153" s="90">
        <f t="shared" ca="1" si="30"/>
        <v>19820330050.398373</v>
      </c>
      <c r="AD153" s="90">
        <f t="shared" ca="1" si="30"/>
        <v>19953704286.924385</v>
      </c>
      <c r="AE153" s="90">
        <f t="shared" ca="1" si="30"/>
        <v>20087078523.450394</v>
      </c>
      <c r="AF153" s="90">
        <f t="shared" ca="1" si="30"/>
        <v>20220452759.976402</v>
      </c>
      <c r="AG153" s="90">
        <f t="shared" ca="1" si="30"/>
        <v>20353826996.502415</v>
      </c>
      <c r="AH153" s="90">
        <f t="shared" ca="1" si="30"/>
        <v>20487201233.028427</v>
      </c>
      <c r="AI153" s="90">
        <f t="shared" ca="1" si="30"/>
        <v>20620575469.55444</v>
      </c>
      <c r="AJ153" s="90">
        <f t="shared" ca="1" si="30"/>
        <v>20753949706.080452</v>
      </c>
      <c r="AK153" s="90">
        <f t="shared" ca="1" si="30"/>
        <v>20887323942.606461</v>
      </c>
      <c r="AL153" s="90">
        <f t="shared" ca="1" si="30"/>
        <v>21020698179.132473</v>
      </c>
      <c r="AM153" s="90">
        <f t="shared" ca="1" si="29"/>
        <v>21154072415.658482</v>
      </c>
      <c r="AN153" s="90">
        <f t="shared" ca="1" si="29"/>
        <v>21287446652.184494</v>
      </c>
      <c r="AO153" s="90">
        <f t="shared" ca="1" si="29"/>
        <v>21420820888.710503</v>
      </c>
      <c r="AP153" s="207">
        <f ca="1">V153*'Process Emissions Multipliers'!$H$62</f>
        <v>21554195125.236515</v>
      </c>
    </row>
    <row r="154" spans="1:42">
      <c r="A154" s="74">
        <v>200</v>
      </c>
      <c r="B154" s="208">
        <f ca="1">IF('Liv 2010'!$A162="LM",INDIRECT("'Liv 2010'!"&amp;'Country Selector'!$B$3&amp;ROW($A162))*10^12,0)*'Process Emissions Multipliers'!$C$62</f>
        <v>560600229.35713613</v>
      </c>
      <c r="C154">
        <f t="shared" ca="1" si="27"/>
        <v>504585528.84480709</v>
      </c>
      <c r="D154">
        <f t="shared" ca="1" si="27"/>
        <v>448570828.33247811</v>
      </c>
      <c r="E154">
        <f t="shared" ca="1" si="27"/>
        <v>392556127.82014912</v>
      </c>
      <c r="F154">
        <f t="shared" ca="1" si="27"/>
        <v>336541427.30782008</v>
      </c>
      <c r="G154">
        <f t="shared" ca="1" si="27"/>
        <v>280526726.7954911</v>
      </c>
      <c r="H154">
        <f t="shared" ca="1" si="27"/>
        <v>224512026.28316212</v>
      </c>
      <c r="I154">
        <f t="shared" ca="1" si="27"/>
        <v>168497325.7708331</v>
      </c>
      <c r="J154">
        <f t="shared" ca="1" si="27"/>
        <v>112482625.25850412</v>
      </c>
      <c r="K154">
        <f t="shared" ca="1" si="27"/>
        <v>56467924.746175125</v>
      </c>
      <c r="L154" s="207">
        <f ca="1">IF('Liv 2020'!$A162="LM",INDIRECT("'Liv 2020'!"&amp;'Country Selector'!$B$3&amp;ROW($A162))*10^12,0)*'Process Emissions Multipliers'!$E$62</f>
        <v>453224.23384612263</v>
      </c>
      <c r="M154">
        <f t="shared" ca="1" si="28"/>
        <v>1896969639.8522701</v>
      </c>
      <c r="N154">
        <f t="shared" ca="1" si="28"/>
        <v>3793486055.4706941</v>
      </c>
      <c r="O154">
        <f t="shared" ca="1" si="28"/>
        <v>5690002471.089118</v>
      </c>
      <c r="P154">
        <f t="shared" ca="1" si="28"/>
        <v>7586518886.7075424</v>
      </c>
      <c r="Q154">
        <f t="shared" ca="1" si="28"/>
        <v>9483035302.3259659</v>
      </c>
      <c r="R154">
        <f t="shared" ca="1" si="28"/>
        <v>11379551717.944389</v>
      </c>
      <c r="S154">
        <f t="shared" ca="1" si="28"/>
        <v>13276068133.562813</v>
      </c>
      <c r="T154">
        <f t="shared" ca="1" si="28"/>
        <v>15172584549.181238</v>
      </c>
      <c r="U154">
        <f t="shared" ca="1" si="28"/>
        <v>17069100964.799662</v>
      </c>
      <c r="V154" s="207">
        <f ca="1">IF('Liv 2030'!$A162="LM",INDIRECT("'Liv 2030'!"&amp;'Country Selector'!$B$3&amp;ROW($A162))*10^12,0)*'Process Emissions Multipliers'!$G$62</f>
        <v>18965617380.418087</v>
      </c>
      <c r="W154" s="90">
        <f t="shared" ca="1" si="30"/>
        <v>19099548842.567543</v>
      </c>
      <c r="X154" s="90">
        <f t="shared" ca="1" si="30"/>
        <v>19233480304.717003</v>
      </c>
      <c r="Y154" s="90">
        <f t="shared" ca="1" si="30"/>
        <v>19367411766.866459</v>
      </c>
      <c r="Z154" s="90">
        <f t="shared" ca="1" si="30"/>
        <v>19501343229.015915</v>
      </c>
      <c r="AA154" s="90">
        <f t="shared" ca="1" si="30"/>
        <v>19635274691.165375</v>
      </c>
      <c r="AB154" s="90">
        <f t="shared" ca="1" si="30"/>
        <v>19769206153.314831</v>
      </c>
      <c r="AC154" s="90">
        <f t="shared" ca="1" si="30"/>
        <v>19903137615.464287</v>
      </c>
      <c r="AD154" s="90">
        <f t="shared" ca="1" si="30"/>
        <v>20037069077.613747</v>
      </c>
      <c r="AE154" s="90">
        <f t="shared" ca="1" si="30"/>
        <v>20171000539.763203</v>
      </c>
      <c r="AF154" s="90">
        <f t="shared" ca="1" si="30"/>
        <v>20304932001.912659</v>
      </c>
      <c r="AG154" s="90">
        <f t="shared" ca="1" si="30"/>
        <v>20438863464.062119</v>
      </c>
      <c r="AH154" s="90">
        <f t="shared" ca="1" si="30"/>
        <v>20572794926.211575</v>
      </c>
      <c r="AI154" s="90">
        <f t="shared" ca="1" si="30"/>
        <v>20706726388.361031</v>
      </c>
      <c r="AJ154" s="90">
        <f t="shared" ca="1" si="30"/>
        <v>20840657850.51049</v>
      </c>
      <c r="AK154" s="90">
        <f t="shared" ca="1" si="30"/>
        <v>20974589312.659946</v>
      </c>
      <c r="AL154" s="90">
        <f t="shared" ca="1" si="30"/>
        <v>21108520774.809406</v>
      </c>
      <c r="AM154" s="90">
        <f t="shared" ca="1" si="29"/>
        <v>21242452236.958862</v>
      </c>
      <c r="AN154" s="90">
        <f t="shared" ca="1" si="29"/>
        <v>21376383699.108318</v>
      </c>
      <c r="AO154" s="90">
        <f t="shared" ca="1" si="29"/>
        <v>21510315161.257774</v>
      </c>
      <c r="AP154" s="207">
        <f ca="1">V154*'Process Emissions Multipliers'!$H$62</f>
        <v>21644246623.407234</v>
      </c>
    </row>
    <row r="155" spans="1:42">
      <c r="A155" s="74">
        <v>250</v>
      </c>
      <c r="B155" s="208">
        <f ca="1">IF('Liv 2010'!$A163="LM",INDIRECT("'Liv 2010'!"&amp;'Country Selector'!$B$3&amp;ROW($A163))*10^12,0)*'Process Emissions Multipliers'!$C$62</f>
        <v>37542257.397111863</v>
      </c>
      <c r="C155">
        <f t="shared" ca="1" si="27"/>
        <v>257391458.04931551</v>
      </c>
      <c r="D155">
        <f t="shared" ca="1" si="27"/>
        <v>477240658.70151919</v>
      </c>
      <c r="E155">
        <f t="shared" ca="1" si="27"/>
        <v>697089859.35372281</v>
      </c>
      <c r="F155">
        <f t="shared" ca="1" si="27"/>
        <v>916939060.00592649</v>
      </c>
      <c r="G155">
        <f t="shared" ca="1" si="27"/>
        <v>1136788260.6581302</v>
      </c>
      <c r="H155">
        <f t="shared" ca="1" si="27"/>
        <v>1356637461.3103337</v>
      </c>
      <c r="I155">
        <f t="shared" ca="1" si="27"/>
        <v>1576486661.9625375</v>
      </c>
      <c r="J155">
        <f t="shared" ca="1" si="27"/>
        <v>1796335862.6147411</v>
      </c>
      <c r="K155">
        <f t="shared" ca="1" si="27"/>
        <v>2016185063.2669449</v>
      </c>
      <c r="L155" s="207">
        <f ca="1">IF('Liv 2020'!$A163="LM",INDIRECT("'Liv 2020'!"&amp;'Country Selector'!$B$3&amp;ROW($A163))*10^12,0)*'Process Emissions Multipliers'!$E$62</f>
        <v>2236034263.9191484</v>
      </c>
      <c r="M155">
        <f t="shared" ca="1" si="28"/>
        <v>2112075081.573807</v>
      </c>
      <c r="N155">
        <f t="shared" ca="1" si="28"/>
        <v>1988115899.2284656</v>
      </c>
      <c r="O155">
        <f t="shared" ca="1" si="28"/>
        <v>1864156716.8831241</v>
      </c>
      <c r="P155">
        <f t="shared" ca="1" si="28"/>
        <v>1740197534.5377827</v>
      </c>
      <c r="Q155">
        <f t="shared" ca="1" si="28"/>
        <v>1616238352.1924412</v>
      </c>
      <c r="R155">
        <f t="shared" ca="1" si="28"/>
        <v>1492279169.8470998</v>
      </c>
      <c r="S155">
        <f t="shared" ca="1" si="28"/>
        <v>1368319987.5017583</v>
      </c>
      <c r="T155">
        <f t="shared" ca="1" si="28"/>
        <v>1244360805.1564169</v>
      </c>
      <c r="U155">
        <f t="shared" ca="1" si="28"/>
        <v>1120401622.8110754</v>
      </c>
      <c r="V155" s="207">
        <f ca="1">IF('Liv 2030'!$A163="LM",INDIRECT("'Liv 2030'!"&amp;'Country Selector'!$B$3&amp;ROW($A163))*10^12,0)*'Process Emissions Multipliers'!$G$62</f>
        <v>996442440.465734</v>
      </c>
      <c r="W155" s="90">
        <f t="shared" ca="1" si="30"/>
        <v>1003479121.1243421</v>
      </c>
      <c r="X155" s="90">
        <f t="shared" ca="1" si="30"/>
        <v>1010515801.7829502</v>
      </c>
      <c r="Y155" s="90">
        <f t="shared" ca="1" si="30"/>
        <v>1017552482.4415584</v>
      </c>
      <c r="Z155" s="90">
        <f t="shared" ca="1" si="30"/>
        <v>1024589163.1001663</v>
      </c>
      <c r="AA155" s="90">
        <f t="shared" ca="1" si="30"/>
        <v>1031625843.7587745</v>
      </c>
      <c r="AB155" s="90">
        <f t="shared" ca="1" si="30"/>
        <v>1038662524.4173826</v>
      </c>
      <c r="AC155" s="90">
        <f t="shared" ca="1" si="30"/>
        <v>1045699205.0759907</v>
      </c>
      <c r="AD155" s="90">
        <f t="shared" ca="1" si="30"/>
        <v>1052735885.7345988</v>
      </c>
      <c r="AE155" s="90">
        <f t="shared" ca="1" si="30"/>
        <v>1059772566.3932068</v>
      </c>
      <c r="AF155" s="90">
        <f t="shared" ca="1" si="30"/>
        <v>1066809247.051815</v>
      </c>
      <c r="AG155" s="90">
        <f t="shared" ca="1" si="30"/>
        <v>1073845927.710423</v>
      </c>
      <c r="AH155" s="90">
        <f t="shared" ca="1" si="30"/>
        <v>1080882608.3690312</v>
      </c>
      <c r="AI155" s="90">
        <f t="shared" ca="1" si="30"/>
        <v>1087919289.0276394</v>
      </c>
      <c r="AJ155" s="90">
        <f t="shared" ca="1" si="30"/>
        <v>1094955969.6862473</v>
      </c>
      <c r="AK155" s="90">
        <f t="shared" ca="1" si="30"/>
        <v>1101992650.3448555</v>
      </c>
      <c r="AL155" s="90">
        <f t="shared" ca="1" si="30"/>
        <v>1109029331.0034635</v>
      </c>
      <c r="AM155" s="90">
        <f t="shared" ca="1" si="29"/>
        <v>1116066011.6620717</v>
      </c>
      <c r="AN155" s="90">
        <f t="shared" ca="1" si="29"/>
        <v>1123102692.3206797</v>
      </c>
      <c r="AO155" s="90">
        <f t="shared" ca="1" si="29"/>
        <v>1130139372.9792876</v>
      </c>
      <c r="AP155" s="207">
        <f ca="1">V155*'Process Emissions Multipliers'!$H$62</f>
        <v>1137176053.6378958</v>
      </c>
    </row>
    <row r="156" spans="1:42">
      <c r="A156" s="74">
        <v>300</v>
      </c>
      <c r="B156" s="208">
        <f ca="1">IF('Liv 2010'!$A164="LM",INDIRECT("'Liv 2010'!"&amp;'Country Selector'!$B$3&amp;ROW($A164))*10^12,0)*'Process Emissions Multipliers'!$C$62</f>
        <v>462878290.06582302</v>
      </c>
      <c r="C156">
        <f t="shared" ca="1" si="27"/>
        <v>429563064.20645452</v>
      </c>
      <c r="D156">
        <f t="shared" ca="1" si="27"/>
        <v>396247838.34708601</v>
      </c>
      <c r="E156">
        <f t="shared" ca="1" si="27"/>
        <v>362932612.48771751</v>
      </c>
      <c r="F156">
        <f t="shared" ref="D156:K177" ca="1" si="31">$B156*($L$1-F$1)/($L$1-$B$1)+$L156*(F$1-$B$1)/($L$1-$B$1)</f>
        <v>329617386.62834895</v>
      </c>
      <c r="G156">
        <f t="shared" ca="1" si="31"/>
        <v>296302160.76898044</v>
      </c>
      <c r="H156">
        <f t="shared" ca="1" si="31"/>
        <v>262986934.90961197</v>
      </c>
      <c r="I156">
        <f t="shared" ca="1" si="31"/>
        <v>229671709.05024344</v>
      </c>
      <c r="J156">
        <f t="shared" ca="1" si="31"/>
        <v>196356483.19087493</v>
      </c>
      <c r="K156">
        <f t="shared" ca="1" si="31"/>
        <v>163041257.33150643</v>
      </c>
      <c r="L156" s="207">
        <f ca="1">IF('Liv 2020'!$A164="LM",INDIRECT("'Liv 2020'!"&amp;'Country Selector'!$B$3&amp;ROW($A164))*10^12,0)*'Process Emissions Multipliers'!$E$62</f>
        <v>129726031.47213793</v>
      </c>
      <c r="M156">
        <f t="shared" ca="1" si="28"/>
        <v>451574078.36729956</v>
      </c>
      <c r="N156">
        <f t="shared" ca="1" si="28"/>
        <v>773422125.26246107</v>
      </c>
      <c r="O156">
        <f t="shared" ca="1" si="28"/>
        <v>1095270172.1576226</v>
      </c>
      <c r="P156">
        <f t="shared" ref="N156:U177" ca="1" si="32">$L156*($V$1-P$1)/($V$1-$L$1)+$V156*(P$1-$L$1)/($V$1-$L$1)</f>
        <v>1417118219.0527842</v>
      </c>
      <c r="Q156">
        <f t="shared" ca="1" si="32"/>
        <v>1738966265.9479458</v>
      </c>
      <c r="R156">
        <f t="shared" ca="1" si="32"/>
        <v>2060814312.8431075</v>
      </c>
      <c r="S156">
        <f t="shared" ca="1" si="32"/>
        <v>2382662359.7382693</v>
      </c>
      <c r="T156">
        <f t="shared" ca="1" si="32"/>
        <v>2704510406.6334305</v>
      </c>
      <c r="U156">
        <f t="shared" ca="1" si="32"/>
        <v>3026358453.5285921</v>
      </c>
      <c r="V156" s="207">
        <f ca="1">IF('Liv 2030'!$A164="LM",INDIRECT("'Liv 2030'!"&amp;'Country Selector'!$B$3&amp;ROW($A164))*10^12,0)*'Process Emissions Multipliers'!$G$62</f>
        <v>3348206500.4237537</v>
      </c>
      <c r="W156" s="90">
        <f t="shared" ca="1" si="30"/>
        <v>3371850876.6222882</v>
      </c>
      <c r="X156" s="90">
        <f t="shared" ca="1" si="30"/>
        <v>3395495252.8208227</v>
      </c>
      <c r="Y156" s="90">
        <f t="shared" ca="1" si="30"/>
        <v>3419139629.0193572</v>
      </c>
      <c r="Z156" s="90">
        <f t="shared" ca="1" si="30"/>
        <v>3442784005.2178922</v>
      </c>
      <c r="AA156" s="90">
        <f t="shared" ca="1" si="30"/>
        <v>3466428381.4164267</v>
      </c>
      <c r="AB156" s="90">
        <f t="shared" ca="1" si="30"/>
        <v>3490072757.6149616</v>
      </c>
      <c r="AC156" s="90">
        <f t="shared" ca="1" si="30"/>
        <v>3513717133.8134956</v>
      </c>
      <c r="AD156" s="90">
        <f t="shared" ca="1" si="30"/>
        <v>3537361510.0120306</v>
      </c>
      <c r="AE156" s="90">
        <f t="shared" ca="1" si="30"/>
        <v>3561005886.2105651</v>
      </c>
      <c r="AF156" s="90">
        <f t="shared" ca="1" si="30"/>
        <v>3584650262.4090996</v>
      </c>
      <c r="AG156" s="90">
        <f t="shared" ca="1" si="30"/>
        <v>3608294638.6076341</v>
      </c>
      <c r="AH156" s="90">
        <f t="shared" ca="1" si="30"/>
        <v>3631939014.8061686</v>
      </c>
      <c r="AI156" s="90">
        <f t="shared" ca="1" si="30"/>
        <v>3655583391.0047035</v>
      </c>
      <c r="AJ156" s="90">
        <f t="shared" ca="1" si="30"/>
        <v>3679227767.203238</v>
      </c>
      <c r="AK156" s="90">
        <f t="shared" ca="1" si="30"/>
        <v>3702872143.4017725</v>
      </c>
      <c r="AL156" s="90">
        <f t="shared" ca="1" si="30"/>
        <v>3726516519.600307</v>
      </c>
      <c r="AM156" s="90">
        <f t="shared" ca="1" si="29"/>
        <v>3750160895.7988415</v>
      </c>
      <c r="AN156" s="90">
        <f t="shared" ca="1" si="29"/>
        <v>3773805271.9973764</v>
      </c>
      <c r="AO156" s="90">
        <f t="shared" ca="1" si="29"/>
        <v>3797449648.1959109</v>
      </c>
      <c r="AP156" s="207">
        <f ca="1">V156*'Process Emissions Multipliers'!$H$62</f>
        <v>3821094024.3944454</v>
      </c>
    </row>
    <row r="157" spans="1:42">
      <c r="A157" s="74">
        <v>350</v>
      </c>
      <c r="B157" s="208">
        <f ca="1">IF('Liv 2010'!$A165="LM",INDIRECT("'Liv 2010'!"&amp;'Country Selector'!$B$3&amp;ROW($A165))*10^12,0)*'Process Emissions Multipliers'!$C$62</f>
        <v>181216507.62819898</v>
      </c>
      <c r="C157">
        <f t="shared" ref="C157:C177" ca="1" si="33">$B157*($L$1-C$1)/($L$1-$B$1)+$L157*(C$1-$B$1)/($L$1-$B$1)</f>
        <v>272945319.01150203</v>
      </c>
      <c r="D157">
        <f t="shared" ca="1" si="31"/>
        <v>364674130.39480495</v>
      </c>
      <c r="E157">
        <f t="shared" ca="1" si="31"/>
        <v>456402941.77810794</v>
      </c>
      <c r="F157">
        <f t="shared" ca="1" si="31"/>
        <v>548131753.16141105</v>
      </c>
      <c r="G157">
        <f t="shared" ca="1" si="31"/>
        <v>639860564.54471397</v>
      </c>
      <c r="H157">
        <f t="shared" ca="1" si="31"/>
        <v>731589375.9280169</v>
      </c>
      <c r="I157">
        <f t="shared" ca="1" si="31"/>
        <v>823318187.31131995</v>
      </c>
      <c r="J157">
        <f t="shared" ca="1" si="31"/>
        <v>915046998.69462299</v>
      </c>
      <c r="K157">
        <f t="shared" ca="1" si="31"/>
        <v>1006775810.077926</v>
      </c>
      <c r="L157" s="207">
        <f ca="1">IF('Liv 2020'!$A165="LM",INDIRECT("'Liv 2020'!"&amp;'Country Selector'!$B$3&amp;ROW($A165))*10^12,0)*'Process Emissions Multipliers'!$E$62</f>
        <v>1098504621.4612291</v>
      </c>
      <c r="M157">
        <f t="shared" ref="M157:M177" ca="1" si="34">$L157*($V$1-M$1)/($V$1-$L$1)+$V157*(M$1-$L$1)/($V$1-$L$1)</f>
        <v>991440740.80615485</v>
      </c>
      <c r="N157">
        <f t="shared" ca="1" si="32"/>
        <v>884376860.15108061</v>
      </c>
      <c r="O157">
        <f t="shared" ca="1" si="32"/>
        <v>777312979.49600637</v>
      </c>
      <c r="P157">
        <f t="shared" ca="1" si="32"/>
        <v>670249098.84093213</v>
      </c>
      <c r="Q157">
        <f t="shared" ca="1" si="32"/>
        <v>563185218.18585813</v>
      </c>
      <c r="R157">
        <f t="shared" ca="1" si="32"/>
        <v>456121337.53078383</v>
      </c>
      <c r="S157">
        <f t="shared" ca="1" si="32"/>
        <v>349057456.87570965</v>
      </c>
      <c r="T157">
        <f t="shared" ca="1" si="32"/>
        <v>241993576.22063547</v>
      </c>
      <c r="U157">
        <f t="shared" ca="1" si="32"/>
        <v>134929695.56556126</v>
      </c>
      <c r="V157" s="207">
        <f ca="1">IF('Liv 2030'!$A165="LM",INDIRECT("'Liv 2030'!"&amp;'Country Selector'!$B$3&amp;ROW($A165))*10^12,0)*'Process Emissions Multipliers'!$G$62</f>
        <v>27865814.910487082</v>
      </c>
      <c r="W157" s="90">
        <f t="shared" ca="1" si="30"/>
        <v>28062597.818213623</v>
      </c>
      <c r="X157" s="90">
        <f t="shared" ca="1" si="30"/>
        <v>28259380.725940164</v>
      </c>
      <c r="Y157" s="90">
        <f t="shared" ca="1" si="30"/>
        <v>28456163.633666702</v>
      </c>
      <c r="Z157" s="90">
        <f t="shared" ca="1" si="30"/>
        <v>28652946.541393243</v>
      </c>
      <c r="AA157" s="90">
        <f t="shared" ca="1" si="30"/>
        <v>28849729.449119788</v>
      </c>
      <c r="AB157" s="90">
        <f t="shared" ca="1" si="30"/>
        <v>29046512.356846325</v>
      </c>
      <c r="AC157" s="90">
        <f t="shared" ca="1" si="30"/>
        <v>29243295.26457287</v>
      </c>
      <c r="AD157" s="90">
        <f t="shared" ca="1" si="30"/>
        <v>29440078.172299407</v>
      </c>
      <c r="AE157" s="90">
        <f t="shared" ca="1" si="30"/>
        <v>29636861.080025949</v>
      </c>
      <c r="AF157" s="90">
        <f t="shared" ca="1" si="30"/>
        <v>29833643.987752482</v>
      </c>
      <c r="AG157" s="90">
        <f t="shared" ca="1" si="30"/>
        <v>30030426.895479031</v>
      </c>
      <c r="AH157" s="90">
        <f t="shared" ca="1" si="30"/>
        <v>30227209.803205572</v>
      </c>
      <c r="AI157" s="90">
        <f t="shared" ca="1" si="30"/>
        <v>30423992.710932106</v>
      </c>
      <c r="AJ157" s="90">
        <f t="shared" ca="1" si="30"/>
        <v>30620775.618658654</v>
      </c>
      <c r="AK157" s="90">
        <f t="shared" ca="1" si="30"/>
        <v>30817558.526385188</v>
      </c>
      <c r="AL157" s="90">
        <f t="shared" ca="1" si="30"/>
        <v>31014341.434111733</v>
      </c>
      <c r="AM157" s="90">
        <f t="shared" ca="1" si="29"/>
        <v>31211124.341838274</v>
      </c>
      <c r="AN157" s="90">
        <f t="shared" ca="1" si="29"/>
        <v>31407907.249564812</v>
      </c>
      <c r="AO157" s="90">
        <f t="shared" ca="1" si="29"/>
        <v>31604690.157291353</v>
      </c>
      <c r="AP157" s="207">
        <f ca="1">V157*'Process Emissions Multipliers'!$H$62</f>
        <v>31801473.065017894</v>
      </c>
    </row>
    <row r="158" spans="1:42">
      <c r="A158" s="74">
        <v>400</v>
      </c>
      <c r="B158" s="208">
        <f ca="1">IF('Liv 2010'!$A166="LM",INDIRECT("'Liv 2010'!"&amp;'Country Selector'!$B$3&amp;ROW($A166))*10^12,0)*'Process Emissions Multipliers'!$C$62</f>
        <v>328018709.48590356</v>
      </c>
      <c r="C158">
        <f t="shared" ca="1" si="33"/>
        <v>305385139.76218557</v>
      </c>
      <c r="D158">
        <f t="shared" ca="1" si="31"/>
        <v>282751570.03846753</v>
      </c>
      <c r="E158">
        <f t="shared" ca="1" si="31"/>
        <v>260118000.31474951</v>
      </c>
      <c r="F158">
        <f t="shared" ca="1" si="31"/>
        <v>237484430.59103152</v>
      </c>
      <c r="G158">
        <f t="shared" ca="1" si="31"/>
        <v>214850860.8673135</v>
      </c>
      <c r="H158">
        <f t="shared" ca="1" si="31"/>
        <v>192217291.14359549</v>
      </c>
      <c r="I158">
        <f t="shared" ca="1" si="31"/>
        <v>169583721.41987747</v>
      </c>
      <c r="J158">
        <f t="shared" ca="1" si="31"/>
        <v>146950151.69615945</v>
      </c>
      <c r="K158">
        <f t="shared" ca="1" si="31"/>
        <v>124316581.97244143</v>
      </c>
      <c r="L158" s="207">
        <f ca="1">IF('Liv 2020'!$A166="LM",INDIRECT("'Liv 2020'!"&amp;'Country Selector'!$B$3&amp;ROW($A166))*10^12,0)*'Process Emissions Multipliers'!$E$62</f>
        <v>101683012.24872343</v>
      </c>
      <c r="M158">
        <f t="shared" ca="1" si="34"/>
        <v>105722320.2652169</v>
      </c>
      <c r="N158">
        <f t="shared" ca="1" si="32"/>
        <v>109761628.28171039</v>
      </c>
      <c r="O158">
        <f t="shared" ca="1" si="32"/>
        <v>113800936.29820386</v>
      </c>
      <c r="P158">
        <f t="shared" ca="1" si="32"/>
        <v>117840244.31469733</v>
      </c>
      <c r="Q158">
        <f t="shared" ca="1" si="32"/>
        <v>121879552.33119079</v>
      </c>
      <c r="R158">
        <f t="shared" ca="1" si="32"/>
        <v>125918860.34768428</v>
      </c>
      <c r="S158">
        <f t="shared" ca="1" si="32"/>
        <v>129958168.36417776</v>
      </c>
      <c r="T158">
        <f t="shared" ca="1" si="32"/>
        <v>133997476.38067122</v>
      </c>
      <c r="U158">
        <f t="shared" ca="1" si="32"/>
        <v>138036784.3971647</v>
      </c>
      <c r="V158" s="207">
        <f ca="1">IF('Liv 2030'!$A166="LM",INDIRECT("'Liv 2030'!"&amp;'Country Selector'!$B$3&amp;ROW($A166))*10^12,0)*'Process Emissions Multipliers'!$G$62</f>
        <v>142076092.41365817</v>
      </c>
      <c r="W158" s="90">
        <f t="shared" ca="1" si="30"/>
        <v>143079405.85248613</v>
      </c>
      <c r="X158" s="90">
        <f t="shared" ca="1" si="30"/>
        <v>144082719.2913141</v>
      </c>
      <c r="Y158" s="90">
        <f t="shared" ca="1" si="30"/>
        <v>145086032.73014206</v>
      </c>
      <c r="Z158" s="90">
        <f t="shared" ca="1" si="30"/>
        <v>146089346.16897002</v>
      </c>
      <c r="AA158" s="90">
        <f t="shared" ca="1" si="30"/>
        <v>147092659.60779798</v>
      </c>
      <c r="AB158" s="90">
        <f t="shared" ca="1" si="30"/>
        <v>148095973.04662597</v>
      </c>
      <c r="AC158" s="90">
        <f t="shared" ca="1" si="30"/>
        <v>149099286.4854539</v>
      </c>
      <c r="AD158" s="90">
        <f t="shared" ca="1" si="30"/>
        <v>150102599.9242819</v>
      </c>
      <c r="AE158" s="90">
        <f t="shared" ca="1" si="30"/>
        <v>151105913.36310983</v>
      </c>
      <c r="AF158" s="90">
        <f t="shared" ca="1" si="30"/>
        <v>152109226.80193782</v>
      </c>
      <c r="AG158" s="90">
        <f t="shared" ca="1" si="30"/>
        <v>153112540.24076575</v>
      </c>
      <c r="AH158" s="90">
        <f t="shared" ca="1" si="30"/>
        <v>154115853.67959374</v>
      </c>
      <c r="AI158" s="90">
        <f t="shared" ca="1" si="30"/>
        <v>155119167.1184217</v>
      </c>
      <c r="AJ158" s="90">
        <f t="shared" ca="1" si="30"/>
        <v>156122480.55724967</v>
      </c>
      <c r="AK158" s="90">
        <f t="shared" ca="1" si="30"/>
        <v>157125793.99607763</v>
      </c>
      <c r="AL158" s="90">
        <f t="shared" ref="AL158:AO173" ca="1" si="35">$V158*($AP$1-AL$1)/($AP$1-$V$1)+$AP158*(AL$1-$V$1)/($AP$1-$V$1)</f>
        <v>158129107.43490559</v>
      </c>
      <c r="AM158" s="90">
        <f t="shared" ca="1" si="35"/>
        <v>159132420.87373355</v>
      </c>
      <c r="AN158" s="90">
        <f t="shared" ca="1" si="35"/>
        <v>160135734.31256151</v>
      </c>
      <c r="AO158" s="90">
        <f t="shared" ca="1" si="35"/>
        <v>161139047.75138947</v>
      </c>
      <c r="AP158" s="207">
        <f ca="1">V158*'Process Emissions Multipliers'!$H$62</f>
        <v>162142361.19021744</v>
      </c>
    </row>
    <row r="159" spans="1:42">
      <c r="A159" s="74">
        <v>450</v>
      </c>
      <c r="B159" s="208">
        <f ca="1">IF('Liv 2010'!$A167="LM",INDIRECT("'Liv 2010'!"&amp;'Country Selector'!$B$3&amp;ROW($A167))*10^12,0)*'Process Emissions Multipliers'!$C$62</f>
        <v>191790985.23849314</v>
      </c>
      <c r="C159">
        <f t="shared" ca="1" si="33"/>
        <v>223623815.17327675</v>
      </c>
      <c r="D159">
        <f t="shared" ca="1" si="31"/>
        <v>255456645.10806036</v>
      </c>
      <c r="E159">
        <f t="shared" ca="1" si="31"/>
        <v>287289475.04284394</v>
      </c>
      <c r="F159">
        <f t="shared" ca="1" si="31"/>
        <v>319122304.97762752</v>
      </c>
      <c r="G159">
        <f t="shared" ca="1" si="31"/>
        <v>350955134.91241109</v>
      </c>
      <c r="H159">
        <f t="shared" ca="1" si="31"/>
        <v>382787964.84719479</v>
      </c>
      <c r="I159">
        <f t="shared" ca="1" si="31"/>
        <v>414620794.78197831</v>
      </c>
      <c r="J159">
        <f t="shared" ca="1" si="31"/>
        <v>446453624.71676189</v>
      </c>
      <c r="K159">
        <f t="shared" ca="1" si="31"/>
        <v>478286454.65154552</v>
      </c>
      <c r="L159" s="207">
        <f ca="1">IF('Liv 2020'!$A167="LM",INDIRECT("'Liv 2020'!"&amp;'Country Selector'!$B$3&amp;ROW($A167))*10^12,0)*'Process Emissions Multipliers'!$E$62</f>
        <v>510119284.5863291</v>
      </c>
      <c r="M159">
        <f t="shared" ca="1" si="34"/>
        <v>527436611.38010716</v>
      </c>
      <c r="N159">
        <f t="shared" ca="1" si="32"/>
        <v>544753938.17388523</v>
      </c>
      <c r="O159">
        <f t="shared" ca="1" si="32"/>
        <v>562071264.96766329</v>
      </c>
      <c r="P159">
        <f t="shared" ca="1" si="32"/>
        <v>579388591.76144135</v>
      </c>
      <c r="Q159">
        <f t="shared" ca="1" si="32"/>
        <v>596705918.55521941</v>
      </c>
      <c r="R159">
        <f t="shared" ca="1" si="32"/>
        <v>614023245.34899735</v>
      </c>
      <c r="S159">
        <f t="shared" ca="1" si="32"/>
        <v>631340572.14277542</v>
      </c>
      <c r="T159">
        <f t="shared" ca="1" si="32"/>
        <v>648657898.93655348</v>
      </c>
      <c r="U159">
        <f t="shared" ca="1" si="32"/>
        <v>665975225.73033166</v>
      </c>
      <c r="V159" s="207">
        <f ca="1">IF('Liv 2030'!$A167="LM",INDIRECT("'Liv 2030'!"&amp;'Country Selector'!$B$3&amp;ROW($A167))*10^12,0)*'Process Emissions Multipliers'!$G$62</f>
        <v>683292552.5241096</v>
      </c>
      <c r="W159" s="90">
        <f t="shared" ref="W159:AL174" ca="1" si="36">$V159*($AP$1-W$1)/($AP$1-$V$1)+$AP159*(W$1-$V$1)/($AP$1-$V$1)</f>
        <v>688117830.22531843</v>
      </c>
      <c r="X159" s="90">
        <f t="shared" ca="1" si="36"/>
        <v>692943107.92652726</v>
      </c>
      <c r="Y159" s="90">
        <f t="shared" ca="1" si="36"/>
        <v>697768385.62773585</v>
      </c>
      <c r="Z159" s="90">
        <f t="shared" ca="1" si="36"/>
        <v>702593663.32894468</v>
      </c>
      <c r="AA159" s="90">
        <f t="shared" ca="1" si="36"/>
        <v>707418941.03015351</v>
      </c>
      <c r="AB159" s="90">
        <f t="shared" ca="1" si="36"/>
        <v>712244218.73136222</v>
      </c>
      <c r="AC159" s="90">
        <f t="shared" ca="1" si="36"/>
        <v>717069496.43257105</v>
      </c>
      <c r="AD159" s="90">
        <f t="shared" ca="1" si="36"/>
        <v>721894774.13377976</v>
      </c>
      <c r="AE159" s="90">
        <f t="shared" ca="1" si="36"/>
        <v>726720051.83498847</v>
      </c>
      <c r="AF159" s="90">
        <f t="shared" ca="1" si="36"/>
        <v>731545329.5361973</v>
      </c>
      <c r="AG159" s="90">
        <f t="shared" ca="1" si="36"/>
        <v>736370607.23740613</v>
      </c>
      <c r="AH159" s="90">
        <f t="shared" ca="1" si="36"/>
        <v>741195884.93861485</v>
      </c>
      <c r="AI159" s="90">
        <f t="shared" ca="1" si="36"/>
        <v>746021162.63982356</v>
      </c>
      <c r="AJ159" s="90">
        <f t="shared" ca="1" si="36"/>
        <v>750846440.34103251</v>
      </c>
      <c r="AK159" s="90">
        <f t="shared" ca="1" si="36"/>
        <v>755671718.0422411</v>
      </c>
      <c r="AL159" s="90">
        <f t="shared" ca="1" si="36"/>
        <v>760496995.74344993</v>
      </c>
      <c r="AM159" s="90">
        <f t="shared" ca="1" si="35"/>
        <v>765322273.44465864</v>
      </c>
      <c r="AN159" s="90">
        <f t="shared" ca="1" si="35"/>
        <v>770147551.14586747</v>
      </c>
      <c r="AO159" s="90">
        <f t="shared" ca="1" si="35"/>
        <v>774972828.84707618</v>
      </c>
      <c r="AP159" s="207">
        <f ca="1">V159*'Process Emissions Multipliers'!$H$62</f>
        <v>779798106.54828501</v>
      </c>
    </row>
    <row r="160" spans="1:42">
      <c r="A160" s="74">
        <v>500</v>
      </c>
      <c r="B160" s="208">
        <f ca="1">IF('Liv 2010'!$A168="LM",INDIRECT("'Liv 2010'!"&amp;'Country Selector'!$B$3&amp;ROW($A168))*10^12,0)*'Process Emissions Multipliers'!$C$62</f>
        <v>47890328.184058316</v>
      </c>
      <c r="C160">
        <f t="shared" ca="1" si="33"/>
        <v>130190332.65299608</v>
      </c>
      <c r="D160">
        <f t="shared" ca="1" si="31"/>
        <v>212490337.12193382</v>
      </c>
      <c r="E160">
        <f t="shared" ca="1" si="31"/>
        <v>294790341.59087163</v>
      </c>
      <c r="F160">
        <f t="shared" ca="1" si="31"/>
        <v>377090346.05980933</v>
      </c>
      <c r="G160">
        <f t="shared" ca="1" si="31"/>
        <v>459390350.52874714</v>
      </c>
      <c r="H160">
        <f t="shared" ca="1" si="31"/>
        <v>541690354.99768496</v>
      </c>
      <c r="I160">
        <f t="shared" ca="1" si="31"/>
        <v>623990359.46662271</v>
      </c>
      <c r="J160">
        <f t="shared" ca="1" si="31"/>
        <v>706290363.93556035</v>
      </c>
      <c r="K160">
        <f t="shared" ca="1" si="31"/>
        <v>788590368.40449822</v>
      </c>
      <c r="L160" s="207">
        <f ca="1">IF('Liv 2020'!$A168="LM",INDIRECT("'Liv 2020'!"&amp;'Country Selector'!$B$3&amp;ROW($A168))*10^12,0)*'Process Emissions Multipliers'!$E$62</f>
        <v>870890372.87343597</v>
      </c>
      <c r="M160">
        <f t="shared" ca="1" si="34"/>
        <v>870993451.32027233</v>
      </c>
      <c r="N160">
        <f t="shared" ca="1" si="32"/>
        <v>871096529.7671088</v>
      </c>
      <c r="O160">
        <f t="shared" ca="1" si="32"/>
        <v>871199608.21394527</v>
      </c>
      <c r="P160">
        <f t="shared" ca="1" si="32"/>
        <v>871302686.66078162</v>
      </c>
      <c r="Q160">
        <f t="shared" ca="1" si="32"/>
        <v>871405765.10761809</v>
      </c>
      <c r="R160">
        <f t="shared" ca="1" si="32"/>
        <v>871508843.55445457</v>
      </c>
      <c r="S160">
        <f t="shared" ca="1" si="32"/>
        <v>871611922.0012908</v>
      </c>
      <c r="T160">
        <f t="shared" ca="1" si="32"/>
        <v>871715000.44812727</v>
      </c>
      <c r="U160">
        <f t="shared" ca="1" si="32"/>
        <v>871818078.89496386</v>
      </c>
      <c r="V160" s="207">
        <f ca="1">IF('Liv 2030'!$A168="LM",INDIRECT("'Liv 2030'!"&amp;'Country Selector'!$B$3&amp;ROW($A168))*10^12,0)*'Process Emissions Multipliers'!$G$62</f>
        <v>871921157.34180021</v>
      </c>
      <c r="W160" s="90">
        <f t="shared" ca="1" si="36"/>
        <v>878078493.17429507</v>
      </c>
      <c r="X160" s="90">
        <f t="shared" ca="1" si="36"/>
        <v>884235829.0067898</v>
      </c>
      <c r="Y160" s="90">
        <f t="shared" ca="1" si="36"/>
        <v>890393164.83928466</v>
      </c>
      <c r="Z160" s="90">
        <f t="shared" ca="1" si="36"/>
        <v>896550500.67177939</v>
      </c>
      <c r="AA160" s="90">
        <f t="shared" ca="1" si="36"/>
        <v>902707836.50427413</v>
      </c>
      <c r="AB160" s="90">
        <f t="shared" ca="1" si="36"/>
        <v>908865172.33676887</v>
      </c>
      <c r="AC160" s="90">
        <f t="shared" ca="1" si="36"/>
        <v>915022508.16926384</v>
      </c>
      <c r="AD160" s="90">
        <f t="shared" ca="1" si="36"/>
        <v>921179844.00175858</v>
      </c>
      <c r="AE160" s="90">
        <f t="shared" ca="1" si="36"/>
        <v>927337179.83425331</v>
      </c>
      <c r="AF160" s="90">
        <f t="shared" ca="1" si="36"/>
        <v>933494515.66674829</v>
      </c>
      <c r="AG160" s="90">
        <f t="shared" ca="1" si="36"/>
        <v>939651851.49924302</v>
      </c>
      <c r="AH160" s="90">
        <f t="shared" ca="1" si="36"/>
        <v>945809187.33173776</v>
      </c>
      <c r="AI160" s="90">
        <f t="shared" ca="1" si="36"/>
        <v>951966523.16423249</v>
      </c>
      <c r="AJ160" s="90">
        <f t="shared" ca="1" si="36"/>
        <v>958123858.99672735</v>
      </c>
      <c r="AK160" s="90">
        <f t="shared" ca="1" si="36"/>
        <v>964281194.8292222</v>
      </c>
      <c r="AL160" s="90">
        <f t="shared" ca="1" si="36"/>
        <v>970438530.66171694</v>
      </c>
      <c r="AM160" s="90">
        <f t="shared" ca="1" si="35"/>
        <v>976595866.49421179</v>
      </c>
      <c r="AN160" s="90">
        <f t="shared" ca="1" si="35"/>
        <v>982753202.32670641</v>
      </c>
      <c r="AO160" s="90">
        <f t="shared" ca="1" si="35"/>
        <v>988910538.15920138</v>
      </c>
      <c r="AP160" s="207">
        <f ca="1">V160*'Process Emissions Multipliers'!$H$62</f>
        <v>995067873.99169612</v>
      </c>
    </row>
    <row r="161" spans="1:42">
      <c r="A161" s="74">
        <v>550</v>
      </c>
      <c r="B161" s="208">
        <f ca="1">IF('Liv 2010'!$A169="LM",INDIRECT("'Liv 2010'!"&amp;'Country Selector'!$B$3&amp;ROW($A169))*10^12,0)*'Process Emissions Multipliers'!$C$62</f>
        <v>26607046.103823766</v>
      </c>
      <c r="C161">
        <f t="shared" ca="1" si="33"/>
        <v>23946341.493441392</v>
      </c>
      <c r="D161">
        <f t="shared" ca="1" si="31"/>
        <v>21285636.883059014</v>
      </c>
      <c r="E161">
        <f t="shared" ca="1" si="31"/>
        <v>18624932.272676636</v>
      </c>
      <c r="F161">
        <f t="shared" ca="1" si="31"/>
        <v>15964227.662294259</v>
      </c>
      <c r="G161">
        <f t="shared" ca="1" si="31"/>
        <v>13303523.051911883</v>
      </c>
      <c r="H161">
        <f t="shared" ca="1" si="31"/>
        <v>10642818.441529507</v>
      </c>
      <c r="I161">
        <f t="shared" ca="1" si="31"/>
        <v>7982113.8311471296</v>
      </c>
      <c r="J161">
        <f t="shared" ca="1" si="31"/>
        <v>5321409.2207647534</v>
      </c>
      <c r="K161">
        <f t="shared" ca="1" si="31"/>
        <v>2660704.6103823767</v>
      </c>
      <c r="L161" s="207">
        <f ca="1">IF('Liv 2020'!$A169="LM",INDIRECT("'Liv 2020'!"&amp;'Country Selector'!$B$3&amp;ROW($A169))*10^12,0)*'Process Emissions Multipliers'!$E$62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 s="207">
        <f ca="1">IF('Liv 2030'!$A169="LM",INDIRECT("'Liv 2030'!"&amp;'Country Selector'!$B$3&amp;ROW($A169))*10^12,0)*'Process Emissions Multipliers'!$G$62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207">
        <f ca="1">V161*'Process Emissions Multipliers'!$H$62</f>
        <v>0</v>
      </c>
    </row>
    <row r="162" spans="1:42">
      <c r="A162" s="74">
        <v>600</v>
      </c>
      <c r="B162" s="208">
        <f ca="1">IF('Liv 2010'!$A170="LM",INDIRECT("'Liv 2010'!"&amp;'Country Selector'!$B$3&amp;ROW($A170))*10^12,0)*'Process Emissions Multipliers'!$C$62</f>
        <v>314553851.48710787</v>
      </c>
      <c r="C162">
        <f t="shared" ca="1" si="33"/>
        <v>372743162.92121696</v>
      </c>
      <c r="D162">
        <f t="shared" ca="1" si="31"/>
        <v>430932474.35532612</v>
      </c>
      <c r="E162">
        <f t="shared" ca="1" si="31"/>
        <v>489121785.78943521</v>
      </c>
      <c r="F162">
        <f t="shared" ca="1" si="31"/>
        <v>547311097.22354436</v>
      </c>
      <c r="G162">
        <f t="shared" ca="1" si="31"/>
        <v>605500408.65765357</v>
      </c>
      <c r="H162">
        <f t="shared" ca="1" si="31"/>
        <v>663689720.09176254</v>
      </c>
      <c r="I162">
        <f t="shared" ca="1" si="31"/>
        <v>721879031.52587175</v>
      </c>
      <c r="J162">
        <f t="shared" ca="1" si="31"/>
        <v>780068342.95998085</v>
      </c>
      <c r="K162">
        <f t="shared" ca="1" si="31"/>
        <v>838257654.39408994</v>
      </c>
      <c r="L162" s="207">
        <f ca="1">IF('Liv 2020'!$A170="LM",INDIRECT("'Liv 2020'!"&amp;'Country Selector'!$B$3&amp;ROW($A170))*10^12,0)*'Process Emissions Multipliers'!$E$62</f>
        <v>896446965.82819915</v>
      </c>
      <c r="M162">
        <f t="shared" ca="1" si="34"/>
        <v>1139931342.7419882</v>
      </c>
      <c r="N162">
        <f t="shared" ca="1" si="32"/>
        <v>1383415719.655777</v>
      </c>
      <c r="O162">
        <f t="shared" ca="1" si="32"/>
        <v>1626900096.5695662</v>
      </c>
      <c r="P162">
        <f t="shared" ca="1" si="32"/>
        <v>1870384473.483355</v>
      </c>
      <c r="Q162">
        <f t="shared" ca="1" si="32"/>
        <v>2113868850.3971443</v>
      </c>
      <c r="R162">
        <f t="shared" ca="1" si="32"/>
        <v>2357353227.3109331</v>
      </c>
      <c r="S162">
        <f t="shared" ca="1" si="32"/>
        <v>2600837604.2247224</v>
      </c>
      <c r="T162">
        <f t="shared" ca="1" si="32"/>
        <v>2844321981.1385112</v>
      </c>
      <c r="U162">
        <f t="shared" ca="1" si="32"/>
        <v>3087806358.0523</v>
      </c>
      <c r="V162" s="207">
        <f ca="1">IF('Liv 2030'!$A170="LM",INDIRECT("'Liv 2030'!"&amp;'Country Selector'!$B$3&amp;ROW($A170))*10^12,0)*'Process Emissions Multipliers'!$G$62</f>
        <v>3331290734.9660892</v>
      </c>
      <c r="W162" s="90">
        <f t="shared" ca="1" si="36"/>
        <v>3354815655.3538437</v>
      </c>
      <c r="X162" s="90">
        <f t="shared" ca="1" si="36"/>
        <v>3378340575.7415981</v>
      </c>
      <c r="Y162" s="90">
        <f t="shared" ca="1" si="36"/>
        <v>3401865496.1293526</v>
      </c>
      <c r="Z162" s="90">
        <f t="shared" ca="1" si="36"/>
        <v>3425390416.517107</v>
      </c>
      <c r="AA162" s="90">
        <f t="shared" ca="1" si="36"/>
        <v>3448915336.9048615</v>
      </c>
      <c r="AB162" s="90">
        <f t="shared" ca="1" si="36"/>
        <v>3472440257.2926164</v>
      </c>
      <c r="AC162" s="90">
        <f t="shared" ca="1" si="36"/>
        <v>3495965177.6803703</v>
      </c>
      <c r="AD162" s="90">
        <f t="shared" ca="1" si="36"/>
        <v>3519490098.0681257</v>
      </c>
      <c r="AE162" s="90">
        <f t="shared" ca="1" si="36"/>
        <v>3543015018.4558802</v>
      </c>
      <c r="AF162" s="90">
        <f t="shared" ca="1" si="36"/>
        <v>3566539938.8436341</v>
      </c>
      <c r="AG162" s="90">
        <f t="shared" ca="1" si="36"/>
        <v>3590064859.231389</v>
      </c>
      <c r="AH162" s="90">
        <f t="shared" ca="1" si="36"/>
        <v>3613589779.6191435</v>
      </c>
      <c r="AI162" s="90">
        <f t="shared" ca="1" si="36"/>
        <v>3637114700.0068979</v>
      </c>
      <c r="AJ162" s="90">
        <f t="shared" ca="1" si="36"/>
        <v>3660639620.3946524</v>
      </c>
      <c r="AK162" s="90">
        <f t="shared" ca="1" si="36"/>
        <v>3684164540.7824073</v>
      </c>
      <c r="AL162" s="90">
        <f t="shared" ca="1" si="36"/>
        <v>3707689461.1701617</v>
      </c>
      <c r="AM162" s="90">
        <f t="shared" ca="1" si="35"/>
        <v>3731214381.5579162</v>
      </c>
      <c r="AN162" s="90">
        <f t="shared" ca="1" si="35"/>
        <v>3754739301.9456701</v>
      </c>
      <c r="AO162" s="90">
        <f t="shared" ca="1" si="35"/>
        <v>3778264222.3334246</v>
      </c>
      <c r="AP162" s="207">
        <f ca="1">V162*'Process Emissions Multipliers'!$H$62</f>
        <v>3801789142.7211795</v>
      </c>
    </row>
    <row r="163" spans="1:42">
      <c r="A163" s="74">
        <v>650</v>
      </c>
      <c r="B163" s="208">
        <f ca="1">IF('Liv 2010'!$A171="LM",INDIRECT("'Liv 2010'!"&amp;'Country Selector'!$B$3&amp;ROW($A171))*10^12,0)*'Process Emissions Multipliers'!$C$62</f>
        <v>1070088205.6797472</v>
      </c>
      <c r="C163">
        <f t="shared" ca="1" si="33"/>
        <v>1252184089.2491789</v>
      </c>
      <c r="D163">
        <f t="shared" ca="1" si="31"/>
        <v>1434279972.8186107</v>
      </c>
      <c r="E163">
        <f t="shared" ca="1" si="31"/>
        <v>1616375856.3880424</v>
      </c>
      <c r="F163">
        <f t="shared" ca="1" si="31"/>
        <v>1798471739.9574742</v>
      </c>
      <c r="G163">
        <f t="shared" ca="1" si="31"/>
        <v>1980567623.5269058</v>
      </c>
      <c r="H163">
        <f t="shared" ca="1" si="31"/>
        <v>2162663507.0963373</v>
      </c>
      <c r="I163">
        <f t="shared" ca="1" si="31"/>
        <v>2344759390.6657691</v>
      </c>
      <c r="J163">
        <f t="shared" ca="1" si="31"/>
        <v>2526855274.2352014</v>
      </c>
      <c r="K163">
        <f t="shared" ca="1" si="31"/>
        <v>2708951157.8046327</v>
      </c>
      <c r="L163" s="207">
        <f ca="1">IF('Liv 2020'!$A171="LM",INDIRECT("'Liv 2020'!"&amp;'Country Selector'!$B$3&amp;ROW($A171))*10^12,0)*'Process Emissions Multipliers'!$E$62</f>
        <v>2891047041.3740644</v>
      </c>
      <c r="M163">
        <f t="shared" ca="1" si="34"/>
        <v>2678436585.8616772</v>
      </c>
      <c r="N163">
        <f t="shared" ca="1" si="32"/>
        <v>2465826130.3492904</v>
      </c>
      <c r="O163">
        <f t="shared" ca="1" si="32"/>
        <v>2253215674.8369026</v>
      </c>
      <c r="P163">
        <f t="shared" ca="1" si="32"/>
        <v>2040605219.3245153</v>
      </c>
      <c r="Q163">
        <f t="shared" ca="1" si="32"/>
        <v>1827994763.8121283</v>
      </c>
      <c r="R163">
        <f t="shared" ca="1" si="32"/>
        <v>1615384308.2997413</v>
      </c>
      <c r="S163">
        <f t="shared" ca="1" si="32"/>
        <v>1402773852.7873538</v>
      </c>
      <c r="T163">
        <f t="shared" ca="1" si="32"/>
        <v>1190163397.2749667</v>
      </c>
      <c r="U163">
        <f t="shared" ca="1" si="32"/>
        <v>977552941.76257944</v>
      </c>
      <c r="V163" s="207">
        <f ca="1">IF('Liv 2030'!$A171="LM",INDIRECT("'Liv 2030'!"&amp;'Country Selector'!$B$3&amp;ROW($A171))*10^12,0)*'Process Emissions Multipliers'!$G$62</f>
        <v>764942486.25019217</v>
      </c>
      <c r="W163" s="90">
        <f t="shared" ca="1" si="36"/>
        <v>770344359.73465395</v>
      </c>
      <c r="X163" s="90">
        <f t="shared" ca="1" si="36"/>
        <v>775746233.21911597</v>
      </c>
      <c r="Y163" s="90">
        <f t="shared" ca="1" si="36"/>
        <v>781148106.70357776</v>
      </c>
      <c r="Z163" s="90">
        <f t="shared" ca="1" si="36"/>
        <v>786549980.18803966</v>
      </c>
      <c r="AA163" s="90">
        <f t="shared" ca="1" si="36"/>
        <v>791951853.67250156</v>
      </c>
      <c r="AB163" s="90">
        <f t="shared" ca="1" si="36"/>
        <v>797353727.15696335</v>
      </c>
      <c r="AC163" s="90">
        <f t="shared" ca="1" si="36"/>
        <v>802755600.64142525</v>
      </c>
      <c r="AD163" s="90">
        <f t="shared" ca="1" si="36"/>
        <v>808157474.12588704</v>
      </c>
      <c r="AE163" s="90">
        <f t="shared" ca="1" si="36"/>
        <v>813559347.61034894</v>
      </c>
      <c r="AF163" s="90">
        <f t="shared" ca="1" si="36"/>
        <v>818961221.09481084</v>
      </c>
      <c r="AG163" s="90">
        <f t="shared" ca="1" si="36"/>
        <v>824363094.57927263</v>
      </c>
      <c r="AH163" s="90">
        <f t="shared" ca="1" si="36"/>
        <v>829764968.06373453</v>
      </c>
      <c r="AI163" s="90">
        <f t="shared" ca="1" si="36"/>
        <v>835166841.54819632</v>
      </c>
      <c r="AJ163" s="90">
        <f t="shared" ca="1" si="36"/>
        <v>840568715.03265834</v>
      </c>
      <c r="AK163" s="90">
        <f t="shared" ca="1" si="36"/>
        <v>845970588.51712</v>
      </c>
      <c r="AL163" s="90">
        <f t="shared" ca="1" si="36"/>
        <v>851372462.00158191</v>
      </c>
      <c r="AM163" s="90">
        <f t="shared" ca="1" si="35"/>
        <v>856774335.48604393</v>
      </c>
      <c r="AN163" s="90">
        <f t="shared" ca="1" si="35"/>
        <v>862176208.9705056</v>
      </c>
      <c r="AO163" s="90">
        <f t="shared" ca="1" si="35"/>
        <v>867578082.45496762</v>
      </c>
      <c r="AP163" s="207">
        <f ca="1">V163*'Process Emissions Multipliers'!$H$62</f>
        <v>872979955.9394294</v>
      </c>
    </row>
    <row r="164" spans="1:42">
      <c r="A164" s="74">
        <v>700</v>
      </c>
      <c r="B164" s="208">
        <f ca="1">IF('Liv 2010'!$A172="LM",INDIRECT("'Liv 2010'!"&amp;'Country Selector'!$B$3&amp;ROW($A172))*10^12,0)*'Process Emissions Multipliers'!$C$62</f>
        <v>0</v>
      </c>
      <c r="C164">
        <f t="shared" ca="1" si="33"/>
        <v>8534587.4327253308</v>
      </c>
      <c r="D164">
        <f t="shared" ca="1" si="31"/>
        <v>17069174.865450662</v>
      </c>
      <c r="E164">
        <f t="shared" ca="1" si="31"/>
        <v>25603762.298175994</v>
      </c>
      <c r="F164">
        <f t="shared" ca="1" si="31"/>
        <v>34138349.730901323</v>
      </c>
      <c r="G164">
        <f t="shared" ca="1" si="31"/>
        <v>42672937.163626656</v>
      </c>
      <c r="H164">
        <f t="shared" ca="1" si="31"/>
        <v>51207524.596351989</v>
      </c>
      <c r="I164">
        <f t="shared" ca="1" si="31"/>
        <v>59742112.029077314</v>
      </c>
      <c r="J164">
        <f t="shared" ca="1" si="31"/>
        <v>68276699.461802647</v>
      </c>
      <c r="K164">
        <f t="shared" ca="1" si="31"/>
        <v>76811286.894527987</v>
      </c>
      <c r="L164" s="207">
        <f ca="1">IF('Liv 2020'!$A172="LM",INDIRECT("'Liv 2020'!"&amp;'Country Selector'!$B$3&amp;ROW($A172))*10^12,0)*'Process Emissions Multipliers'!$E$62</f>
        <v>85345874.327253312</v>
      </c>
      <c r="M164">
        <f t="shared" ca="1" si="34"/>
        <v>81562105.688382372</v>
      </c>
      <c r="N164">
        <f t="shared" ca="1" si="32"/>
        <v>77778337.049511418</v>
      </c>
      <c r="O164">
        <f t="shared" ca="1" si="32"/>
        <v>73994568.410640478</v>
      </c>
      <c r="P164">
        <f t="shared" ca="1" si="32"/>
        <v>70210799.771769539</v>
      </c>
      <c r="Q164">
        <f t="shared" ca="1" si="32"/>
        <v>66427031.132898599</v>
      </c>
      <c r="R164">
        <f t="shared" ca="1" si="32"/>
        <v>62643262.494027659</v>
      </c>
      <c r="S164">
        <f t="shared" ca="1" si="32"/>
        <v>58859493.855156712</v>
      </c>
      <c r="T164">
        <f t="shared" ca="1" si="32"/>
        <v>55075725.216285765</v>
      </c>
      <c r="U164">
        <f t="shared" ca="1" si="32"/>
        <v>51291956.577414833</v>
      </c>
      <c r="V164" s="207">
        <f ca="1">IF('Liv 2030'!$A172="LM",INDIRECT("'Liv 2030'!"&amp;'Country Selector'!$B$3&amp;ROW($A172))*10^12,0)*'Process Emissions Multipliers'!$G$62</f>
        <v>47508187.938543886</v>
      </c>
      <c r="W164" s="90">
        <f t="shared" ca="1" si="36"/>
        <v>47843681.42378366</v>
      </c>
      <c r="X164" s="90">
        <f t="shared" ca="1" si="36"/>
        <v>48179174.909023426</v>
      </c>
      <c r="Y164" s="90">
        <f t="shared" ca="1" si="36"/>
        <v>48514668.394263193</v>
      </c>
      <c r="Z164" s="90">
        <f t="shared" ca="1" si="36"/>
        <v>48850161.87950296</v>
      </c>
      <c r="AA164" s="90">
        <f t="shared" ca="1" si="36"/>
        <v>49185655.364742726</v>
      </c>
      <c r="AB164" s="90">
        <f t="shared" ca="1" si="36"/>
        <v>49521148.849982493</v>
      </c>
      <c r="AC164" s="90">
        <f t="shared" ca="1" si="36"/>
        <v>49856642.335222274</v>
      </c>
      <c r="AD164" s="90">
        <f t="shared" ca="1" si="36"/>
        <v>50192135.820462033</v>
      </c>
      <c r="AE164" s="90">
        <f t="shared" ca="1" si="36"/>
        <v>50527629.305701807</v>
      </c>
      <c r="AF164" s="90">
        <f t="shared" ca="1" si="36"/>
        <v>50863122.790941574</v>
      </c>
      <c r="AG164" s="90">
        <f t="shared" ca="1" si="36"/>
        <v>51198616.276181348</v>
      </c>
      <c r="AH164" s="90">
        <f t="shared" ca="1" si="36"/>
        <v>51534109.761421107</v>
      </c>
      <c r="AI164" s="90">
        <f t="shared" ca="1" si="36"/>
        <v>51869603.246660873</v>
      </c>
      <c r="AJ164" s="90">
        <f t="shared" ca="1" si="36"/>
        <v>52205096.731900647</v>
      </c>
      <c r="AK164" s="90">
        <f t="shared" ca="1" si="36"/>
        <v>52540590.217140414</v>
      </c>
      <c r="AL164" s="90">
        <f t="shared" ca="1" si="36"/>
        <v>52876083.702380188</v>
      </c>
      <c r="AM164" s="90">
        <f t="shared" ca="1" si="35"/>
        <v>53211577.187619962</v>
      </c>
      <c r="AN164" s="90">
        <f t="shared" ca="1" si="35"/>
        <v>53547070.672859721</v>
      </c>
      <c r="AO164" s="90">
        <f t="shared" ca="1" si="35"/>
        <v>53882564.158099495</v>
      </c>
      <c r="AP164" s="207">
        <f ca="1">V164*'Process Emissions Multipliers'!$H$62</f>
        <v>54218057.643339261</v>
      </c>
    </row>
    <row r="165" spans="1:42">
      <c r="A165" s="74">
        <v>750</v>
      </c>
      <c r="B165" s="208">
        <f ca="1">IF('Liv 2010'!$A173="LM",INDIRECT("'Liv 2010'!"&amp;'Country Selector'!$B$3&amp;ROW($A173))*10^12,0)*'Process Emissions Multipliers'!$C$62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 s="207">
        <f ca="1">IF('Liv 2020'!$A173="LM",INDIRECT("'Liv 2020'!"&amp;'Country Selector'!$B$3&amp;ROW($A173))*10^12,0)*'Process Emissions Multipliers'!$E$62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 s="207">
        <f ca="1">IF('Liv 2030'!$A173="LM",INDIRECT("'Liv 2030'!"&amp;'Country Selector'!$B$3&amp;ROW($A173))*10^12,0)*'Process Emissions Multipliers'!$G$62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07">
        <f ca="1">V165*'Process Emissions Multipliers'!$H$62</f>
        <v>0</v>
      </c>
    </row>
    <row r="166" spans="1:42">
      <c r="A166" s="74">
        <v>800</v>
      </c>
      <c r="B166" s="208">
        <f ca="1">IF('Liv 2010'!$A174="LM",INDIRECT("'Liv 2010'!"&amp;'Country Selector'!$B$3&amp;ROW($A174))*10^12,0)*'Process Emissions Multipliers'!$C$62</f>
        <v>0</v>
      </c>
      <c r="C166">
        <f t="shared" ca="1" si="33"/>
        <v>225830789.615475</v>
      </c>
      <c r="D166">
        <f t="shared" ca="1" si="31"/>
        <v>451661579.23095</v>
      </c>
      <c r="E166">
        <f t="shared" ca="1" si="31"/>
        <v>677492368.84642494</v>
      </c>
      <c r="F166">
        <f t="shared" ca="1" si="31"/>
        <v>903323158.4619</v>
      </c>
      <c r="G166">
        <f t="shared" ca="1" si="31"/>
        <v>1129153948.0773749</v>
      </c>
      <c r="H166">
        <f t="shared" ca="1" si="31"/>
        <v>1354984737.6928499</v>
      </c>
      <c r="I166">
        <f t="shared" ca="1" si="31"/>
        <v>1580815527.3083248</v>
      </c>
      <c r="J166">
        <f t="shared" ca="1" si="31"/>
        <v>1806646316.9238</v>
      </c>
      <c r="K166">
        <f t="shared" ca="1" si="31"/>
        <v>2032477106.5392749</v>
      </c>
      <c r="L166" s="207">
        <f ca="1">IF('Liv 2020'!$A174="LM",INDIRECT("'Liv 2020'!"&amp;'Country Selector'!$B$3&amp;ROW($A174))*10^12,0)*'Process Emissions Multipliers'!$E$62</f>
        <v>2258307896.1547499</v>
      </c>
      <c r="M166">
        <f t="shared" ca="1" si="34"/>
        <v>2267355575.212534</v>
      </c>
      <c r="N166">
        <f t="shared" ca="1" si="32"/>
        <v>2276403254.2703185</v>
      </c>
      <c r="O166">
        <f t="shared" ca="1" si="32"/>
        <v>2285450933.3281026</v>
      </c>
      <c r="P166">
        <f t="shared" ca="1" si="32"/>
        <v>2294498612.3858867</v>
      </c>
      <c r="Q166">
        <f t="shared" ca="1" si="32"/>
        <v>2303546291.4436712</v>
      </c>
      <c r="R166">
        <f t="shared" ca="1" si="32"/>
        <v>2312593970.5014553</v>
      </c>
      <c r="S166">
        <f t="shared" ca="1" si="32"/>
        <v>2321641649.5592394</v>
      </c>
      <c r="T166">
        <f t="shared" ca="1" si="32"/>
        <v>2330689328.6170235</v>
      </c>
      <c r="U166">
        <f t="shared" ca="1" si="32"/>
        <v>2339737007.674808</v>
      </c>
      <c r="V166" s="207">
        <f ca="1">IF('Liv 2030'!$A174="LM",INDIRECT("'Liv 2030'!"&amp;'Country Selector'!$B$3&amp;ROW($A174))*10^12,0)*'Process Emissions Multipliers'!$G$62</f>
        <v>2348784686.7325921</v>
      </c>
      <c r="W166" s="90">
        <f t="shared" ca="1" si="36"/>
        <v>2365371342.5244122</v>
      </c>
      <c r="X166" s="90">
        <f t="shared" ca="1" si="36"/>
        <v>2381957998.3162322</v>
      </c>
      <c r="Y166" s="90">
        <f t="shared" ca="1" si="36"/>
        <v>2398544654.1080518</v>
      </c>
      <c r="Z166" s="90">
        <f t="shared" ca="1" si="36"/>
        <v>2415131309.8998713</v>
      </c>
      <c r="AA166" s="90">
        <f t="shared" ca="1" si="36"/>
        <v>2431717965.6916914</v>
      </c>
      <c r="AB166" s="90">
        <f t="shared" ca="1" si="36"/>
        <v>2448304621.4835114</v>
      </c>
      <c r="AC166" s="90">
        <f t="shared" ca="1" si="36"/>
        <v>2464891277.2753315</v>
      </c>
      <c r="AD166" s="90">
        <f t="shared" ca="1" si="36"/>
        <v>2481477933.0671511</v>
      </c>
      <c r="AE166" s="90">
        <f t="shared" ca="1" si="36"/>
        <v>2498064588.8589711</v>
      </c>
      <c r="AF166" s="90">
        <f t="shared" ca="1" si="36"/>
        <v>2514651244.6507912</v>
      </c>
      <c r="AG166" s="90">
        <f t="shared" ca="1" si="36"/>
        <v>2531237900.4426107</v>
      </c>
      <c r="AH166" s="90">
        <f t="shared" ca="1" si="36"/>
        <v>2547824556.2344303</v>
      </c>
      <c r="AI166" s="90">
        <f t="shared" ca="1" si="36"/>
        <v>2564411212.0262504</v>
      </c>
      <c r="AJ166" s="90">
        <f t="shared" ca="1" si="36"/>
        <v>2580997867.8180704</v>
      </c>
      <c r="AK166" s="90">
        <f t="shared" ca="1" si="36"/>
        <v>2597584523.60989</v>
      </c>
      <c r="AL166" s="90">
        <f t="shared" ca="1" si="36"/>
        <v>2614171179.40171</v>
      </c>
      <c r="AM166" s="90">
        <f t="shared" ca="1" si="35"/>
        <v>2630757835.1935301</v>
      </c>
      <c r="AN166" s="90">
        <f t="shared" ca="1" si="35"/>
        <v>2647344490.9853501</v>
      </c>
      <c r="AO166" s="90">
        <f t="shared" ca="1" si="35"/>
        <v>2663931146.7771697</v>
      </c>
      <c r="AP166" s="207">
        <f ca="1">V166*'Process Emissions Multipliers'!$H$62</f>
        <v>2680517802.5689898</v>
      </c>
    </row>
    <row r="167" spans="1:42">
      <c r="A167" s="74">
        <v>850</v>
      </c>
      <c r="B167" s="208">
        <f ca="1">IF('Liv 2010'!$A175="LM",INDIRECT("'Liv 2010'!"&amp;'Country Selector'!$B$3&amp;ROW($A175))*10^12,0)*'Process Emissions Multipliers'!$C$62</f>
        <v>2110307361.0811253</v>
      </c>
      <c r="C167">
        <f t="shared" ca="1" si="33"/>
        <v>2245908596.8681011</v>
      </c>
      <c r="D167">
        <f t="shared" ca="1" si="31"/>
        <v>2381509832.6550775</v>
      </c>
      <c r="E167">
        <f t="shared" ca="1" si="31"/>
        <v>2517111068.4420538</v>
      </c>
      <c r="F167">
        <f t="shared" ca="1" si="31"/>
        <v>2652712304.2290301</v>
      </c>
      <c r="G167">
        <f t="shared" ca="1" si="31"/>
        <v>2788313540.0160065</v>
      </c>
      <c r="H167">
        <f t="shared" ca="1" si="31"/>
        <v>2923914775.8029823</v>
      </c>
      <c r="I167">
        <f t="shared" ca="1" si="31"/>
        <v>3059516011.5899587</v>
      </c>
      <c r="J167">
        <f t="shared" ca="1" si="31"/>
        <v>3195117247.376935</v>
      </c>
      <c r="K167">
        <f t="shared" ca="1" si="31"/>
        <v>3330718483.1639109</v>
      </c>
      <c r="L167" s="207">
        <f ca="1">IF('Liv 2020'!$A175="LM",INDIRECT("'Liv 2020'!"&amp;'Country Selector'!$B$3&amp;ROW($A175))*10^12,0)*'Process Emissions Multipliers'!$E$62</f>
        <v>3466319718.9508872</v>
      </c>
      <c r="M167">
        <f t="shared" ca="1" si="34"/>
        <v>3503774177.0652146</v>
      </c>
      <c r="N167">
        <f t="shared" ca="1" si="32"/>
        <v>3541228635.1795421</v>
      </c>
      <c r="O167">
        <f t="shared" ca="1" si="32"/>
        <v>3578683093.2938695</v>
      </c>
      <c r="P167">
        <f t="shared" ca="1" si="32"/>
        <v>3616137551.4081969</v>
      </c>
      <c r="Q167">
        <f t="shared" ca="1" si="32"/>
        <v>3653592009.5225239</v>
      </c>
      <c r="R167">
        <f t="shared" ca="1" si="32"/>
        <v>3691046467.6368513</v>
      </c>
      <c r="S167">
        <f t="shared" ca="1" si="32"/>
        <v>3728500925.7511792</v>
      </c>
      <c r="T167">
        <f t="shared" ca="1" si="32"/>
        <v>3765955383.8655066</v>
      </c>
      <c r="U167">
        <f t="shared" ca="1" si="32"/>
        <v>3803409841.9798336</v>
      </c>
      <c r="V167" s="207">
        <f ca="1">IF('Liv 2030'!$A175="LM",INDIRECT("'Liv 2030'!"&amp;'Country Selector'!$B$3&amp;ROW($A175))*10^12,0)*'Process Emissions Multipliers'!$G$62</f>
        <v>3840864300.0941615</v>
      </c>
      <c r="W167" s="90">
        <f t="shared" ca="1" si="36"/>
        <v>3867987728.8395071</v>
      </c>
      <c r="X167" s="90">
        <f t="shared" ca="1" si="36"/>
        <v>3895111157.5848527</v>
      </c>
      <c r="Y167" s="90">
        <f t="shared" ca="1" si="36"/>
        <v>3922234586.3301992</v>
      </c>
      <c r="Z167" s="90">
        <f t="shared" ca="1" si="36"/>
        <v>3949358015.0755453</v>
      </c>
      <c r="AA167" s="90">
        <f t="shared" ca="1" si="36"/>
        <v>3976481443.8208909</v>
      </c>
      <c r="AB167" s="90">
        <f t="shared" ca="1" si="36"/>
        <v>4003604872.566237</v>
      </c>
      <c r="AC167" s="90">
        <f t="shared" ca="1" si="36"/>
        <v>4030728301.3115826</v>
      </c>
      <c r="AD167" s="90">
        <f t="shared" ca="1" si="36"/>
        <v>4057851730.0569286</v>
      </c>
      <c r="AE167" s="90">
        <f t="shared" ca="1" si="36"/>
        <v>4084975158.8022747</v>
      </c>
      <c r="AF167" s="90">
        <f t="shared" ca="1" si="36"/>
        <v>4112098587.5476203</v>
      </c>
      <c r="AG167" s="90">
        <f t="shared" ca="1" si="36"/>
        <v>4139222016.2929659</v>
      </c>
      <c r="AH167" s="90">
        <f t="shared" ca="1" si="36"/>
        <v>4166345445.038312</v>
      </c>
      <c r="AI167" s="90">
        <f t="shared" ca="1" si="36"/>
        <v>4193468873.7836585</v>
      </c>
      <c r="AJ167" s="90">
        <f t="shared" ca="1" si="36"/>
        <v>4220592302.5290041</v>
      </c>
      <c r="AK167" s="90">
        <f t="shared" ca="1" si="36"/>
        <v>4247715731.2743502</v>
      </c>
      <c r="AL167" s="90">
        <f t="shared" ca="1" si="36"/>
        <v>4274839160.0196958</v>
      </c>
      <c r="AM167" s="90">
        <f t="shared" ca="1" si="35"/>
        <v>4301962588.7650423</v>
      </c>
      <c r="AN167" s="90">
        <f t="shared" ca="1" si="35"/>
        <v>4329086017.5103884</v>
      </c>
      <c r="AO167" s="90">
        <f t="shared" ca="1" si="35"/>
        <v>4356209446.2557335</v>
      </c>
      <c r="AP167" s="207">
        <f ca="1">V167*'Process Emissions Multipliers'!$H$62</f>
        <v>4383332875.0010796</v>
      </c>
    </row>
    <row r="168" spans="1:42">
      <c r="A168" s="74">
        <v>900</v>
      </c>
      <c r="B168" s="208">
        <f ca="1">IF('Liv 2010'!$A176="LM",INDIRECT("'Liv 2010'!"&amp;'Country Selector'!$B$3&amp;ROW($A176))*10^12,0)*'Process Emissions Multipliers'!$C$62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 s="207">
        <f ca="1">IF('Liv 2020'!$A176="LM",INDIRECT("'Liv 2020'!"&amp;'Country Selector'!$B$3&amp;ROW($A176))*10^12,0)*'Process Emissions Multipliers'!$E$62</f>
        <v>0</v>
      </c>
      <c r="M168">
        <f t="shared" ca="1" si="34"/>
        <v>50999396.962401435</v>
      </c>
      <c r="N168">
        <f t="shared" ca="1" si="32"/>
        <v>101998793.92480287</v>
      </c>
      <c r="O168">
        <f t="shared" ca="1" si="32"/>
        <v>152998190.88720429</v>
      </c>
      <c r="P168">
        <f t="shared" ca="1" si="32"/>
        <v>203997587.84960574</v>
      </c>
      <c r="Q168">
        <f t="shared" ca="1" si="32"/>
        <v>254996984.81200713</v>
      </c>
      <c r="R168">
        <f t="shared" ca="1" si="32"/>
        <v>305996381.77440858</v>
      </c>
      <c r="S168">
        <f t="shared" ca="1" si="32"/>
        <v>356995778.73681003</v>
      </c>
      <c r="T168">
        <f t="shared" ca="1" si="32"/>
        <v>407995175.69921148</v>
      </c>
      <c r="U168">
        <f t="shared" ca="1" si="32"/>
        <v>458994572.66161287</v>
      </c>
      <c r="V168" s="207">
        <f ca="1">IF('Liv 2030'!$A176="LM",INDIRECT("'Liv 2030'!"&amp;'Country Selector'!$B$3&amp;ROW($A176))*10^12,0)*'Process Emissions Multipliers'!$G$62</f>
        <v>509993969.62401432</v>
      </c>
      <c r="W168" s="90">
        <f t="shared" ca="1" si="36"/>
        <v>513595446.79552329</v>
      </c>
      <c r="X168" s="90">
        <f t="shared" ca="1" si="36"/>
        <v>517196923.96703231</v>
      </c>
      <c r="Y168" s="90">
        <f t="shared" ca="1" si="36"/>
        <v>520798401.13854134</v>
      </c>
      <c r="Z168" s="90">
        <f t="shared" ca="1" si="36"/>
        <v>524399878.31005037</v>
      </c>
      <c r="AA168" s="90">
        <f t="shared" ca="1" si="36"/>
        <v>528001355.4815594</v>
      </c>
      <c r="AB168" s="90">
        <f t="shared" ca="1" si="36"/>
        <v>531602832.65306836</v>
      </c>
      <c r="AC168" s="90">
        <f t="shared" ca="1" si="36"/>
        <v>535204309.82457739</v>
      </c>
      <c r="AD168" s="90">
        <f t="shared" ca="1" si="36"/>
        <v>538805786.99608636</v>
      </c>
      <c r="AE168" s="90">
        <f t="shared" ca="1" si="36"/>
        <v>542407264.16759539</v>
      </c>
      <c r="AF168" s="90">
        <f t="shared" ca="1" si="36"/>
        <v>546008741.33910441</v>
      </c>
      <c r="AG168" s="90">
        <f t="shared" ca="1" si="36"/>
        <v>549610218.51061344</v>
      </c>
      <c r="AH168" s="90">
        <f t="shared" ca="1" si="36"/>
        <v>553211695.68212247</v>
      </c>
      <c r="AI168" s="90">
        <f t="shared" ca="1" si="36"/>
        <v>556813172.85363138</v>
      </c>
      <c r="AJ168" s="90">
        <f t="shared" ca="1" si="36"/>
        <v>560414650.0251404</v>
      </c>
      <c r="AK168" s="90">
        <f t="shared" ca="1" si="36"/>
        <v>564016127.19664931</v>
      </c>
      <c r="AL168" s="90">
        <f t="shared" ca="1" si="36"/>
        <v>567617604.36815846</v>
      </c>
      <c r="AM168" s="90">
        <f t="shared" ca="1" si="35"/>
        <v>571219081.53966749</v>
      </c>
      <c r="AN168" s="90">
        <f t="shared" ca="1" si="35"/>
        <v>574820558.7111764</v>
      </c>
      <c r="AO168" s="90">
        <f t="shared" ca="1" si="35"/>
        <v>578422035.88268542</v>
      </c>
      <c r="AP168" s="207">
        <f ca="1">V168*'Process Emissions Multipliers'!$H$62</f>
        <v>582023513.05419445</v>
      </c>
    </row>
    <row r="169" spans="1:42">
      <c r="A169" s="74">
        <v>950</v>
      </c>
      <c r="B169" s="208">
        <f ca="1">IF('Liv 2010'!$A177="LM",INDIRECT("'Liv 2010'!"&amp;'Country Selector'!$B$3&amp;ROW($A177))*10^12,0)*'Process Emissions Multipliers'!$C$62</f>
        <v>157276925.74353808</v>
      </c>
      <c r="C169">
        <f t="shared" ca="1" si="33"/>
        <v>186363504.31759426</v>
      </c>
      <c r="D169">
        <f t="shared" ca="1" si="31"/>
        <v>215450082.89165044</v>
      </c>
      <c r="E169">
        <f t="shared" ca="1" si="31"/>
        <v>244536661.46570659</v>
      </c>
      <c r="F169">
        <f t="shared" ca="1" si="31"/>
        <v>273623240.03976279</v>
      </c>
      <c r="G169">
        <f t="shared" ca="1" si="31"/>
        <v>302709818.613819</v>
      </c>
      <c r="H169">
        <f t="shared" ca="1" si="31"/>
        <v>331796397.18787515</v>
      </c>
      <c r="I169">
        <f t="shared" ca="1" si="31"/>
        <v>360882975.76193136</v>
      </c>
      <c r="J169">
        <f t="shared" ca="1" si="31"/>
        <v>389969554.33598751</v>
      </c>
      <c r="K169">
        <f t="shared" ca="1" si="31"/>
        <v>419056132.91004372</v>
      </c>
      <c r="L169" s="207">
        <f ca="1">IF('Liv 2020'!$A177="LM",INDIRECT("'Liv 2020'!"&amp;'Country Selector'!$B$3&amp;ROW($A177))*10^12,0)*'Process Emissions Multipliers'!$E$62</f>
        <v>448142711.48409986</v>
      </c>
      <c r="M169">
        <f t="shared" ca="1" si="34"/>
        <v>413270915.36488658</v>
      </c>
      <c r="N169">
        <f t="shared" ca="1" si="32"/>
        <v>378399119.2456733</v>
      </c>
      <c r="O169">
        <f t="shared" ca="1" si="32"/>
        <v>343527323.12646002</v>
      </c>
      <c r="P169">
        <f t="shared" ca="1" si="32"/>
        <v>308655527.00724667</v>
      </c>
      <c r="Q169">
        <f t="shared" ca="1" si="32"/>
        <v>273783730.88803339</v>
      </c>
      <c r="R169">
        <f t="shared" ca="1" si="32"/>
        <v>238911934.76882011</v>
      </c>
      <c r="S169">
        <f t="shared" ca="1" si="32"/>
        <v>204040138.64960682</v>
      </c>
      <c r="T169">
        <f t="shared" ca="1" si="32"/>
        <v>169168342.53039354</v>
      </c>
      <c r="U169">
        <f t="shared" ca="1" si="32"/>
        <v>134296546.41118026</v>
      </c>
      <c r="V169" s="207">
        <f ca="1">IF('Liv 2030'!$A177="LM",INDIRECT("'Liv 2030'!"&amp;'Country Selector'!$B$3&amp;ROW($A177))*10^12,0)*'Process Emissions Multipliers'!$G$62</f>
        <v>99424750.29196696</v>
      </c>
      <c r="W169" s="90">
        <f t="shared" ca="1" si="36"/>
        <v>100126868.3360754</v>
      </c>
      <c r="X169" s="90">
        <f t="shared" ca="1" si="36"/>
        <v>100828986.3801838</v>
      </c>
      <c r="Y169" s="90">
        <f t="shared" ca="1" si="36"/>
        <v>101531104.42429222</v>
      </c>
      <c r="Z169" s="90">
        <f t="shared" ca="1" si="36"/>
        <v>102233222.46840066</v>
      </c>
      <c r="AA169" s="90">
        <f t="shared" ca="1" si="36"/>
        <v>102935340.51250906</v>
      </c>
      <c r="AB169" s="90">
        <f t="shared" ca="1" si="36"/>
        <v>103637458.5566175</v>
      </c>
      <c r="AC169" s="90">
        <f t="shared" ca="1" si="36"/>
        <v>104339576.6007259</v>
      </c>
      <c r="AD169" s="90">
        <f t="shared" ca="1" si="36"/>
        <v>105041694.64483434</v>
      </c>
      <c r="AE169" s="90">
        <f t="shared" ca="1" si="36"/>
        <v>105743812.68894276</v>
      </c>
      <c r="AF169" s="90">
        <f t="shared" ca="1" si="36"/>
        <v>106445930.73305118</v>
      </c>
      <c r="AG169" s="90">
        <f t="shared" ca="1" si="36"/>
        <v>107148048.7771596</v>
      </c>
      <c r="AH169" s="90">
        <f t="shared" ca="1" si="36"/>
        <v>107850166.82126802</v>
      </c>
      <c r="AI169" s="90">
        <f t="shared" ca="1" si="36"/>
        <v>108552284.86537644</v>
      </c>
      <c r="AJ169" s="90">
        <f t="shared" ca="1" si="36"/>
        <v>109254402.90948485</v>
      </c>
      <c r="AK169" s="90">
        <f t="shared" ca="1" si="36"/>
        <v>109956520.95359328</v>
      </c>
      <c r="AL169" s="90">
        <f t="shared" ca="1" si="36"/>
        <v>110658638.9977017</v>
      </c>
      <c r="AM169" s="90">
        <f t="shared" ca="1" si="35"/>
        <v>111360757.04181013</v>
      </c>
      <c r="AN169" s="90">
        <f t="shared" ca="1" si="35"/>
        <v>112062875.08591855</v>
      </c>
      <c r="AO169" s="90">
        <f t="shared" ca="1" si="35"/>
        <v>112764993.13002697</v>
      </c>
      <c r="AP169" s="207">
        <f ca="1">V169*'Process Emissions Multipliers'!$H$62</f>
        <v>113467111.17413539</v>
      </c>
    </row>
    <row r="170" spans="1:42">
      <c r="A170" s="74">
        <v>1000</v>
      </c>
      <c r="B170" s="208">
        <f ca="1">IF('Liv 2010'!$A178="LM",INDIRECT("'Liv 2010'!"&amp;'Country Selector'!$B$3&amp;ROW($A178))*10^12,0)*'Process Emissions Multipliers'!$C$62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 s="207">
        <f ca="1">IF('Liv 2020'!$A178="LM",INDIRECT("'Liv 2020'!"&amp;'Country Selector'!$B$3&amp;ROW($A178))*10^12,0)*'Process Emissions Multipliers'!$E$62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 s="207">
        <f ca="1">IF('Liv 2030'!$A178="LM",INDIRECT("'Liv 2030'!"&amp;'Country Selector'!$B$3&amp;ROW($A178))*10^12,0)*'Process Emissions Multipliers'!$G$62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07">
        <f ca="1">V170*'Process Emissions Multipliers'!$H$62</f>
        <v>0</v>
      </c>
    </row>
    <row r="171" spans="1:42">
      <c r="A171" s="74">
        <v>1500</v>
      </c>
      <c r="B171" s="208">
        <f ca="1">IF('Liv 2010'!$A179="LM",INDIRECT("'Liv 2010'!"&amp;'Country Selector'!$B$3&amp;ROW($A179))*10^12,0)*'Process Emissions Multipliers'!$C$62</f>
        <v>416246606.28552854</v>
      </c>
      <c r="C171">
        <f t="shared" ca="1" si="33"/>
        <v>493720944.08562654</v>
      </c>
      <c r="D171">
        <f t="shared" ca="1" si="31"/>
        <v>571195281.88572454</v>
      </c>
      <c r="E171">
        <f t="shared" ca="1" si="31"/>
        <v>648669619.68582249</v>
      </c>
      <c r="F171">
        <f t="shared" ca="1" si="31"/>
        <v>726143957.48592055</v>
      </c>
      <c r="G171">
        <f t="shared" ca="1" si="31"/>
        <v>803618295.28601861</v>
      </c>
      <c r="H171">
        <f t="shared" ca="1" si="31"/>
        <v>881092633.08611655</v>
      </c>
      <c r="I171">
        <f t="shared" ca="1" si="31"/>
        <v>958566970.88621449</v>
      </c>
      <c r="J171">
        <f t="shared" ca="1" si="31"/>
        <v>1036041308.6863126</v>
      </c>
      <c r="K171">
        <f t="shared" ca="1" si="31"/>
        <v>1113515646.4864106</v>
      </c>
      <c r="L171" s="207">
        <f ca="1">IF('Liv 2020'!$A179="LM",INDIRECT("'Liv 2020'!"&amp;'Country Selector'!$B$3&amp;ROW($A179))*10^12,0)*'Process Emissions Multipliers'!$E$62</f>
        <v>1190989984.2865086</v>
      </c>
      <c r="M171">
        <f t="shared" ca="1" si="34"/>
        <v>1214526237.3099871</v>
      </c>
      <c r="N171">
        <f t="shared" ca="1" si="32"/>
        <v>1238062490.3334656</v>
      </c>
      <c r="O171">
        <f t="shared" ca="1" si="32"/>
        <v>1261598743.3569441</v>
      </c>
      <c r="P171">
        <f t="shared" ca="1" si="32"/>
        <v>1285134996.3804224</v>
      </c>
      <c r="Q171">
        <f t="shared" ca="1" si="32"/>
        <v>1308671249.4039009</v>
      </c>
      <c r="R171">
        <f t="shared" ca="1" si="32"/>
        <v>1332207502.4273794</v>
      </c>
      <c r="S171">
        <f t="shared" ca="1" si="32"/>
        <v>1355743755.4508576</v>
      </c>
      <c r="T171">
        <f t="shared" ca="1" si="32"/>
        <v>1379280008.4743361</v>
      </c>
      <c r="U171">
        <f t="shared" ca="1" si="32"/>
        <v>1402816261.4978147</v>
      </c>
      <c r="V171" s="207">
        <f ca="1">IF('Liv 2030'!$A179="LM",INDIRECT("'Liv 2030'!"&amp;'Country Selector'!$B$3&amp;ROW($A179))*10^12,0)*'Process Emissions Multipliers'!$G$62</f>
        <v>1426352514.5212932</v>
      </c>
      <c r="W171" s="90">
        <f t="shared" ca="1" si="36"/>
        <v>1436425135.6218133</v>
      </c>
      <c r="X171" s="90">
        <f t="shared" ca="1" si="36"/>
        <v>1446497756.7223334</v>
      </c>
      <c r="Y171" s="90">
        <f t="shared" ca="1" si="36"/>
        <v>1456570377.8228538</v>
      </c>
      <c r="Z171" s="90">
        <f t="shared" ca="1" si="36"/>
        <v>1466642998.9233739</v>
      </c>
      <c r="AA171" s="90">
        <f t="shared" ca="1" si="36"/>
        <v>1476715620.0238943</v>
      </c>
      <c r="AB171" s="90">
        <f t="shared" ca="1" si="36"/>
        <v>1486788241.1244144</v>
      </c>
      <c r="AC171" s="90">
        <f t="shared" ca="1" si="36"/>
        <v>1496860862.2249346</v>
      </c>
      <c r="AD171" s="90">
        <f t="shared" ca="1" si="36"/>
        <v>1506933483.3254547</v>
      </c>
      <c r="AE171" s="90">
        <f t="shared" ca="1" si="36"/>
        <v>1517006104.4259748</v>
      </c>
      <c r="AF171" s="90">
        <f t="shared" ca="1" si="36"/>
        <v>1527078725.5264952</v>
      </c>
      <c r="AG171" s="90">
        <f t="shared" ca="1" si="36"/>
        <v>1537151346.6270156</v>
      </c>
      <c r="AH171" s="90">
        <f t="shared" ca="1" si="36"/>
        <v>1547223967.7275357</v>
      </c>
      <c r="AI171" s="90">
        <f t="shared" ca="1" si="36"/>
        <v>1557296588.8280559</v>
      </c>
      <c r="AJ171" s="90">
        <f t="shared" ca="1" si="36"/>
        <v>1567369209.928576</v>
      </c>
      <c r="AK171" s="90">
        <f t="shared" ca="1" si="36"/>
        <v>1577441831.0290961</v>
      </c>
      <c r="AL171" s="90">
        <f t="shared" ca="1" si="36"/>
        <v>1587514452.1296163</v>
      </c>
      <c r="AM171" s="90">
        <f t="shared" ca="1" si="35"/>
        <v>1597587073.2301366</v>
      </c>
      <c r="AN171" s="90">
        <f t="shared" ca="1" si="35"/>
        <v>1607659694.3306568</v>
      </c>
      <c r="AO171" s="90">
        <f t="shared" ca="1" si="35"/>
        <v>1617732315.4311771</v>
      </c>
      <c r="AP171" s="207">
        <f ca="1">V171*'Process Emissions Multipliers'!$H$62</f>
        <v>1627804936.5316973</v>
      </c>
    </row>
    <row r="172" spans="1:42">
      <c r="A172" s="74">
        <v>2000</v>
      </c>
      <c r="B172" s="208">
        <f ca="1">IF('Liv 2010'!$A180="LM",INDIRECT("'Liv 2010'!"&amp;'Country Selector'!$B$3&amp;ROW($A180))*10^12,0)*'Process Emissions Multipliers'!$C$62</f>
        <v>1114787078.430052</v>
      </c>
      <c r="C172">
        <f t="shared" ca="1" si="33"/>
        <v>1286761299.0688519</v>
      </c>
      <c r="D172">
        <f t="shared" ca="1" si="31"/>
        <v>1458735519.7076521</v>
      </c>
      <c r="E172">
        <f t="shared" ca="1" si="31"/>
        <v>1630709740.346452</v>
      </c>
      <c r="F172">
        <f t="shared" ca="1" si="31"/>
        <v>1802683960.9852521</v>
      </c>
      <c r="G172">
        <f t="shared" ca="1" si="31"/>
        <v>1974658181.624052</v>
      </c>
      <c r="H172">
        <f t="shared" ca="1" si="31"/>
        <v>2146632402.2628517</v>
      </c>
      <c r="I172">
        <f t="shared" ca="1" si="31"/>
        <v>2318606622.9016519</v>
      </c>
      <c r="J172">
        <f t="shared" ca="1" si="31"/>
        <v>2490580843.540452</v>
      </c>
      <c r="K172">
        <f t="shared" ca="1" si="31"/>
        <v>2662555064.1792517</v>
      </c>
      <c r="L172" s="207">
        <f ca="1">IF('Liv 2020'!$A180="LM",INDIRECT("'Liv 2020'!"&amp;'Country Selector'!$B$3&amp;ROW($A180))*10^12,0)*'Process Emissions Multipliers'!$E$62</f>
        <v>2834529284.8180518</v>
      </c>
      <c r="M172">
        <f t="shared" ca="1" si="34"/>
        <v>2837588845.5453429</v>
      </c>
      <c r="N172">
        <f t="shared" ca="1" si="32"/>
        <v>2840648406.272635</v>
      </c>
      <c r="O172">
        <f t="shared" ca="1" si="32"/>
        <v>2843707966.9999266</v>
      </c>
      <c r="P172">
        <f t="shared" ca="1" si="32"/>
        <v>2846767527.7272177</v>
      </c>
      <c r="Q172">
        <f t="shared" ca="1" si="32"/>
        <v>2849827088.4545088</v>
      </c>
      <c r="R172">
        <f t="shared" ca="1" si="32"/>
        <v>2852886649.1818008</v>
      </c>
      <c r="S172">
        <f t="shared" ca="1" si="32"/>
        <v>2855946209.9090919</v>
      </c>
      <c r="T172">
        <f t="shared" ca="1" si="32"/>
        <v>2859005770.6363831</v>
      </c>
      <c r="U172">
        <f t="shared" ca="1" si="32"/>
        <v>2862065331.3636746</v>
      </c>
      <c r="V172" s="207">
        <f ca="1">IF('Liv 2030'!$A180="LM",INDIRECT("'Liv 2030'!"&amp;'Country Selector'!$B$3&amp;ROW($A180))*10^12,0)*'Process Emissions Multipliers'!$G$62</f>
        <v>2865124892.0909662</v>
      </c>
      <c r="W172" s="90">
        <f t="shared" ca="1" si="36"/>
        <v>2885357840.923665</v>
      </c>
      <c r="X172" s="90">
        <f t="shared" ca="1" si="36"/>
        <v>2905590789.7563643</v>
      </c>
      <c r="Y172" s="90">
        <f t="shared" ca="1" si="36"/>
        <v>2925823738.5890636</v>
      </c>
      <c r="Z172" s="90">
        <f t="shared" ca="1" si="36"/>
        <v>2946056687.4217629</v>
      </c>
      <c r="AA172" s="90">
        <f t="shared" ca="1" si="36"/>
        <v>2966289636.2544622</v>
      </c>
      <c r="AB172" s="90">
        <f t="shared" ca="1" si="36"/>
        <v>2986522585.0871615</v>
      </c>
      <c r="AC172" s="90">
        <f t="shared" ca="1" si="36"/>
        <v>3006755533.9198608</v>
      </c>
      <c r="AD172" s="90">
        <f t="shared" ca="1" si="36"/>
        <v>3026988482.7525597</v>
      </c>
      <c r="AE172" s="90">
        <f t="shared" ca="1" si="36"/>
        <v>3047221431.585259</v>
      </c>
      <c r="AF172" s="90">
        <f t="shared" ca="1" si="36"/>
        <v>3067454380.4179583</v>
      </c>
      <c r="AG172" s="90">
        <f t="shared" ca="1" si="36"/>
        <v>3087687329.2506571</v>
      </c>
      <c r="AH172" s="90">
        <f t="shared" ca="1" si="36"/>
        <v>3107920278.0833564</v>
      </c>
      <c r="AI172" s="90">
        <f t="shared" ca="1" si="36"/>
        <v>3128153226.9160557</v>
      </c>
      <c r="AJ172" s="90">
        <f t="shared" ca="1" si="36"/>
        <v>3148386175.7487545</v>
      </c>
      <c r="AK172" s="90">
        <f t="shared" ca="1" si="36"/>
        <v>3168619124.5814543</v>
      </c>
      <c r="AL172" s="90">
        <f t="shared" ca="1" si="36"/>
        <v>3188852073.4141531</v>
      </c>
      <c r="AM172" s="90">
        <f t="shared" ca="1" si="35"/>
        <v>3209085022.2468524</v>
      </c>
      <c r="AN172" s="90">
        <f t="shared" ca="1" si="35"/>
        <v>3229317971.0795512</v>
      </c>
      <c r="AO172" s="90">
        <f t="shared" ca="1" si="35"/>
        <v>3249550919.9122505</v>
      </c>
      <c r="AP172" s="207">
        <f ca="1">V172*'Process Emissions Multipliers'!$H$62</f>
        <v>3269783868.7449498</v>
      </c>
    </row>
    <row r="173" spans="1:42">
      <c r="A173" s="74">
        <v>3000</v>
      </c>
      <c r="B173" s="208">
        <f ca="1">IF('Liv 2010'!$A181="LM",INDIRECT("'Liv 2010'!"&amp;'Country Selector'!$B$3&amp;ROW($A181))*10^12,0)*'Process Emissions Multipliers'!$C$62</f>
        <v>2268288837.6362705</v>
      </c>
      <c r="C173">
        <f t="shared" ca="1" si="33"/>
        <v>2677880958.5114031</v>
      </c>
      <c r="D173">
        <f t="shared" ca="1" si="31"/>
        <v>3087473079.3865366</v>
      </c>
      <c r="E173">
        <f t="shared" ca="1" si="31"/>
        <v>3497065200.2616692</v>
      </c>
      <c r="F173">
        <f t="shared" ca="1" si="31"/>
        <v>3906657321.1368022</v>
      </c>
      <c r="G173">
        <f t="shared" ca="1" si="31"/>
        <v>4316249442.0119352</v>
      </c>
      <c r="H173">
        <f t="shared" ca="1" si="31"/>
        <v>4725841562.8870678</v>
      </c>
      <c r="I173">
        <f t="shared" ca="1" si="31"/>
        <v>5135433683.7622004</v>
      </c>
      <c r="J173">
        <f t="shared" ca="1" si="31"/>
        <v>5545025804.6373339</v>
      </c>
      <c r="K173">
        <f t="shared" ca="1" si="31"/>
        <v>5954617925.5124674</v>
      </c>
      <c r="L173" s="207">
        <f ca="1">IF('Liv 2020'!$A181="LM",INDIRECT("'Liv 2020'!"&amp;'Country Selector'!$B$3&amp;ROW($A181))*10^12,0)*'Process Emissions Multipliers'!$E$62</f>
        <v>6364210046.3875999</v>
      </c>
      <c r="M173">
        <f t="shared" ca="1" si="34"/>
        <v>6418380799.0540409</v>
      </c>
      <c r="N173">
        <f t="shared" ca="1" si="32"/>
        <v>6472551551.72048</v>
      </c>
      <c r="O173">
        <f t="shared" ca="1" si="32"/>
        <v>6526722304.386919</v>
      </c>
      <c r="P173">
        <f t="shared" ca="1" si="32"/>
        <v>6580893057.05336</v>
      </c>
      <c r="Q173">
        <f t="shared" ca="1" si="32"/>
        <v>6635063809.7198</v>
      </c>
      <c r="R173">
        <f t="shared" ca="1" si="32"/>
        <v>6689234562.38624</v>
      </c>
      <c r="S173">
        <f t="shared" ca="1" si="32"/>
        <v>6743405315.05268</v>
      </c>
      <c r="T173">
        <f t="shared" ca="1" si="32"/>
        <v>6797576067.719121</v>
      </c>
      <c r="U173">
        <f t="shared" ca="1" si="32"/>
        <v>6851746820.385561</v>
      </c>
      <c r="V173" s="207">
        <f ca="1">IF('Liv 2030'!$A181="LM",INDIRECT("'Liv 2030'!"&amp;'Country Selector'!$B$3&amp;ROW($A181))*10^12,0)*'Process Emissions Multipliers'!$G$62</f>
        <v>6905917573.052001</v>
      </c>
      <c r="W173" s="90">
        <f t="shared" ca="1" si="36"/>
        <v>6954685805.5587616</v>
      </c>
      <c r="X173" s="90">
        <f t="shared" ca="1" si="36"/>
        <v>7003454038.0655222</v>
      </c>
      <c r="Y173" s="90">
        <f t="shared" ca="1" si="36"/>
        <v>7052222270.5722828</v>
      </c>
      <c r="Z173" s="90">
        <f t="shared" ca="1" si="36"/>
        <v>7100990503.0790424</v>
      </c>
      <c r="AA173" s="90">
        <f t="shared" ca="1" si="36"/>
        <v>7149758735.585803</v>
      </c>
      <c r="AB173" s="90">
        <f t="shared" ca="1" si="36"/>
        <v>7198526968.0925636</v>
      </c>
      <c r="AC173" s="90">
        <f t="shared" ca="1" si="36"/>
        <v>7247295200.5993242</v>
      </c>
      <c r="AD173" s="90">
        <f t="shared" ca="1" si="36"/>
        <v>7296063433.1060848</v>
      </c>
      <c r="AE173" s="90">
        <f t="shared" ca="1" si="36"/>
        <v>7344831665.6128445</v>
      </c>
      <c r="AF173" s="90">
        <f t="shared" ca="1" si="36"/>
        <v>7393599898.1196051</v>
      </c>
      <c r="AG173" s="90">
        <f t="shared" ca="1" si="36"/>
        <v>7442368130.6263666</v>
      </c>
      <c r="AH173" s="90">
        <f t="shared" ca="1" si="36"/>
        <v>7491136363.1331263</v>
      </c>
      <c r="AI173" s="90">
        <f t="shared" ca="1" si="36"/>
        <v>7539904595.6398869</v>
      </c>
      <c r="AJ173" s="90">
        <f t="shared" ca="1" si="36"/>
        <v>7588672828.1466465</v>
      </c>
      <c r="AK173" s="90">
        <f t="shared" ca="1" si="36"/>
        <v>7637441060.6534081</v>
      </c>
      <c r="AL173" s="90">
        <f t="shared" ca="1" si="36"/>
        <v>7686209293.1601686</v>
      </c>
      <c r="AM173" s="90">
        <f t="shared" ca="1" si="35"/>
        <v>7734977525.6669283</v>
      </c>
      <c r="AN173" s="90">
        <f t="shared" ca="1" si="35"/>
        <v>7783745758.1736889</v>
      </c>
      <c r="AO173" s="90">
        <f t="shared" ca="1" si="35"/>
        <v>7832513990.6804504</v>
      </c>
      <c r="AP173" s="207">
        <f ca="1">V173*'Process Emissions Multipliers'!$H$62</f>
        <v>7881282223.1872101</v>
      </c>
    </row>
    <row r="174" spans="1:42">
      <c r="A174" s="74">
        <v>5000</v>
      </c>
      <c r="B174" s="208">
        <f ca="1">IF('Liv 2010'!$A182="LM",INDIRECT("'Liv 2010'!"&amp;'Country Selector'!$B$3&amp;ROW($A182))*10^12,0)*'Process Emissions Multipliers'!$C$62</f>
        <v>140703640.13511208</v>
      </c>
      <c r="C174">
        <f t="shared" ca="1" si="33"/>
        <v>153153629.46045068</v>
      </c>
      <c r="D174">
        <f t="shared" ca="1" si="31"/>
        <v>165603618.78578931</v>
      </c>
      <c r="E174">
        <f t="shared" ca="1" si="31"/>
        <v>178053608.11112791</v>
      </c>
      <c r="F174">
        <f t="shared" ca="1" si="31"/>
        <v>190503597.43646654</v>
      </c>
      <c r="G174">
        <f t="shared" ca="1" si="31"/>
        <v>202953586.76180518</v>
      </c>
      <c r="H174">
        <f t="shared" ca="1" si="31"/>
        <v>215403576.08714378</v>
      </c>
      <c r="I174">
        <f t="shared" ca="1" si="31"/>
        <v>227853565.41248241</v>
      </c>
      <c r="J174">
        <f t="shared" ca="1" si="31"/>
        <v>240303554.73782101</v>
      </c>
      <c r="K174">
        <f t="shared" ca="1" si="31"/>
        <v>252753544.06315964</v>
      </c>
      <c r="L174" s="207">
        <f ca="1">IF('Liv 2020'!$A182="LM",INDIRECT("'Liv 2020'!"&amp;'Country Selector'!$B$3&amp;ROW($A182))*10^12,0)*'Process Emissions Multipliers'!$E$62</f>
        <v>265203533.38849825</v>
      </c>
      <c r="M174">
        <f t="shared" ca="1" si="34"/>
        <v>280743041.85394424</v>
      </c>
      <c r="N174">
        <f t="shared" ca="1" si="32"/>
        <v>296282550.31939024</v>
      </c>
      <c r="O174">
        <f t="shared" ca="1" si="32"/>
        <v>311822058.78483623</v>
      </c>
      <c r="P174">
        <f t="shared" ca="1" si="32"/>
        <v>327361567.25028223</v>
      </c>
      <c r="Q174">
        <f t="shared" ca="1" si="32"/>
        <v>342901075.71572822</v>
      </c>
      <c r="R174">
        <f t="shared" ca="1" si="32"/>
        <v>358440584.18117422</v>
      </c>
      <c r="S174">
        <f t="shared" ca="1" si="32"/>
        <v>373980092.64662021</v>
      </c>
      <c r="T174">
        <f t="shared" ca="1" si="32"/>
        <v>389519601.11206621</v>
      </c>
      <c r="U174">
        <f t="shared" ca="1" si="32"/>
        <v>405059109.5775122</v>
      </c>
      <c r="V174" s="207">
        <f ca="1">IF('Liv 2030'!$A182="LM",INDIRECT("'Liv 2030'!"&amp;'Country Selector'!$B$3&amp;ROW($A182))*10^12,0)*'Process Emissions Multipliers'!$G$62</f>
        <v>420598618.0429582</v>
      </c>
      <c r="W174" s="90">
        <f t="shared" ca="1" si="36"/>
        <v>423568802.81272459</v>
      </c>
      <c r="X174" s="90">
        <f t="shared" ca="1" si="36"/>
        <v>426538987.58249098</v>
      </c>
      <c r="Y174" s="90">
        <f t="shared" ca="1" si="36"/>
        <v>429509172.35225737</v>
      </c>
      <c r="Z174" s="90">
        <f t="shared" ca="1" si="36"/>
        <v>432479357.12202382</v>
      </c>
      <c r="AA174" s="90">
        <f t="shared" ca="1" si="36"/>
        <v>435449541.89179015</v>
      </c>
      <c r="AB174" s="90">
        <f t="shared" ca="1" si="36"/>
        <v>438419726.66155654</v>
      </c>
      <c r="AC174" s="90">
        <f t="shared" ca="1" si="36"/>
        <v>441389911.43132293</v>
      </c>
      <c r="AD174" s="90">
        <f t="shared" ca="1" si="36"/>
        <v>444360096.20108932</v>
      </c>
      <c r="AE174" s="90">
        <f t="shared" ca="1" si="36"/>
        <v>447330280.97085571</v>
      </c>
      <c r="AF174" s="90">
        <f t="shared" ca="1" si="36"/>
        <v>450300465.7406221</v>
      </c>
      <c r="AG174" s="90">
        <f t="shared" ca="1" si="36"/>
        <v>453270650.51038849</v>
      </c>
      <c r="AH174" s="90">
        <f t="shared" ca="1" si="36"/>
        <v>456240835.28015488</v>
      </c>
      <c r="AI174" s="90">
        <f t="shared" ca="1" si="36"/>
        <v>459211020.04992127</v>
      </c>
      <c r="AJ174" s="90">
        <f t="shared" ca="1" si="36"/>
        <v>462181204.81968766</v>
      </c>
      <c r="AK174" s="90">
        <f t="shared" ca="1" si="36"/>
        <v>465151389.58945405</v>
      </c>
      <c r="AL174" s="90">
        <f t="shared" ref="AL174:AO177" ca="1" si="37">$V174*($AP$1-AL$1)/($AP$1-$V$1)+$AP174*(AL$1-$V$1)/($AP$1-$V$1)</f>
        <v>468121574.3592205</v>
      </c>
      <c r="AM174" s="90">
        <f t="shared" ca="1" si="37"/>
        <v>471091759.12898684</v>
      </c>
      <c r="AN174" s="90">
        <f t="shared" ca="1" si="37"/>
        <v>474061943.89875329</v>
      </c>
      <c r="AO174" s="90">
        <f t="shared" ca="1" si="37"/>
        <v>477032128.66851962</v>
      </c>
      <c r="AP174" s="207">
        <f ca="1">V174*'Process Emissions Multipliers'!$H$62</f>
        <v>480002313.43828601</v>
      </c>
    </row>
    <row r="175" spans="1:42">
      <c r="A175" s="74">
        <v>10000</v>
      </c>
      <c r="B175" s="208">
        <f ca="1">IF('Liv 2010'!$A183="LM",INDIRECT("'Liv 2010'!"&amp;'Country Selector'!$B$3&amp;ROW($A183))*10^12,0)*'Process Emissions Multipliers'!$C$62</f>
        <v>590580286.83740091</v>
      </c>
      <c r="C175">
        <f t="shared" ca="1" si="33"/>
        <v>664043961.05415976</v>
      </c>
      <c r="D175">
        <f t="shared" ca="1" si="31"/>
        <v>737507635.27091861</v>
      </c>
      <c r="E175">
        <f t="shared" ca="1" si="31"/>
        <v>810971309.48767734</v>
      </c>
      <c r="F175">
        <f t="shared" ca="1" si="31"/>
        <v>884434983.7044363</v>
      </c>
      <c r="G175">
        <f t="shared" ca="1" si="31"/>
        <v>957898657.92119515</v>
      </c>
      <c r="H175">
        <f t="shared" ca="1" si="31"/>
        <v>1031362332.137954</v>
      </c>
      <c r="I175">
        <f t="shared" ca="1" si="31"/>
        <v>1104826006.3547127</v>
      </c>
      <c r="J175">
        <f t="shared" ca="1" si="31"/>
        <v>1178289680.5714717</v>
      </c>
      <c r="K175">
        <f t="shared" ca="1" si="31"/>
        <v>1251753354.7882307</v>
      </c>
      <c r="L175" s="207">
        <f ca="1">IF('Liv 2020'!$A183="LM",INDIRECT("'Liv 2020'!"&amp;'Country Selector'!$B$3&amp;ROW($A183))*10^12,0)*'Process Emissions Multipliers'!$E$62</f>
        <v>1325217029.0049894</v>
      </c>
      <c r="M175">
        <f t="shared" ca="1" si="34"/>
        <v>1330796372.0034447</v>
      </c>
      <c r="N175">
        <f t="shared" ca="1" si="32"/>
        <v>1336375715.0018997</v>
      </c>
      <c r="O175">
        <f t="shared" ca="1" si="32"/>
        <v>1341955058.0003548</v>
      </c>
      <c r="P175">
        <f t="shared" ca="1" si="32"/>
        <v>1347534400.9988098</v>
      </c>
      <c r="Q175">
        <f t="shared" ca="1" si="32"/>
        <v>1353113743.9972653</v>
      </c>
      <c r="R175">
        <f t="shared" ca="1" si="32"/>
        <v>1358693086.9957204</v>
      </c>
      <c r="S175">
        <f t="shared" ca="1" si="32"/>
        <v>1364272429.9941757</v>
      </c>
      <c r="T175">
        <f t="shared" ca="1" si="32"/>
        <v>1369851772.9926307</v>
      </c>
      <c r="U175">
        <f t="shared" ca="1" si="32"/>
        <v>1375431115.9910858</v>
      </c>
      <c r="V175" s="207">
        <f ca="1">IF('Liv 2030'!$A183="LM",INDIRECT("'Liv 2030'!"&amp;'Country Selector'!$B$3&amp;ROW($A183))*10^12,0)*'Process Emissions Multipliers'!$G$62</f>
        <v>1381010458.9895411</v>
      </c>
      <c r="W175" s="90">
        <f t="shared" ref="W175:AL177" ca="1" si="38">$V175*($AP$1-W$1)/($AP$1-$V$1)+$AP175*(W$1-$V$1)/($AP$1-$V$1)</f>
        <v>1390762883.4061136</v>
      </c>
      <c r="X175" s="90">
        <f t="shared" ca="1" si="38"/>
        <v>1400515307.8226862</v>
      </c>
      <c r="Y175" s="90">
        <f t="shared" ca="1" si="38"/>
        <v>1410267732.2392588</v>
      </c>
      <c r="Z175" s="90">
        <f t="shared" ca="1" si="38"/>
        <v>1420020156.6558313</v>
      </c>
      <c r="AA175" s="90">
        <f t="shared" ca="1" si="38"/>
        <v>1429772581.0724039</v>
      </c>
      <c r="AB175" s="90">
        <f t="shared" ca="1" si="38"/>
        <v>1439525005.4889765</v>
      </c>
      <c r="AC175" s="90">
        <f t="shared" ca="1" si="38"/>
        <v>1449277429.905549</v>
      </c>
      <c r="AD175" s="90">
        <f t="shared" ca="1" si="38"/>
        <v>1459029854.3221216</v>
      </c>
      <c r="AE175" s="90">
        <f t="shared" ca="1" si="38"/>
        <v>1468782278.7386942</v>
      </c>
      <c r="AF175" s="90">
        <f t="shared" ca="1" si="38"/>
        <v>1478534703.1552668</v>
      </c>
      <c r="AG175" s="90">
        <f t="shared" ca="1" si="38"/>
        <v>1488287127.5718393</v>
      </c>
      <c r="AH175" s="90">
        <f t="shared" ca="1" si="38"/>
        <v>1498039551.9884119</v>
      </c>
      <c r="AI175" s="90">
        <f t="shared" ca="1" si="38"/>
        <v>1507791976.4049845</v>
      </c>
      <c r="AJ175" s="90">
        <f t="shared" ca="1" si="38"/>
        <v>1517544400.821557</v>
      </c>
      <c r="AK175" s="90">
        <f t="shared" ca="1" si="38"/>
        <v>1527296825.2381296</v>
      </c>
      <c r="AL175" s="90">
        <f t="shared" ca="1" si="38"/>
        <v>1537049249.6547022</v>
      </c>
      <c r="AM175" s="90">
        <f t="shared" ca="1" si="37"/>
        <v>1546801674.0712748</v>
      </c>
      <c r="AN175" s="90">
        <f t="shared" ca="1" si="37"/>
        <v>1556554098.4878473</v>
      </c>
      <c r="AO175" s="90">
        <f t="shared" ca="1" si="37"/>
        <v>1566306522.9044199</v>
      </c>
      <c r="AP175" s="207">
        <f ca="1">V175*'Process Emissions Multipliers'!$H$62</f>
        <v>1576058947.3209925</v>
      </c>
    </row>
    <row r="176" spans="1:42">
      <c r="A176" s="74">
        <v>100000</v>
      </c>
      <c r="B176" s="208">
        <f ca="1">IF('Liv 2010'!$A184="LM",INDIRECT("'Liv 2010'!"&amp;'Country Selector'!$B$3&amp;ROW($A184))*10^12,0)*'Process Emissions Multipliers'!$C$62</f>
        <v>0</v>
      </c>
      <c r="C176">
        <f t="shared" ca="1" si="33"/>
        <v>28054682.637142826</v>
      </c>
      <c r="D176">
        <f t="shared" ca="1" si="31"/>
        <v>56109365.274285652</v>
      </c>
      <c r="E176">
        <f t="shared" ca="1" si="31"/>
        <v>84164047.911428481</v>
      </c>
      <c r="F176">
        <f t="shared" ca="1" si="31"/>
        <v>112218730.5485713</v>
      </c>
      <c r="G176">
        <f t="shared" ca="1" si="31"/>
        <v>140273413.18571413</v>
      </c>
      <c r="H176">
        <f t="shared" ca="1" si="31"/>
        <v>168328095.82285696</v>
      </c>
      <c r="I176">
        <f t="shared" ca="1" si="31"/>
        <v>196382778.45999977</v>
      </c>
      <c r="J176">
        <f t="shared" ca="1" si="31"/>
        <v>224437461.09714261</v>
      </c>
      <c r="K176">
        <f t="shared" ca="1" si="31"/>
        <v>252492143.73428544</v>
      </c>
      <c r="L176" s="207">
        <f ca="1">IF('Liv 2020'!$A184="LM",INDIRECT("'Liv 2020'!"&amp;'Country Selector'!$B$3&amp;ROW($A184))*10^12,0)*'Process Emissions Multipliers'!$E$62</f>
        <v>280546826.37142825</v>
      </c>
      <c r="M176">
        <f t="shared" ca="1" si="34"/>
        <v>287719406.76523024</v>
      </c>
      <c r="N176">
        <f t="shared" ca="1" si="32"/>
        <v>294891987.15903217</v>
      </c>
      <c r="O176">
        <f t="shared" ca="1" si="32"/>
        <v>302064567.55283415</v>
      </c>
      <c r="P176">
        <f t="shared" ca="1" si="32"/>
        <v>309237147.94663608</v>
      </c>
      <c r="Q176">
        <f t="shared" ca="1" si="32"/>
        <v>316409728.34043801</v>
      </c>
      <c r="R176">
        <f t="shared" ca="1" si="32"/>
        <v>323582308.73424</v>
      </c>
      <c r="S176">
        <f t="shared" ca="1" si="32"/>
        <v>330754889.12804198</v>
      </c>
      <c r="T176">
        <f t="shared" ca="1" si="32"/>
        <v>337927469.52184391</v>
      </c>
      <c r="U176">
        <f t="shared" ca="1" si="32"/>
        <v>345100049.9156459</v>
      </c>
      <c r="V176" s="207">
        <f ca="1">IF('Liv 2030'!$A184="LM",INDIRECT("'Liv 2030'!"&amp;'Country Selector'!$B$3&amp;ROW($A184))*10^12,0)*'Process Emissions Multipliers'!$G$62</f>
        <v>352272630.30944782</v>
      </c>
      <c r="W176" s="90">
        <f t="shared" ca="1" si="38"/>
        <v>354760310.38366961</v>
      </c>
      <c r="X176" s="90">
        <f t="shared" ca="1" si="38"/>
        <v>357247990.45789135</v>
      </c>
      <c r="Y176" s="90">
        <f t="shared" ca="1" si="38"/>
        <v>359735670.53211308</v>
      </c>
      <c r="Z176" s="90">
        <f t="shared" ca="1" si="38"/>
        <v>362223350.60633481</v>
      </c>
      <c r="AA176" s="90">
        <f t="shared" ca="1" si="38"/>
        <v>364711030.68055654</v>
      </c>
      <c r="AB176" s="90">
        <f t="shared" ca="1" si="38"/>
        <v>367198710.75477827</v>
      </c>
      <c r="AC176" s="90">
        <f t="shared" ca="1" si="38"/>
        <v>369686390.829</v>
      </c>
      <c r="AD176" s="90">
        <f t="shared" ca="1" si="38"/>
        <v>372174070.90322179</v>
      </c>
      <c r="AE176" s="90">
        <f t="shared" ca="1" si="38"/>
        <v>374661750.97744352</v>
      </c>
      <c r="AF176" s="90">
        <f t="shared" ca="1" si="38"/>
        <v>377149431.05166525</v>
      </c>
      <c r="AG176" s="90">
        <f t="shared" ca="1" si="38"/>
        <v>379637111.12588698</v>
      </c>
      <c r="AH176" s="90">
        <f t="shared" ca="1" si="38"/>
        <v>382124791.20010877</v>
      </c>
      <c r="AI176" s="90">
        <f t="shared" ca="1" si="38"/>
        <v>384612471.2743305</v>
      </c>
      <c r="AJ176" s="90">
        <f t="shared" ca="1" si="38"/>
        <v>387100151.34855223</v>
      </c>
      <c r="AK176" s="90">
        <f t="shared" ca="1" si="38"/>
        <v>389587831.42277396</v>
      </c>
      <c r="AL176" s="90">
        <f t="shared" ca="1" si="38"/>
        <v>392075511.49699569</v>
      </c>
      <c r="AM176" s="90">
        <f t="shared" ca="1" si="37"/>
        <v>394563191.57121742</v>
      </c>
      <c r="AN176" s="90">
        <f t="shared" ca="1" si="37"/>
        <v>397050871.64543921</v>
      </c>
      <c r="AO176" s="90">
        <f t="shared" ca="1" si="37"/>
        <v>399538551.71966094</v>
      </c>
      <c r="AP176" s="207">
        <f ca="1">V176*'Process Emissions Multipliers'!$H$62</f>
        <v>402026231.79388267</v>
      </c>
    </row>
    <row r="177" spans="1:42">
      <c r="A177" s="74">
        <v>1000000</v>
      </c>
      <c r="B177" s="208">
        <f ca="1">IF('Liv 2010'!$A185="LM",INDIRECT("'Liv 2010'!"&amp;'Country Selector'!$B$3&amp;ROW($A185))*10^12,0)*'Process Emissions Multipliers'!$C$62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 s="207">
        <f ca="1">IF('Liv 2020'!$A185="LM",INDIRECT("'Liv 2020'!"&amp;'Country Selector'!$B$3&amp;ROW($A185))*10^12,0)*'Process Emissions Multipliers'!$E$62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 s="207">
        <f ca="1">IF('Liv 2030'!$A185="LM",INDIRECT("'Liv 2030'!"&amp;'Country Selector'!$B$3&amp;ROW($A185))*10^12,0)*'Process Emissions Multipliers'!$G$62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07">
        <f ca="1">V177*'Process Emissions Multipliers'!$H$62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V2" sqref="V2"/>
    </sheetView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Selector'!$B$3&amp;ROW($A10))*10^12,0)*'Process Emissions Multipliers'!$C$47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Selector'!$B$3&amp;ROW($A10))*10^12,0)*'Process Emissions Multipliers'!$E$47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Selector'!$B$3&amp;ROW($A10))*10^12,0)*'Process Emissions Multipliers'!$G$47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Multipliers'!$H$47</f>
        <v>0</v>
      </c>
    </row>
    <row r="3" spans="1:42">
      <c r="A3" s="74">
        <v>-49</v>
      </c>
      <c r="B3" s="208">
        <f ca="1">IF('Other 2010'!$A11="WT",INDIRECT("'Other 2010'!"&amp;'Country Selector'!$B$3&amp;ROW($A11))*10^12,0)*'Process Emissions Multipliers'!$C$47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Selector'!$B$3&amp;ROW($A11))*10^12,0)*'Process Emissions Multipliers'!$E$47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Selector'!$B$3&amp;ROW($A11))*10^12,0)*'Process Emissions Multipliers'!$G$47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Multipliers'!$H$47</f>
        <v>0</v>
      </c>
    </row>
    <row r="4" spans="1:42">
      <c r="A4" s="74">
        <v>-48</v>
      </c>
      <c r="B4" s="208">
        <f ca="1">IF('Other 2010'!$A12="WT",INDIRECT("'Other 2010'!"&amp;'Country Selector'!$B$3&amp;ROW($A12))*10^12,0)*'Process Emissions Multipliers'!$C$47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Selector'!$B$3&amp;ROW($A12))*10^12,0)*'Process Emissions Multipliers'!$E$47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Selector'!$B$3&amp;ROW($A12))*10^12,0)*'Process Emissions Multipliers'!$G$47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Multipliers'!$H$47</f>
        <v>0</v>
      </c>
    </row>
    <row r="5" spans="1:42">
      <c r="A5" s="74">
        <v>-47</v>
      </c>
      <c r="B5" s="208">
        <f ca="1">IF('Other 2010'!$A13="WT",INDIRECT("'Other 2010'!"&amp;'Country Selector'!$B$3&amp;ROW($A13))*10^12,0)*'Process Emissions Multipliers'!$C$47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Selector'!$B$3&amp;ROW($A13))*10^12,0)*'Process Emissions Multipliers'!$E$47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Selector'!$B$3&amp;ROW($A13))*10^12,0)*'Process Emissions Multipliers'!$G$47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Multipliers'!$H$47</f>
        <v>0</v>
      </c>
    </row>
    <row r="6" spans="1:42">
      <c r="A6" s="74">
        <v>-46</v>
      </c>
      <c r="B6" s="208">
        <f ca="1">IF('Other 2010'!$A14="WT",INDIRECT("'Other 2010'!"&amp;'Country Selector'!$B$3&amp;ROW($A14))*10^12,0)*'Process Emissions Multipliers'!$C$47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Selector'!$B$3&amp;ROW($A14))*10^12,0)*'Process Emissions Multipliers'!$E$47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Selector'!$B$3&amp;ROW($A14))*10^12,0)*'Process Emissions Multipliers'!$G$47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Multipliers'!$H$47</f>
        <v>0</v>
      </c>
    </row>
    <row r="7" spans="1:42">
      <c r="A7" s="74">
        <v>-45</v>
      </c>
      <c r="B7" s="208">
        <f ca="1">IF('Other 2010'!$A15="WT",INDIRECT("'Other 2010'!"&amp;'Country Selector'!$B$3&amp;ROW($A15))*10^12,0)*'Process Emissions Multipliers'!$C$47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Selector'!$B$3&amp;ROW($A15))*10^12,0)*'Process Emissions Multipliers'!$E$47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Selector'!$B$3&amp;ROW($A15))*10^12,0)*'Process Emissions Multipliers'!$G$47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Multipliers'!$H$47</f>
        <v>0</v>
      </c>
    </row>
    <row r="8" spans="1:42">
      <c r="A8" s="74">
        <v>-44</v>
      </c>
      <c r="B8" s="208">
        <f ca="1">IF('Other 2010'!$A16="WT",INDIRECT("'Other 2010'!"&amp;'Country Selector'!$B$3&amp;ROW($A16))*10^12,0)*'Process Emissions Multipliers'!$C$47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Selector'!$B$3&amp;ROW($A16))*10^12,0)*'Process Emissions Multipliers'!$E$47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Selector'!$B$3&amp;ROW($A16))*10^12,0)*'Process Emissions Multipliers'!$G$47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Multipliers'!$H$47</f>
        <v>0</v>
      </c>
    </row>
    <row r="9" spans="1:42">
      <c r="A9" s="74">
        <v>-43</v>
      </c>
      <c r="B9" s="208">
        <f ca="1">IF('Other 2010'!$A17="WT",INDIRECT("'Other 2010'!"&amp;'Country Selector'!$B$3&amp;ROW($A17))*10^12,0)*'Process Emissions Multipliers'!$C$47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Selector'!$B$3&amp;ROW($A17))*10^12,0)*'Process Emissions Multipliers'!$E$47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Selector'!$B$3&amp;ROW($A17))*10^12,0)*'Process Emissions Multipliers'!$G$47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Multipliers'!$H$47</f>
        <v>0</v>
      </c>
    </row>
    <row r="10" spans="1:42">
      <c r="A10" s="74">
        <v>-42</v>
      </c>
      <c r="B10" s="208">
        <f ca="1">IF('Other 2010'!$A18="WT",INDIRECT("'Other 2010'!"&amp;'Country Selector'!$B$3&amp;ROW($A18))*10^12,0)*'Process Emissions Multipliers'!$C$47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Selector'!$B$3&amp;ROW($A18))*10^12,0)*'Process Emissions Multipliers'!$E$47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Selector'!$B$3&amp;ROW($A18))*10^12,0)*'Process Emissions Multipliers'!$G$47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Multipliers'!$H$47</f>
        <v>0</v>
      </c>
    </row>
    <row r="11" spans="1:42">
      <c r="A11" s="74">
        <v>-41</v>
      </c>
      <c r="B11" s="208">
        <f ca="1">IF('Other 2010'!$A19="WT",INDIRECT("'Other 2010'!"&amp;'Country Selector'!$B$3&amp;ROW($A19))*10^12,0)*'Process Emissions Multipliers'!$C$47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Selector'!$B$3&amp;ROW($A19))*10^12,0)*'Process Emissions Multipliers'!$E$47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Selector'!$B$3&amp;ROW($A19))*10^12,0)*'Process Emissions Multipliers'!$G$47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Multipliers'!$H$47</f>
        <v>0</v>
      </c>
    </row>
    <row r="12" spans="1:42">
      <c r="A12" s="74">
        <v>-40</v>
      </c>
      <c r="B12" s="208">
        <f ca="1">IF('Other 2010'!$A20="WT",INDIRECT("'Other 2010'!"&amp;'Country Selector'!$B$3&amp;ROW($A20))*10^12,0)*'Process Emissions Multipliers'!$C$47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Selector'!$B$3&amp;ROW($A20))*10^12,0)*'Process Emissions Multipliers'!$E$47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Selector'!$B$3&amp;ROW($A20))*10^12,0)*'Process Emissions Multipliers'!$G$47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Multipliers'!$H$47</f>
        <v>0</v>
      </c>
    </row>
    <row r="13" spans="1:42">
      <c r="A13" s="74">
        <v>-39</v>
      </c>
      <c r="B13" s="208">
        <f ca="1">IF('Other 2010'!$A21="WT",INDIRECT("'Other 2010'!"&amp;'Country Selector'!$B$3&amp;ROW($A21))*10^12,0)*'Process Emissions Multipliers'!$C$47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Selector'!$B$3&amp;ROW($A21))*10^12,0)*'Process Emissions Multipliers'!$E$47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Selector'!$B$3&amp;ROW($A21))*10^12,0)*'Process Emissions Multipliers'!$G$47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Multipliers'!$H$47</f>
        <v>0</v>
      </c>
    </row>
    <row r="14" spans="1:42">
      <c r="A14" s="74">
        <v>-38</v>
      </c>
      <c r="B14" s="208">
        <f ca="1">IF('Other 2010'!$A22="WT",INDIRECT("'Other 2010'!"&amp;'Country Selector'!$B$3&amp;ROW($A22))*10^12,0)*'Process Emissions Multipliers'!$C$47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Selector'!$B$3&amp;ROW($A22))*10^12,0)*'Process Emissions Multipliers'!$E$47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Selector'!$B$3&amp;ROW($A22))*10^12,0)*'Process Emissions Multipliers'!$G$47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Multipliers'!$H$47</f>
        <v>0</v>
      </c>
    </row>
    <row r="15" spans="1:42">
      <c r="A15" s="74">
        <v>-37</v>
      </c>
      <c r="B15" s="208">
        <f ca="1">IF('Other 2010'!$A23="WT",INDIRECT("'Other 2010'!"&amp;'Country Selector'!$B$3&amp;ROW($A23))*10^12,0)*'Process Emissions Multipliers'!$C$47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Selector'!$B$3&amp;ROW($A23))*10^12,0)*'Process Emissions Multipliers'!$E$47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Selector'!$B$3&amp;ROW($A23))*10^12,0)*'Process Emissions Multipliers'!$G$47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Multipliers'!$H$47</f>
        <v>0</v>
      </c>
    </row>
    <row r="16" spans="1:42">
      <c r="A16" s="74">
        <v>-36</v>
      </c>
      <c r="B16" s="208">
        <f ca="1">IF('Other 2010'!$A24="WT",INDIRECT("'Other 2010'!"&amp;'Country Selector'!$B$3&amp;ROW($A24))*10^12,0)*'Process Emissions Multipliers'!$C$47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Selector'!$B$3&amp;ROW($A24))*10^12,0)*'Process Emissions Multipliers'!$E$47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Selector'!$B$3&amp;ROW($A24))*10^12,0)*'Process Emissions Multipliers'!$G$47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Multipliers'!$H$47</f>
        <v>0</v>
      </c>
    </row>
    <row r="17" spans="1:42">
      <c r="A17" s="74">
        <v>-35</v>
      </c>
      <c r="B17" s="208">
        <f ca="1">IF('Other 2010'!$A25="WT",INDIRECT("'Other 2010'!"&amp;'Country Selector'!$B$3&amp;ROW($A25))*10^12,0)*'Process Emissions Multipliers'!$C$47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Selector'!$B$3&amp;ROW($A25))*10^12,0)*'Process Emissions Multipliers'!$E$47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Selector'!$B$3&amp;ROW($A25))*10^12,0)*'Process Emissions Multipliers'!$G$47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Multipliers'!$H$47</f>
        <v>0</v>
      </c>
    </row>
    <row r="18" spans="1:42">
      <c r="A18" s="74">
        <v>-34</v>
      </c>
      <c r="B18" s="208">
        <f ca="1">IF('Other 2010'!$A26="WT",INDIRECT("'Other 2010'!"&amp;'Country Selector'!$B$3&amp;ROW($A26))*10^12,0)*'Process Emissions Multipliers'!$C$47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Selector'!$B$3&amp;ROW($A26))*10^12,0)*'Process Emissions Multipliers'!$E$47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Selector'!$B$3&amp;ROW($A26))*10^12,0)*'Process Emissions Multipliers'!$G$47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Multipliers'!$H$47</f>
        <v>0</v>
      </c>
    </row>
    <row r="19" spans="1:42">
      <c r="A19" s="74">
        <v>-33</v>
      </c>
      <c r="B19" s="208">
        <f ca="1">IF('Other 2010'!$A27="WT",INDIRECT("'Other 2010'!"&amp;'Country Selector'!$B$3&amp;ROW($A27))*10^12,0)*'Process Emissions Multipliers'!$C$47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Selector'!$B$3&amp;ROW($A27))*10^12,0)*'Process Emissions Multipliers'!$E$47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Selector'!$B$3&amp;ROW($A27))*10^12,0)*'Process Emissions Multipliers'!$G$47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Multipliers'!$H$47</f>
        <v>0</v>
      </c>
    </row>
    <row r="20" spans="1:42">
      <c r="A20" s="74">
        <v>-32</v>
      </c>
      <c r="B20" s="208">
        <f ca="1">IF('Other 2010'!$A28="WT",INDIRECT("'Other 2010'!"&amp;'Country Selector'!$B$3&amp;ROW($A28))*10^12,0)*'Process Emissions Multipliers'!$C$47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Selector'!$B$3&amp;ROW($A28))*10^12,0)*'Process Emissions Multipliers'!$E$47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Selector'!$B$3&amp;ROW($A28))*10^12,0)*'Process Emissions Multipliers'!$G$47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Multipliers'!$H$47</f>
        <v>0</v>
      </c>
    </row>
    <row r="21" spans="1:42">
      <c r="A21" s="74">
        <v>-31</v>
      </c>
      <c r="B21" s="208">
        <f ca="1">IF('Other 2010'!$A29="WT",INDIRECT("'Other 2010'!"&amp;'Country Selector'!$B$3&amp;ROW($A29))*10^12,0)*'Process Emissions Multipliers'!$C$47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Selector'!$B$3&amp;ROW($A29))*10^12,0)*'Process Emissions Multipliers'!$E$47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Selector'!$B$3&amp;ROW($A29))*10^12,0)*'Process Emissions Multipliers'!$G$47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Multipliers'!$H$47</f>
        <v>0</v>
      </c>
    </row>
    <row r="22" spans="1:42">
      <c r="A22" s="74">
        <v>-30</v>
      </c>
      <c r="B22" s="208">
        <f ca="1">IF('Other 2010'!$A30="WT",INDIRECT("'Other 2010'!"&amp;'Country Selector'!$B$3&amp;ROW($A30))*10^12,0)*'Process Emissions Multipliers'!$C$47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Selector'!$B$3&amp;ROW($A30))*10^12,0)*'Process Emissions Multipliers'!$E$47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Selector'!$B$3&amp;ROW($A30))*10^12,0)*'Process Emissions Multipliers'!$G$47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Multipliers'!$H$47</f>
        <v>0</v>
      </c>
    </row>
    <row r="23" spans="1:42">
      <c r="A23" s="74">
        <v>-29</v>
      </c>
      <c r="B23" s="208">
        <f ca="1">IF('Other 2010'!$A31="WT",INDIRECT("'Other 2010'!"&amp;'Country Selector'!$B$3&amp;ROW($A31))*10^12,0)*'Process Emissions Multipliers'!$C$47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Selector'!$B$3&amp;ROW($A31))*10^12,0)*'Process Emissions Multipliers'!$E$47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Selector'!$B$3&amp;ROW($A31))*10^12,0)*'Process Emissions Multipliers'!$G$47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Multipliers'!$H$47</f>
        <v>0</v>
      </c>
    </row>
    <row r="24" spans="1:42">
      <c r="A24" s="74">
        <v>-28</v>
      </c>
      <c r="B24" s="208">
        <f ca="1">IF('Other 2010'!$A32="WT",INDIRECT("'Other 2010'!"&amp;'Country Selector'!$B$3&amp;ROW($A32))*10^12,0)*'Process Emissions Multipliers'!$C$47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Selector'!$B$3&amp;ROW($A32))*10^12,0)*'Process Emissions Multipliers'!$E$47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Selector'!$B$3&amp;ROW($A32))*10^12,0)*'Process Emissions Multipliers'!$G$47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Multipliers'!$H$47</f>
        <v>0</v>
      </c>
    </row>
    <row r="25" spans="1:42">
      <c r="A25" s="74">
        <v>-27</v>
      </c>
      <c r="B25" s="208">
        <f ca="1">IF('Other 2010'!$A33="WT",INDIRECT("'Other 2010'!"&amp;'Country Selector'!$B$3&amp;ROW($A33))*10^12,0)*'Process Emissions Multipliers'!$C$47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Selector'!$B$3&amp;ROW($A33))*10^12,0)*'Process Emissions Multipliers'!$E$47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Selector'!$B$3&amp;ROW($A33))*10^12,0)*'Process Emissions Multipliers'!$G$47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Multipliers'!$H$47</f>
        <v>0</v>
      </c>
    </row>
    <row r="26" spans="1:42">
      <c r="A26" s="74">
        <v>-26</v>
      </c>
      <c r="B26" s="208">
        <f ca="1">IF('Other 2010'!$A34="WT",INDIRECT("'Other 2010'!"&amp;'Country Selector'!$B$3&amp;ROW($A34))*10^12,0)*'Process Emissions Multipliers'!$C$47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Selector'!$B$3&amp;ROW($A34))*10^12,0)*'Process Emissions Multipliers'!$E$47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Selector'!$B$3&amp;ROW($A34))*10^12,0)*'Process Emissions Multipliers'!$G$47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Multipliers'!$H$47</f>
        <v>0</v>
      </c>
    </row>
    <row r="27" spans="1:42">
      <c r="A27" s="74">
        <v>-25</v>
      </c>
      <c r="B27" s="208">
        <f ca="1">IF('Other 2010'!$A35="WT",INDIRECT("'Other 2010'!"&amp;'Country Selector'!$B$3&amp;ROW($A35))*10^12,0)*'Process Emissions Multipliers'!$C$47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Selector'!$B$3&amp;ROW($A35))*10^12,0)*'Process Emissions Multipliers'!$E$47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Selector'!$B$3&amp;ROW($A35))*10^12,0)*'Process Emissions Multipliers'!$G$47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Multipliers'!$H$47</f>
        <v>0</v>
      </c>
    </row>
    <row r="28" spans="1:42">
      <c r="A28" s="74">
        <v>-24</v>
      </c>
      <c r="B28" s="208">
        <f ca="1">IF('Other 2010'!$A36="WT",INDIRECT("'Other 2010'!"&amp;'Country Selector'!$B$3&amp;ROW($A36))*10^12,0)*'Process Emissions Multipliers'!$C$47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Selector'!$B$3&amp;ROW($A36))*10^12,0)*'Process Emissions Multipliers'!$E$47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Selector'!$B$3&amp;ROW($A36))*10^12,0)*'Process Emissions Multipliers'!$G$47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Multipliers'!$H$47</f>
        <v>0</v>
      </c>
    </row>
    <row r="29" spans="1:42">
      <c r="A29" s="74">
        <v>-23</v>
      </c>
      <c r="B29" s="208">
        <f ca="1">IF('Other 2010'!$A37="WT",INDIRECT("'Other 2010'!"&amp;'Country Selector'!$B$3&amp;ROW($A37))*10^12,0)*'Process Emissions Multipliers'!$C$47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Selector'!$B$3&amp;ROW($A37))*10^12,0)*'Process Emissions Multipliers'!$E$47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Selector'!$B$3&amp;ROW($A37))*10^12,0)*'Process Emissions Multipliers'!$G$47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Multipliers'!$H$47</f>
        <v>0</v>
      </c>
    </row>
    <row r="30" spans="1:42">
      <c r="A30" s="74">
        <v>-22</v>
      </c>
      <c r="B30" s="208">
        <f ca="1">IF('Other 2010'!$A38="WT",INDIRECT("'Other 2010'!"&amp;'Country Selector'!$B$3&amp;ROW($A38))*10^12,0)*'Process Emissions Multipliers'!$C$47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Selector'!$B$3&amp;ROW($A38))*10^12,0)*'Process Emissions Multipliers'!$E$47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Selector'!$B$3&amp;ROW($A38))*10^12,0)*'Process Emissions Multipliers'!$G$47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Multipliers'!$H$47</f>
        <v>0</v>
      </c>
    </row>
    <row r="31" spans="1:42">
      <c r="A31" s="74">
        <v>-21</v>
      </c>
      <c r="B31" s="208">
        <f ca="1">IF('Other 2010'!$A39="WT",INDIRECT("'Other 2010'!"&amp;'Country Selector'!$B$3&amp;ROW($A39))*10^12,0)*'Process Emissions Multipliers'!$C$47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Selector'!$B$3&amp;ROW($A39))*10^12,0)*'Process Emissions Multipliers'!$E$47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Selector'!$B$3&amp;ROW($A39))*10^12,0)*'Process Emissions Multipliers'!$G$47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Multipliers'!$H$47</f>
        <v>0</v>
      </c>
    </row>
    <row r="32" spans="1:42">
      <c r="A32" s="74">
        <v>-20</v>
      </c>
      <c r="B32" s="208">
        <f ca="1">IF('Other 2010'!$A40="WT",INDIRECT("'Other 2010'!"&amp;'Country Selector'!$B$3&amp;ROW($A40))*10^12,0)*'Process Emissions Multipliers'!$C$47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Selector'!$B$3&amp;ROW($A40))*10^12,0)*'Process Emissions Multipliers'!$E$47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Selector'!$B$3&amp;ROW($A40))*10^12,0)*'Process Emissions Multipliers'!$G$47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Multipliers'!$H$47</f>
        <v>0</v>
      </c>
    </row>
    <row r="33" spans="1:42">
      <c r="A33" s="74">
        <v>-19</v>
      </c>
      <c r="B33" s="208">
        <f ca="1">IF('Other 2010'!$A41="WT",INDIRECT("'Other 2010'!"&amp;'Country Selector'!$B$3&amp;ROW($A41))*10^12,0)*'Process Emissions Multipliers'!$C$47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Selector'!$B$3&amp;ROW($A41))*10^12,0)*'Process Emissions Multipliers'!$E$47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Selector'!$B$3&amp;ROW($A41))*10^12,0)*'Process Emissions Multipliers'!$G$47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Multipliers'!$H$47</f>
        <v>0</v>
      </c>
    </row>
    <row r="34" spans="1:42">
      <c r="A34" s="74">
        <v>-18</v>
      </c>
      <c r="B34" s="208">
        <f ca="1">IF('Other 2010'!$A42="WT",INDIRECT("'Other 2010'!"&amp;'Country Selector'!$B$3&amp;ROW($A42))*10^12,0)*'Process Emissions Multipliers'!$C$47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Selector'!$B$3&amp;ROW($A42))*10^12,0)*'Process Emissions Multipliers'!$E$47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Selector'!$B$3&amp;ROW($A42))*10^12,0)*'Process Emissions Multipliers'!$G$47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Multipliers'!$H$47</f>
        <v>0</v>
      </c>
    </row>
    <row r="35" spans="1:42">
      <c r="A35" s="74">
        <v>-17</v>
      </c>
      <c r="B35" s="208">
        <f ca="1">IF('Other 2010'!$A43="WT",INDIRECT("'Other 2010'!"&amp;'Country Selector'!$B$3&amp;ROW($A43))*10^12,0)*'Process Emissions Multipliers'!$C$47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Selector'!$B$3&amp;ROW($A43))*10^12,0)*'Process Emissions Multipliers'!$E$47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Selector'!$B$3&amp;ROW($A43))*10^12,0)*'Process Emissions Multipliers'!$G$47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Multipliers'!$H$47</f>
        <v>0</v>
      </c>
    </row>
    <row r="36" spans="1:42">
      <c r="A36" s="74">
        <v>-16</v>
      </c>
      <c r="B36" s="208">
        <f ca="1">IF('Other 2010'!$A44="WT",INDIRECT("'Other 2010'!"&amp;'Country Selector'!$B$3&amp;ROW($A44))*10^12,0)*'Process Emissions Multipliers'!$C$47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Selector'!$B$3&amp;ROW($A44))*10^12,0)*'Process Emissions Multipliers'!$E$47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Selector'!$B$3&amp;ROW($A44))*10^12,0)*'Process Emissions Multipliers'!$G$47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Multipliers'!$H$47</f>
        <v>0</v>
      </c>
    </row>
    <row r="37" spans="1:42">
      <c r="A37" s="74">
        <v>-15</v>
      </c>
      <c r="B37" s="208">
        <f ca="1">IF('Other 2010'!$A45="WT",INDIRECT("'Other 2010'!"&amp;'Country Selector'!$B$3&amp;ROW($A45))*10^12,0)*'Process Emissions Multipliers'!$C$47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Selector'!$B$3&amp;ROW($A45))*10^12,0)*'Process Emissions Multipliers'!$E$47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Selector'!$B$3&amp;ROW($A45))*10^12,0)*'Process Emissions Multipliers'!$G$47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Multipliers'!$H$47</f>
        <v>0</v>
      </c>
    </row>
    <row r="38" spans="1:42">
      <c r="A38" s="74">
        <v>-14</v>
      </c>
      <c r="B38" s="208">
        <f ca="1">IF('Other 2010'!$A46="WT",INDIRECT("'Other 2010'!"&amp;'Country Selector'!$B$3&amp;ROW($A46))*10^12,0)*'Process Emissions Multipliers'!$C$47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Selector'!$B$3&amp;ROW($A46))*10^12,0)*'Process Emissions Multipliers'!$E$47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Selector'!$B$3&amp;ROW($A46))*10^12,0)*'Process Emissions Multipliers'!$G$47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Multipliers'!$H$47</f>
        <v>0</v>
      </c>
    </row>
    <row r="39" spans="1:42">
      <c r="A39" s="74">
        <v>-13</v>
      </c>
      <c r="B39" s="208">
        <f ca="1">IF('Other 2010'!$A47="WT",INDIRECT("'Other 2010'!"&amp;'Country Selector'!$B$3&amp;ROW($A47))*10^12,0)*'Process Emissions Multipliers'!$C$47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Selector'!$B$3&amp;ROW($A47))*10^12,0)*'Process Emissions Multipliers'!$E$47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Selector'!$B$3&amp;ROW($A47))*10^12,0)*'Process Emissions Multipliers'!$G$47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Multipliers'!$H$47</f>
        <v>0</v>
      </c>
    </row>
    <row r="40" spans="1:42">
      <c r="A40" s="74">
        <v>-12</v>
      </c>
      <c r="B40" s="208">
        <f ca="1">IF('Other 2010'!$A48="WT",INDIRECT("'Other 2010'!"&amp;'Country Selector'!$B$3&amp;ROW($A48))*10^12,0)*'Process Emissions Multipliers'!$C$47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Selector'!$B$3&amp;ROW($A48))*10^12,0)*'Process Emissions Multipliers'!$E$47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Selector'!$B$3&amp;ROW($A48))*10^12,0)*'Process Emissions Multipliers'!$G$47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Multipliers'!$H$47</f>
        <v>0</v>
      </c>
    </row>
    <row r="41" spans="1:42">
      <c r="A41" s="74">
        <v>-11</v>
      </c>
      <c r="B41" s="208">
        <f ca="1">IF('Other 2010'!$A49="WT",INDIRECT("'Other 2010'!"&amp;'Country Selector'!$B$3&amp;ROW($A49))*10^12,0)*'Process Emissions Multipliers'!$C$47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Selector'!$B$3&amp;ROW($A49))*10^12,0)*'Process Emissions Multipliers'!$E$47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Selector'!$B$3&amp;ROW($A49))*10^12,0)*'Process Emissions Multipliers'!$G$47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Multipliers'!$H$47</f>
        <v>0</v>
      </c>
    </row>
    <row r="42" spans="1:42">
      <c r="A42" s="74">
        <v>-10</v>
      </c>
      <c r="B42" s="208">
        <f ca="1">IF('Other 2010'!$A50="WT",INDIRECT("'Other 2010'!"&amp;'Country Selector'!$B$3&amp;ROW($A50))*10^12,0)*'Process Emissions Multipliers'!$C$47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Selector'!$B$3&amp;ROW($A50))*10^12,0)*'Process Emissions Multipliers'!$E$47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Selector'!$B$3&amp;ROW($A50))*10^12,0)*'Process Emissions Multipliers'!$G$47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Multipliers'!$H$47</f>
        <v>0</v>
      </c>
    </row>
    <row r="43" spans="1:42">
      <c r="A43" s="74">
        <v>-9</v>
      </c>
      <c r="B43" s="208">
        <f ca="1">IF('Other 2010'!$A51="WT",INDIRECT("'Other 2010'!"&amp;'Country Selector'!$B$3&amp;ROW($A51))*10^12,0)*'Process Emissions Multipliers'!$C$47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Selector'!$B$3&amp;ROW($A51))*10^12,0)*'Process Emissions Multipliers'!$E$47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Selector'!$B$3&amp;ROW($A51))*10^12,0)*'Process Emissions Multipliers'!$G$47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Multipliers'!$H$47</f>
        <v>0</v>
      </c>
    </row>
    <row r="44" spans="1:42">
      <c r="A44" s="74">
        <v>-8</v>
      </c>
      <c r="B44" s="208">
        <f ca="1">IF('Other 2010'!$A52="WT",INDIRECT("'Other 2010'!"&amp;'Country Selector'!$B$3&amp;ROW($A52))*10^12,0)*'Process Emissions Multipliers'!$C$47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Selector'!$B$3&amp;ROW($A52))*10^12,0)*'Process Emissions Multipliers'!$E$47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Selector'!$B$3&amp;ROW($A52))*10^12,0)*'Process Emissions Multipliers'!$G$47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Multipliers'!$H$47</f>
        <v>0</v>
      </c>
    </row>
    <row r="45" spans="1:42">
      <c r="A45" s="74">
        <v>-7</v>
      </c>
      <c r="B45" s="208">
        <f ca="1">IF('Other 2010'!$A53="WT",INDIRECT("'Other 2010'!"&amp;'Country Selector'!$B$3&amp;ROW($A53))*10^12,0)*'Process Emissions Multipliers'!$C$47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Selector'!$B$3&amp;ROW($A53))*10^12,0)*'Process Emissions Multipliers'!$E$47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Selector'!$B$3&amp;ROW($A53))*10^12,0)*'Process Emissions Multipliers'!$G$47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Multipliers'!$H$47</f>
        <v>0</v>
      </c>
    </row>
    <row r="46" spans="1:42">
      <c r="A46" s="74">
        <v>-6</v>
      </c>
      <c r="B46" s="208">
        <f ca="1">IF('Other 2010'!$A54="WT",INDIRECT("'Other 2010'!"&amp;'Country Selector'!$B$3&amp;ROW($A54))*10^12,0)*'Process Emissions Multipliers'!$C$47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Selector'!$B$3&amp;ROW($A54))*10^12,0)*'Process Emissions Multipliers'!$E$47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Selector'!$B$3&amp;ROW($A54))*10^12,0)*'Process Emissions Multipliers'!$G$47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Multipliers'!$H$47</f>
        <v>0</v>
      </c>
    </row>
    <row r="47" spans="1:42">
      <c r="A47" s="74">
        <v>-5</v>
      </c>
      <c r="B47" s="208">
        <f ca="1">IF('Other 2010'!$A55="WT",INDIRECT("'Other 2010'!"&amp;'Country Selector'!$B$3&amp;ROW($A55))*10^12,0)*'Process Emissions Multipliers'!$C$47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Selector'!$B$3&amp;ROW($A55))*10^12,0)*'Process Emissions Multipliers'!$E$47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Selector'!$B$3&amp;ROW($A55))*10^12,0)*'Process Emissions Multipliers'!$G$47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Multipliers'!$H$47</f>
        <v>0</v>
      </c>
    </row>
    <row r="48" spans="1:42">
      <c r="A48" s="74">
        <v>-4</v>
      </c>
      <c r="B48" s="208">
        <f ca="1">IF('Other 2010'!$A56="WT",INDIRECT("'Other 2010'!"&amp;'Country Selector'!$B$3&amp;ROW($A56))*10^12,0)*'Process Emissions Multipliers'!$C$47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Selector'!$B$3&amp;ROW($A56))*10^12,0)*'Process Emissions Multipliers'!$E$47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Selector'!$B$3&amp;ROW($A56))*10^12,0)*'Process Emissions Multipliers'!$G$47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Multipliers'!$H$47</f>
        <v>0</v>
      </c>
    </row>
    <row r="49" spans="1:42">
      <c r="A49" s="74">
        <v>-3</v>
      </c>
      <c r="B49" s="208">
        <f ca="1">IF('Other 2010'!$A57="WT",INDIRECT("'Other 2010'!"&amp;'Country Selector'!$B$3&amp;ROW($A57))*10^12,0)*'Process Emissions Multipliers'!$C$47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Selector'!$B$3&amp;ROW($A57))*10^12,0)*'Process Emissions Multipliers'!$E$47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Selector'!$B$3&amp;ROW($A57))*10^12,0)*'Process Emissions Multipliers'!$G$47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Multipliers'!$H$47</f>
        <v>0</v>
      </c>
    </row>
    <row r="50" spans="1:42">
      <c r="A50" s="74">
        <v>-2</v>
      </c>
      <c r="B50" s="208">
        <f ca="1">IF('Other 2010'!$A58="WT",INDIRECT("'Other 2010'!"&amp;'Country Selector'!$B$3&amp;ROW($A58))*10^12,0)*'Process Emissions Multipliers'!$C$47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Selector'!$B$3&amp;ROW($A58))*10^12,0)*'Process Emissions Multipliers'!$E$47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Selector'!$B$3&amp;ROW($A58))*10^12,0)*'Process Emissions Multipliers'!$G$47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Multipliers'!$H$47</f>
        <v>0</v>
      </c>
    </row>
    <row r="51" spans="1:42">
      <c r="A51" s="74">
        <v>-1</v>
      </c>
      <c r="B51" s="208">
        <f ca="1">IF('Other 2010'!$A59="WT",INDIRECT("'Other 2010'!"&amp;'Country Selector'!$B$3&amp;ROW($A59))*10^12,0)*'Process Emissions Multipliers'!$C$47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Selector'!$B$3&amp;ROW($A59))*10^12,0)*'Process Emissions Multipliers'!$E$47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Selector'!$B$3&amp;ROW($A59))*10^12,0)*'Process Emissions Multipliers'!$G$47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Multipliers'!$H$47</f>
        <v>0</v>
      </c>
    </row>
    <row r="52" spans="1:42">
      <c r="A52" s="74">
        <v>0</v>
      </c>
      <c r="B52" s="208">
        <f ca="1">IF('Other 2010'!$A60="WT",INDIRECT("'Other 2010'!"&amp;'Country Selector'!$B$3&amp;ROW($A60))*10^12,0)*'Process Emissions Multipliers'!$C$47</f>
        <v>110375630022.59387</v>
      </c>
      <c r="C52">
        <f t="shared" ca="1" si="9"/>
        <v>133682810964.30386</v>
      </c>
      <c r="D52">
        <f t="shared" ca="1" si="9"/>
        <v>156989991906.01385</v>
      </c>
      <c r="E52">
        <f t="shared" ca="1" si="9"/>
        <v>180297172847.72382</v>
      </c>
      <c r="F52">
        <f t="shared" ca="1" si="9"/>
        <v>203604353789.43381</v>
      </c>
      <c r="G52">
        <f t="shared" ca="1" si="9"/>
        <v>226911534731.1438</v>
      </c>
      <c r="H52">
        <f t="shared" ca="1" si="9"/>
        <v>250218715672.85376</v>
      </c>
      <c r="I52">
        <f t="shared" ca="1" si="9"/>
        <v>273525896614.56375</v>
      </c>
      <c r="J52">
        <f t="shared" ca="1" si="9"/>
        <v>296833077556.27374</v>
      </c>
      <c r="K52">
        <f t="shared" ca="1" si="9"/>
        <v>320140258497.98376</v>
      </c>
      <c r="L52">
        <f ca="1">IF('Other 2020'!$A60="WT",INDIRECT("'Other 2020'!"&amp;'Country Selector'!$B$3&amp;ROW($A60))*10^12,0)*'Process Emissions Multipliers'!$E$47</f>
        <v>343447439439.69373</v>
      </c>
      <c r="M52">
        <f t="shared" ca="1" si="10"/>
        <v>364528078340.48785</v>
      </c>
      <c r="N52">
        <f t="shared" ca="1" si="10"/>
        <v>385608717241.28192</v>
      </c>
      <c r="O52">
        <f t="shared" ca="1" si="10"/>
        <v>406689356142.07605</v>
      </c>
      <c r="P52">
        <f t="shared" ca="1" si="10"/>
        <v>427769995042.87012</v>
      </c>
      <c r="Q52">
        <f t="shared" ca="1" si="10"/>
        <v>448850633943.66425</v>
      </c>
      <c r="R52">
        <f t="shared" ca="1" si="10"/>
        <v>469931272844.45837</v>
      </c>
      <c r="S52">
        <f t="shared" ca="1" si="10"/>
        <v>491011911745.25244</v>
      </c>
      <c r="T52">
        <f t="shared" ca="1" si="10"/>
        <v>512092550646.04651</v>
      </c>
      <c r="U52">
        <f t="shared" ca="1" si="10"/>
        <v>533173189546.84064</v>
      </c>
      <c r="V52">
        <f ca="1">IF('Other 2030'!$A60="WT",INDIRECT("'Other 2030'!"&amp;'Country Selector'!$B$3&amp;ROW($A60))*10^12,0)*'Process Emissions Multipliers'!$G$47</f>
        <v>554253828447.63477</v>
      </c>
      <c r="W52" s="90">
        <f t="shared" ca="1" si="8"/>
        <v>558343722288.27283</v>
      </c>
      <c r="X52" s="90">
        <f t="shared" ca="1" si="8"/>
        <v>562433616128.91089</v>
      </c>
      <c r="Y52" s="90">
        <f t="shared" ca="1" si="8"/>
        <v>566523509969.54895</v>
      </c>
      <c r="Z52" s="90">
        <f t="shared" ca="1" si="8"/>
        <v>570613403810.18701</v>
      </c>
      <c r="AA52" s="90">
        <f t="shared" ca="1" si="8"/>
        <v>574703297650.82507</v>
      </c>
      <c r="AB52" s="90">
        <f t="shared" ca="1" si="8"/>
        <v>578793191491.46313</v>
      </c>
      <c r="AC52" s="90">
        <f t="shared" ca="1" si="8"/>
        <v>582883085332.1012</v>
      </c>
      <c r="AD52" s="90">
        <f t="shared" ca="1" si="8"/>
        <v>586972979172.73926</v>
      </c>
      <c r="AE52" s="90">
        <f t="shared" ca="1" si="8"/>
        <v>591062873013.3772</v>
      </c>
      <c r="AF52" s="90">
        <f t="shared" ca="1" si="8"/>
        <v>595152766854.01538</v>
      </c>
      <c r="AG52" s="90">
        <f t="shared" ca="1" si="8"/>
        <v>599242660694.65332</v>
      </c>
      <c r="AH52" s="90">
        <f t="shared" ca="1" si="8"/>
        <v>603332554535.29138</v>
      </c>
      <c r="AI52" s="90">
        <f t="shared" ca="1" si="8"/>
        <v>607422448375.92944</v>
      </c>
      <c r="AJ52" s="90">
        <f t="shared" ca="1" si="8"/>
        <v>611512342216.56763</v>
      </c>
      <c r="AK52" s="90">
        <f t="shared" ca="1" si="8"/>
        <v>615602236057.20557</v>
      </c>
      <c r="AL52" s="90">
        <f t="shared" ca="1" si="8"/>
        <v>619692129897.84363</v>
      </c>
      <c r="AM52" s="90">
        <f t="shared" ca="1" si="11"/>
        <v>623782023738.48181</v>
      </c>
      <c r="AN52" s="90">
        <f t="shared" ca="1" si="11"/>
        <v>627871917579.11963</v>
      </c>
      <c r="AO52" s="90">
        <f t="shared" ca="1" si="11"/>
        <v>631961811419.75781</v>
      </c>
      <c r="AP52">
        <f ca="1">V52*'Process Emissions Multipliers'!$H$47</f>
        <v>636051705260.39587</v>
      </c>
    </row>
    <row r="53" spans="1:42">
      <c r="A53" s="74">
        <v>1</v>
      </c>
      <c r="B53" s="208">
        <f ca="1">IF('Other 2010'!$A61="WT",INDIRECT("'Other 2010'!"&amp;'Country Selector'!$B$3&amp;ROW($A61))*10^12,0)*'Process Emissions Multipliers'!$C$47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Selector'!$B$3&amp;ROW($A61))*10^12,0)*'Process Emissions Multipliers'!$E$47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Selector'!$B$3&amp;ROW($A61))*10^12,0)*'Process Emissions Multipliers'!$G$47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Multipliers'!$H$47</f>
        <v>0</v>
      </c>
    </row>
    <row r="54" spans="1:42">
      <c r="A54" s="74">
        <v>2</v>
      </c>
      <c r="B54" s="208">
        <f ca="1">IF('Other 2010'!$A62="WT",INDIRECT("'Other 2010'!"&amp;'Country Selector'!$B$3&amp;ROW($A62))*10^12,0)*'Process Emissions Multipliers'!$C$47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Selector'!$B$3&amp;ROW($A62))*10^12,0)*'Process Emissions Multipliers'!$E$47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Selector'!$B$3&amp;ROW($A62))*10^12,0)*'Process Emissions Multipliers'!$G$47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Multipliers'!$H$47</f>
        <v>0</v>
      </c>
    </row>
    <row r="55" spans="1:42">
      <c r="A55" s="74">
        <v>3</v>
      </c>
      <c r="B55" s="208">
        <f ca="1">IF('Other 2010'!$A63="WT",INDIRECT("'Other 2010'!"&amp;'Country Selector'!$B$3&amp;ROW($A63))*10^12,0)*'Process Emissions Multipliers'!$C$47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Selector'!$B$3&amp;ROW($A63))*10^12,0)*'Process Emissions Multipliers'!$E$47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Selector'!$B$3&amp;ROW($A63))*10^12,0)*'Process Emissions Multipliers'!$G$47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Multipliers'!$H$47</f>
        <v>0</v>
      </c>
    </row>
    <row r="56" spans="1:42">
      <c r="A56" s="74">
        <v>4</v>
      </c>
      <c r="B56" s="208">
        <f ca="1">IF('Other 2010'!$A64="WT",INDIRECT("'Other 2010'!"&amp;'Country Selector'!$B$3&amp;ROW($A64))*10^12,0)*'Process Emissions Multipliers'!$C$47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Selector'!$B$3&amp;ROW($A64))*10^12,0)*'Process Emissions Multipliers'!$E$47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Selector'!$B$3&amp;ROW($A64))*10^12,0)*'Process Emissions Multipliers'!$G$47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Multipliers'!$H$47</f>
        <v>0</v>
      </c>
    </row>
    <row r="57" spans="1:42">
      <c r="A57" s="74">
        <v>5</v>
      </c>
      <c r="B57" s="208">
        <f ca="1">IF('Other 2010'!$A65="WT",INDIRECT("'Other 2010'!"&amp;'Country Selector'!$B$3&amp;ROW($A65))*10^12,0)*'Process Emissions Multipliers'!$C$47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Selector'!$B$3&amp;ROW($A65))*10^12,0)*'Process Emissions Multipliers'!$E$47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Selector'!$B$3&amp;ROW($A65))*10^12,0)*'Process Emissions Multipliers'!$G$47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Multipliers'!$H$47</f>
        <v>0</v>
      </c>
    </row>
    <row r="58" spans="1:42">
      <c r="A58" s="74">
        <v>6</v>
      </c>
      <c r="B58" s="208">
        <f ca="1">IF('Other 2010'!$A66="WT",INDIRECT("'Other 2010'!"&amp;'Country Selector'!$B$3&amp;ROW($A66))*10^12,0)*'Process Emissions Multipliers'!$C$47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Selector'!$B$3&amp;ROW($A66))*10^12,0)*'Process Emissions Multipliers'!$E$47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Selector'!$B$3&amp;ROW($A66))*10^12,0)*'Process Emissions Multipliers'!$G$47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Multipliers'!$H$47</f>
        <v>0</v>
      </c>
    </row>
    <row r="59" spans="1:42">
      <c r="A59" s="74">
        <v>7</v>
      </c>
      <c r="B59" s="208">
        <f ca="1">IF('Other 2010'!$A67="WT",INDIRECT("'Other 2010'!"&amp;'Country Selector'!$B$3&amp;ROW($A67))*10^12,0)*'Process Emissions Multipliers'!$C$47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Selector'!$B$3&amp;ROW($A67))*10^12,0)*'Process Emissions Multipliers'!$E$47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Selector'!$B$3&amp;ROW($A67))*10^12,0)*'Process Emissions Multipliers'!$G$47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Multipliers'!$H$47</f>
        <v>0</v>
      </c>
    </row>
    <row r="60" spans="1:42">
      <c r="A60" s="74">
        <v>8</v>
      </c>
      <c r="B60" s="208">
        <f ca="1">IF('Other 2010'!$A68="WT",INDIRECT("'Other 2010'!"&amp;'Country Selector'!$B$3&amp;ROW($A68))*10^12,0)*'Process Emissions Multipliers'!$C$47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Selector'!$B$3&amp;ROW($A68))*10^12,0)*'Process Emissions Multipliers'!$E$47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Selector'!$B$3&amp;ROW($A68))*10^12,0)*'Process Emissions Multipliers'!$G$47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Multipliers'!$H$47</f>
        <v>0</v>
      </c>
    </row>
    <row r="61" spans="1:42">
      <c r="A61" s="74">
        <v>9</v>
      </c>
      <c r="B61" s="208">
        <f ca="1">IF('Other 2010'!$A69="WT",INDIRECT("'Other 2010'!"&amp;'Country Selector'!$B$3&amp;ROW($A69))*10^12,0)*'Process Emissions Multipliers'!$C$47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Selector'!$B$3&amp;ROW($A69))*10^12,0)*'Process Emissions Multipliers'!$E$47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Selector'!$B$3&amp;ROW($A69))*10^12,0)*'Process Emissions Multipliers'!$G$47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Multipliers'!$H$47</f>
        <v>0</v>
      </c>
    </row>
    <row r="62" spans="1:42">
      <c r="A62" s="74">
        <v>10</v>
      </c>
      <c r="B62" s="208">
        <f ca="1">IF('Other 2010'!$A70="WT",INDIRECT("'Other 2010'!"&amp;'Country Selector'!$B$3&amp;ROW($A70))*10^12,0)*'Process Emissions Multipliers'!$C$47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Selector'!$B$3&amp;ROW($A70))*10^12,0)*'Process Emissions Multipliers'!$E$47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Selector'!$B$3&amp;ROW($A70))*10^12,0)*'Process Emissions Multipliers'!$G$47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Multipliers'!$H$47</f>
        <v>0</v>
      </c>
    </row>
    <row r="63" spans="1:42">
      <c r="A63" s="74">
        <v>11</v>
      </c>
      <c r="B63" s="208">
        <f ca="1">IF('Other 2010'!$A71="WT",INDIRECT("'Other 2010'!"&amp;'Country Selector'!$B$3&amp;ROW($A71))*10^12,0)*'Process Emissions Multipliers'!$C$47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Selector'!$B$3&amp;ROW($A71))*10^12,0)*'Process Emissions Multipliers'!$E$47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Selector'!$B$3&amp;ROW($A71))*10^12,0)*'Process Emissions Multipliers'!$G$47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Multipliers'!$H$47</f>
        <v>0</v>
      </c>
    </row>
    <row r="64" spans="1:42">
      <c r="A64" s="74">
        <v>12</v>
      </c>
      <c r="B64" s="208">
        <f ca="1">IF('Other 2010'!$A72="WT",INDIRECT("'Other 2010'!"&amp;'Country Selector'!$B$3&amp;ROW($A72))*10^12,0)*'Process Emissions Multipliers'!$C$47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Selector'!$B$3&amp;ROW($A72))*10^12,0)*'Process Emissions Multipliers'!$E$47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Selector'!$B$3&amp;ROW($A72))*10^12,0)*'Process Emissions Multipliers'!$G$47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Multipliers'!$H$47</f>
        <v>0</v>
      </c>
    </row>
    <row r="65" spans="1:42">
      <c r="A65" s="74">
        <v>13</v>
      </c>
      <c r="B65" s="208">
        <f ca="1">IF('Other 2010'!$A73="WT",INDIRECT("'Other 2010'!"&amp;'Country Selector'!$B$3&amp;ROW($A73))*10^12,0)*'Process Emissions Multipliers'!$C$47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Selector'!$B$3&amp;ROW($A73))*10^12,0)*'Process Emissions Multipliers'!$E$47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Selector'!$B$3&amp;ROW($A73))*10^12,0)*'Process Emissions Multipliers'!$G$47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Multipliers'!$H$47</f>
        <v>0</v>
      </c>
    </row>
    <row r="66" spans="1:42">
      <c r="A66" s="74">
        <v>14</v>
      </c>
      <c r="B66" s="208">
        <f ca="1">IF('Other 2010'!$A74="WT",INDIRECT("'Other 2010'!"&amp;'Country Selector'!$B$3&amp;ROW($A74))*10^12,0)*'Process Emissions Multipliers'!$C$47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Selector'!$B$3&amp;ROW($A74))*10^12,0)*'Process Emissions Multipliers'!$E$47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Selector'!$B$3&amp;ROW($A74))*10^12,0)*'Process Emissions Multipliers'!$G$47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Multipliers'!$H$47</f>
        <v>0</v>
      </c>
    </row>
    <row r="67" spans="1:42">
      <c r="A67" s="74">
        <v>15</v>
      </c>
      <c r="B67" s="208">
        <f ca="1">IF('Other 2010'!$A75="WT",INDIRECT("'Other 2010'!"&amp;'Country Selector'!$B$3&amp;ROW($A75))*10^12,0)*'Process Emissions Multipliers'!$C$47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Selector'!$B$3&amp;ROW($A75))*10^12,0)*'Process Emissions Multipliers'!$E$47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Selector'!$B$3&amp;ROW($A75))*10^12,0)*'Process Emissions Multipliers'!$G$47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Multipliers'!$H$47</f>
        <v>0</v>
      </c>
    </row>
    <row r="68" spans="1:42">
      <c r="A68" s="74">
        <v>16</v>
      </c>
      <c r="B68" s="208">
        <f ca="1">IF('Other 2010'!$A76="WT",INDIRECT("'Other 2010'!"&amp;'Country Selector'!$B$3&amp;ROW($A76))*10^12,0)*'Process Emissions Multipliers'!$C$47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Selector'!$B$3&amp;ROW($A76))*10^12,0)*'Process Emissions Multipliers'!$E$47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Selector'!$B$3&amp;ROW($A76))*10^12,0)*'Process Emissions Multipliers'!$G$47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Multipliers'!$H$47</f>
        <v>0</v>
      </c>
    </row>
    <row r="69" spans="1:42">
      <c r="A69" s="74">
        <v>17</v>
      </c>
      <c r="B69" s="208">
        <f ca="1">IF('Other 2010'!$A77="WT",INDIRECT("'Other 2010'!"&amp;'Country Selector'!$B$3&amp;ROW($A77))*10^12,0)*'Process Emissions Multipliers'!$C$47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Selector'!$B$3&amp;ROW($A77))*10^12,0)*'Process Emissions Multipliers'!$E$47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Selector'!$B$3&amp;ROW($A77))*10^12,0)*'Process Emissions Multipliers'!$G$47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Multipliers'!$H$47</f>
        <v>0</v>
      </c>
    </row>
    <row r="70" spans="1:42">
      <c r="A70" s="74">
        <v>18</v>
      </c>
      <c r="B70" s="208">
        <f ca="1">IF('Other 2010'!$A78="WT",INDIRECT("'Other 2010'!"&amp;'Country Selector'!$B$3&amp;ROW($A78))*10^12,0)*'Process Emissions Multipliers'!$C$47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Selector'!$B$3&amp;ROW($A78))*10^12,0)*'Process Emissions Multipliers'!$E$47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Selector'!$B$3&amp;ROW($A78))*10^12,0)*'Process Emissions Multipliers'!$G$47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Multipliers'!$H$47</f>
        <v>0</v>
      </c>
    </row>
    <row r="71" spans="1:42">
      <c r="A71" s="74">
        <v>19</v>
      </c>
      <c r="B71" s="208">
        <f ca="1">IF('Other 2010'!$A79="WT",INDIRECT("'Other 2010'!"&amp;'Country Selector'!$B$3&amp;ROW($A79))*10^12,0)*'Process Emissions Multipliers'!$C$47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Selector'!$B$3&amp;ROW($A79))*10^12,0)*'Process Emissions Multipliers'!$E$47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Selector'!$B$3&amp;ROW($A79))*10^12,0)*'Process Emissions Multipliers'!$G$47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Multipliers'!$H$47</f>
        <v>0</v>
      </c>
    </row>
    <row r="72" spans="1:42">
      <c r="A72" s="74">
        <v>20</v>
      </c>
      <c r="B72" s="208">
        <f ca="1">IF('Other 2010'!$A80="WT",INDIRECT("'Other 2010'!"&amp;'Country Selector'!$B$3&amp;ROW($A80))*10^12,0)*'Process Emissions Multipliers'!$C$47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Selector'!$B$3&amp;ROW($A80))*10^12,0)*'Process Emissions Multipliers'!$E$47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Selector'!$B$3&amp;ROW($A80))*10^12,0)*'Process Emissions Multipliers'!$G$47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Multipliers'!$H$47</f>
        <v>0</v>
      </c>
    </row>
    <row r="73" spans="1:42">
      <c r="A73" s="74">
        <v>21</v>
      </c>
      <c r="B73" s="208">
        <f ca="1">IF('Other 2010'!$A81="WT",INDIRECT("'Other 2010'!"&amp;'Country Selector'!$B$3&amp;ROW($A81))*10^12,0)*'Process Emissions Multipliers'!$C$47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Selector'!$B$3&amp;ROW($A81))*10^12,0)*'Process Emissions Multipliers'!$E$47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Selector'!$B$3&amp;ROW($A81))*10^12,0)*'Process Emissions Multipliers'!$G$47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Multipliers'!$H$47</f>
        <v>0</v>
      </c>
    </row>
    <row r="74" spans="1:42">
      <c r="A74" s="74">
        <v>22</v>
      </c>
      <c r="B74" s="208">
        <f ca="1">IF('Other 2010'!$A82="WT",INDIRECT("'Other 2010'!"&amp;'Country Selector'!$B$3&amp;ROW($A82))*10^12,0)*'Process Emissions Multipliers'!$C$47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Selector'!$B$3&amp;ROW($A82))*10^12,0)*'Process Emissions Multipliers'!$E$47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Selector'!$B$3&amp;ROW($A82))*10^12,0)*'Process Emissions Multipliers'!$G$47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Multipliers'!$H$47</f>
        <v>0</v>
      </c>
    </row>
    <row r="75" spans="1:42">
      <c r="A75" s="74">
        <v>23</v>
      </c>
      <c r="B75" s="208">
        <f ca="1">IF('Other 2010'!$A83="WT",INDIRECT("'Other 2010'!"&amp;'Country Selector'!$B$3&amp;ROW($A83))*10^12,0)*'Process Emissions Multipliers'!$C$47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Selector'!$B$3&amp;ROW($A83))*10^12,0)*'Process Emissions Multipliers'!$E$47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Selector'!$B$3&amp;ROW($A83))*10^12,0)*'Process Emissions Multipliers'!$G$47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Multipliers'!$H$47</f>
        <v>0</v>
      </c>
    </row>
    <row r="76" spans="1:42">
      <c r="A76" s="74">
        <v>24</v>
      </c>
      <c r="B76" s="208">
        <f ca="1">IF('Other 2010'!$A84="WT",INDIRECT("'Other 2010'!"&amp;'Country Selector'!$B$3&amp;ROW($A84))*10^12,0)*'Process Emissions Multipliers'!$C$47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Selector'!$B$3&amp;ROW($A84))*10^12,0)*'Process Emissions Multipliers'!$E$47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Selector'!$B$3&amp;ROW($A84))*10^12,0)*'Process Emissions Multipliers'!$G$47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Multipliers'!$H$47</f>
        <v>0</v>
      </c>
    </row>
    <row r="77" spans="1:42">
      <c r="A77" s="74">
        <v>25</v>
      </c>
      <c r="B77" s="208">
        <f ca="1">IF('Other 2010'!$A85="WT",INDIRECT("'Other 2010'!"&amp;'Country Selector'!$B$3&amp;ROW($A85))*10^12,0)*'Process Emissions Multipliers'!$C$47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Selector'!$B$3&amp;ROW($A85))*10^12,0)*'Process Emissions Multipliers'!$E$47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Selector'!$B$3&amp;ROW($A85))*10^12,0)*'Process Emissions Multipliers'!$G$47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Multipliers'!$H$47</f>
        <v>0</v>
      </c>
    </row>
    <row r="78" spans="1:42">
      <c r="A78" s="74">
        <v>26</v>
      </c>
      <c r="B78" s="208">
        <f ca="1">IF('Other 2010'!$A86="WT",INDIRECT("'Other 2010'!"&amp;'Country Selector'!$B$3&amp;ROW($A86))*10^12,0)*'Process Emissions Multipliers'!$C$47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Selector'!$B$3&amp;ROW($A86))*10^12,0)*'Process Emissions Multipliers'!$E$47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Selector'!$B$3&amp;ROW($A86))*10^12,0)*'Process Emissions Multipliers'!$G$47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Multipliers'!$H$47</f>
        <v>0</v>
      </c>
    </row>
    <row r="79" spans="1:42">
      <c r="A79" s="74">
        <v>27</v>
      </c>
      <c r="B79" s="208">
        <f ca="1">IF('Other 2010'!$A87="WT",INDIRECT("'Other 2010'!"&amp;'Country Selector'!$B$3&amp;ROW($A87))*10^12,0)*'Process Emissions Multipliers'!$C$47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Selector'!$B$3&amp;ROW($A87))*10^12,0)*'Process Emissions Multipliers'!$E$47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Selector'!$B$3&amp;ROW($A87))*10^12,0)*'Process Emissions Multipliers'!$G$47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Multipliers'!$H$47</f>
        <v>0</v>
      </c>
    </row>
    <row r="80" spans="1:42">
      <c r="A80" s="74">
        <v>28</v>
      </c>
      <c r="B80" s="208">
        <f ca="1">IF('Other 2010'!$A88="WT",INDIRECT("'Other 2010'!"&amp;'Country Selector'!$B$3&amp;ROW($A88))*10^12,0)*'Process Emissions Multipliers'!$C$47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Selector'!$B$3&amp;ROW($A88))*10^12,0)*'Process Emissions Multipliers'!$E$47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Selector'!$B$3&amp;ROW($A88))*10^12,0)*'Process Emissions Multipliers'!$G$47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Multipliers'!$H$47</f>
        <v>0</v>
      </c>
    </row>
    <row r="81" spans="1:42">
      <c r="A81" s="74">
        <v>29</v>
      </c>
      <c r="B81" s="208">
        <f ca="1">IF('Other 2010'!$A89="WT",INDIRECT("'Other 2010'!"&amp;'Country Selector'!$B$3&amp;ROW($A89))*10^12,0)*'Process Emissions Multipliers'!$C$47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Selector'!$B$3&amp;ROW($A89))*10^12,0)*'Process Emissions Multipliers'!$E$47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Selector'!$B$3&amp;ROW($A89))*10^12,0)*'Process Emissions Multipliers'!$G$47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Multipliers'!$H$47</f>
        <v>0</v>
      </c>
    </row>
    <row r="82" spans="1:42">
      <c r="A82" s="74">
        <v>30</v>
      </c>
      <c r="B82" s="208">
        <f ca="1">IF('Other 2010'!$A90="WT",INDIRECT("'Other 2010'!"&amp;'Country Selector'!$B$3&amp;ROW($A90))*10^12,0)*'Process Emissions Multipliers'!$C$47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Selector'!$B$3&amp;ROW($A90))*10^12,0)*'Process Emissions Multipliers'!$E$47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Selector'!$B$3&amp;ROW($A90))*10^12,0)*'Process Emissions Multipliers'!$G$47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Multipliers'!$H$47</f>
        <v>0</v>
      </c>
    </row>
    <row r="83" spans="1:42">
      <c r="A83" s="74">
        <v>31</v>
      </c>
      <c r="B83" s="208">
        <f ca="1">IF('Other 2010'!$A91="WT",INDIRECT("'Other 2010'!"&amp;'Country Selector'!$B$3&amp;ROW($A91))*10^12,0)*'Process Emissions Multipliers'!$C$47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Selector'!$B$3&amp;ROW($A91))*10^12,0)*'Process Emissions Multipliers'!$E$47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Selector'!$B$3&amp;ROW($A91))*10^12,0)*'Process Emissions Multipliers'!$G$47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Multipliers'!$H$47</f>
        <v>0</v>
      </c>
    </row>
    <row r="84" spans="1:42">
      <c r="A84" s="74">
        <v>32</v>
      </c>
      <c r="B84" s="208">
        <f ca="1">IF('Other 2010'!$A92="WT",INDIRECT("'Other 2010'!"&amp;'Country Selector'!$B$3&amp;ROW($A92))*10^12,0)*'Process Emissions Multipliers'!$C$47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Selector'!$B$3&amp;ROW($A92))*10^12,0)*'Process Emissions Multipliers'!$E$47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Selector'!$B$3&amp;ROW($A92))*10^12,0)*'Process Emissions Multipliers'!$G$47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Multipliers'!$H$47</f>
        <v>0</v>
      </c>
    </row>
    <row r="85" spans="1:42">
      <c r="A85" s="74">
        <v>33</v>
      </c>
      <c r="B85" s="208">
        <f ca="1">IF('Other 2010'!$A93="WT",INDIRECT("'Other 2010'!"&amp;'Country Selector'!$B$3&amp;ROW($A93))*10^12,0)*'Process Emissions Multipliers'!$C$47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Selector'!$B$3&amp;ROW($A93))*10^12,0)*'Process Emissions Multipliers'!$E$47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Selector'!$B$3&amp;ROW($A93))*10^12,0)*'Process Emissions Multipliers'!$G$47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Multipliers'!$H$47</f>
        <v>0</v>
      </c>
    </row>
    <row r="86" spans="1:42">
      <c r="A86" s="74">
        <v>34</v>
      </c>
      <c r="B86" s="208">
        <f ca="1">IF('Other 2010'!$A94="WT",INDIRECT("'Other 2010'!"&amp;'Country Selector'!$B$3&amp;ROW($A94))*10^12,0)*'Process Emissions Multipliers'!$C$47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Selector'!$B$3&amp;ROW($A94))*10^12,0)*'Process Emissions Multipliers'!$E$47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Selector'!$B$3&amp;ROW($A94))*10^12,0)*'Process Emissions Multipliers'!$G$47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Multipliers'!$H$47</f>
        <v>0</v>
      </c>
    </row>
    <row r="87" spans="1:42">
      <c r="A87" s="74">
        <v>35</v>
      </c>
      <c r="B87" s="208">
        <f ca="1">IF('Other 2010'!$A95="WT",INDIRECT("'Other 2010'!"&amp;'Country Selector'!$B$3&amp;ROW($A95))*10^12,0)*'Process Emissions Multipliers'!$C$47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Selector'!$B$3&amp;ROW($A95))*10^12,0)*'Process Emissions Multipliers'!$E$47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Selector'!$B$3&amp;ROW($A95))*10^12,0)*'Process Emissions Multipliers'!$G$47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Multipliers'!$H$47</f>
        <v>0</v>
      </c>
    </row>
    <row r="88" spans="1:42">
      <c r="A88" s="74">
        <v>36</v>
      </c>
      <c r="B88" s="208">
        <f ca="1">IF('Other 2010'!$A96="WT",INDIRECT("'Other 2010'!"&amp;'Country Selector'!$B$3&amp;ROW($A96))*10^12,0)*'Process Emissions Multipliers'!$C$47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Selector'!$B$3&amp;ROW($A96))*10^12,0)*'Process Emissions Multipliers'!$E$47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Selector'!$B$3&amp;ROW($A96))*10^12,0)*'Process Emissions Multipliers'!$G$47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Multipliers'!$H$47</f>
        <v>0</v>
      </c>
    </row>
    <row r="89" spans="1:42">
      <c r="A89" s="74">
        <v>37</v>
      </c>
      <c r="B89" s="208">
        <f ca="1">IF('Other 2010'!$A97="WT",INDIRECT("'Other 2010'!"&amp;'Country Selector'!$B$3&amp;ROW($A97))*10^12,0)*'Process Emissions Multipliers'!$C$47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Selector'!$B$3&amp;ROW($A97))*10^12,0)*'Process Emissions Multipliers'!$E$47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Selector'!$B$3&amp;ROW($A97))*10^12,0)*'Process Emissions Multipliers'!$G$47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Multipliers'!$H$47</f>
        <v>0</v>
      </c>
    </row>
    <row r="90" spans="1:42">
      <c r="A90" s="74">
        <v>38</v>
      </c>
      <c r="B90" s="208">
        <f ca="1">IF('Other 2010'!$A98="WT",INDIRECT("'Other 2010'!"&amp;'Country Selector'!$B$3&amp;ROW($A98))*10^12,0)*'Process Emissions Multipliers'!$C$47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Selector'!$B$3&amp;ROW($A98))*10^12,0)*'Process Emissions Multipliers'!$E$47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Selector'!$B$3&amp;ROW($A98))*10^12,0)*'Process Emissions Multipliers'!$G$47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Multipliers'!$H$47</f>
        <v>0</v>
      </c>
    </row>
    <row r="91" spans="1:42">
      <c r="A91" s="74">
        <v>39</v>
      </c>
      <c r="B91" s="208">
        <f ca="1">IF('Other 2010'!$A99="WT",INDIRECT("'Other 2010'!"&amp;'Country Selector'!$B$3&amp;ROW($A99))*10^12,0)*'Process Emissions Multipliers'!$C$47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Selector'!$B$3&amp;ROW($A99))*10^12,0)*'Process Emissions Multipliers'!$E$47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Selector'!$B$3&amp;ROW($A99))*10^12,0)*'Process Emissions Multipliers'!$G$47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Multipliers'!$H$47</f>
        <v>0</v>
      </c>
    </row>
    <row r="92" spans="1:42">
      <c r="A92" s="74">
        <v>40</v>
      </c>
      <c r="B92" s="208">
        <f ca="1">IF('Other 2010'!$A100="WT",INDIRECT("'Other 2010'!"&amp;'Country Selector'!$B$3&amp;ROW($A100))*10^12,0)*'Process Emissions Multipliers'!$C$47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Selector'!$B$3&amp;ROW($A100))*10^12,0)*'Process Emissions Multipliers'!$E$47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Selector'!$B$3&amp;ROW($A100))*10^12,0)*'Process Emissions Multipliers'!$G$47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Multipliers'!$H$47</f>
        <v>0</v>
      </c>
    </row>
    <row r="93" spans="1:42">
      <c r="A93" s="74">
        <v>41</v>
      </c>
      <c r="B93" s="208">
        <f ca="1">IF('Other 2010'!$A101="WT",INDIRECT("'Other 2010'!"&amp;'Country Selector'!$B$3&amp;ROW($A101))*10^12,0)*'Process Emissions Multipliers'!$C$47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Selector'!$B$3&amp;ROW($A101))*10^12,0)*'Process Emissions Multipliers'!$E$47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Selector'!$B$3&amp;ROW($A101))*10^12,0)*'Process Emissions Multipliers'!$G$47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Multipliers'!$H$47</f>
        <v>0</v>
      </c>
    </row>
    <row r="94" spans="1:42">
      <c r="A94" s="74">
        <v>42</v>
      </c>
      <c r="B94" s="208">
        <f ca="1">IF('Other 2010'!$A102="WT",INDIRECT("'Other 2010'!"&amp;'Country Selector'!$B$3&amp;ROW($A102))*10^12,0)*'Process Emissions Multipliers'!$C$47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Selector'!$B$3&amp;ROW($A102))*10^12,0)*'Process Emissions Multipliers'!$E$47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Selector'!$B$3&amp;ROW($A102))*10^12,0)*'Process Emissions Multipliers'!$G$47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Multipliers'!$H$47</f>
        <v>0</v>
      </c>
    </row>
    <row r="95" spans="1:42">
      <c r="A95" s="74">
        <v>43</v>
      </c>
      <c r="B95" s="208">
        <f ca="1">IF('Other 2010'!$A103="WT",INDIRECT("'Other 2010'!"&amp;'Country Selector'!$B$3&amp;ROW($A103))*10^12,0)*'Process Emissions Multipliers'!$C$47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Selector'!$B$3&amp;ROW($A103))*10^12,0)*'Process Emissions Multipliers'!$E$47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Selector'!$B$3&amp;ROW($A103))*10^12,0)*'Process Emissions Multipliers'!$G$47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Multipliers'!$H$47</f>
        <v>0</v>
      </c>
    </row>
    <row r="96" spans="1:42">
      <c r="A96" s="74">
        <v>44</v>
      </c>
      <c r="B96" s="208">
        <f ca="1">IF('Other 2010'!$A104="WT",INDIRECT("'Other 2010'!"&amp;'Country Selector'!$B$3&amp;ROW($A104))*10^12,0)*'Process Emissions Multipliers'!$C$47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Selector'!$B$3&amp;ROW($A104))*10^12,0)*'Process Emissions Multipliers'!$E$47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Selector'!$B$3&amp;ROW($A104))*10^12,0)*'Process Emissions Multipliers'!$G$47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Multipliers'!$H$47</f>
        <v>0</v>
      </c>
    </row>
    <row r="97" spans="1:42">
      <c r="A97" s="74">
        <v>45</v>
      </c>
      <c r="B97" s="208">
        <f ca="1">IF('Other 2010'!$A105="WT",INDIRECT("'Other 2010'!"&amp;'Country Selector'!$B$3&amp;ROW($A105))*10^12,0)*'Process Emissions Multipliers'!$C$47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Selector'!$B$3&amp;ROW($A105))*10^12,0)*'Process Emissions Multipliers'!$E$47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Selector'!$B$3&amp;ROW($A105))*10^12,0)*'Process Emissions Multipliers'!$G$47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Multipliers'!$H$47</f>
        <v>0</v>
      </c>
    </row>
    <row r="98" spans="1:42">
      <c r="A98" s="74">
        <v>46</v>
      </c>
      <c r="B98" s="208">
        <f ca="1">IF('Other 2010'!$A106="WT",INDIRECT("'Other 2010'!"&amp;'Country Selector'!$B$3&amp;ROW($A106))*10^12,0)*'Process Emissions Multipliers'!$C$47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Selector'!$B$3&amp;ROW($A106))*10^12,0)*'Process Emissions Multipliers'!$E$47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Selector'!$B$3&amp;ROW($A106))*10^12,0)*'Process Emissions Multipliers'!$G$47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Multipliers'!$H$47</f>
        <v>0</v>
      </c>
    </row>
    <row r="99" spans="1:42">
      <c r="A99" s="74">
        <v>47</v>
      </c>
      <c r="B99" s="208">
        <f ca="1">IF('Other 2010'!$A107="WT",INDIRECT("'Other 2010'!"&amp;'Country Selector'!$B$3&amp;ROW($A107))*10^12,0)*'Process Emissions Multipliers'!$C$47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Selector'!$B$3&amp;ROW($A107))*10^12,0)*'Process Emissions Multipliers'!$E$47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Selector'!$B$3&amp;ROW($A107))*10^12,0)*'Process Emissions Multipliers'!$G$47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Multipliers'!$H$47</f>
        <v>0</v>
      </c>
    </row>
    <row r="100" spans="1:42">
      <c r="A100" s="74">
        <v>48</v>
      </c>
      <c r="B100" s="208">
        <f ca="1">IF('Other 2010'!$A108="WT",INDIRECT("'Other 2010'!"&amp;'Country Selector'!$B$3&amp;ROW($A108))*10^12,0)*'Process Emissions Multipliers'!$C$47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Selector'!$B$3&amp;ROW($A108))*10^12,0)*'Process Emissions Multipliers'!$E$47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Selector'!$B$3&amp;ROW($A108))*10^12,0)*'Process Emissions Multipliers'!$G$47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Multipliers'!$H$47</f>
        <v>0</v>
      </c>
    </row>
    <row r="101" spans="1:42">
      <c r="A101" s="74">
        <v>49</v>
      </c>
      <c r="B101" s="208">
        <f ca="1">IF('Other 2010'!$A109="WT",INDIRECT("'Other 2010'!"&amp;'Country Selector'!$B$3&amp;ROW($A109))*10^12,0)*'Process Emissions Multipliers'!$C$47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Selector'!$B$3&amp;ROW($A109))*10^12,0)*'Process Emissions Multipliers'!$E$47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Selector'!$B$3&amp;ROW($A109))*10^12,0)*'Process Emissions Multipliers'!$G$47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Multipliers'!$H$47</f>
        <v>0</v>
      </c>
    </row>
    <row r="102" spans="1:42">
      <c r="A102" s="74">
        <v>50</v>
      </c>
      <c r="B102" s="208">
        <f ca="1">IF('Other 2010'!$A110="WT",INDIRECT("'Other 2010'!"&amp;'Country Selector'!$B$3&amp;ROW($A110))*10^12,0)*'Process Emissions Multipliers'!$C$47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Selector'!$B$3&amp;ROW($A110))*10^12,0)*'Process Emissions Multipliers'!$E$47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Selector'!$B$3&amp;ROW($A110))*10^12,0)*'Process Emissions Multipliers'!$G$47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Multipliers'!$H$47</f>
        <v>0</v>
      </c>
    </row>
    <row r="103" spans="1:42">
      <c r="A103" s="74">
        <v>51</v>
      </c>
      <c r="B103" s="208">
        <f ca="1">IF('Other 2010'!$A111="WT",INDIRECT("'Other 2010'!"&amp;'Country Selector'!$B$3&amp;ROW($A111))*10^12,0)*'Process Emissions Multipliers'!$C$47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Selector'!$B$3&amp;ROW($A111))*10^12,0)*'Process Emissions Multipliers'!$E$47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Selector'!$B$3&amp;ROW($A111))*10^12,0)*'Process Emissions Multipliers'!$G$47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Multipliers'!$H$47</f>
        <v>0</v>
      </c>
    </row>
    <row r="104" spans="1:42">
      <c r="A104" s="74">
        <v>52</v>
      </c>
      <c r="B104" s="208">
        <f ca="1">IF('Other 2010'!$A112="WT",INDIRECT("'Other 2010'!"&amp;'Country Selector'!$B$3&amp;ROW($A112))*10^12,0)*'Process Emissions Multipliers'!$C$47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Selector'!$B$3&amp;ROW($A112))*10^12,0)*'Process Emissions Multipliers'!$E$47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Selector'!$B$3&amp;ROW($A112))*10^12,0)*'Process Emissions Multipliers'!$G$47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Multipliers'!$H$47</f>
        <v>0</v>
      </c>
    </row>
    <row r="105" spans="1:42">
      <c r="A105" s="74">
        <v>53</v>
      </c>
      <c r="B105" s="208">
        <f ca="1">IF('Other 2010'!$A113="WT",INDIRECT("'Other 2010'!"&amp;'Country Selector'!$B$3&amp;ROW($A113))*10^12,0)*'Process Emissions Multipliers'!$C$47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Selector'!$B$3&amp;ROW($A113))*10^12,0)*'Process Emissions Multipliers'!$E$47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Selector'!$B$3&amp;ROW($A113))*10^12,0)*'Process Emissions Multipliers'!$G$47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Multipliers'!$H$47</f>
        <v>0</v>
      </c>
    </row>
    <row r="106" spans="1:42">
      <c r="A106" s="74">
        <v>54</v>
      </c>
      <c r="B106" s="208">
        <f ca="1">IF('Other 2010'!$A114="WT",INDIRECT("'Other 2010'!"&amp;'Country Selector'!$B$3&amp;ROW($A114))*10^12,0)*'Process Emissions Multipliers'!$C$47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Selector'!$B$3&amp;ROW($A114))*10^12,0)*'Process Emissions Multipliers'!$E$47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Selector'!$B$3&amp;ROW($A114))*10^12,0)*'Process Emissions Multipliers'!$G$47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Multipliers'!$H$47</f>
        <v>0</v>
      </c>
    </row>
    <row r="107" spans="1:42">
      <c r="A107" s="74">
        <v>55</v>
      </c>
      <c r="B107" s="208">
        <f ca="1">IF('Other 2010'!$A115="WT",INDIRECT("'Other 2010'!"&amp;'Country Selector'!$B$3&amp;ROW($A115))*10^12,0)*'Process Emissions Multipliers'!$C$47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Selector'!$B$3&amp;ROW($A115))*10^12,0)*'Process Emissions Multipliers'!$E$47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Selector'!$B$3&amp;ROW($A115))*10^12,0)*'Process Emissions Multipliers'!$G$47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Multipliers'!$H$47</f>
        <v>0</v>
      </c>
    </row>
    <row r="108" spans="1:42">
      <c r="A108" s="74">
        <v>56</v>
      </c>
      <c r="B108" s="208">
        <f ca="1">IF('Other 2010'!$A116="WT",INDIRECT("'Other 2010'!"&amp;'Country Selector'!$B$3&amp;ROW($A116))*10^12,0)*'Process Emissions Multipliers'!$C$47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Selector'!$B$3&amp;ROW($A116))*10^12,0)*'Process Emissions Multipliers'!$E$47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Selector'!$B$3&amp;ROW($A116))*10^12,0)*'Process Emissions Multipliers'!$G$47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Multipliers'!$H$47</f>
        <v>0</v>
      </c>
    </row>
    <row r="109" spans="1:42">
      <c r="A109" s="74">
        <v>57</v>
      </c>
      <c r="B109" s="208">
        <f ca="1">IF('Other 2010'!$A117="WT",INDIRECT("'Other 2010'!"&amp;'Country Selector'!$B$3&amp;ROW($A117))*10^12,0)*'Process Emissions Multipliers'!$C$47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Selector'!$B$3&amp;ROW($A117))*10^12,0)*'Process Emissions Multipliers'!$E$47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Selector'!$B$3&amp;ROW($A117))*10^12,0)*'Process Emissions Multipliers'!$G$47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Multipliers'!$H$47</f>
        <v>0</v>
      </c>
    </row>
    <row r="110" spans="1:42">
      <c r="A110" s="74">
        <v>58</v>
      </c>
      <c r="B110" s="208">
        <f ca="1">IF('Other 2010'!$A118="WT",INDIRECT("'Other 2010'!"&amp;'Country Selector'!$B$3&amp;ROW($A118))*10^12,0)*'Process Emissions Multipliers'!$C$47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Selector'!$B$3&amp;ROW($A118))*10^12,0)*'Process Emissions Multipliers'!$E$47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Selector'!$B$3&amp;ROW($A118))*10^12,0)*'Process Emissions Multipliers'!$G$47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Multipliers'!$H$47</f>
        <v>0</v>
      </c>
    </row>
    <row r="111" spans="1:42">
      <c r="A111" s="74">
        <v>59</v>
      </c>
      <c r="B111" s="208">
        <f ca="1">IF('Other 2010'!$A119="WT",INDIRECT("'Other 2010'!"&amp;'Country Selector'!$B$3&amp;ROW($A119))*10^12,0)*'Process Emissions Multipliers'!$C$47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Selector'!$B$3&amp;ROW($A119))*10^12,0)*'Process Emissions Multipliers'!$E$47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Selector'!$B$3&amp;ROW($A119))*10^12,0)*'Process Emissions Multipliers'!$G$47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Multipliers'!$H$47</f>
        <v>0</v>
      </c>
    </row>
    <row r="112" spans="1:42">
      <c r="A112" s="74">
        <v>60</v>
      </c>
      <c r="B112" s="208">
        <f ca="1">IF('Other 2010'!$A120="WT",INDIRECT("'Other 2010'!"&amp;'Country Selector'!$B$3&amp;ROW($A120))*10^12,0)*'Process Emissions Multipliers'!$C$47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Selector'!$B$3&amp;ROW($A120))*10^12,0)*'Process Emissions Multipliers'!$E$47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Selector'!$B$3&amp;ROW($A120))*10^12,0)*'Process Emissions Multipliers'!$G$47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Multipliers'!$H$47</f>
        <v>0</v>
      </c>
    </row>
    <row r="113" spans="1:42">
      <c r="A113" s="74">
        <v>61</v>
      </c>
      <c r="B113" s="208">
        <f ca="1">IF('Other 2010'!$A121="WT",INDIRECT("'Other 2010'!"&amp;'Country Selector'!$B$3&amp;ROW($A121))*10^12,0)*'Process Emissions Multipliers'!$C$47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Selector'!$B$3&amp;ROW($A121))*10^12,0)*'Process Emissions Multipliers'!$E$47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Selector'!$B$3&amp;ROW($A121))*10^12,0)*'Process Emissions Multipliers'!$G$47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Multipliers'!$H$47</f>
        <v>0</v>
      </c>
    </row>
    <row r="114" spans="1:42">
      <c r="A114" s="74">
        <v>62</v>
      </c>
      <c r="B114" s="208">
        <f ca="1">IF('Other 2010'!$A122="WT",INDIRECT("'Other 2010'!"&amp;'Country Selector'!$B$3&amp;ROW($A122))*10^12,0)*'Process Emissions Multipliers'!$C$47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Selector'!$B$3&amp;ROW($A122))*10^12,0)*'Process Emissions Multipliers'!$E$47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Selector'!$B$3&amp;ROW($A122))*10^12,0)*'Process Emissions Multipliers'!$G$47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Multipliers'!$H$47</f>
        <v>0</v>
      </c>
    </row>
    <row r="115" spans="1:42">
      <c r="A115" s="74">
        <v>63</v>
      </c>
      <c r="B115" s="208">
        <f ca="1">IF('Other 2010'!$A123="WT",INDIRECT("'Other 2010'!"&amp;'Country Selector'!$B$3&amp;ROW($A123))*10^12,0)*'Process Emissions Multipliers'!$C$47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Selector'!$B$3&amp;ROW($A123))*10^12,0)*'Process Emissions Multipliers'!$E$47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Selector'!$B$3&amp;ROW($A123))*10^12,0)*'Process Emissions Multipliers'!$G$47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Multipliers'!$H$47</f>
        <v>0</v>
      </c>
    </row>
    <row r="116" spans="1:42">
      <c r="A116" s="74">
        <v>64</v>
      </c>
      <c r="B116" s="208">
        <f ca="1">IF('Other 2010'!$A124="WT",INDIRECT("'Other 2010'!"&amp;'Country Selector'!$B$3&amp;ROW($A124))*10^12,0)*'Process Emissions Multipliers'!$C$47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Selector'!$B$3&amp;ROW($A124))*10^12,0)*'Process Emissions Multipliers'!$E$47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Selector'!$B$3&amp;ROW($A124))*10^12,0)*'Process Emissions Multipliers'!$G$47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Multipliers'!$H$47</f>
        <v>0</v>
      </c>
    </row>
    <row r="117" spans="1:42">
      <c r="A117" s="74">
        <v>65</v>
      </c>
      <c r="B117" s="208">
        <f ca="1">IF('Other 2010'!$A125="WT",INDIRECT("'Other 2010'!"&amp;'Country Selector'!$B$3&amp;ROW($A125))*10^12,0)*'Process Emissions Multipliers'!$C$47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Selector'!$B$3&amp;ROW($A125))*10^12,0)*'Process Emissions Multipliers'!$E$47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Selector'!$B$3&amp;ROW($A125))*10^12,0)*'Process Emissions Multipliers'!$G$47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Multipliers'!$H$47</f>
        <v>0</v>
      </c>
    </row>
    <row r="118" spans="1:42">
      <c r="A118" s="74">
        <v>66</v>
      </c>
      <c r="B118" s="208">
        <f ca="1">IF('Other 2010'!$A126="WT",INDIRECT("'Other 2010'!"&amp;'Country Selector'!$B$3&amp;ROW($A126))*10^12,0)*'Process Emissions Multipliers'!$C$47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Selector'!$B$3&amp;ROW($A126))*10^12,0)*'Process Emissions Multipliers'!$E$47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Selector'!$B$3&amp;ROW($A126))*10^12,0)*'Process Emissions Multipliers'!$G$47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Multipliers'!$H$47</f>
        <v>0</v>
      </c>
    </row>
    <row r="119" spans="1:42">
      <c r="A119" s="74">
        <v>67</v>
      </c>
      <c r="B119" s="208">
        <f ca="1">IF('Other 2010'!$A127="WT",INDIRECT("'Other 2010'!"&amp;'Country Selector'!$B$3&amp;ROW($A127))*10^12,0)*'Process Emissions Multipliers'!$C$47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Selector'!$B$3&amp;ROW($A127))*10^12,0)*'Process Emissions Multipliers'!$E$47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Selector'!$B$3&amp;ROW($A127))*10^12,0)*'Process Emissions Multipliers'!$G$47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Multipliers'!$H$47</f>
        <v>0</v>
      </c>
    </row>
    <row r="120" spans="1:42">
      <c r="A120" s="74">
        <v>68</v>
      </c>
      <c r="B120" s="208">
        <f ca="1">IF('Other 2010'!$A128="WT",INDIRECT("'Other 2010'!"&amp;'Country Selector'!$B$3&amp;ROW($A128))*10^12,0)*'Process Emissions Multipliers'!$C$47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Selector'!$B$3&amp;ROW($A128))*10^12,0)*'Process Emissions Multipliers'!$E$47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Selector'!$B$3&amp;ROW($A128))*10^12,0)*'Process Emissions Multipliers'!$G$47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Multipliers'!$H$47</f>
        <v>0</v>
      </c>
    </row>
    <row r="121" spans="1:42">
      <c r="A121" s="74">
        <v>69</v>
      </c>
      <c r="B121" s="208">
        <f ca="1">IF('Other 2010'!$A129="WT",INDIRECT("'Other 2010'!"&amp;'Country Selector'!$B$3&amp;ROW($A129))*10^12,0)*'Process Emissions Multipliers'!$C$47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Selector'!$B$3&amp;ROW($A129))*10^12,0)*'Process Emissions Multipliers'!$E$47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Selector'!$B$3&amp;ROW($A129))*10^12,0)*'Process Emissions Multipliers'!$G$47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Multipliers'!$H$47</f>
        <v>0</v>
      </c>
    </row>
    <row r="122" spans="1:42">
      <c r="A122" s="74">
        <v>70</v>
      </c>
      <c r="B122" s="208">
        <f ca="1">IF('Other 2010'!$A130="WT",INDIRECT("'Other 2010'!"&amp;'Country Selector'!$B$3&amp;ROW($A130))*10^12,0)*'Process Emissions Multipliers'!$C$47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Selector'!$B$3&amp;ROW($A130))*10^12,0)*'Process Emissions Multipliers'!$E$47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Selector'!$B$3&amp;ROW($A130))*10^12,0)*'Process Emissions Multipliers'!$G$47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Multipliers'!$H$47</f>
        <v>0</v>
      </c>
    </row>
    <row r="123" spans="1:42">
      <c r="A123" s="74">
        <v>71</v>
      </c>
      <c r="B123" s="208">
        <f ca="1">IF('Other 2010'!$A131="WT",INDIRECT("'Other 2010'!"&amp;'Country Selector'!$B$3&amp;ROW($A131))*10^12,0)*'Process Emissions Multipliers'!$C$47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Selector'!$B$3&amp;ROW($A131))*10^12,0)*'Process Emissions Multipliers'!$E$47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Selector'!$B$3&amp;ROW($A131))*10^12,0)*'Process Emissions Multipliers'!$G$47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Multipliers'!$H$47</f>
        <v>0</v>
      </c>
    </row>
    <row r="124" spans="1:42">
      <c r="A124" s="74">
        <v>72</v>
      </c>
      <c r="B124" s="208">
        <f ca="1">IF('Other 2010'!$A132="WT",INDIRECT("'Other 2010'!"&amp;'Country Selector'!$B$3&amp;ROW($A132))*10^12,0)*'Process Emissions Multipliers'!$C$47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Selector'!$B$3&amp;ROW($A132))*10^12,0)*'Process Emissions Multipliers'!$E$47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Selector'!$B$3&amp;ROW($A132))*10^12,0)*'Process Emissions Multipliers'!$G$47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Multipliers'!$H$47</f>
        <v>0</v>
      </c>
    </row>
    <row r="125" spans="1:42">
      <c r="A125" s="74">
        <v>73</v>
      </c>
      <c r="B125" s="208">
        <f ca="1">IF('Other 2010'!$A133="WT",INDIRECT("'Other 2010'!"&amp;'Country Selector'!$B$3&amp;ROW($A133))*10^12,0)*'Process Emissions Multipliers'!$C$47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Selector'!$B$3&amp;ROW($A133))*10^12,0)*'Process Emissions Multipliers'!$E$47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Selector'!$B$3&amp;ROW($A133))*10^12,0)*'Process Emissions Multipliers'!$G$47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Multipliers'!$H$47</f>
        <v>0</v>
      </c>
    </row>
    <row r="126" spans="1:42">
      <c r="A126" s="74">
        <v>74</v>
      </c>
      <c r="B126" s="208">
        <f ca="1">IF('Other 2010'!$A134="WT",INDIRECT("'Other 2010'!"&amp;'Country Selector'!$B$3&amp;ROW($A134))*10^12,0)*'Process Emissions Multipliers'!$C$47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Selector'!$B$3&amp;ROW($A134))*10^12,0)*'Process Emissions Multipliers'!$E$47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Selector'!$B$3&amp;ROW($A134))*10^12,0)*'Process Emissions Multipliers'!$G$47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Multipliers'!$H$47</f>
        <v>0</v>
      </c>
    </row>
    <row r="127" spans="1:42">
      <c r="A127" s="74">
        <v>75</v>
      </c>
      <c r="B127" s="208">
        <f ca="1">IF('Other 2010'!$A135="WT",INDIRECT("'Other 2010'!"&amp;'Country Selector'!$B$3&amp;ROW($A135))*10^12,0)*'Process Emissions Multipliers'!$C$47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Selector'!$B$3&amp;ROW($A135))*10^12,0)*'Process Emissions Multipliers'!$E$47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Selector'!$B$3&amp;ROW($A135))*10^12,0)*'Process Emissions Multipliers'!$G$47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Multipliers'!$H$47</f>
        <v>0</v>
      </c>
    </row>
    <row r="128" spans="1:42">
      <c r="A128" s="74">
        <v>76</v>
      </c>
      <c r="B128" s="208">
        <f ca="1">IF('Other 2010'!$A136="WT",INDIRECT("'Other 2010'!"&amp;'Country Selector'!$B$3&amp;ROW($A136))*10^12,0)*'Process Emissions Multipliers'!$C$47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Selector'!$B$3&amp;ROW($A136))*10^12,0)*'Process Emissions Multipliers'!$E$47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Selector'!$B$3&amp;ROW($A136))*10^12,0)*'Process Emissions Multipliers'!$G$47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Multipliers'!$H$47</f>
        <v>0</v>
      </c>
    </row>
    <row r="129" spans="1:42">
      <c r="A129" s="74">
        <v>77</v>
      </c>
      <c r="B129" s="208">
        <f ca="1">IF('Other 2010'!$A137="WT",INDIRECT("'Other 2010'!"&amp;'Country Selector'!$B$3&amp;ROW($A137))*10^12,0)*'Process Emissions Multipliers'!$C$47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Selector'!$B$3&amp;ROW($A137))*10^12,0)*'Process Emissions Multipliers'!$E$47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Selector'!$B$3&amp;ROW($A137))*10^12,0)*'Process Emissions Multipliers'!$G$47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Multipliers'!$H$47</f>
        <v>0</v>
      </c>
    </row>
    <row r="130" spans="1:42">
      <c r="A130" s="74">
        <v>78</v>
      </c>
      <c r="B130" s="208">
        <f ca="1">IF('Other 2010'!$A138="WT",INDIRECT("'Other 2010'!"&amp;'Country Selector'!$B$3&amp;ROW($A138))*10^12,0)*'Process Emissions Multipliers'!$C$47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Selector'!$B$3&amp;ROW($A138))*10^12,0)*'Process Emissions Multipliers'!$E$47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Selector'!$B$3&amp;ROW($A138))*10^12,0)*'Process Emissions Multipliers'!$G$47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Multipliers'!$H$47</f>
        <v>0</v>
      </c>
    </row>
    <row r="131" spans="1:42">
      <c r="A131" s="74">
        <v>79</v>
      </c>
      <c r="B131" s="208">
        <f ca="1">IF('Other 2010'!$A139="WT",INDIRECT("'Other 2010'!"&amp;'Country Selector'!$B$3&amp;ROW($A139))*10^12,0)*'Process Emissions Multipliers'!$C$47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Selector'!$B$3&amp;ROW($A139))*10^12,0)*'Process Emissions Multipliers'!$E$47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Selector'!$B$3&amp;ROW($A139))*10^12,0)*'Process Emissions Multipliers'!$G$47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Multipliers'!$H$47</f>
        <v>0</v>
      </c>
    </row>
    <row r="132" spans="1:42">
      <c r="A132" s="74">
        <v>80</v>
      </c>
      <c r="B132" s="208">
        <f ca="1">IF('Other 2010'!$A140="WT",INDIRECT("'Other 2010'!"&amp;'Country Selector'!$B$3&amp;ROW($A140))*10^12,0)*'Process Emissions Multipliers'!$C$47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Selector'!$B$3&amp;ROW($A140))*10^12,0)*'Process Emissions Multipliers'!$E$47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Selector'!$B$3&amp;ROW($A140))*10^12,0)*'Process Emissions Multipliers'!$G$47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Multipliers'!$H$47</f>
        <v>0</v>
      </c>
    </row>
    <row r="133" spans="1:42">
      <c r="A133" s="74">
        <v>81</v>
      </c>
      <c r="B133" s="208">
        <f ca="1">IF('Other 2010'!$A141="WT",INDIRECT("'Other 2010'!"&amp;'Country Selector'!$B$3&amp;ROW($A141))*10^12,0)*'Process Emissions Multipliers'!$C$47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Selector'!$B$3&amp;ROW($A141))*10^12,0)*'Process Emissions Multipliers'!$E$47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Selector'!$B$3&amp;ROW($A141))*10^12,0)*'Process Emissions Multipliers'!$G$47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Multipliers'!$H$47</f>
        <v>0</v>
      </c>
    </row>
    <row r="134" spans="1:42">
      <c r="A134" s="74">
        <v>82</v>
      </c>
      <c r="B134" s="208">
        <f ca="1">IF('Other 2010'!$A142="WT",INDIRECT("'Other 2010'!"&amp;'Country Selector'!$B$3&amp;ROW($A142))*10^12,0)*'Process Emissions Multipliers'!$C$47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Selector'!$B$3&amp;ROW($A142))*10^12,0)*'Process Emissions Multipliers'!$E$47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Selector'!$B$3&amp;ROW($A142))*10^12,0)*'Process Emissions Multipliers'!$G$47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Multipliers'!$H$47</f>
        <v>0</v>
      </c>
    </row>
    <row r="135" spans="1:42">
      <c r="A135" s="74">
        <v>83</v>
      </c>
      <c r="B135" s="208">
        <f ca="1">IF('Other 2010'!$A143="WT",INDIRECT("'Other 2010'!"&amp;'Country Selector'!$B$3&amp;ROW($A143))*10^12,0)*'Process Emissions Multipliers'!$C$47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Selector'!$B$3&amp;ROW($A143))*10^12,0)*'Process Emissions Multipliers'!$E$47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Selector'!$B$3&amp;ROW($A143))*10^12,0)*'Process Emissions Multipliers'!$G$47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Multipliers'!$H$47</f>
        <v>0</v>
      </c>
    </row>
    <row r="136" spans="1:42">
      <c r="A136" s="74">
        <v>84</v>
      </c>
      <c r="B136" s="208">
        <f ca="1">IF('Other 2010'!$A144="WT",INDIRECT("'Other 2010'!"&amp;'Country Selector'!$B$3&amp;ROW($A144))*10^12,0)*'Process Emissions Multipliers'!$C$47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Selector'!$B$3&amp;ROW($A144))*10^12,0)*'Process Emissions Multipliers'!$E$47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Selector'!$B$3&amp;ROW($A144))*10^12,0)*'Process Emissions Multipliers'!$G$47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Multipliers'!$H$47</f>
        <v>0</v>
      </c>
    </row>
    <row r="137" spans="1:42">
      <c r="A137" s="74">
        <v>85</v>
      </c>
      <c r="B137" s="208">
        <f ca="1">IF('Other 2010'!$A145="WT",INDIRECT("'Other 2010'!"&amp;'Country Selector'!$B$3&amp;ROW($A145))*10^12,0)*'Process Emissions Multipliers'!$C$47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Selector'!$B$3&amp;ROW($A145))*10^12,0)*'Process Emissions Multipliers'!$E$47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Selector'!$B$3&amp;ROW($A145))*10^12,0)*'Process Emissions Multipliers'!$G$47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Multipliers'!$H$47</f>
        <v>0</v>
      </c>
    </row>
    <row r="138" spans="1:42">
      <c r="A138" s="74">
        <v>86</v>
      </c>
      <c r="B138" s="208">
        <f ca="1">IF('Other 2010'!$A146="WT",INDIRECT("'Other 2010'!"&amp;'Country Selector'!$B$3&amp;ROW($A146))*10^12,0)*'Process Emissions Multipliers'!$C$47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Selector'!$B$3&amp;ROW($A146))*10^12,0)*'Process Emissions Multipliers'!$E$47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Selector'!$B$3&amp;ROW($A146))*10^12,0)*'Process Emissions Multipliers'!$G$47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Multipliers'!$H$47</f>
        <v>0</v>
      </c>
    </row>
    <row r="139" spans="1:42">
      <c r="A139" s="74">
        <v>87</v>
      </c>
      <c r="B139" s="208">
        <f ca="1">IF('Other 2010'!$A147="WT",INDIRECT("'Other 2010'!"&amp;'Country Selector'!$B$3&amp;ROW($A147))*10^12,0)*'Process Emissions Multipliers'!$C$47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Selector'!$B$3&amp;ROW($A147))*10^12,0)*'Process Emissions Multipliers'!$E$47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Selector'!$B$3&amp;ROW($A147))*10^12,0)*'Process Emissions Multipliers'!$G$47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Multipliers'!$H$47</f>
        <v>0</v>
      </c>
    </row>
    <row r="140" spans="1:42">
      <c r="A140" s="74">
        <v>88</v>
      </c>
      <c r="B140" s="208">
        <f ca="1">IF('Other 2010'!$A148="WT",INDIRECT("'Other 2010'!"&amp;'Country Selector'!$B$3&amp;ROW($A148))*10^12,0)*'Process Emissions Multipliers'!$C$47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Selector'!$B$3&amp;ROW($A148))*10^12,0)*'Process Emissions Multipliers'!$E$47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Selector'!$B$3&amp;ROW($A148))*10^12,0)*'Process Emissions Multipliers'!$G$47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Multipliers'!$H$47</f>
        <v>0</v>
      </c>
    </row>
    <row r="141" spans="1:42">
      <c r="A141" s="74">
        <v>89</v>
      </c>
      <c r="B141" s="208">
        <f ca="1">IF('Other 2010'!$A149="WT",INDIRECT("'Other 2010'!"&amp;'Country Selector'!$B$3&amp;ROW($A149))*10^12,0)*'Process Emissions Multipliers'!$C$47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Selector'!$B$3&amp;ROW($A149))*10^12,0)*'Process Emissions Multipliers'!$E$47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Selector'!$B$3&amp;ROW($A149))*10^12,0)*'Process Emissions Multipliers'!$G$47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Multipliers'!$H$47</f>
        <v>0</v>
      </c>
    </row>
    <row r="142" spans="1:42">
      <c r="A142" s="74">
        <v>90</v>
      </c>
      <c r="B142" s="208">
        <f ca="1">IF('Other 2010'!$A150="WT",INDIRECT("'Other 2010'!"&amp;'Country Selector'!$B$3&amp;ROW($A150))*10^12,0)*'Process Emissions Multipliers'!$C$47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Selector'!$B$3&amp;ROW($A150))*10^12,0)*'Process Emissions Multipliers'!$E$47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Selector'!$B$3&amp;ROW($A150))*10^12,0)*'Process Emissions Multipliers'!$G$47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Multipliers'!$H$47</f>
        <v>0</v>
      </c>
    </row>
    <row r="143" spans="1:42">
      <c r="A143" s="74">
        <v>91</v>
      </c>
      <c r="B143" s="208">
        <f ca="1">IF('Other 2010'!$A151="WT",INDIRECT("'Other 2010'!"&amp;'Country Selector'!$B$3&amp;ROW($A151))*10^12,0)*'Process Emissions Multipliers'!$C$47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Selector'!$B$3&amp;ROW($A151))*10^12,0)*'Process Emissions Multipliers'!$E$47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Selector'!$B$3&amp;ROW($A151))*10^12,0)*'Process Emissions Multipliers'!$G$47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Multipliers'!$H$47</f>
        <v>0</v>
      </c>
    </row>
    <row r="144" spans="1:42">
      <c r="A144" s="74">
        <v>92</v>
      </c>
      <c r="B144" s="208">
        <f ca="1">IF('Other 2010'!$A152="WT",INDIRECT("'Other 2010'!"&amp;'Country Selector'!$B$3&amp;ROW($A152))*10^12,0)*'Process Emissions Multipliers'!$C$47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Selector'!$B$3&amp;ROW($A152))*10^12,0)*'Process Emissions Multipliers'!$E$47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Selector'!$B$3&amp;ROW($A152))*10^12,0)*'Process Emissions Multipliers'!$G$47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Multipliers'!$H$47</f>
        <v>0</v>
      </c>
    </row>
    <row r="145" spans="1:42">
      <c r="A145" s="74">
        <v>93</v>
      </c>
      <c r="B145" s="208">
        <f ca="1">IF('Other 2010'!$A153="WT",INDIRECT("'Other 2010'!"&amp;'Country Selector'!$B$3&amp;ROW($A153))*10^12,0)*'Process Emissions Multipliers'!$C$47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Selector'!$B$3&amp;ROW($A153))*10^12,0)*'Process Emissions Multipliers'!$E$47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Selector'!$B$3&amp;ROW($A153))*10^12,0)*'Process Emissions Multipliers'!$G$47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Multipliers'!$H$47</f>
        <v>0</v>
      </c>
    </row>
    <row r="146" spans="1:42">
      <c r="A146" s="74">
        <v>94</v>
      </c>
      <c r="B146" s="208">
        <f ca="1">IF('Other 2010'!$A154="WT",INDIRECT("'Other 2010'!"&amp;'Country Selector'!$B$3&amp;ROW($A154))*10^12,0)*'Process Emissions Multipliers'!$C$47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Selector'!$B$3&amp;ROW($A154))*10^12,0)*'Process Emissions Multipliers'!$E$47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Selector'!$B$3&amp;ROW($A154))*10^12,0)*'Process Emissions Multipliers'!$G$47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Multipliers'!$H$47</f>
        <v>0</v>
      </c>
    </row>
    <row r="147" spans="1:42">
      <c r="A147" s="74">
        <v>95</v>
      </c>
      <c r="B147" s="208">
        <f ca="1">IF('Other 2010'!$A155="WT",INDIRECT("'Other 2010'!"&amp;'Country Selector'!$B$3&amp;ROW($A155))*10^12,0)*'Process Emissions Multipliers'!$C$47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Selector'!$B$3&amp;ROW($A155))*10^12,0)*'Process Emissions Multipliers'!$E$47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Selector'!$B$3&amp;ROW($A155))*10^12,0)*'Process Emissions Multipliers'!$G$47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Multipliers'!$H$47</f>
        <v>0</v>
      </c>
    </row>
    <row r="148" spans="1:42">
      <c r="A148" s="74">
        <v>96</v>
      </c>
      <c r="B148" s="208">
        <f ca="1">IF('Other 2010'!$A156="WT",INDIRECT("'Other 2010'!"&amp;'Country Selector'!$B$3&amp;ROW($A156))*10^12,0)*'Process Emissions Multipliers'!$C$47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Selector'!$B$3&amp;ROW($A156))*10^12,0)*'Process Emissions Multipliers'!$E$47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Selector'!$B$3&amp;ROW($A156))*10^12,0)*'Process Emissions Multipliers'!$G$47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Multipliers'!$H$47</f>
        <v>0</v>
      </c>
    </row>
    <row r="149" spans="1:42">
      <c r="A149" s="74">
        <v>97</v>
      </c>
      <c r="B149" s="208">
        <f ca="1">IF('Other 2010'!$A157="WT",INDIRECT("'Other 2010'!"&amp;'Country Selector'!$B$3&amp;ROW($A157))*10^12,0)*'Process Emissions Multipliers'!$C$47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Selector'!$B$3&amp;ROW($A157))*10^12,0)*'Process Emissions Multipliers'!$E$47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Selector'!$B$3&amp;ROW($A157))*10^12,0)*'Process Emissions Multipliers'!$G$47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Multipliers'!$H$47</f>
        <v>0</v>
      </c>
    </row>
    <row r="150" spans="1:42">
      <c r="A150" s="74">
        <v>98</v>
      </c>
      <c r="B150" s="208">
        <f ca="1">IF('Other 2010'!$A158="WT",INDIRECT("'Other 2010'!"&amp;'Country Selector'!$B$3&amp;ROW($A158))*10^12,0)*'Process Emissions Multipliers'!$C$47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Selector'!$B$3&amp;ROW($A158))*10^12,0)*'Process Emissions Multipliers'!$E$47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Selector'!$B$3&amp;ROW($A158))*10^12,0)*'Process Emissions Multipliers'!$G$47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Multipliers'!$H$47</f>
        <v>0</v>
      </c>
    </row>
    <row r="151" spans="1:42">
      <c r="A151" s="74">
        <v>99</v>
      </c>
      <c r="B151" s="208">
        <f ca="1">IF('Other 2010'!$A159="WT",INDIRECT("'Other 2010'!"&amp;'Country Selector'!$B$3&amp;ROW($A159))*10^12,0)*'Process Emissions Multipliers'!$C$47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Selector'!$B$3&amp;ROW($A159))*10^12,0)*'Process Emissions Multipliers'!$E$47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Selector'!$B$3&amp;ROW($A159))*10^12,0)*'Process Emissions Multipliers'!$G$47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Multipliers'!$H$47</f>
        <v>0</v>
      </c>
    </row>
    <row r="152" spans="1:42">
      <c r="A152" s="74">
        <v>100</v>
      </c>
      <c r="B152" s="208">
        <f ca="1">IF('Other 2010'!$A160="WT",INDIRECT("'Other 2010'!"&amp;'Country Selector'!$B$3&amp;ROW($A160))*10^12,0)*'Process Emissions Multipliers'!$C$47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Selector'!$B$3&amp;ROW($A160))*10^12,0)*'Process Emissions Multipliers'!$E$47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Selector'!$B$3&amp;ROW($A160))*10^12,0)*'Process Emissions Multipliers'!$G$47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Multipliers'!$H$47</f>
        <v>0</v>
      </c>
    </row>
    <row r="153" spans="1:42">
      <c r="A153" s="74">
        <v>150</v>
      </c>
      <c r="B153" s="208">
        <f ca="1">IF('Other 2010'!$A161="WT",INDIRECT("'Other 2010'!"&amp;'Country Selector'!$B$3&amp;ROW($A161))*10^12,0)*'Process Emissions Multipliers'!$C$47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Selector'!$B$3&amp;ROW($A161))*10^12,0)*'Process Emissions Multipliers'!$E$47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Selector'!$B$3&amp;ROW($A161))*10^12,0)*'Process Emissions Multipliers'!$G$47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Multipliers'!$H$47</f>
        <v>0</v>
      </c>
    </row>
    <row r="154" spans="1:42">
      <c r="A154" s="74">
        <v>200</v>
      </c>
      <c r="B154" s="208">
        <f ca="1">IF('Other 2010'!$A162="WT",INDIRECT("'Other 2010'!"&amp;'Country Selector'!$B$3&amp;ROW($A162))*10^12,0)*'Process Emissions Multipliers'!$C$47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Selector'!$B$3&amp;ROW($A162))*10^12,0)*'Process Emissions Multipliers'!$E$47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Selector'!$B$3&amp;ROW($A162))*10^12,0)*'Process Emissions Multipliers'!$G$47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Multipliers'!$H$47</f>
        <v>0</v>
      </c>
    </row>
    <row r="155" spans="1:42">
      <c r="A155" s="74">
        <v>250</v>
      </c>
      <c r="B155" s="208">
        <f ca="1">IF('Other 2010'!$A163="WT",INDIRECT("'Other 2010'!"&amp;'Country Selector'!$B$3&amp;ROW($A163))*10^12,0)*'Process Emissions Multipliers'!$C$47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Selector'!$B$3&amp;ROW($A163))*10^12,0)*'Process Emissions Multipliers'!$E$47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Selector'!$B$3&amp;ROW($A163))*10^12,0)*'Process Emissions Multipliers'!$G$47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Multipliers'!$H$47</f>
        <v>0</v>
      </c>
    </row>
    <row r="156" spans="1:42">
      <c r="A156" s="74">
        <v>300</v>
      </c>
      <c r="B156" s="208">
        <f ca="1">IF('Other 2010'!$A164="WT",INDIRECT("'Other 2010'!"&amp;'Country Selector'!$B$3&amp;ROW($A164))*10^12,0)*'Process Emissions Multipliers'!$C$47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Selector'!$B$3&amp;ROW($A164))*10^12,0)*'Process Emissions Multipliers'!$E$47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Selector'!$B$3&amp;ROW($A164))*10^12,0)*'Process Emissions Multipliers'!$G$47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Multipliers'!$H$47</f>
        <v>0</v>
      </c>
    </row>
    <row r="157" spans="1:42">
      <c r="A157" s="74">
        <v>350</v>
      </c>
      <c r="B157" s="208">
        <f ca="1">IF('Other 2010'!$A165="WT",INDIRECT("'Other 2010'!"&amp;'Country Selector'!$B$3&amp;ROW($A165))*10^12,0)*'Process Emissions Multipliers'!$C$47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Selector'!$B$3&amp;ROW($A165))*10^12,0)*'Process Emissions Multipliers'!$E$47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Selector'!$B$3&amp;ROW($A165))*10^12,0)*'Process Emissions Multipliers'!$G$47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Multipliers'!$H$47</f>
        <v>0</v>
      </c>
    </row>
    <row r="158" spans="1:42">
      <c r="A158" s="74">
        <v>400</v>
      </c>
      <c r="B158" s="208">
        <f ca="1">IF('Other 2010'!$A166="WT",INDIRECT("'Other 2010'!"&amp;'Country Selector'!$B$3&amp;ROW($A166))*10^12,0)*'Process Emissions Multipliers'!$C$47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Selector'!$B$3&amp;ROW($A166))*10^12,0)*'Process Emissions Multipliers'!$E$47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Selector'!$B$3&amp;ROW($A166))*10^12,0)*'Process Emissions Multipliers'!$G$47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Multipliers'!$H$47</f>
        <v>0</v>
      </c>
    </row>
    <row r="159" spans="1:42">
      <c r="A159" s="74">
        <v>450</v>
      </c>
      <c r="B159" s="208">
        <f ca="1">IF('Other 2010'!$A167="WT",INDIRECT("'Other 2010'!"&amp;'Country Selector'!$B$3&amp;ROW($A167))*10^12,0)*'Process Emissions Multipliers'!$C$47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Selector'!$B$3&amp;ROW($A167))*10^12,0)*'Process Emissions Multipliers'!$E$47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Selector'!$B$3&amp;ROW($A167))*10^12,0)*'Process Emissions Multipliers'!$G$47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Multipliers'!$H$47</f>
        <v>0</v>
      </c>
    </row>
    <row r="160" spans="1:42">
      <c r="A160" s="74">
        <v>500</v>
      </c>
      <c r="B160" s="208">
        <f ca="1">IF('Other 2010'!$A168="WT",INDIRECT("'Other 2010'!"&amp;'Country Selector'!$B$3&amp;ROW($A168))*10^12,0)*'Process Emissions Multipliers'!$C$47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Selector'!$B$3&amp;ROW($A168))*10^12,0)*'Process Emissions Multipliers'!$E$47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Selector'!$B$3&amp;ROW($A168))*10^12,0)*'Process Emissions Multipliers'!$G$47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Multipliers'!$H$47</f>
        <v>0</v>
      </c>
    </row>
    <row r="161" spans="1:42">
      <c r="A161" s="74">
        <v>550</v>
      </c>
      <c r="B161" s="208">
        <f ca="1">IF('Other 2010'!$A169="WT",INDIRECT("'Other 2010'!"&amp;'Country Selector'!$B$3&amp;ROW($A169))*10^12,0)*'Process Emissions Multipliers'!$C$47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Selector'!$B$3&amp;ROW($A169))*10^12,0)*'Process Emissions Multipliers'!$E$47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Selector'!$B$3&amp;ROW($A169))*10^12,0)*'Process Emissions Multipliers'!$G$47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Multipliers'!$H$47</f>
        <v>0</v>
      </c>
    </row>
    <row r="162" spans="1:42">
      <c r="A162" s="74">
        <v>600</v>
      </c>
      <c r="B162" s="208">
        <f ca="1">IF('Other 2010'!$A170="WT",INDIRECT("'Other 2010'!"&amp;'Country Selector'!$B$3&amp;ROW($A170))*10^12,0)*'Process Emissions Multipliers'!$C$47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Selector'!$B$3&amp;ROW($A170))*10^12,0)*'Process Emissions Multipliers'!$E$47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Selector'!$B$3&amp;ROW($A170))*10^12,0)*'Process Emissions Multipliers'!$G$47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Multipliers'!$H$47</f>
        <v>0</v>
      </c>
    </row>
    <row r="163" spans="1:42">
      <c r="A163" s="74">
        <v>650</v>
      </c>
      <c r="B163" s="208">
        <f ca="1">IF('Other 2010'!$A171="WT",INDIRECT("'Other 2010'!"&amp;'Country Selector'!$B$3&amp;ROW($A171))*10^12,0)*'Process Emissions Multipliers'!$C$47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Selector'!$B$3&amp;ROW($A171))*10^12,0)*'Process Emissions Multipliers'!$E$47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Selector'!$B$3&amp;ROW($A171))*10^12,0)*'Process Emissions Multipliers'!$G$47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Multipliers'!$H$47</f>
        <v>0</v>
      </c>
    </row>
    <row r="164" spans="1:42">
      <c r="A164" s="74">
        <v>700</v>
      </c>
      <c r="B164" s="208">
        <f ca="1">IF('Other 2010'!$A172="WT",INDIRECT("'Other 2010'!"&amp;'Country Selector'!$B$3&amp;ROW($A172))*10^12,0)*'Process Emissions Multipliers'!$C$47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Selector'!$B$3&amp;ROW($A172))*10^12,0)*'Process Emissions Multipliers'!$E$47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Selector'!$B$3&amp;ROW($A172))*10^12,0)*'Process Emissions Multipliers'!$G$47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Multipliers'!$H$47</f>
        <v>0</v>
      </c>
    </row>
    <row r="165" spans="1:42">
      <c r="A165" s="74">
        <v>750</v>
      </c>
      <c r="B165" s="208">
        <f ca="1">IF('Other 2010'!$A173="WT",INDIRECT("'Other 2010'!"&amp;'Country Selector'!$B$3&amp;ROW($A173))*10^12,0)*'Process Emissions Multipliers'!$C$47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Selector'!$B$3&amp;ROW($A173))*10^12,0)*'Process Emissions Multipliers'!$E$47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Selector'!$B$3&amp;ROW($A173))*10^12,0)*'Process Emissions Multipliers'!$G$47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Multipliers'!$H$47</f>
        <v>0</v>
      </c>
    </row>
    <row r="166" spans="1:42">
      <c r="A166" s="74">
        <v>800</v>
      </c>
      <c r="B166" s="208">
        <f ca="1">IF('Other 2010'!$A174="WT",INDIRECT("'Other 2010'!"&amp;'Country Selector'!$B$3&amp;ROW($A174))*10^12,0)*'Process Emissions Multipliers'!$C$47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Selector'!$B$3&amp;ROW($A174))*10^12,0)*'Process Emissions Multipliers'!$E$47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Selector'!$B$3&amp;ROW($A174))*10^12,0)*'Process Emissions Multipliers'!$G$47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Multipliers'!$H$47</f>
        <v>0</v>
      </c>
    </row>
    <row r="167" spans="1:42">
      <c r="A167" s="74">
        <v>850</v>
      </c>
      <c r="B167" s="208">
        <f ca="1">IF('Other 2010'!$A175="WT",INDIRECT("'Other 2010'!"&amp;'Country Selector'!$B$3&amp;ROW($A175))*10^12,0)*'Process Emissions Multipliers'!$C$47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Selector'!$B$3&amp;ROW($A175))*10^12,0)*'Process Emissions Multipliers'!$E$47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Selector'!$B$3&amp;ROW($A175))*10^12,0)*'Process Emissions Multipliers'!$G$47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Multipliers'!$H$47</f>
        <v>0</v>
      </c>
    </row>
    <row r="168" spans="1:42">
      <c r="A168" s="74">
        <v>900</v>
      </c>
      <c r="B168" s="208">
        <f ca="1">IF('Other 2010'!$A176="WT",INDIRECT("'Other 2010'!"&amp;'Country Selector'!$B$3&amp;ROW($A176))*10^12,0)*'Process Emissions Multipliers'!$C$47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Selector'!$B$3&amp;ROW($A176))*10^12,0)*'Process Emissions Multipliers'!$E$47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Selector'!$B$3&amp;ROW($A176))*10^12,0)*'Process Emissions Multipliers'!$G$47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Multipliers'!$H$47</f>
        <v>0</v>
      </c>
    </row>
    <row r="169" spans="1:42">
      <c r="A169" s="74">
        <v>950</v>
      </c>
      <c r="B169" s="208">
        <f ca="1">IF('Other 2010'!$A177="WT",INDIRECT("'Other 2010'!"&amp;'Country Selector'!$B$3&amp;ROW($A177))*10^12,0)*'Process Emissions Multipliers'!$C$47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Selector'!$B$3&amp;ROW($A177))*10^12,0)*'Process Emissions Multipliers'!$E$47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Selector'!$B$3&amp;ROW($A177))*10^12,0)*'Process Emissions Multipliers'!$G$47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Multipliers'!$H$47</f>
        <v>0</v>
      </c>
    </row>
    <row r="170" spans="1:42">
      <c r="A170" s="74">
        <v>1000</v>
      </c>
      <c r="B170" s="208">
        <f ca="1">IF('Other 2010'!$A178="WT",INDIRECT("'Other 2010'!"&amp;'Country Selector'!$B$3&amp;ROW($A178))*10^12,0)*'Process Emissions Multipliers'!$C$47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Selector'!$B$3&amp;ROW($A178))*10^12,0)*'Process Emissions Multipliers'!$E$47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Selector'!$B$3&amp;ROW($A178))*10^12,0)*'Process Emissions Multipliers'!$G$47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Multipliers'!$H$47</f>
        <v>0</v>
      </c>
    </row>
    <row r="171" spans="1:42">
      <c r="A171" s="74">
        <v>1500</v>
      </c>
      <c r="B171" s="208">
        <f ca="1">IF('Other 2010'!$A179="WT",INDIRECT("'Other 2010'!"&amp;'Country Selector'!$B$3&amp;ROW($A179))*10^12,0)*'Process Emissions Multipliers'!$C$47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Selector'!$B$3&amp;ROW($A179))*10^12,0)*'Process Emissions Multipliers'!$E$47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Selector'!$B$3&amp;ROW($A179))*10^12,0)*'Process Emissions Multipliers'!$G$47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Multipliers'!$H$47</f>
        <v>0</v>
      </c>
    </row>
    <row r="172" spans="1:42">
      <c r="A172" s="74">
        <v>2000</v>
      </c>
      <c r="B172" s="208">
        <f ca="1">IF('Other 2010'!$A180="WT",INDIRECT("'Other 2010'!"&amp;'Country Selector'!$B$3&amp;ROW($A180))*10^12,0)*'Process Emissions Multipliers'!$C$47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Selector'!$B$3&amp;ROW($A180))*10^12,0)*'Process Emissions Multipliers'!$E$47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Selector'!$B$3&amp;ROW($A180))*10^12,0)*'Process Emissions Multipliers'!$G$47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Multipliers'!$H$47</f>
        <v>0</v>
      </c>
    </row>
    <row r="173" spans="1:42">
      <c r="A173" s="74">
        <v>3000</v>
      </c>
      <c r="B173" s="208">
        <f ca="1">IF('Other 2010'!$A181="WT",INDIRECT("'Other 2010'!"&amp;'Country Selector'!$B$3&amp;ROW($A181))*10^12,0)*'Process Emissions Multipliers'!$C$47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Selector'!$B$3&amp;ROW($A181))*10^12,0)*'Process Emissions Multipliers'!$E$47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Selector'!$B$3&amp;ROW($A181))*10^12,0)*'Process Emissions Multipliers'!$G$47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Multipliers'!$H$47</f>
        <v>0</v>
      </c>
    </row>
    <row r="174" spans="1:42">
      <c r="A174" s="74">
        <v>5000</v>
      </c>
      <c r="B174" s="208">
        <f ca="1">IF('Other 2010'!$A182="WT",INDIRECT("'Other 2010'!"&amp;'Country Selector'!$B$3&amp;ROW($A182))*10^12,0)*'Process Emissions Multipliers'!$C$47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Selector'!$B$3&amp;ROW($A182))*10^12,0)*'Process Emissions Multipliers'!$E$47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Selector'!$B$3&amp;ROW($A182))*10^12,0)*'Process Emissions Multipliers'!$G$47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Multipliers'!$H$47</f>
        <v>0</v>
      </c>
    </row>
    <row r="175" spans="1:42">
      <c r="A175" s="74">
        <v>10000</v>
      </c>
      <c r="B175" s="208">
        <f ca="1">IF('Other 2010'!$A183="WT",INDIRECT("'Other 2010'!"&amp;'Country Selector'!$B$3&amp;ROW($A183))*10^12,0)*'Process Emissions Multipliers'!$C$47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Selector'!$B$3&amp;ROW($A183))*10^12,0)*'Process Emissions Multipliers'!$E$47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Selector'!$B$3&amp;ROW($A183))*10^12,0)*'Process Emissions Multipliers'!$G$47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Multipliers'!$H$47</f>
        <v>0</v>
      </c>
    </row>
    <row r="176" spans="1:42">
      <c r="A176" s="74">
        <v>100000</v>
      </c>
      <c r="B176" s="208">
        <f ca="1">IF('Other 2010'!$A184="WT",INDIRECT("'Other 2010'!"&amp;'Country Selector'!$B$3&amp;ROW($A184))*10^12,0)*'Process Emissions Multipliers'!$C$47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Selector'!$B$3&amp;ROW($A184))*10^12,0)*'Process Emissions Multipliers'!$E$47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Selector'!$B$3&amp;ROW($A184))*10^12,0)*'Process Emissions Multipliers'!$G$47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Multipliers'!$H$47</f>
        <v>0</v>
      </c>
    </row>
    <row r="177" spans="1:42">
      <c r="A177" s="74">
        <v>1000000</v>
      </c>
      <c r="B177" s="208">
        <f ca="1">IF('Other 2010'!$A185="WT",INDIRECT("'Other 2010'!"&amp;'Country Selector'!$B$3&amp;ROW($A185))*10^12,0)*'Process Emissions Multipliers'!$C$47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Selector'!$B$3&amp;ROW($A185))*10^12,0)*'Process Emissions Multipliers'!$E$47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Selector'!$B$3&amp;ROW($A185))*10^12,0)*'Process Emissions Multipliers'!$G$47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Multipliers'!$H$47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V2" sqref="V2"/>
    </sheetView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Selector'!$B$3&amp;ROW($A10))*10^12,0)*'Process Emissions Multipliers'!$C$47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Selector'!$B$3&amp;ROW($A10))*10^12,0)*'Process Emissions Multipliers'!$E$47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Selector'!$B$3&amp;ROW($A10))*10^12,0)*'Process Emissions Multipliers'!$G$47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Multipliers'!$H$47</f>
        <v>0</v>
      </c>
    </row>
    <row r="3" spans="1:42">
      <c r="A3" s="74">
        <v>-49</v>
      </c>
      <c r="B3" s="208">
        <f ca="1">IF('Other 2010'!$A11="CP",INDIRECT("'Other 2010'!"&amp;'Country Selector'!$B$3&amp;ROW($A11))*10^12,0)*'Process Emissions Multipliers'!$C$47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Selector'!$B$3&amp;ROW($A11))*10^12,0)*'Process Emissions Multipliers'!$E$47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Selector'!$B$3&amp;ROW($A11))*10^12,0)*'Process Emissions Multipliers'!$G$47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Multipliers'!$H$47</f>
        <v>0</v>
      </c>
    </row>
    <row r="4" spans="1:42">
      <c r="A4" s="74">
        <v>-48</v>
      </c>
      <c r="B4" s="208">
        <f ca="1">IF('Other 2010'!$A12="CP",INDIRECT("'Other 2010'!"&amp;'Country Selector'!$B$3&amp;ROW($A12))*10^12,0)*'Process Emissions Multipliers'!$C$47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Selector'!$B$3&amp;ROW($A12))*10^12,0)*'Process Emissions Multipliers'!$E$47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Selector'!$B$3&amp;ROW($A12))*10^12,0)*'Process Emissions Multipliers'!$G$47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Multipliers'!$H$47</f>
        <v>0</v>
      </c>
    </row>
    <row r="5" spans="1:42">
      <c r="A5" s="74">
        <v>-47</v>
      </c>
      <c r="B5" s="208">
        <f ca="1">IF('Other 2010'!$A13="CP",INDIRECT("'Other 2010'!"&amp;'Country Selector'!$B$3&amp;ROW($A13))*10^12,0)*'Process Emissions Multipliers'!$C$47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Selector'!$B$3&amp;ROW($A13))*10^12,0)*'Process Emissions Multipliers'!$E$47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Selector'!$B$3&amp;ROW($A13))*10^12,0)*'Process Emissions Multipliers'!$G$47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Multipliers'!$H$47</f>
        <v>0</v>
      </c>
    </row>
    <row r="6" spans="1:42">
      <c r="A6" s="74">
        <v>-46</v>
      </c>
      <c r="B6" s="208">
        <f ca="1">IF('Other 2010'!$A14="CP",INDIRECT("'Other 2010'!"&amp;'Country Selector'!$B$3&amp;ROW($A14))*10^12,0)*'Process Emissions Multipliers'!$C$47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Selector'!$B$3&amp;ROW($A14))*10^12,0)*'Process Emissions Multipliers'!$E$47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Selector'!$B$3&amp;ROW($A14))*10^12,0)*'Process Emissions Multipliers'!$G$47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Multipliers'!$H$47</f>
        <v>0</v>
      </c>
    </row>
    <row r="7" spans="1:42">
      <c r="A7" s="74">
        <v>-45</v>
      </c>
      <c r="B7" s="208">
        <f ca="1">IF('Other 2010'!$A15="CP",INDIRECT("'Other 2010'!"&amp;'Country Selector'!$B$3&amp;ROW($A15))*10^12,0)*'Process Emissions Multipliers'!$C$47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Selector'!$B$3&amp;ROW($A15))*10^12,0)*'Process Emissions Multipliers'!$E$47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Selector'!$B$3&amp;ROW($A15))*10^12,0)*'Process Emissions Multipliers'!$G$47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Multipliers'!$H$47</f>
        <v>0</v>
      </c>
    </row>
    <row r="8" spans="1:42">
      <c r="A8" s="74">
        <v>-44</v>
      </c>
      <c r="B8" s="208">
        <f ca="1">IF('Other 2010'!$A16="CP",INDIRECT("'Other 2010'!"&amp;'Country Selector'!$B$3&amp;ROW($A16))*10^12,0)*'Process Emissions Multipliers'!$C$47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Selector'!$B$3&amp;ROW($A16))*10^12,0)*'Process Emissions Multipliers'!$E$47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Selector'!$B$3&amp;ROW($A16))*10^12,0)*'Process Emissions Multipliers'!$G$47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Multipliers'!$H$47</f>
        <v>0</v>
      </c>
    </row>
    <row r="9" spans="1:42">
      <c r="A9" s="74">
        <v>-43</v>
      </c>
      <c r="B9" s="208">
        <f ca="1">IF('Other 2010'!$A17="CP",INDIRECT("'Other 2010'!"&amp;'Country Selector'!$B$3&amp;ROW($A17))*10^12,0)*'Process Emissions Multipliers'!$C$47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Selector'!$B$3&amp;ROW($A17))*10^12,0)*'Process Emissions Multipliers'!$E$47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Selector'!$B$3&amp;ROW($A17))*10^12,0)*'Process Emissions Multipliers'!$G$47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Multipliers'!$H$47</f>
        <v>0</v>
      </c>
    </row>
    <row r="10" spans="1:42">
      <c r="A10" s="74">
        <v>-42</v>
      </c>
      <c r="B10" s="208">
        <f ca="1">IF('Other 2010'!$A18="CP",INDIRECT("'Other 2010'!"&amp;'Country Selector'!$B$3&amp;ROW($A18))*10^12,0)*'Process Emissions Multipliers'!$C$47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Selector'!$B$3&amp;ROW($A18))*10^12,0)*'Process Emissions Multipliers'!$E$47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Selector'!$B$3&amp;ROW($A18))*10^12,0)*'Process Emissions Multipliers'!$G$47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Multipliers'!$H$47</f>
        <v>0</v>
      </c>
    </row>
    <row r="11" spans="1:42">
      <c r="A11" s="74">
        <v>-41</v>
      </c>
      <c r="B11" s="208">
        <f ca="1">IF('Other 2010'!$A19="CP",INDIRECT("'Other 2010'!"&amp;'Country Selector'!$B$3&amp;ROW($A19))*10^12,0)*'Process Emissions Multipliers'!$C$47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Selector'!$B$3&amp;ROW($A19))*10^12,0)*'Process Emissions Multipliers'!$E$47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Selector'!$B$3&amp;ROW($A19))*10^12,0)*'Process Emissions Multipliers'!$G$47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Multipliers'!$H$47</f>
        <v>0</v>
      </c>
    </row>
    <row r="12" spans="1:42">
      <c r="A12" s="74">
        <v>-40</v>
      </c>
      <c r="B12" s="208">
        <f ca="1">IF('Other 2010'!$A20="CP",INDIRECT("'Other 2010'!"&amp;'Country Selector'!$B$3&amp;ROW($A20))*10^12,0)*'Process Emissions Multipliers'!$C$47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Selector'!$B$3&amp;ROW($A20))*10^12,0)*'Process Emissions Multipliers'!$E$47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Selector'!$B$3&amp;ROW($A20))*10^12,0)*'Process Emissions Multipliers'!$G$47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Multipliers'!$H$47</f>
        <v>0</v>
      </c>
    </row>
    <row r="13" spans="1:42">
      <c r="A13" s="74">
        <v>-39</v>
      </c>
      <c r="B13" s="208">
        <f ca="1">IF('Other 2010'!$A21="CP",INDIRECT("'Other 2010'!"&amp;'Country Selector'!$B$3&amp;ROW($A21))*10^12,0)*'Process Emissions Multipliers'!$C$47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Selector'!$B$3&amp;ROW($A21))*10^12,0)*'Process Emissions Multipliers'!$E$47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Selector'!$B$3&amp;ROW($A21))*10^12,0)*'Process Emissions Multipliers'!$G$47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Multipliers'!$H$47</f>
        <v>0</v>
      </c>
    </row>
    <row r="14" spans="1:42">
      <c r="A14" s="74">
        <v>-38</v>
      </c>
      <c r="B14" s="208">
        <f ca="1">IF('Other 2010'!$A22="CP",INDIRECT("'Other 2010'!"&amp;'Country Selector'!$B$3&amp;ROW($A22))*10^12,0)*'Process Emissions Multipliers'!$C$47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Selector'!$B$3&amp;ROW($A22))*10^12,0)*'Process Emissions Multipliers'!$E$47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Selector'!$B$3&amp;ROW($A22))*10^12,0)*'Process Emissions Multipliers'!$G$47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Multipliers'!$H$47</f>
        <v>0</v>
      </c>
    </row>
    <row r="15" spans="1:42">
      <c r="A15" s="74">
        <v>-37</v>
      </c>
      <c r="B15" s="208">
        <f ca="1">IF('Other 2010'!$A23="CP",INDIRECT("'Other 2010'!"&amp;'Country Selector'!$B$3&amp;ROW($A23))*10^12,0)*'Process Emissions Multipliers'!$C$47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Selector'!$B$3&amp;ROW($A23))*10^12,0)*'Process Emissions Multipliers'!$E$47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Selector'!$B$3&amp;ROW($A23))*10^12,0)*'Process Emissions Multipliers'!$G$47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Multipliers'!$H$47</f>
        <v>0</v>
      </c>
    </row>
    <row r="16" spans="1:42">
      <c r="A16" s="74">
        <v>-36</v>
      </c>
      <c r="B16" s="208">
        <f ca="1">IF('Other 2010'!$A24="CP",INDIRECT("'Other 2010'!"&amp;'Country Selector'!$B$3&amp;ROW($A24))*10^12,0)*'Process Emissions Multipliers'!$C$47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Selector'!$B$3&amp;ROW($A24))*10^12,0)*'Process Emissions Multipliers'!$E$47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Selector'!$B$3&amp;ROW($A24))*10^12,0)*'Process Emissions Multipliers'!$G$47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Multipliers'!$H$47</f>
        <v>0</v>
      </c>
    </row>
    <row r="17" spans="1:42">
      <c r="A17" s="74">
        <v>-35</v>
      </c>
      <c r="B17" s="208">
        <f ca="1">IF('Other 2010'!$A25="CP",INDIRECT("'Other 2010'!"&amp;'Country Selector'!$B$3&amp;ROW($A25))*10^12,0)*'Process Emissions Multipliers'!$C$47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Selector'!$B$3&amp;ROW($A25))*10^12,0)*'Process Emissions Multipliers'!$E$47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Selector'!$B$3&amp;ROW($A25))*10^12,0)*'Process Emissions Multipliers'!$G$47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Multipliers'!$H$47</f>
        <v>0</v>
      </c>
    </row>
    <row r="18" spans="1:42">
      <c r="A18" s="74">
        <v>-34</v>
      </c>
      <c r="B18" s="208">
        <f ca="1">IF('Other 2010'!$A26="CP",INDIRECT("'Other 2010'!"&amp;'Country Selector'!$B$3&amp;ROW($A26))*10^12,0)*'Process Emissions Multipliers'!$C$47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Selector'!$B$3&amp;ROW($A26))*10^12,0)*'Process Emissions Multipliers'!$E$47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Selector'!$B$3&amp;ROW($A26))*10^12,0)*'Process Emissions Multipliers'!$G$47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Multipliers'!$H$47</f>
        <v>0</v>
      </c>
    </row>
    <row r="19" spans="1:42">
      <c r="A19" s="74">
        <v>-33</v>
      </c>
      <c r="B19" s="208">
        <f ca="1">IF('Other 2010'!$A27="CP",INDIRECT("'Other 2010'!"&amp;'Country Selector'!$B$3&amp;ROW($A27))*10^12,0)*'Process Emissions Multipliers'!$C$47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Selector'!$B$3&amp;ROW($A27))*10^12,0)*'Process Emissions Multipliers'!$E$47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Selector'!$B$3&amp;ROW($A27))*10^12,0)*'Process Emissions Multipliers'!$G$47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Multipliers'!$H$47</f>
        <v>0</v>
      </c>
    </row>
    <row r="20" spans="1:42">
      <c r="A20" s="74">
        <v>-32</v>
      </c>
      <c r="B20" s="208">
        <f ca="1">IF('Other 2010'!$A28="CP",INDIRECT("'Other 2010'!"&amp;'Country Selector'!$B$3&amp;ROW($A28))*10^12,0)*'Process Emissions Multipliers'!$C$47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Selector'!$B$3&amp;ROW($A28))*10^12,0)*'Process Emissions Multipliers'!$E$47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Selector'!$B$3&amp;ROW($A28))*10^12,0)*'Process Emissions Multipliers'!$G$47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Multipliers'!$H$47</f>
        <v>0</v>
      </c>
    </row>
    <row r="21" spans="1:42">
      <c r="A21" s="74">
        <v>-31</v>
      </c>
      <c r="B21" s="208">
        <f ca="1">IF('Other 2010'!$A29="CP",INDIRECT("'Other 2010'!"&amp;'Country Selector'!$B$3&amp;ROW($A29))*10^12,0)*'Process Emissions Multipliers'!$C$47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Selector'!$B$3&amp;ROW($A29))*10^12,0)*'Process Emissions Multipliers'!$E$47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Selector'!$B$3&amp;ROW($A29))*10^12,0)*'Process Emissions Multipliers'!$G$47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Multipliers'!$H$47</f>
        <v>0</v>
      </c>
    </row>
    <row r="22" spans="1:42">
      <c r="A22" s="74">
        <v>-30</v>
      </c>
      <c r="B22" s="208">
        <f ca="1">IF('Other 2010'!$A30="CP",INDIRECT("'Other 2010'!"&amp;'Country Selector'!$B$3&amp;ROW($A30))*10^12,0)*'Process Emissions Multipliers'!$C$47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Selector'!$B$3&amp;ROW($A30))*10^12,0)*'Process Emissions Multipliers'!$E$47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Selector'!$B$3&amp;ROW($A30))*10^12,0)*'Process Emissions Multipliers'!$G$47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Multipliers'!$H$47</f>
        <v>0</v>
      </c>
    </row>
    <row r="23" spans="1:42">
      <c r="A23" s="74">
        <v>-29</v>
      </c>
      <c r="B23" s="208">
        <f ca="1">IF('Other 2010'!$A31="CP",INDIRECT("'Other 2010'!"&amp;'Country Selector'!$B$3&amp;ROW($A31))*10^12,0)*'Process Emissions Multipliers'!$C$47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Selector'!$B$3&amp;ROW($A31))*10^12,0)*'Process Emissions Multipliers'!$E$47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Selector'!$B$3&amp;ROW($A31))*10^12,0)*'Process Emissions Multipliers'!$G$47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Multipliers'!$H$47</f>
        <v>0</v>
      </c>
    </row>
    <row r="24" spans="1:42">
      <c r="A24" s="74">
        <v>-28</v>
      </c>
      <c r="B24" s="208">
        <f ca="1">IF('Other 2010'!$A32="CP",INDIRECT("'Other 2010'!"&amp;'Country Selector'!$B$3&amp;ROW($A32))*10^12,0)*'Process Emissions Multipliers'!$C$47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Selector'!$B$3&amp;ROW($A32))*10^12,0)*'Process Emissions Multipliers'!$E$47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Selector'!$B$3&amp;ROW($A32))*10^12,0)*'Process Emissions Multipliers'!$G$47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Multipliers'!$H$47</f>
        <v>0</v>
      </c>
    </row>
    <row r="25" spans="1:42">
      <c r="A25" s="74">
        <v>-27</v>
      </c>
      <c r="B25" s="208">
        <f ca="1">IF('Other 2010'!$A33="CP",INDIRECT("'Other 2010'!"&amp;'Country Selector'!$B$3&amp;ROW($A33))*10^12,0)*'Process Emissions Multipliers'!$C$47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Selector'!$B$3&amp;ROW($A33))*10^12,0)*'Process Emissions Multipliers'!$E$47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Selector'!$B$3&amp;ROW($A33))*10^12,0)*'Process Emissions Multipliers'!$G$47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Multipliers'!$H$47</f>
        <v>0</v>
      </c>
    </row>
    <row r="26" spans="1:42">
      <c r="A26" s="74">
        <v>-26</v>
      </c>
      <c r="B26" s="208">
        <f ca="1">IF('Other 2010'!$A34="CP",INDIRECT("'Other 2010'!"&amp;'Country Selector'!$B$3&amp;ROW($A34))*10^12,0)*'Process Emissions Multipliers'!$C$47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Selector'!$B$3&amp;ROW($A34))*10^12,0)*'Process Emissions Multipliers'!$E$47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Selector'!$B$3&amp;ROW($A34))*10^12,0)*'Process Emissions Multipliers'!$G$47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Multipliers'!$H$47</f>
        <v>0</v>
      </c>
    </row>
    <row r="27" spans="1:42">
      <c r="A27" s="74">
        <v>-25</v>
      </c>
      <c r="B27" s="208">
        <f ca="1">IF('Other 2010'!$A35="CP",INDIRECT("'Other 2010'!"&amp;'Country Selector'!$B$3&amp;ROW($A35))*10^12,0)*'Process Emissions Multipliers'!$C$47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Selector'!$B$3&amp;ROW($A35))*10^12,0)*'Process Emissions Multipliers'!$E$47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Selector'!$B$3&amp;ROW($A35))*10^12,0)*'Process Emissions Multipliers'!$G$47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Multipliers'!$H$47</f>
        <v>0</v>
      </c>
    </row>
    <row r="28" spans="1:42">
      <c r="A28" s="74">
        <v>-24</v>
      </c>
      <c r="B28" s="208">
        <f ca="1">IF('Other 2010'!$A36="CP",INDIRECT("'Other 2010'!"&amp;'Country Selector'!$B$3&amp;ROW($A36))*10^12,0)*'Process Emissions Multipliers'!$C$47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Selector'!$B$3&amp;ROW($A36))*10^12,0)*'Process Emissions Multipliers'!$E$47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Selector'!$B$3&amp;ROW($A36))*10^12,0)*'Process Emissions Multipliers'!$G$47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Multipliers'!$H$47</f>
        <v>0</v>
      </c>
    </row>
    <row r="29" spans="1:42">
      <c r="A29" s="74">
        <v>-23</v>
      </c>
      <c r="B29" s="208">
        <f ca="1">IF('Other 2010'!$A37="CP",INDIRECT("'Other 2010'!"&amp;'Country Selector'!$B$3&amp;ROW($A37))*10^12,0)*'Process Emissions Multipliers'!$C$47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Selector'!$B$3&amp;ROW($A37))*10^12,0)*'Process Emissions Multipliers'!$E$47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Selector'!$B$3&amp;ROW($A37))*10^12,0)*'Process Emissions Multipliers'!$G$47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Multipliers'!$H$47</f>
        <v>0</v>
      </c>
    </row>
    <row r="30" spans="1:42">
      <c r="A30" s="74">
        <v>-22</v>
      </c>
      <c r="B30" s="208">
        <f ca="1">IF('Other 2010'!$A38="CP",INDIRECT("'Other 2010'!"&amp;'Country Selector'!$B$3&amp;ROW($A38))*10^12,0)*'Process Emissions Multipliers'!$C$47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Selector'!$B$3&amp;ROW($A38))*10^12,0)*'Process Emissions Multipliers'!$E$47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Selector'!$B$3&amp;ROW($A38))*10^12,0)*'Process Emissions Multipliers'!$G$47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Multipliers'!$H$47</f>
        <v>0</v>
      </c>
    </row>
    <row r="31" spans="1:42">
      <c r="A31" s="74">
        <v>-21</v>
      </c>
      <c r="B31" s="208">
        <f ca="1">IF('Other 2010'!$A39="CP",INDIRECT("'Other 2010'!"&amp;'Country Selector'!$B$3&amp;ROW($A39))*10^12,0)*'Process Emissions Multipliers'!$C$47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Selector'!$B$3&amp;ROW($A39))*10^12,0)*'Process Emissions Multipliers'!$E$47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Selector'!$B$3&amp;ROW($A39))*10^12,0)*'Process Emissions Multipliers'!$G$47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Multipliers'!$H$47</f>
        <v>0</v>
      </c>
    </row>
    <row r="32" spans="1:42">
      <c r="A32" s="74">
        <v>-20</v>
      </c>
      <c r="B32" s="208">
        <f ca="1">IF('Other 2010'!$A40="CP",INDIRECT("'Other 2010'!"&amp;'Country Selector'!$B$3&amp;ROW($A40))*10^12,0)*'Process Emissions Multipliers'!$C$47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Selector'!$B$3&amp;ROW($A40))*10^12,0)*'Process Emissions Multipliers'!$E$47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Selector'!$B$3&amp;ROW($A40))*10^12,0)*'Process Emissions Multipliers'!$G$47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Multipliers'!$H$47</f>
        <v>0</v>
      </c>
    </row>
    <row r="33" spans="1:42">
      <c r="A33" s="74">
        <v>-19</v>
      </c>
      <c r="B33" s="208">
        <f ca="1">IF('Other 2010'!$A41="CP",INDIRECT("'Other 2010'!"&amp;'Country Selector'!$B$3&amp;ROW($A41))*10^12,0)*'Process Emissions Multipliers'!$C$47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Selector'!$B$3&amp;ROW($A41))*10^12,0)*'Process Emissions Multipliers'!$E$47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Selector'!$B$3&amp;ROW($A41))*10^12,0)*'Process Emissions Multipliers'!$G$47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Multipliers'!$H$47</f>
        <v>0</v>
      </c>
    </row>
    <row r="34" spans="1:42">
      <c r="A34" s="74">
        <v>-18</v>
      </c>
      <c r="B34" s="208">
        <f ca="1">IF('Other 2010'!$A42="CP",INDIRECT("'Other 2010'!"&amp;'Country Selector'!$B$3&amp;ROW($A42))*10^12,0)*'Process Emissions Multipliers'!$C$47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Selector'!$B$3&amp;ROW($A42))*10^12,0)*'Process Emissions Multipliers'!$E$47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Selector'!$B$3&amp;ROW($A42))*10^12,0)*'Process Emissions Multipliers'!$G$47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Multipliers'!$H$47</f>
        <v>0</v>
      </c>
    </row>
    <row r="35" spans="1:42">
      <c r="A35" s="74">
        <v>-17</v>
      </c>
      <c r="B35" s="208">
        <f ca="1">IF('Other 2010'!$A43="CP",INDIRECT("'Other 2010'!"&amp;'Country Selector'!$B$3&amp;ROW($A43))*10^12,0)*'Process Emissions Multipliers'!$C$47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Selector'!$B$3&amp;ROW($A43))*10^12,0)*'Process Emissions Multipliers'!$E$47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Selector'!$B$3&amp;ROW($A43))*10^12,0)*'Process Emissions Multipliers'!$G$47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Multipliers'!$H$47</f>
        <v>0</v>
      </c>
    </row>
    <row r="36" spans="1:42">
      <c r="A36" s="74">
        <v>-16</v>
      </c>
      <c r="B36" s="208">
        <f ca="1">IF('Other 2010'!$A44="CP",INDIRECT("'Other 2010'!"&amp;'Country Selector'!$B$3&amp;ROW($A44))*10^12,0)*'Process Emissions Multipliers'!$C$47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Selector'!$B$3&amp;ROW($A44))*10^12,0)*'Process Emissions Multipliers'!$E$47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Selector'!$B$3&amp;ROW($A44))*10^12,0)*'Process Emissions Multipliers'!$G$47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Multipliers'!$H$47</f>
        <v>0</v>
      </c>
    </row>
    <row r="37" spans="1:42">
      <c r="A37" s="74">
        <v>-15</v>
      </c>
      <c r="B37" s="208">
        <f ca="1">IF('Other 2010'!$A45="CP",INDIRECT("'Other 2010'!"&amp;'Country Selector'!$B$3&amp;ROW($A45))*10^12,0)*'Process Emissions Multipliers'!$C$47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Selector'!$B$3&amp;ROW($A45))*10^12,0)*'Process Emissions Multipliers'!$E$47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Selector'!$B$3&amp;ROW($A45))*10^12,0)*'Process Emissions Multipliers'!$G$47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Multipliers'!$H$47</f>
        <v>0</v>
      </c>
    </row>
    <row r="38" spans="1:42">
      <c r="A38" s="74">
        <v>-14</v>
      </c>
      <c r="B38" s="208">
        <f ca="1">IF('Other 2010'!$A46="CP",INDIRECT("'Other 2010'!"&amp;'Country Selector'!$B$3&amp;ROW($A46))*10^12,0)*'Process Emissions Multipliers'!$C$47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Selector'!$B$3&amp;ROW($A46))*10^12,0)*'Process Emissions Multipliers'!$E$47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Selector'!$B$3&amp;ROW($A46))*10^12,0)*'Process Emissions Multipliers'!$G$47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Multipliers'!$H$47</f>
        <v>0</v>
      </c>
    </row>
    <row r="39" spans="1:42">
      <c r="A39" s="74">
        <v>-13</v>
      </c>
      <c r="B39" s="208">
        <f ca="1">IF('Other 2010'!$A47="CP",INDIRECT("'Other 2010'!"&amp;'Country Selector'!$B$3&amp;ROW($A47))*10^12,0)*'Process Emissions Multipliers'!$C$47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Selector'!$B$3&amp;ROW($A47))*10^12,0)*'Process Emissions Multipliers'!$E$47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Selector'!$B$3&amp;ROW($A47))*10^12,0)*'Process Emissions Multipliers'!$G$47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Multipliers'!$H$47</f>
        <v>0</v>
      </c>
    </row>
    <row r="40" spans="1:42">
      <c r="A40" s="74">
        <v>-12</v>
      </c>
      <c r="B40" s="208">
        <f ca="1">IF('Other 2010'!$A48="CP",INDIRECT("'Other 2010'!"&amp;'Country Selector'!$B$3&amp;ROW($A48))*10^12,0)*'Process Emissions Multipliers'!$C$47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Selector'!$B$3&amp;ROW($A48))*10^12,0)*'Process Emissions Multipliers'!$E$47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Selector'!$B$3&amp;ROW($A48))*10^12,0)*'Process Emissions Multipliers'!$G$47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Multipliers'!$H$47</f>
        <v>0</v>
      </c>
    </row>
    <row r="41" spans="1:42">
      <c r="A41" s="74">
        <v>-11</v>
      </c>
      <c r="B41" s="208">
        <f ca="1">IF('Other 2010'!$A49="CP",INDIRECT("'Other 2010'!"&amp;'Country Selector'!$B$3&amp;ROW($A49))*10^12,0)*'Process Emissions Multipliers'!$C$47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Selector'!$B$3&amp;ROW($A49))*10^12,0)*'Process Emissions Multipliers'!$E$47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Selector'!$B$3&amp;ROW($A49))*10^12,0)*'Process Emissions Multipliers'!$G$47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Multipliers'!$H$47</f>
        <v>0</v>
      </c>
    </row>
    <row r="42" spans="1:42">
      <c r="A42" s="74">
        <v>-10</v>
      </c>
      <c r="B42" s="208">
        <f ca="1">IF('Other 2010'!$A50="CP",INDIRECT("'Other 2010'!"&amp;'Country Selector'!$B$3&amp;ROW($A50))*10^12,0)*'Process Emissions Multipliers'!$C$47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Selector'!$B$3&amp;ROW($A50))*10^12,0)*'Process Emissions Multipliers'!$E$47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Selector'!$B$3&amp;ROW($A50))*10^12,0)*'Process Emissions Multipliers'!$G$47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Multipliers'!$H$47</f>
        <v>0</v>
      </c>
    </row>
    <row r="43" spans="1:42">
      <c r="A43" s="74">
        <v>-9</v>
      </c>
      <c r="B43" s="208">
        <f ca="1">IF('Other 2010'!$A51="CP",INDIRECT("'Other 2010'!"&amp;'Country Selector'!$B$3&amp;ROW($A51))*10^12,0)*'Process Emissions Multipliers'!$C$47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Selector'!$B$3&amp;ROW($A51))*10^12,0)*'Process Emissions Multipliers'!$E$47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Selector'!$B$3&amp;ROW($A51))*10^12,0)*'Process Emissions Multipliers'!$G$47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Multipliers'!$H$47</f>
        <v>0</v>
      </c>
    </row>
    <row r="44" spans="1:42">
      <c r="A44" s="74">
        <v>-8</v>
      </c>
      <c r="B44" s="208">
        <f ca="1">IF('Other 2010'!$A52="CP",INDIRECT("'Other 2010'!"&amp;'Country Selector'!$B$3&amp;ROW($A52))*10^12,0)*'Process Emissions Multipliers'!$C$47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Selector'!$B$3&amp;ROW($A52))*10^12,0)*'Process Emissions Multipliers'!$E$47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Selector'!$B$3&amp;ROW($A52))*10^12,0)*'Process Emissions Multipliers'!$G$47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Multipliers'!$H$47</f>
        <v>0</v>
      </c>
    </row>
    <row r="45" spans="1:42">
      <c r="A45" s="74">
        <v>-7</v>
      </c>
      <c r="B45" s="208">
        <f ca="1">IF('Other 2010'!$A53="CP",INDIRECT("'Other 2010'!"&amp;'Country Selector'!$B$3&amp;ROW($A53))*10^12,0)*'Process Emissions Multipliers'!$C$47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Selector'!$B$3&amp;ROW($A53))*10^12,0)*'Process Emissions Multipliers'!$E$47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Selector'!$B$3&amp;ROW($A53))*10^12,0)*'Process Emissions Multipliers'!$G$47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Multipliers'!$H$47</f>
        <v>0</v>
      </c>
    </row>
    <row r="46" spans="1:42">
      <c r="A46" s="74">
        <v>-6</v>
      </c>
      <c r="B46" s="208">
        <f ca="1">IF('Other 2010'!$A54="CP",INDIRECT("'Other 2010'!"&amp;'Country Selector'!$B$3&amp;ROW($A54))*10^12,0)*'Process Emissions Multipliers'!$C$47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Selector'!$B$3&amp;ROW($A54))*10^12,0)*'Process Emissions Multipliers'!$E$47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Selector'!$B$3&amp;ROW($A54))*10^12,0)*'Process Emissions Multipliers'!$G$47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Multipliers'!$H$47</f>
        <v>0</v>
      </c>
    </row>
    <row r="47" spans="1:42">
      <c r="A47" s="74">
        <v>-5</v>
      </c>
      <c r="B47" s="208">
        <f ca="1">IF('Other 2010'!$A55="CP",INDIRECT("'Other 2010'!"&amp;'Country Selector'!$B$3&amp;ROW($A55))*10^12,0)*'Process Emissions Multipliers'!$C$47</f>
        <v>7887329077.4021091</v>
      </c>
      <c r="C47">
        <f t="shared" ca="1" si="9"/>
        <v>8238421861.1991386</v>
      </c>
      <c r="D47">
        <f t="shared" ca="1" si="9"/>
        <v>8589514644.9961662</v>
      </c>
      <c r="E47">
        <f t="shared" ca="1" si="9"/>
        <v>8940607428.7931957</v>
      </c>
      <c r="F47">
        <f t="shared" ca="1" si="9"/>
        <v>9291700212.5902252</v>
      </c>
      <c r="G47">
        <f t="shared" ca="1" si="9"/>
        <v>9642792996.3872528</v>
      </c>
      <c r="H47">
        <f t="shared" ca="1" si="9"/>
        <v>9993885780.1842823</v>
      </c>
      <c r="I47">
        <f t="shared" ca="1" si="9"/>
        <v>10344978563.981312</v>
      </c>
      <c r="J47">
        <f t="shared" ca="1" si="9"/>
        <v>10696071347.778339</v>
      </c>
      <c r="K47">
        <f t="shared" ca="1" si="9"/>
        <v>11047164131.575371</v>
      </c>
      <c r="L47">
        <f ca="1">IF('Other 2020'!$A55="CP",INDIRECT("'Other 2020'!"&amp;'Country Selector'!$B$3&amp;ROW($A55))*10^12,0)*'Process Emissions Multipliers'!$E$47</f>
        <v>11398256915.372398</v>
      </c>
      <c r="M47">
        <f t="shared" ca="1" si="10"/>
        <v>12120228873.094702</v>
      </c>
      <c r="N47">
        <f t="shared" ca="1" si="10"/>
        <v>12842200830.817003</v>
      </c>
      <c r="O47">
        <f t="shared" ca="1" si="10"/>
        <v>13564172788.539307</v>
      </c>
      <c r="P47">
        <f t="shared" ca="1" si="10"/>
        <v>14286144746.261608</v>
      </c>
      <c r="Q47">
        <f t="shared" ca="1" si="10"/>
        <v>15008116703.983912</v>
      </c>
      <c r="R47">
        <f t="shared" ca="1" si="10"/>
        <v>15730088661.706215</v>
      </c>
      <c r="S47">
        <f t="shared" ca="1" si="10"/>
        <v>16452060619.428516</v>
      </c>
      <c r="T47">
        <f t="shared" ca="1" si="10"/>
        <v>17174032577.15082</v>
      </c>
      <c r="U47">
        <f t="shared" ca="1" si="10"/>
        <v>17896004534.873123</v>
      </c>
      <c r="V47">
        <f ca="1">IF('Other 2030'!$A55="CP",INDIRECT("'Other 2030'!"&amp;'Country Selector'!$B$3&amp;ROW($A55))*10^12,0)*'Process Emissions Multipliers'!$G$47</f>
        <v>18617976492.595425</v>
      </c>
      <c r="W47" s="90">
        <f t="shared" ca="1" si="8"/>
        <v>18755360383.28587</v>
      </c>
      <c r="X47" s="90">
        <f t="shared" ca="1" si="7"/>
        <v>18892744273.976315</v>
      </c>
      <c r="Y47" s="90">
        <f t="shared" ca="1" si="7"/>
        <v>19030128164.666756</v>
      </c>
      <c r="Z47" s="90">
        <f t="shared" ca="1" si="7"/>
        <v>19167512055.357201</v>
      </c>
      <c r="AA47" s="90">
        <f t="shared" ca="1" si="7"/>
        <v>19304895946.047646</v>
      </c>
      <c r="AB47" s="90">
        <f t="shared" ca="1" si="7"/>
        <v>19442279836.738091</v>
      </c>
      <c r="AC47" s="90">
        <f t="shared" ca="1" si="7"/>
        <v>19579663727.428535</v>
      </c>
      <c r="AD47" s="90">
        <f t="shared" ca="1" si="7"/>
        <v>19717047618.11898</v>
      </c>
      <c r="AE47" s="90">
        <f t="shared" ca="1" si="7"/>
        <v>19854431508.809425</v>
      </c>
      <c r="AF47" s="90">
        <f t="shared" ca="1" si="7"/>
        <v>19991815399.499866</v>
      </c>
      <c r="AG47" s="90">
        <f t="shared" ca="1" si="7"/>
        <v>20129199290.190311</v>
      </c>
      <c r="AH47" s="90">
        <f t="shared" ca="1" si="7"/>
        <v>20266583180.880753</v>
      </c>
      <c r="AI47" s="90">
        <f t="shared" ca="1" si="7"/>
        <v>20403967071.571198</v>
      </c>
      <c r="AJ47" s="90">
        <f t="shared" ca="1" si="7"/>
        <v>20541350962.261642</v>
      </c>
      <c r="AK47" s="90">
        <f t="shared" ca="1" si="7"/>
        <v>20678734852.952087</v>
      </c>
      <c r="AL47" s="90">
        <f t="shared" ca="1" si="7"/>
        <v>20816118743.642532</v>
      </c>
      <c r="AM47" s="90">
        <f t="shared" ref="AM47:AO77" ca="1" si="11">$V47*($AP$1-AM$1)/($AP$1-$V$1)+$AP47*(AM$1-$V$1)/($AP$1-$V$1)</f>
        <v>20953502634.332973</v>
      </c>
      <c r="AN47" s="90">
        <f t="shared" ca="1" si="11"/>
        <v>21090886525.023422</v>
      </c>
      <c r="AO47" s="90">
        <f t="shared" ca="1" si="11"/>
        <v>21228270415.713867</v>
      </c>
      <c r="AP47">
        <f ca="1">V47*'Process Emissions Multipliers'!$H$47</f>
        <v>21365654306.404308</v>
      </c>
    </row>
    <row r="48" spans="1:42">
      <c r="A48" s="74">
        <v>-4</v>
      </c>
      <c r="B48" s="208">
        <f ca="1">IF('Other 2010'!$A56="CP",INDIRECT("'Other 2010'!"&amp;'Country Selector'!$B$3&amp;ROW($A56))*10^12,0)*'Process Emissions Multipliers'!$C$47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Selector'!$B$3&amp;ROW($A56))*10^12,0)*'Process Emissions Multipliers'!$E$47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Selector'!$B$3&amp;ROW($A56))*10^12,0)*'Process Emissions Multipliers'!$G$47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Multipliers'!$H$47</f>
        <v>0</v>
      </c>
    </row>
    <row r="49" spans="1:42">
      <c r="A49" s="74">
        <v>-3</v>
      </c>
      <c r="B49" s="208">
        <f ca="1">IF('Other 2010'!$A57="CP",INDIRECT("'Other 2010'!"&amp;'Country Selector'!$B$3&amp;ROW($A57))*10^12,0)*'Process Emissions Multipliers'!$C$47</f>
        <v>12788442286.859333</v>
      </c>
      <c r="C49">
        <f t="shared" ca="1" si="9"/>
        <v>15596367080.717556</v>
      </c>
      <c r="D49">
        <f t="shared" ca="1" si="9"/>
        <v>18404291874.575783</v>
      </c>
      <c r="E49">
        <f t="shared" ca="1" si="9"/>
        <v>21212216668.434006</v>
      </c>
      <c r="F49">
        <f t="shared" ca="1" si="9"/>
        <v>24020141462.292233</v>
      </c>
      <c r="G49">
        <f t="shared" ca="1" si="9"/>
        <v>26828066256.150459</v>
      </c>
      <c r="H49">
        <f t="shared" ca="1" si="9"/>
        <v>29635991050.008678</v>
      </c>
      <c r="I49">
        <f t="shared" ca="1" si="9"/>
        <v>32443915843.866905</v>
      </c>
      <c r="J49">
        <f t="shared" ca="1" si="9"/>
        <v>35251840637.725128</v>
      </c>
      <c r="K49">
        <f t="shared" ca="1" si="9"/>
        <v>38059765431.583359</v>
      </c>
      <c r="L49">
        <f ca="1">IF('Other 2020'!$A57="CP",INDIRECT("'Other 2020'!"&amp;'Country Selector'!$B$3&amp;ROW($A57))*10^12,0)*'Process Emissions Multipliers'!$E$47</f>
        <v>40867690225.441582</v>
      </c>
      <c r="M49">
        <f t="shared" ca="1" si="10"/>
        <v>43605570783.046036</v>
      </c>
      <c r="N49">
        <f t="shared" ca="1" si="10"/>
        <v>46343451340.650497</v>
      </c>
      <c r="O49">
        <f t="shared" ca="1" si="10"/>
        <v>49081331898.254959</v>
      </c>
      <c r="P49">
        <f t="shared" ca="1" si="10"/>
        <v>51819212455.859406</v>
      </c>
      <c r="Q49">
        <f t="shared" ca="1" si="10"/>
        <v>54557093013.463867</v>
      </c>
      <c r="R49">
        <f t="shared" ca="1" si="10"/>
        <v>57294973571.068329</v>
      </c>
      <c r="S49">
        <f t="shared" ca="1" si="10"/>
        <v>60032854128.672791</v>
      </c>
      <c r="T49">
        <f t="shared" ca="1" si="10"/>
        <v>62770734686.277245</v>
      </c>
      <c r="U49">
        <f t="shared" ca="1" si="10"/>
        <v>65508615243.881706</v>
      </c>
      <c r="V49">
        <f ca="1">IF('Other 2030'!$A57="CP",INDIRECT("'Other 2030'!"&amp;'Country Selector'!$B$3&amp;ROW($A57))*10^12,0)*'Process Emissions Multipliers'!$G$47</f>
        <v>68246495801.48616</v>
      </c>
      <c r="W49" s="90">
        <f t="shared" ca="1" si="8"/>
        <v>68750093446.639816</v>
      </c>
      <c r="X49" s="90">
        <f t="shared" ca="1" si="8"/>
        <v>69253691091.793488</v>
      </c>
      <c r="Y49" s="90">
        <f t="shared" ca="1" si="8"/>
        <v>69757288736.947128</v>
      </c>
      <c r="Z49" s="90">
        <f t="shared" ca="1" si="8"/>
        <v>70260886382.1008</v>
      </c>
      <c r="AA49" s="90">
        <f t="shared" ca="1" si="8"/>
        <v>70764484027.254456</v>
      </c>
      <c r="AB49" s="90">
        <f t="shared" ca="1" si="8"/>
        <v>71268081672.408112</v>
      </c>
      <c r="AC49" s="90">
        <f t="shared" ca="1" si="8"/>
        <v>71771679317.561768</v>
      </c>
      <c r="AD49" s="90">
        <f t="shared" ca="1" si="8"/>
        <v>72275276962.715439</v>
      </c>
      <c r="AE49" s="90">
        <f t="shared" ca="1" si="8"/>
        <v>72778874607.869095</v>
      </c>
      <c r="AF49" s="90">
        <f t="shared" ca="1" si="8"/>
        <v>73282472253.022751</v>
      </c>
      <c r="AG49" s="90">
        <f t="shared" ca="1" si="8"/>
        <v>73786069898.176407</v>
      </c>
      <c r="AH49" s="90">
        <f t="shared" ca="1" si="8"/>
        <v>74289667543.330078</v>
      </c>
      <c r="AI49" s="90">
        <f t="shared" ca="1" si="8"/>
        <v>74793265188.483734</v>
      </c>
      <c r="AJ49" s="90">
        <f t="shared" ca="1" si="8"/>
        <v>75296862833.63739</v>
      </c>
      <c r="AK49" s="90">
        <f t="shared" ca="1" si="8"/>
        <v>75800460478.791046</v>
      </c>
      <c r="AL49" s="90">
        <f t="shared" ca="1" si="8"/>
        <v>76304058123.944702</v>
      </c>
      <c r="AM49" s="90">
        <f t="shared" ca="1" si="11"/>
        <v>76807655769.098373</v>
      </c>
      <c r="AN49" s="90">
        <f t="shared" ca="1" si="11"/>
        <v>77311253414.252029</v>
      </c>
      <c r="AO49" s="90">
        <f t="shared" ca="1" si="11"/>
        <v>77814851059.405685</v>
      </c>
      <c r="AP49">
        <f ca="1">V49*'Process Emissions Multipliers'!$H$47</f>
        <v>78318448704.559341</v>
      </c>
    </row>
    <row r="50" spans="1:42">
      <c r="A50" s="74">
        <v>-2</v>
      </c>
      <c r="B50" s="208">
        <f ca="1">IF('Other 2010'!$A58="CP",INDIRECT("'Other 2010'!"&amp;'Country Selector'!$B$3&amp;ROW($A58))*10^12,0)*'Process Emissions Multipliers'!$C$47</f>
        <v>8817662793.0168571</v>
      </c>
      <c r="C50">
        <f t="shared" ca="1" si="9"/>
        <v>10753733928.579142</v>
      </c>
      <c r="D50">
        <f t="shared" ca="1" si="9"/>
        <v>12689805064.141426</v>
      </c>
      <c r="E50">
        <f t="shared" ca="1" si="9"/>
        <v>14625876199.703709</v>
      </c>
      <c r="F50">
        <f t="shared" ca="1" si="9"/>
        <v>16561947335.265995</v>
      </c>
      <c r="G50">
        <f t="shared" ca="1" si="9"/>
        <v>18498018470.828278</v>
      </c>
      <c r="H50">
        <f t="shared" ca="1" si="9"/>
        <v>20434089606.39056</v>
      </c>
      <c r="I50">
        <f t="shared" ca="1" si="9"/>
        <v>22370160741.952847</v>
      </c>
      <c r="J50">
        <f t="shared" ca="1" si="9"/>
        <v>24306231877.515133</v>
      </c>
      <c r="K50">
        <f t="shared" ca="1" si="9"/>
        <v>26242303013.077419</v>
      </c>
      <c r="L50">
        <f ca="1">IF('Other 2020'!$A58="CP",INDIRECT("'Other 2020'!"&amp;'Country Selector'!$B$3&amp;ROW($A58))*10^12,0)*'Process Emissions Multipliers'!$E$47</f>
        <v>28178374148.639702</v>
      </c>
      <c r="M50">
        <f t="shared" ca="1" si="10"/>
        <v>30066149608.933277</v>
      </c>
      <c r="N50">
        <f t="shared" ca="1" si="10"/>
        <v>31953925069.226849</v>
      </c>
      <c r="O50">
        <f t="shared" ca="1" si="10"/>
        <v>33841700529.52042</v>
      </c>
      <c r="P50">
        <f t="shared" ca="1" si="10"/>
        <v>35729475989.813995</v>
      </c>
      <c r="Q50">
        <f t="shared" ca="1" si="10"/>
        <v>37617251450.107567</v>
      </c>
      <c r="R50">
        <f t="shared" ca="1" si="10"/>
        <v>39505026910.401138</v>
      </c>
      <c r="S50">
        <f t="shared" ca="1" si="10"/>
        <v>41392802370.69471</v>
      </c>
      <c r="T50">
        <f t="shared" ca="1" si="10"/>
        <v>43280577830.988289</v>
      </c>
      <c r="U50">
        <f t="shared" ca="1" si="10"/>
        <v>45168353291.28186</v>
      </c>
      <c r="V50">
        <f ca="1">IF('Other 2030'!$A58="CP",INDIRECT("'Other 2030'!"&amp;'Country Selector'!$B$3&amp;ROW($A58))*10^12,0)*'Process Emissions Multipliers'!$G$47</f>
        <v>47056128751.575432</v>
      </c>
      <c r="W50" s="90">
        <f t="shared" ca="1" si="8"/>
        <v>47403360581.591599</v>
      </c>
      <c r="X50" s="90">
        <f t="shared" ca="1" si="8"/>
        <v>47750592411.607773</v>
      </c>
      <c r="Y50" s="90">
        <f t="shared" ca="1" si="8"/>
        <v>48097824241.62394</v>
      </c>
      <c r="Z50" s="90">
        <f t="shared" ca="1" si="8"/>
        <v>48445056071.640106</v>
      </c>
      <c r="AA50" s="90">
        <f t="shared" ca="1" si="8"/>
        <v>48792287901.656273</v>
      </c>
      <c r="AB50" s="90">
        <f t="shared" ca="1" si="8"/>
        <v>49139519731.67244</v>
      </c>
      <c r="AC50" s="90">
        <f t="shared" ca="1" si="8"/>
        <v>49486751561.688606</v>
      </c>
      <c r="AD50" s="90">
        <f t="shared" ca="1" si="8"/>
        <v>49833983391.704773</v>
      </c>
      <c r="AE50" s="90">
        <f t="shared" ca="1" si="8"/>
        <v>50181215221.720947</v>
      </c>
      <c r="AF50" s="90">
        <f t="shared" ca="1" si="8"/>
        <v>50528447051.737114</v>
      </c>
      <c r="AG50" s="90">
        <f t="shared" ca="1" si="8"/>
        <v>50875678881.753281</v>
      </c>
      <c r="AH50" s="90">
        <f t="shared" ca="1" si="8"/>
        <v>51222910711.769447</v>
      </c>
      <c r="AI50" s="90">
        <f t="shared" ca="1" si="8"/>
        <v>51570142541.785614</v>
      </c>
      <c r="AJ50" s="90">
        <f t="shared" ca="1" si="8"/>
        <v>51917374371.801788</v>
      </c>
      <c r="AK50" s="90">
        <f t="shared" ca="1" si="8"/>
        <v>52264606201.817955</v>
      </c>
      <c r="AL50" s="90">
        <f t="shared" ca="1" si="8"/>
        <v>52611838031.834122</v>
      </c>
      <c r="AM50" s="90">
        <f t="shared" ca="1" si="11"/>
        <v>52959069861.850288</v>
      </c>
      <c r="AN50" s="90">
        <f t="shared" ca="1" si="11"/>
        <v>53306301691.866455</v>
      </c>
      <c r="AO50" s="90">
        <f t="shared" ca="1" si="11"/>
        <v>53653533521.882629</v>
      </c>
      <c r="AP50">
        <f ca="1">V50*'Process Emissions Multipliers'!$H$47</f>
        <v>54000765351.898796</v>
      </c>
    </row>
    <row r="51" spans="1:42">
      <c r="A51" s="74">
        <v>-1</v>
      </c>
      <c r="B51" s="208">
        <f ca="1">IF('Other 2010'!$A59="CP",INDIRECT("'Other 2010'!"&amp;'Country Selector'!$B$3&amp;ROW($A59))*10^12,0)*'Process Emissions Multipliers'!$C$47</f>
        <v>12396929601.592005</v>
      </c>
      <c r="C51">
        <f t="shared" ca="1" si="9"/>
        <v>15118890980.093367</v>
      </c>
      <c r="D51">
        <f t="shared" ca="1" si="9"/>
        <v>17840852358.59473</v>
      </c>
      <c r="E51">
        <f t="shared" ca="1" si="9"/>
        <v>20562813737.096092</v>
      </c>
      <c r="F51">
        <f t="shared" ca="1" si="9"/>
        <v>23284775115.597454</v>
      </c>
      <c r="G51">
        <f t="shared" ca="1" si="9"/>
        <v>26006736494.098816</v>
      </c>
      <c r="H51">
        <f t="shared" ca="1" si="9"/>
        <v>28728697872.600182</v>
      </c>
      <c r="I51">
        <f t="shared" ca="1" si="9"/>
        <v>31450659251.10154</v>
      </c>
      <c r="J51">
        <f t="shared" ca="1" si="9"/>
        <v>34172620629.602905</v>
      </c>
      <c r="K51">
        <f t="shared" ca="1" si="9"/>
        <v>36894582008.104271</v>
      </c>
      <c r="L51">
        <f ca="1">IF('Other 2020'!$A59="CP",INDIRECT("'Other 2020'!"&amp;'Country Selector'!$B$3&amp;ROW($A59))*10^12,0)*'Process Emissions Multipliers'!$E$47</f>
        <v>39616543386.605629</v>
      </c>
      <c r="M51">
        <f t="shared" ca="1" si="10"/>
        <v>42270604903.157143</v>
      </c>
      <c r="N51">
        <f t="shared" ca="1" si="10"/>
        <v>44924666419.708649</v>
      </c>
      <c r="O51">
        <f t="shared" ca="1" si="10"/>
        <v>47578727936.260155</v>
      </c>
      <c r="P51">
        <f t="shared" ca="1" si="10"/>
        <v>50232789452.811668</v>
      </c>
      <c r="Q51">
        <f t="shared" ca="1" si="10"/>
        <v>52886850969.363174</v>
      </c>
      <c r="R51">
        <f t="shared" ca="1" si="10"/>
        <v>55540912485.91468</v>
      </c>
      <c r="S51">
        <f t="shared" ca="1" si="10"/>
        <v>58194974002.466194</v>
      </c>
      <c r="T51">
        <f t="shared" ca="1" si="10"/>
        <v>60849035519.017708</v>
      </c>
      <c r="U51">
        <f t="shared" ca="1" si="10"/>
        <v>63503097035.569206</v>
      </c>
      <c r="V51">
        <f ca="1">IF('Other 2030'!$A59="CP",INDIRECT("'Other 2030'!"&amp;'Country Selector'!$B$3&amp;ROW($A59))*10^12,0)*'Process Emissions Multipliers'!$G$47</f>
        <v>66157158552.12072</v>
      </c>
      <c r="W51" s="90">
        <f t="shared" ca="1" si="8"/>
        <v>66645338770.9823</v>
      </c>
      <c r="X51" s="90">
        <f t="shared" ca="1" si="8"/>
        <v>67133518989.843872</v>
      </c>
      <c r="Y51" s="90">
        <f t="shared" ca="1" si="8"/>
        <v>67621699208.705452</v>
      </c>
      <c r="Z51" s="90">
        <f t="shared" ca="1" si="8"/>
        <v>68109879427.567032</v>
      </c>
      <c r="AA51" s="90">
        <f t="shared" ca="1" si="8"/>
        <v>68598059646.428604</v>
      </c>
      <c r="AB51" s="90">
        <f t="shared" ca="1" si="8"/>
        <v>69086239865.290192</v>
      </c>
      <c r="AC51" s="90">
        <f t="shared" ca="1" si="8"/>
        <v>69574420084.151764</v>
      </c>
      <c r="AD51" s="90">
        <f t="shared" ca="1" si="8"/>
        <v>70062600303.013336</v>
      </c>
      <c r="AE51" s="90">
        <f t="shared" ca="1" si="8"/>
        <v>70550780521.874924</v>
      </c>
      <c r="AF51" s="90">
        <f t="shared" ca="1" si="8"/>
        <v>71038960740.736496</v>
      </c>
      <c r="AG51" s="90">
        <f t="shared" ca="1" si="8"/>
        <v>71527140959.598083</v>
      </c>
      <c r="AH51" s="90">
        <f t="shared" ca="1" si="8"/>
        <v>72015321178.459656</v>
      </c>
      <c r="AI51" s="90">
        <f t="shared" ca="1" si="8"/>
        <v>72503501397.321228</v>
      </c>
      <c r="AJ51" s="90">
        <f t="shared" ca="1" si="8"/>
        <v>72991681616.1828</v>
      </c>
      <c r="AK51" s="90">
        <f t="shared" ca="1" si="8"/>
        <v>73479861835.044388</v>
      </c>
      <c r="AL51" s="90">
        <f t="shared" ca="1" si="8"/>
        <v>73968042053.905975</v>
      </c>
      <c r="AM51" s="90">
        <f t="shared" ca="1" si="11"/>
        <v>74456222272.767548</v>
      </c>
      <c r="AN51" s="90">
        <f t="shared" ca="1" si="11"/>
        <v>74944402491.62912</v>
      </c>
      <c r="AO51" s="90">
        <f t="shared" ca="1" si="11"/>
        <v>75432582710.490707</v>
      </c>
      <c r="AP51">
        <f ca="1">V51*'Process Emissions Multipliers'!$H$47</f>
        <v>75920762929.35228</v>
      </c>
    </row>
    <row r="52" spans="1:42">
      <c r="A52" s="74">
        <v>0</v>
      </c>
      <c r="B52" s="208">
        <f ca="1">IF('Other 2010'!$A60="CP",INDIRECT("'Other 2010'!"&amp;'Country Selector'!$B$3&amp;ROW($A60))*10^12,0)*'Process Emissions Multipliers'!$C$47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Selector'!$B$3&amp;ROW($A60))*10^12,0)*'Process Emissions Multipliers'!$E$47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Selector'!$B$3&amp;ROW($A60))*10^12,0)*'Process Emissions Multipliers'!$G$47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Multipliers'!$H$47</f>
        <v>0</v>
      </c>
    </row>
    <row r="53" spans="1:42">
      <c r="A53" s="74">
        <v>1</v>
      </c>
      <c r="B53" s="208">
        <f ca="1">IF('Other 2010'!$A61="CP",INDIRECT("'Other 2010'!"&amp;'Country Selector'!$B$3&amp;ROW($A61))*10^12,0)*'Process Emissions Multipliers'!$C$47</f>
        <v>54984210442.445541</v>
      </c>
      <c r="C53">
        <f t="shared" ca="1" si="9"/>
        <v>67633557948.164581</v>
      </c>
      <c r="D53">
        <f t="shared" ca="1" si="9"/>
        <v>80282905453.883636</v>
      </c>
      <c r="E53">
        <f t="shared" ca="1" si="9"/>
        <v>92932252959.602661</v>
      </c>
      <c r="F53">
        <f t="shared" ca="1" si="9"/>
        <v>105581600465.32172</v>
      </c>
      <c r="G53">
        <f t="shared" ca="1" si="9"/>
        <v>118230947971.04074</v>
      </c>
      <c r="H53">
        <f t="shared" ca="1" si="9"/>
        <v>130880295476.7598</v>
      </c>
      <c r="I53">
        <f t="shared" ca="1" si="9"/>
        <v>143529642982.47882</v>
      </c>
      <c r="J53">
        <f t="shared" ca="1" si="9"/>
        <v>156178990488.19788</v>
      </c>
      <c r="K53">
        <f t="shared" ca="1" si="9"/>
        <v>168828337993.91693</v>
      </c>
      <c r="L53">
        <f ca="1">IF('Other 2020'!$A61="CP",INDIRECT("'Other 2020'!"&amp;'Country Selector'!$B$3&amp;ROW($A61))*10^12,0)*'Process Emissions Multipliers'!$E$47</f>
        <v>181477685499.63596</v>
      </c>
      <c r="M53">
        <f t="shared" ca="1" si="10"/>
        <v>192741643846.54276</v>
      </c>
      <c r="N53">
        <f t="shared" ca="1" si="10"/>
        <v>204005602193.44958</v>
      </c>
      <c r="O53">
        <f t="shared" ca="1" si="10"/>
        <v>215269560540.35635</v>
      </c>
      <c r="P53">
        <f t="shared" ca="1" si="10"/>
        <v>226533518887.26318</v>
      </c>
      <c r="Q53">
        <f t="shared" ca="1" si="10"/>
        <v>237797477234.16998</v>
      </c>
      <c r="R53">
        <f t="shared" ca="1" si="10"/>
        <v>249061435581.07678</v>
      </c>
      <c r="S53">
        <f t="shared" ca="1" si="10"/>
        <v>260325393927.98355</v>
      </c>
      <c r="T53">
        <f t="shared" ca="1" si="10"/>
        <v>271589352274.89038</v>
      </c>
      <c r="U53">
        <f t="shared" ca="1" si="10"/>
        <v>282853310621.79718</v>
      </c>
      <c r="V53">
        <f ca="1">IF('Other 2030'!$A61="CP",INDIRECT("'Other 2030'!"&amp;'Country Selector'!$B$3&amp;ROW($A61))*10^12,0)*'Process Emissions Multipliers'!$G$47</f>
        <v>294117268968.70398</v>
      </c>
      <c r="W53" s="90">
        <f t="shared" ca="1" si="8"/>
        <v>296287589397.79248</v>
      </c>
      <c r="X53" s="90">
        <f t="shared" ca="1" si="8"/>
        <v>298457909826.88086</v>
      </c>
      <c r="Y53" s="90">
        <f t="shared" ca="1" si="8"/>
        <v>300628230255.96936</v>
      </c>
      <c r="Z53" s="90">
        <f t="shared" ca="1" si="8"/>
        <v>302798550685.0578</v>
      </c>
      <c r="AA53" s="90">
        <f t="shared" ca="1" si="8"/>
        <v>304968871114.14624</v>
      </c>
      <c r="AB53" s="90">
        <f t="shared" ca="1" si="8"/>
        <v>307139191543.23468</v>
      </c>
      <c r="AC53" s="90">
        <f t="shared" ca="1" si="8"/>
        <v>309309511972.32312</v>
      </c>
      <c r="AD53" s="90">
        <f t="shared" ca="1" si="8"/>
        <v>311479832401.41162</v>
      </c>
      <c r="AE53" s="90">
        <f t="shared" ca="1" si="8"/>
        <v>313650152830.5</v>
      </c>
      <c r="AF53" s="90">
        <f t="shared" ca="1" si="8"/>
        <v>315820473259.5885</v>
      </c>
      <c r="AG53" s="90">
        <f t="shared" ca="1" si="8"/>
        <v>317990793688.67694</v>
      </c>
      <c r="AH53" s="90">
        <f t="shared" ca="1" si="8"/>
        <v>320161114117.76538</v>
      </c>
      <c r="AI53" s="90">
        <f t="shared" ca="1" si="8"/>
        <v>322331434546.85388</v>
      </c>
      <c r="AJ53" s="90">
        <f t="shared" ca="1" si="8"/>
        <v>324501754975.94232</v>
      </c>
      <c r="AK53" s="90">
        <f t="shared" ca="1" si="8"/>
        <v>326672075405.03076</v>
      </c>
      <c r="AL53" s="90">
        <f t="shared" ca="1" si="8"/>
        <v>328842395834.1192</v>
      </c>
      <c r="AM53" s="90">
        <f t="shared" ca="1" si="11"/>
        <v>331012716263.20764</v>
      </c>
      <c r="AN53" s="90">
        <f t="shared" ca="1" si="11"/>
        <v>333183036692.29614</v>
      </c>
      <c r="AO53" s="90">
        <f t="shared" ca="1" si="11"/>
        <v>335353357121.38452</v>
      </c>
      <c r="AP53">
        <f ca="1">V53*'Process Emissions Multipliers'!$H$47</f>
        <v>337523677550.47302</v>
      </c>
    </row>
    <row r="54" spans="1:42">
      <c r="A54" s="74">
        <v>2</v>
      </c>
      <c r="B54" s="208">
        <f ca="1">IF('Other 2010'!$A62="CP",INDIRECT("'Other 2010'!"&amp;'Country Selector'!$B$3&amp;ROW($A62))*10^12,0)*'Process Emissions Multipliers'!$C$47</f>
        <v>21652277115.254547</v>
      </c>
      <c r="C54">
        <f t="shared" ca="1" si="9"/>
        <v>27001010497.901665</v>
      </c>
      <c r="D54">
        <f t="shared" ca="1" si="9"/>
        <v>32349743880.548786</v>
      </c>
      <c r="E54">
        <f t="shared" ca="1" si="9"/>
        <v>37698477263.195908</v>
      </c>
      <c r="F54">
        <f t="shared" ca="1" si="9"/>
        <v>43047210645.843033</v>
      </c>
      <c r="G54">
        <f t="shared" ca="1" si="9"/>
        <v>48395944028.49015</v>
      </c>
      <c r="H54">
        <f t="shared" ca="1" si="9"/>
        <v>53744677411.137268</v>
      </c>
      <c r="I54">
        <f t="shared" ca="1" si="9"/>
        <v>59093410793.784386</v>
      </c>
      <c r="J54">
        <f t="shared" ca="1" si="9"/>
        <v>64442144176.431511</v>
      </c>
      <c r="K54">
        <f t="shared" ca="1" si="9"/>
        <v>69790877559.078629</v>
      </c>
      <c r="L54">
        <f ca="1">IF('Other 2020'!$A62="CP",INDIRECT("'Other 2020'!"&amp;'Country Selector'!$B$3&amp;ROW($A62))*10^12,0)*'Process Emissions Multipliers'!$E$47</f>
        <v>75139610941.725754</v>
      </c>
      <c r="M54">
        <f t="shared" ca="1" si="10"/>
        <v>77921938442.016556</v>
      </c>
      <c r="N54">
        <f t="shared" ca="1" si="10"/>
        <v>80704265942.307358</v>
      </c>
      <c r="O54">
        <f t="shared" ca="1" si="10"/>
        <v>83486593442.598175</v>
      </c>
      <c r="P54">
        <f t="shared" ca="1" si="10"/>
        <v>86268920942.888977</v>
      </c>
      <c r="Q54">
        <f t="shared" ca="1" si="10"/>
        <v>89051248443.179779</v>
      </c>
      <c r="R54">
        <f t="shared" ca="1" si="10"/>
        <v>91833575943.470581</v>
      </c>
      <c r="S54">
        <f t="shared" ca="1" si="10"/>
        <v>94615903443.761383</v>
      </c>
      <c r="T54">
        <f t="shared" ca="1" si="10"/>
        <v>97398230944.0522</v>
      </c>
      <c r="U54">
        <f t="shared" ca="1" si="10"/>
        <v>100180558444.343</v>
      </c>
      <c r="V54">
        <f ca="1">IF('Other 2030'!$A62="CP",INDIRECT("'Other 2030'!"&amp;'Country Selector'!$B$3&amp;ROW($A62))*10^12,0)*'Process Emissions Multipliers'!$G$47</f>
        <v>102962885944.6338</v>
      </c>
      <c r="W54" s="90">
        <f t="shared" ca="1" si="8"/>
        <v>103722659267.65933</v>
      </c>
      <c r="X54" s="90">
        <f t="shared" ca="1" si="8"/>
        <v>104482432590.68484</v>
      </c>
      <c r="Y54" s="90">
        <f t="shared" ca="1" si="8"/>
        <v>105242205913.71036</v>
      </c>
      <c r="Z54" s="90">
        <f t="shared" ca="1" si="8"/>
        <v>106001979236.73589</v>
      </c>
      <c r="AA54" s="90">
        <f t="shared" ca="1" si="8"/>
        <v>106761752559.76141</v>
      </c>
      <c r="AB54" s="90">
        <f t="shared" ca="1" si="8"/>
        <v>107521525882.78693</v>
      </c>
      <c r="AC54" s="90">
        <f t="shared" ca="1" si="8"/>
        <v>108281299205.81245</v>
      </c>
      <c r="AD54" s="90">
        <f t="shared" ca="1" si="8"/>
        <v>109041072528.83798</v>
      </c>
      <c r="AE54" s="90">
        <f t="shared" ca="1" si="8"/>
        <v>109800845851.86349</v>
      </c>
      <c r="AF54" s="90">
        <f t="shared" ca="1" si="8"/>
        <v>110560619174.88901</v>
      </c>
      <c r="AG54" s="90">
        <f t="shared" ca="1" si="8"/>
        <v>111320392497.91454</v>
      </c>
      <c r="AH54" s="90">
        <f t="shared" ca="1" si="8"/>
        <v>112080165820.94003</v>
      </c>
      <c r="AI54" s="90">
        <f t="shared" ca="1" si="8"/>
        <v>112839939143.96558</v>
      </c>
      <c r="AJ54" s="90">
        <f t="shared" ca="1" si="8"/>
        <v>113599712466.99109</v>
      </c>
      <c r="AK54" s="90">
        <f t="shared" ca="1" si="8"/>
        <v>114359485790.0166</v>
      </c>
      <c r="AL54" s="90">
        <f t="shared" ca="1" si="8"/>
        <v>115119259113.04213</v>
      </c>
      <c r="AM54" s="90">
        <f t="shared" ca="1" si="11"/>
        <v>115879032436.06766</v>
      </c>
      <c r="AN54" s="90">
        <f t="shared" ca="1" si="11"/>
        <v>116638805759.09317</v>
      </c>
      <c r="AO54" s="90">
        <f t="shared" ca="1" si="11"/>
        <v>117398579082.1187</v>
      </c>
      <c r="AP54">
        <f ca="1">V54*'Process Emissions Multipliers'!$H$47</f>
        <v>118158352405.14421</v>
      </c>
    </row>
    <row r="55" spans="1:42">
      <c r="A55" s="74">
        <v>3</v>
      </c>
      <c r="B55" s="208">
        <f ca="1">IF('Other 2010'!$A63="CP",INDIRECT("'Other 2010'!"&amp;'Country Selector'!$B$3&amp;ROW($A63))*10^12,0)*'Process Emissions Multipliers'!$C$47</f>
        <v>9389503760.4822845</v>
      </c>
      <c r="C55">
        <f t="shared" ca="1" si="9"/>
        <v>11572269623.619333</v>
      </c>
      <c r="D55">
        <f t="shared" ca="1" si="9"/>
        <v>13755035486.756382</v>
      </c>
      <c r="E55">
        <f t="shared" ca="1" si="9"/>
        <v>15937801349.893427</v>
      </c>
      <c r="F55">
        <f t="shared" ca="1" si="9"/>
        <v>18120567213.030476</v>
      </c>
      <c r="G55">
        <f t="shared" ca="1" si="9"/>
        <v>20303333076.167526</v>
      </c>
      <c r="H55">
        <f t="shared" ca="1" si="9"/>
        <v>22486098939.304569</v>
      </c>
      <c r="I55">
        <f t="shared" ca="1" si="9"/>
        <v>24668864802.44162</v>
      </c>
      <c r="J55">
        <f t="shared" ca="1" si="9"/>
        <v>26851630665.578671</v>
      </c>
      <c r="K55">
        <f t="shared" ca="1" si="9"/>
        <v>29034396528.715717</v>
      </c>
      <c r="L55">
        <f ca="1">IF('Other 2020'!$A63="CP",INDIRECT("'Other 2020'!"&amp;'Country Selector'!$B$3&amp;ROW($A63))*10^12,0)*'Process Emissions Multipliers'!$E$47</f>
        <v>31217162391.852764</v>
      </c>
      <c r="M55">
        <f t="shared" ca="1" si="10"/>
        <v>32786913472.089119</v>
      </c>
      <c r="N55">
        <f t="shared" ca="1" si="10"/>
        <v>34356664552.325478</v>
      </c>
      <c r="O55">
        <f t="shared" ca="1" si="10"/>
        <v>35926415632.561829</v>
      </c>
      <c r="P55">
        <f t="shared" ca="1" si="10"/>
        <v>37496166712.798187</v>
      </c>
      <c r="Q55">
        <f t="shared" ca="1" si="10"/>
        <v>39065917793.034538</v>
      </c>
      <c r="R55">
        <f t="shared" ca="1" si="10"/>
        <v>40635668873.270897</v>
      </c>
      <c r="S55">
        <f t="shared" ca="1" si="10"/>
        <v>42205419953.507248</v>
      </c>
      <c r="T55">
        <f t="shared" ca="1" si="10"/>
        <v>43775171033.743607</v>
      </c>
      <c r="U55">
        <f t="shared" ca="1" si="10"/>
        <v>45344922113.979965</v>
      </c>
      <c r="V55">
        <f ca="1">IF('Other 2030'!$A63="CP",INDIRECT("'Other 2030'!"&amp;'Country Selector'!$B$3&amp;ROW($A63))*10^12,0)*'Process Emissions Multipliers'!$G$47</f>
        <v>46914673194.216316</v>
      </c>
      <c r="W55" s="90">
        <f t="shared" ca="1" si="8"/>
        <v>47260861209.678444</v>
      </c>
      <c r="X55" s="90">
        <f t="shared" ca="1" si="8"/>
        <v>47607049225.140572</v>
      </c>
      <c r="Y55" s="90">
        <f t="shared" ca="1" si="8"/>
        <v>47953237240.602699</v>
      </c>
      <c r="Z55" s="90">
        <f t="shared" ca="1" si="8"/>
        <v>48299425256.064819</v>
      </c>
      <c r="AA55" s="90">
        <f t="shared" ca="1" si="8"/>
        <v>48645613271.526947</v>
      </c>
      <c r="AB55" s="90">
        <f t="shared" ca="1" si="8"/>
        <v>48991801286.989075</v>
      </c>
      <c r="AC55" s="90">
        <f t="shared" ca="1" si="8"/>
        <v>49337989302.451202</v>
      </c>
      <c r="AD55" s="90">
        <f t="shared" ca="1" si="8"/>
        <v>49684177317.91333</v>
      </c>
      <c r="AE55" s="90">
        <f t="shared" ca="1" si="8"/>
        <v>50030365333.375458</v>
      </c>
      <c r="AF55" s="90">
        <f t="shared" ca="1" si="8"/>
        <v>50376553348.837578</v>
      </c>
      <c r="AG55" s="90">
        <f t="shared" ca="1" si="8"/>
        <v>50722741364.299706</v>
      </c>
      <c r="AH55" s="90">
        <f t="shared" ca="1" si="8"/>
        <v>51068929379.761833</v>
      </c>
      <c r="AI55" s="90">
        <f t="shared" ca="1" si="8"/>
        <v>51415117395.223953</v>
      </c>
      <c r="AJ55" s="90">
        <f t="shared" ca="1" si="8"/>
        <v>51761305410.686081</v>
      </c>
      <c r="AK55" s="90">
        <f t="shared" ca="1" si="8"/>
        <v>52107493426.148209</v>
      </c>
      <c r="AL55" s="90">
        <f t="shared" ca="1" si="8"/>
        <v>52453681441.610336</v>
      </c>
      <c r="AM55" s="90">
        <f t="shared" ca="1" si="11"/>
        <v>52799869457.072464</v>
      </c>
      <c r="AN55" s="90">
        <f t="shared" ca="1" si="11"/>
        <v>53146057472.534592</v>
      </c>
      <c r="AO55" s="90">
        <f t="shared" ca="1" si="11"/>
        <v>53492245487.996712</v>
      </c>
      <c r="AP55">
        <f ca="1">V55*'Process Emissions Multipliers'!$H$47</f>
        <v>53838433503.458839</v>
      </c>
    </row>
    <row r="56" spans="1:42">
      <c r="A56" s="74">
        <v>4</v>
      </c>
      <c r="B56" s="208">
        <f ca="1">IF('Other 2010'!$A64="CP",INDIRECT("'Other 2010'!"&amp;'Country Selector'!$B$3&amp;ROW($A64))*10^12,0)*'Process Emissions Multipliers'!$C$47</f>
        <v>40811282190.951469</v>
      </c>
      <c r="C56">
        <f t="shared" ca="1" si="9"/>
        <v>49762450034.725731</v>
      </c>
      <c r="D56">
        <f t="shared" ca="1" si="9"/>
        <v>58713617878.499992</v>
      </c>
      <c r="E56">
        <f t="shared" ca="1" si="9"/>
        <v>67664785722.274246</v>
      </c>
      <c r="F56">
        <f t="shared" ca="1" si="9"/>
        <v>76615953566.048508</v>
      </c>
      <c r="G56">
        <f t="shared" ca="1" si="9"/>
        <v>85567121409.822769</v>
      </c>
      <c r="H56">
        <f t="shared" ca="1" si="9"/>
        <v>94518289253.597031</v>
      </c>
      <c r="I56">
        <f t="shared" ca="1" si="9"/>
        <v>103469457097.37129</v>
      </c>
      <c r="J56">
        <f t="shared" ca="1" si="9"/>
        <v>112420624941.14555</v>
      </c>
      <c r="K56">
        <f t="shared" ca="1" si="9"/>
        <v>121371792784.91982</v>
      </c>
      <c r="L56">
        <f ca="1">IF('Other 2020'!$A64="CP",INDIRECT("'Other 2020'!"&amp;'Country Selector'!$B$3&amp;ROW($A64))*10^12,0)*'Process Emissions Multipliers'!$E$47</f>
        <v>130322960628.69408</v>
      </c>
      <c r="M56">
        <f t="shared" ca="1" si="10"/>
        <v>138570077964.6489</v>
      </c>
      <c r="N56">
        <f t="shared" ca="1" si="10"/>
        <v>146817195300.60373</v>
      </c>
      <c r="O56">
        <f t="shared" ca="1" si="10"/>
        <v>155064312636.55853</v>
      </c>
      <c r="P56">
        <f t="shared" ca="1" si="10"/>
        <v>163311429972.5134</v>
      </c>
      <c r="Q56">
        <f t="shared" ca="1" si="10"/>
        <v>171558547308.4682</v>
      </c>
      <c r="R56">
        <f t="shared" ca="1" si="10"/>
        <v>179805664644.42303</v>
      </c>
      <c r="S56">
        <f t="shared" ca="1" si="10"/>
        <v>188052781980.37787</v>
      </c>
      <c r="T56">
        <f t="shared" ca="1" si="10"/>
        <v>196299899316.3327</v>
      </c>
      <c r="U56">
        <f t="shared" ca="1" si="10"/>
        <v>204547016652.28757</v>
      </c>
      <c r="V56">
        <f ca="1">IF('Other 2030'!$A64="CP",INDIRECT("'Other 2030'!"&amp;'Country Selector'!$B$3&amp;ROW($A64))*10^12,0)*'Process Emissions Multipliers'!$G$47</f>
        <v>212794133988.24237</v>
      </c>
      <c r="W56" s="90">
        <f t="shared" ca="1" si="8"/>
        <v>214364362957.81033</v>
      </c>
      <c r="X56" s="90">
        <f t="shared" ca="1" si="8"/>
        <v>215934591927.3783</v>
      </c>
      <c r="Y56" s="90">
        <f t="shared" ca="1" si="8"/>
        <v>217504820896.94623</v>
      </c>
      <c r="Z56" s="90">
        <f t="shared" ca="1" si="8"/>
        <v>219075049866.51416</v>
      </c>
      <c r="AA56" s="90">
        <f t="shared" ca="1" si="8"/>
        <v>220645278836.08215</v>
      </c>
      <c r="AB56" s="90">
        <f t="shared" ca="1" si="8"/>
        <v>222215507805.65009</v>
      </c>
      <c r="AC56" s="90">
        <f t="shared" ca="1" si="8"/>
        <v>223785736775.21802</v>
      </c>
      <c r="AD56" s="90">
        <f t="shared" ca="1" si="8"/>
        <v>225355965744.78595</v>
      </c>
      <c r="AE56" s="90">
        <f t="shared" ca="1" si="8"/>
        <v>226926194714.35391</v>
      </c>
      <c r="AF56" s="90">
        <f t="shared" ca="1" si="8"/>
        <v>228496423683.92188</v>
      </c>
      <c r="AG56" s="90">
        <f t="shared" ca="1" si="8"/>
        <v>230066652653.48984</v>
      </c>
      <c r="AH56" s="90">
        <f t="shared" ca="1" si="8"/>
        <v>231636881623.0578</v>
      </c>
      <c r="AI56" s="90">
        <f t="shared" ca="1" si="8"/>
        <v>233207110592.62573</v>
      </c>
      <c r="AJ56" s="90">
        <f t="shared" ca="1" si="8"/>
        <v>234777339562.19366</v>
      </c>
      <c r="AK56" s="90">
        <f t="shared" ca="1" si="8"/>
        <v>236347568531.7616</v>
      </c>
      <c r="AL56" s="90">
        <f t="shared" ca="1" si="8"/>
        <v>237917797501.32956</v>
      </c>
      <c r="AM56" s="90">
        <f t="shared" ca="1" si="11"/>
        <v>239488026470.89755</v>
      </c>
      <c r="AN56" s="90">
        <f t="shared" ca="1" si="11"/>
        <v>241058255440.46548</v>
      </c>
      <c r="AO56" s="90">
        <f t="shared" ca="1" si="11"/>
        <v>242628484410.03339</v>
      </c>
      <c r="AP56">
        <f ca="1">V56*'Process Emissions Multipliers'!$H$47</f>
        <v>244198713379.60138</v>
      </c>
    </row>
    <row r="57" spans="1:42">
      <c r="A57" s="74">
        <v>5</v>
      </c>
      <c r="B57" s="208">
        <f ca="1">IF('Other 2010'!$A65="CP",INDIRECT("'Other 2010'!"&amp;'Country Selector'!$B$3&amp;ROW($A65))*10^12,0)*'Process Emissions Multipliers'!$C$47</f>
        <v>33115083425.232937</v>
      </c>
      <c r="C57">
        <f t="shared" ca="1" si="9"/>
        <v>40386075600.404892</v>
      </c>
      <c r="D57">
        <f t="shared" ca="1" si="9"/>
        <v>47657067775.576843</v>
      </c>
      <c r="E57">
        <f t="shared" ca="1" si="9"/>
        <v>54928059950.748802</v>
      </c>
      <c r="F57">
        <f t="shared" ca="1" si="9"/>
        <v>62199052125.920761</v>
      </c>
      <c r="G57">
        <f t="shared" ca="1" si="9"/>
        <v>69470044301.092712</v>
      </c>
      <c r="H57">
        <f t="shared" ca="1" si="9"/>
        <v>76741036476.264664</v>
      </c>
      <c r="I57">
        <f t="shared" ca="1" si="9"/>
        <v>84012028651.43663</v>
      </c>
      <c r="J57">
        <f t="shared" ca="1" si="9"/>
        <v>91283020826.608582</v>
      </c>
      <c r="K57">
        <f t="shared" ca="1" si="9"/>
        <v>98554013001.780548</v>
      </c>
      <c r="L57">
        <f ca="1">IF('Other 2020'!$A65="CP",INDIRECT("'Other 2020'!"&amp;'Country Selector'!$B$3&amp;ROW($A65))*10^12,0)*'Process Emissions Multipliers'!$E$47</f>
        <v>105825005176.9525</v>
      </c>
      <c r="M57">
        <f t="shared" ca="1" si="10"/>
        <v>112914621022.23499</v>
      </c>
      <c r="N57">
        <f t="shared" ca="1" si="10"/>
        <v>120004236867.51746</v>
      </c>
      <c r="O57">
        <f t="shared" ca="1" si="10"/>
        <v>127093852712.79993</v>
      </c>
      <c r="P57">
        <f t="shared" ca="1" si="10"/>
        <v>134183468558.08241</v>
      </c>
      <c r="Q57">
        <f t="shared" ca="1" si="10"/>
        <v>141273084403.3649</v>
      </c>
      <c r="R57">
        <f t="shared" ca="1" si="10"/>
        <v>148362700248.64737</v>
      </c>
      <c r="S57">
        <f t="shared" ca="1" si="10"/>
        <v>155452316093.92987</v>
      </c>
      <c r="T57">
        <f t="shared" ca="1" si="10"/>
        <v>162541931939.21234</v>
      </c>
      <c r="U57">
        <f t="shared" ca="1" si="10"/>
        <v>169631547784.49484</v>
      </c>
      <c r="V57">
        <f ca="1">IF('Other 2030'!$A65="CP",INDIRECT("'Other 2030'!"&amp;'Country Selector'!$B$3&amp;ROW($A65))*10^12,0)*'Process Emissions Multipliers'!$G$47</f>
        <v>176721163629.77731</v>
      </c>
      <c r="W57" s="90">
        <f t="shared" ca="1" si="8"/>
        <v>178025206581.83804</v>
      </c>
      <c r="X57" s="90">
        <f t="shared" ca="1" si="8"/>
        <v>179329249533.89877</v>
      </c>
      <c r="Y57" s="90">
        <f t="shared" ca="1" si="8"/>
        <v>180633292485.95953</v>
      </c>
      <c r="Z57" s="90">
        <f t="shared" ca="1" si="8"/>
        <v>181937335438.02023</v>
      </c>
      <c r="AA57" s="90">
        <f t="shared" ca="1" si="8"/>
        <v>183241378390.08096</v>
      </c>
      <c r="AB57" s="90">
        <f t="shared" ca="1" si="8"/>
        <v>184545421342.14169</v>
      </c>
      <c r="AC57" s="90">
        <f t="shared" ca="1" si="8"/>
        <v>185849464294.20245</v>
      </c>
      <c r="AD57" s="90">
        <f t="shared" ca="1" si="8"/>
        <v>187153507246.26315</v>
      </c>
      <c r="AE57" s="90">
        <f t="shared" ca="1" si="8"/>
        <v>188457550198.32391</v>
      </c>
      <c r="AF57" s="90">
        <f t="shared" ca="1" si="8"/>
        <v>189761593150.38464</v>
      </c>
      <c r="AG57" s="90">
        <f t="shared" ca="1" si="8"/>
        <v>191065636102.44537</v>
      </c>
      <c r="AH57" s="90">
        <f t="shared" ca="1" si="8"/>
        <v>192369679054.5061</v>
      </c>
      <c r="AI57" s="90">
        <f t="shared" ca="1" si="8"/>
        <v>193673722006.56683</v>
      </c>
      <c r="AJ57" s="90">
        <f t="shared" ca="1" si="8"/>
        <v>194977764958.62756</v>
      </c>
      <c r="AK57" s="90">
        <f t="shared" ca="1" si="8"/>
        <v>196281807910.68829</v>
      </c>
      <c r="AL57" s="90">
        <f t="shared" ca="1" si="8"/>
        <v>197585850862.74902</v>
      </c>
      <c r="AM57" s="90">
        <f t="shared" ca="1" si="11"/>
        <v>198889893814.80975</v>
      </c>
      <c r="AN57" s="90">
        <f t="shared" ca="1" si="11"/>
        <v>200193936766.87048</v>
      </c>
      <c r="AO57" s="90">
        <f t="shared" ca="1" si="11"/>
        <v>201497979718.93118</v>
      </c>
      <c r="AP57">
        <f ca="1">V57*'Process Emissions Multipliers'!$H$47</f>
        <v>202802022670.99194</v>
      </c>
    </row>
    <row r="58" spans="1:42">
      <c r="A58" s="74">
        <v>6</v>
      </c>
      <c r="B58" s="208">
        <f ca="1">IF('Other 2010'!$A66="CP",INDIRECT("'Other 2010'!"&amp;'Country Selector'!$B$3&amp;ROW($A66))*10^12,0)*'Process Emissions Multipliers'!$C$47</f>
        <v>5647358110.1089373</v>
      </c>
      <c r="C58">
        <f t="shared" ca="1" si="9"/>
        <v>7039665318.1936731</v>
      </c>
      <c r="D58">
        <f t="shared" ca="1" si="9"/>
        <v>8431972526.27841</v>
      </c>
      <c r="E58">
        <f t="shared" ca="1" si="9"/>
        <v>9824279734.3631458</v>
      </c>
      <c r="F58">
        <f t="shared" ca="1" si="9"/>
        <v>11216586942.447882</v>
      </c>
      <c r="G58">
        <f t="shared" ca="1" si="9"/>
        <v>12608894150.532618</v>
      </c>
      <c r="H58">
        <f t="shared" ca="1" si="9"/>
        <v>14001201358.617355</v>
      </c>
      <c r="I58">
        <f t="shared" ca="1" si="9"/>
        <v>15393508566.702089</v>
      </c>
      <c r="J58">
        <f t="shared" ca="1" si="9"/>
        <v>16785815774.786827</v>
      </c>
      <c r="K58">
        <f t="shared" ca="1" si="9"/>
        <v>18178122982.871563</v>
      </c>
      <c r="L58">
        <f ca="1">IF('Other 2020'!$A66="CP",INDIRECT("'Other 2020'!"&amp;'Country Selector'!$B$3&amp;ROW($A66))*10^12,0)*'Process Emissions Multipliers'!$E$47</f>
        <v>19570430190.956299</v>
      </c>
      <c r="M58">
        <f t="shared" ca="1" si="10"/>
        <v>20725613810.122925</v>
      </c>
      <c r="N58">
        <f t="shared" ca="1" si="10"/>
        <v>21880797429.289551</v>
      </c>
      <c r="O58">
        <f t="shared" ca="1" si="10"/>
        <v>23035981048.456173</v>
      </c>
      <c r="P58">
        <f t="shared" ca="1" si="10"/>
        <v>24191164667.622803</v>
      </c>
      <c r="Q58">
        <f t="shared" ca="1" si="10"/>
        <v>25346348286.789425</v>
      </c>
      <c r="R58">
        <f t="shared" ca="1" si="10"/>
        <v>26501531905.956047</v>
      </c>
      <c r="S58">
        <f t="shared" ca="1" si="10"/>
        <v>27656715525.122673</v>
      </c>
      <c r="T58">
        <f t="shared" ca="1" si="10"/>
        <v>28811899144.289303</v>
      </c>
      <c r="U58">
        <f t="shared" ca="1" si="10"/>
        <v>29967082763.455929</v>
      </c>
      <c r="V58">
        <f ca="1">IF('Other 2030'!$A66="CP",INDIRECT("'Other 2030'!"&amp;'Country Selector'!$B$3&amp;ROW($A66))*10^12,0)*'Process Emissions Multipliers'!$G$47</f>
        <v>31122266382.622551</v>
      </c>
      <c r="W58" s="90">
        <f t="shared" ca="1" si="8"/>
        <v>31351920665.645714</v>
      </c>
      <c r="X58" s="90">
        <f t="shared" ca="1" si="8"/>
        <v>31581574948.66888</v>
      </c>
      <c r="Y58" s="90">
        <f t="shared" ca="1" si="8"/>
        <v>31811229231.692039</v>
      </c>
      <c r="Z58" s="90">
        <f t="shared" ca="1" si="8"/>
        <v>32040883514.715202</v>
      </c>
      <c r="AA58" s="90">
        <f t="shared" ca="1" si="8"/>
        <v>32270537797.738365</v>
      </c>
      <c r="AB58" s="90">
        <f t="shared" ca="1" si="8"/>
        <v>32500192080.761528</v>
      </c>
      <c r="AC58" s="90">
        <f t="shared" ca="1" si="8"/>
        <v>32729846363.784691</v>
      </c>
      <c r="AD58" s="90">
        <f t="shared" ca="1" si="8"/>
        <v>32959500646.807854</v>
      </c>
      <c r="AE58" s="90">
        <f t="shared" ca="1" si="8"/>
        <v>33189154929.831017</v>
      </c>
      <c r="AF58" s="90">
        <f t="shared" ca="1" si="8"/>
        <v>33418809212.854179</v>
      </c>
      <c r="AG58" s="90">
        <f t="shared" ca="1" si="8"/>
        <v>33648463495.877346</v>
      </c>
      <c r="AH58" s="90">
        <f t="shared" ca="1" si="8"/>
        <v>33878117778.900505</v>
      </c>
      <c r="AI58" s="90">
        <f t="shared" ca="1" si="8"/>
        <v>34107772061.923668</v>
      </c>
      <c r="AJ58" s="90">
        <f t="shared" ca="1" si="8"/>
        <v>34337426344.946831</v>
      </c>
      <c r="AK58" s="90">
        <f t="shared" ca="1" si="8"/>
        <v>34567080627.969994</v>
      </c>
      <c r="AL58" s="90">
        <f t="shared" ca="1" si="8"/>
        <v>34796734910.993156</v>
      </c>
      <c r="AM58" s="90">
        <f t="shared" ca="1" si="11"/>
        <v>35026389194.016319</v>
      </c>
      <c r="AN58" s="90">
        <f t="shared" ca="1" si="11"/>
        <v>35256043477.039482</v>
      </c>
      <c r="AO58" s="90">
        <f t="shared" ca="1" si="11"/>
        <v>35485697760.062645</v>
      </c>
      <c r="AP58">
        <f ca="1">V58*'Process Emissions Multipliers'!$H$47</f>
        <v>35715352043.085808</v>
      </c>
    </row>
    <row r="59" spans="1:42">
      <c r="A59" s="74">
        <v>7</v>
      </c>
      <c r="B59" s="208">
        <f ca="1">IF('Other 2010'!$A67="CP",INDIRECT("'Other 2010'!"&amp;'Country Selector'!$B$3&amp;ROW($A67))*10^12,0)*'Process Emissions Multipliers'!$C$47</f>
        <v>275932927.72985393</v>
      </c>
      <c r="C59">
        <f t="shared" ca="1" si="9"/>
        <v>378548949.30012393</v>
      </c>
      <c r="D59">
        <f t="shared" ca="1" si="9"/>
        <v>481164970.87039387</v>
      </c>
      <c r="E59">
        <f t="shared" ca="1" si="9"/>
        <v>583780992.44066393</v>
      </c>
      <c r="F59">
        <f t="shared" ca="1" si="9"/>
        <v>686397014.01093388</v>
      </c>
      <c r="G59">
        <f t="shared" ca="1" si="9"/>
        <v>789013035.58120382</v>
      </c>
      <c r="H59">
        <f t="shared" ca="1" si="9"/>
        <v>891629057.15147388</v>
      </c>
      <c r="I59">
        <f t="shared" ca="1" si="9"/>
        <v>994245078.7217437</v>
      </c>
      <c r="J59">
        <f t="shared" ca="1" si="9"/>
        <v>1096861100.2920136</v>
      </c>
      <c r="K59">
        <f t="shared" ca="1" si="9"/>
        <v>1199477121.8622839</v>
      </c>
      <c r="L59">
        <f ca="1">IF('Other 2020'!$A67="CP",INDIRECT("'Other 2020'!"&amp;'Country Selector'!$B$3&amp;ROW($A67))*10^12,0)*'Process Emissions Multipliers'!$E$47</f>
        <v>1302093143.4325538</v>
      </c>
      <c r="M59">
        <f t="shared" ca="1" si="10"/>
        <v>1336347073.9650762</v>
      </c>
      <c r="N59">
        <f t="shared" ca="1" si="10"/>
        <v>1370601004.4975986</v>
      </c>
      <c r="O59">
        <f t="shared" ca="1" si="10"/>
        <v>1404854935.0301208</v>
      </c>
      <c r="P59">
        <f t="shared" ca="1" si="10"/>
        <v>1439108865.5626435</v>
      </c>
      <c r="Q59">
        <f t="shared" ca="1" si="10"/>
        <v>1473362796.0951657</v>
      </c>
      <c r="R59">
        <f t="shared" ca="1" si="10"/>
        <v>1507616726.6276879</v>
      </c>
      <c r="S59">
        <f t="shared" ca="1" si="10"/>
        <v>1541870657.1602104</v>
      </c>
      <c r="T59">
        <f t="shared" ca="1" si="10"/>
        <v>1576124587.692733</v>
      </c>
      <c r="U59">
        <f t="shared" ca="1" si="10"/>
        <v>1610378518.2252553</v>
      </c>
      <c r="V59">
        <f ca="1">IF('Other 2030'!$A67="CP",INDIRECT("'Other 2030'!"&amp;'Country Selector'!$B$3&amp;ROW($A67))*10^12,0)*'Process Emissions Multipliers'!$G$47</f>
        <v>1644632448.7577777</v>
      </c>
      <c r="W59" s="90">
        <f t="shared" ca="1" si="8"/>
        <v>1656768354.3249567</v>
      </c>
      <c r="X59" s="90">
        <f t="shared" ca="1" si="8"/>
        <v>1668904259.8921356</v>
      </c>
      <c r="Y59" s="90">
        <f t="shared" ca="1" si="8"/>
        <v>1681040165.4593148</v>
      </c>
      <c r="Z59" s="90">
        <f t="shared" ca="1" si="8"/>
        <v>1693176071.0264935</v>
      </c>
      <c r="AA59" s="90">
        <f t="shared" ca="1" si="8"/>
        <v>1705311976.5936725</v>
      </c>
      <c r="AB59" s="90">
        <f t="shared" ca="1" si="8"/>
        <v>1717447882.1608515</v>
      </c>
      <c r="AC59" s="90">
        <f t="shared" ca="1" si="8"/>
        <v>1729583787.7280304</v>
      </c>
      <c r="AD59" s="90">
        <f t="shared" ca="1" si="8"/>
        <v>1741719693.2952094</v>
      </c>
      <c r="AE59" s="90">
        <f t="shared" ca="1" si="8"/>
        <v>1753855598.8623886</v>
      </c>
      <c r="AF59" s="90">
        <f t="shared" ca="1" si="8"/>
        <v>1765991504.4295673</v>
      </c>
      <c r="AG59" s="90">
        <f t="shared" ca="1" si="8"/>
        <v>1778127409.9967465</v>
      </c>
      <c r="AH59" s="90">
        <f t="shared" ca="1" si="8"/>
        <v>1790263315.5639255</v>
      </c>
      <c r="AI59" s="90">
        <f t="shared" ca="1" si="8"/>
        <v>1802399221.1311045</v>
      </c>
      <c r="AJ59" s="90">
        <f t="shared" ca="1" si="8"/>
        <v>1814535126.6982832</v>
      </c>
      <c r="AK59" s="90">
        <f t="shared" ca="1" si="8"/>
        <v>1826671032.2654624</v>
      </c>
      <c r="AL59" s="90">
        <f t="shared" ca="1" si="8"/>
        <v>1838806937.8326411</v>
      </c>
      <c r="AM59" s="90">
        <f t="shared" ca="1" si="11"/>
        <v>1850942843.3998201</v>
      </c>
      <c r="AN59" s="90">
        <f t="shared" ca="1" si="11"/>
        <v>1863078748.9669991</v>
      </c>
      <c r="AO59" s="90">
        <f t="shared" ca="1" si="11"/>
        <v>1875214654.5341783</v>
      </c>
      <c r="AP59">
        <f ca="1">V59*'Process Emissions Multipliers'!$H$47</f>
        <v>1887350560.1013572</v>
      </c>
    </row>
    <row r="60" spans="1:42">
      <c r="A60" s="74">
        <v>8</v>
      </c>
      <c r="B60" s="208">
        <f ca="1">IF('Other 2010'!$A68="CP",INDIRECT("'Other 2010'!"&amp;'Country Selector'!$B$3&amp;ROW($A68))*10^12,0)*'Process Emissions Multipliers'!$C$47</f>
        <v>392060604.87780207</v>
      </c>
      <c r="C60">
        <f t="shared" ca="1" si="9"/>
        <v>468154646.68748844</v>
      </c>
      <c r="D60">
        <f t="shared" ca="1" si="9"/>
        <v>544248688.49717486</v>
      </c>
      <c r="E60">
        <f t="shared" ca="1" si="9"/>
        <v>620342730.30686128</v>
      </c>
      <c r="F60">
        <f t="shared" ca="1" si="9"/>
        <v>696436772.11654758</v>
      </c>
      <c r="G60">
        <f t="shared" ca="1" si="9"/>
        <v>772530813.92623401</v>
      </c>
      <c r="H60">
        <f t="shared" ca="1" si="9"/>
        <v>848624855.73592043</v>
      </c>
      <c r="I60">
        <f t="shared" ca="1" si="9"/>
        <v>924718897.54560673</v>
      </c>
      <c r="J60">
        <f t="shared" ca="1" si="9"/>
        <v>1000812939.3552932</v>
      </c>
      <c r="K60">
        <f t="shared" ca="1" si="9"/>
        <v>1076906981.1649795</v>
      </c>
      <c r="L60">
        <f ca="1">IF('Other 2020'!$A68="CP",INDIRECT("'Other 2020'!"&amp;'Country Selector'!$B$3&amp;ROW($A68))*10^12,0)*'Process Emissions Multipliers'!$E$47</f>
        <v>1153001022.9746659</v>
      </c>
      <c r="M60">
        <f t="shared" ca="1" si="10"/>
        <v>1207831341.9467504</v>
      </c>
      <c r="N60">
        <f t="shared" ca="1" si="10"/>
        <v>1262661660.9188349</v>
      </c>
      <c r="O60">
        <f t="shared" ca="1" si="10"/>
        <v>1317491979.8909194</v>
      </c>
      <c r="P60">
        <f t="shared" ca="1" si="10"/>
        <v>1372322298.863004</v>
      </c>
      <c r="Q60">
        <f t="shared" ca="1" si="10"/>
        <v>1427152617.8350885</v>
      </c>
      <c r="R60">
        <f t="shared" ca="1" si="10"/>
        <v>1481982936.807173</v>
      </c>
      <c r="S60">
        <f t="shared" ca="1" si="10"/>
        <v>1536813255.7792575</v>
      </c>
      <c r="T60">
        <f t="shared" ca="1" si="10"/>
        <v>1591643574.7513421</v>
      </c>
      <c r="U60">
        <f t="shared" ca="1" si="10"/>
        <v>1646473893.7234266</v>
      </c>
      <c r="V60">
        <f ca="1">IF('Other 2030'!$A68="CP",INDIRECT("'Other 2030'!"&amp;'Country Selector'!$B$3&amp;ROW($A68))*10^12,0)*'Process Emissions Multipliers'!$G$47</f>
        <v>1701304212.6955111</v>
      </c>
      <c r="W60" s="90">
        <f t="shared" ca="1" si="8"/>
        <v>1713858304.8161616</v>
      </c>
      <c r="X60" s="90">
        <f t="shared" ca="1" si="8"/>
        <v>1726412396.9368126</v>
      </c>
      <c r="Y60" s="90">
        <f t="shared" ca="1" si="8"/>
        <v>1738966489.0574632</v>
      </c>
      <c r="Z60" s="90">
        <f t="shared" ca="1" si="8"/>
        <v>1751520581.1781139</v>
      </c>
      <c r="AA60" s="90">
        <f t="shared" ca="1" si="8"/>
        <v>1764074673.2987647</v>
      </c>
      <c r="AB60" s="90">
        <f t="shared" ca="1" si="8"/>
        <v>1776628765.4194155</v>
      </c>
      <c r="AC60" s="90">
        <f t="shared" ca="1" si="8"/>
        <v>1789182857.5400662</v>
      </c>
      <c r="AD60" s="90">
        <f t="shared" ca="1" si="8"/>
        <v>1801736949.6607168</v>
      </c>
      <c r="AE60" s="90">
        <f t="shared" ca="1" si="8"/>
        <v>1814291041.7813675</v>
      </c>
      <c r="AF60" s="90">
        <f t="shared" ca="1" si="8"/>
        <v>1826845133.9020181</v>
      </c>
      <c r="AG60" s="90">
        <f t="shared" ca="1" si="8"/>
        <v>1839399226.0226691</v>
      </c>
      <c r="AH60" s="90">
        <f t="shared" ca="1" si="8"/>
        <v>1851953318.1433196</v>
      </c>
      <c r="AI60" s="90">
        <f t="shared" ca="1" si="8"/>
        <v>1864507410.2639704</v>
      </c>
      <c r="AJ60" s="90">
        <f t="shared" ca="1" si="8"/>
        <v>1877061502.3846211</v>
      </c>
      <c r="AK60" s="90">
        <f t="shared" ca="1" si="8"/>
        <v>1889615594.5052717</v>
      </c>
      <c r="AL60" s="90">
        <f t="shared" ca="1" si="8"/>
        <v>1902169686.6259222</v>
      </c>
      <c r="AM60" s="90">
        <f t="shared" ca="1" si="11"/>
        <v>1914723778.7465732</v>
      </c>
      <c r="AN60" s="90">
        <f t="shared" ca="1" si="11"/>
        <v>1927277870.8672237</v>
      </c>
      <c r="AO60" s="90">
        <f t="shared" ca="1" si="11"/>
        <v>1939831962.9878747</v>
      </c>
      <c r="AP60">
        <f ca="1">V60*'Process Emissions Multipliers'!$H$47</f>
        <v>1952386055.1085253</v>
      </c>
    </row>
    <row r="61" spans="1:42">
      <c r="A61" s="74">
        <v>9</v>
      </c>
      <c r="B61" s="208">
        <f ca="1">IF('Other 2010'!$A69="CP",INDIRECT("'Other 2010'!"&amp;'Country Selector'!$B$3&amp;ROW($A69))*10^12,0)*'Process Emissions Multipliers'!$C$47</f>
        <v>15202598021.162191</v>
      </c>
      <c r="C61">
        <f t="shared" ca="1" si="9"/>
        <v>16880889897.106354</v>
      </c>
      <c r="D61">
        <f t="shared" ca="1" si="9"/>
        <v>18559181773.050522</v>
      </c>
      <c r="E61">
        <f t="shared" ca="1" si="9"/>
        <v>20237473648.994682</v>
      </c>
      <c r="F61">
        <f t="shared" ca="1" si="9"/>
        <v>21915765524.93885</v>
      </c>
      <c r="G61">
        <f t="shared" ca="1" si="9"/>
        <v>23594057400.883011</v>
      </c>
      <c r="H61">
        <f t="shared" ca="1" si="9"/>
        <v>25272349276.827179</v>
      </c>
      <c r="I61">
        <f t="shared" ca="1" si="9"/>
        <v>26950641152.771347</v>
      </c>
      <c r="J61">
        <f t="shared" ca="1" si="9"/>
        <v>28628933028.715508</v>
      </c>
      <c r="K61">
        <f t="shared" ca="1" si="9"/>
        <v>30307224904.659668</v>
      </c>
      <c r="L61">
        <f ca="1">IF('Other 2020'!$A69="CP",INDIRECT("'Other 2020'!"&amp;'Country Selector'!$B$3&amp;ROW($A69))*10^12,0)*'Process Emissions Multipliers'!$E$47</f>
        <v>31985516780.603836</v>
      </c>
      <c r="M61">
        <f t="shared" ca="1" si="10"/>
        <v>34282807799.605</v>
      </c>
      <c r="N61">
        <f t="shared" ca="1" si="10"/>
        <v>36580098818.606171</v>
      </c>
      <c r="O61">
        <f t="shared" ca="1" si="10"/>
        <v>38877389837.607338</v>
      </c>
      <c r="P61">
        <f t="shared" ca="1" si="10"/>
        <v>41174680856.608505</v>
      </c>
      <c r="Q61">
        <f t="shared" ca="1" si="10"/>
        <v>43471971875.609673</v>
      </c>
      <c r="R61">
        <f t="shared" ca="1" si="10"/>
        <v>45769262894.61084</v>
      </c>
      <c r="S61">
        <f t="shared" ca="1" si="10"/>
        <v>48066553913.612015</v>
      </c>
      <c r="T61">
        <f t="shared" ca="1" si="10"/>
        <v>50363844932.613174</v>
      </c>
      <c r="U61">
        <f t="shared" ca="1" si="10"/>
        <v>52661135951.614342</v>
      </c>
      <c r="V61">
        <f ca="1">IF('Other 2030'!$A69="CP",INDIRECT("'Other 2030'!"&amp;'Country Selector'!$B$3&amp;ROW($A69))*10^12,0)*'Process Emissions Multipliers'!$G$47</f>
        <v>54958426970.615509</v>
      </c>
      <c r="W61" s="90">
        <f t="shared" ca="1" si="8"/>
        <v>55363970641.081131</v>
      </c>
      <c r="X61" s="90">
        <f t="shared" ca="1" si="8"/>
        <v>55769514311.546753</v>
      </c>
      <c r="Y61" s="90">
        <f t="shared" ca="1" si="8"/>
        <v>56175057982.012367</v>
      </c>
      <c r="Z61" s="90">
        <f t="shared" ca="1" si="8"/>
        <v>56580601652.477997</v>
      </c>
      <c r="AA61" s="90">
        <f t="shared" ca="1" si="8"/>
        <v>56986145322.943619</v>
      </c>
      <c r="AB61" s="90">
        <f t="shared" ca="1" si="8"/>
        <v>57391688993.409241</v>
      </c>
      <c r="AC61" s="90">
        <f t="shared" ca="1" si="8"/>
        <v>57797232663.874863</v>
      </c>
      <c r="AD61" s="90">
        <f t="shared" ca="1" si="8"/>
        <v>58202776334.340485</v>
      </c>
      <c r="AE61" s="90">
        <f t="shared" ca="1" si="8"/>
        <v>58608320004.806107</v>
      </c>
      <c r="AF61" s="90">
        <f t="shared" ca="1" si="8"/>
        <v>59013863675.271729</v>
      </c>
      <c r="AG61" s="90">
        <f t="shared" ca="1" si="8"/>
        <v>59419407345.73735</v>
      </c>
      <c r="AH61" s="90">
        <f t="shared" ca="1" si="8"/>
        <v>59824951016.202972</v>
      </c>
      <c r="AI61" s="90">
        <f t="shared" ca="1" si="8"/>
        <v>60230494686.668594</v>
      </c>
      <c r="AJ61" s="90">
        <f t="shared" ca="1" si="8"/>
        <v>60636038357.134216</v>
      </c>
      <c r="AK61" s="90">
        <f t="shared" ca="1" si="8"/>
        <v>61041582027.599831</v>
      </c>
      <c r="AL61" s="90">
        <f t="shared" ca="1" si="8"/>
        <v>61447125698.065453</v>
      </c>
      <c r="AM61" s="90">
        <f t="shared" ca="1" si="11"/>
        <v>61852669368.531075</v>
      </c>
      <c r="AN61" s="90">
        <f t="shared" ca="1" si="11"/>
        <v>62258213038.996696</v>
      </c>
      <c r="AO61" s="90">
        <f t="shared" ca="1" si="11"/>
        <v>62663756709.462318</v>
      </c>
      <c r="AP61">
        <f ca="1">V61*'Process Emissions Multipliers'!$H$47</f>
        <v>63069300379.92794</v>
      </c>
    </row>
    <row r="62" spans="1:42">
      <c r="A62" s="74">
        <v>10</v>
      </c>
      <c r="B62" s="208">
        <f ca="1">IF('Other 2010'!$A70="CP",INDIRECT("'Other 2010'!"&amp;'Country Selector'!$B$3&amp;ROW($A70))*10^12,0)*'Process Emissions Multipliers'!$C$47</f>
        <v>10192004949.635563</v>
      </c>
      <c r="C62">
        <f t="shared" ca="1" si="9"/>
        <v>15369424433.236752</v>
      </c>
      <c r="D62">
        <f t="shared" ca="1" si="9"/>
        <v>20546843916.83794</v>
      </c>
      <c r="E62">
        <f t="shared" ca="1" si="9"/>
        <v>25724263400.439125</v>
      </c>
      <c r="F62">
        <f t="shared" ca="1" si="9"/>
        <v>30901682884.040318</v>
      </c>
      <c r="G62">
        <f t="shared" ca="1" si="9"/>
        <v>36079102367.641502</v>
      </c>
      <c r="H62">
        <f t="shared" ca="1" si="9"/>
        <v>41256521851.242691</v>
      </c>
      <c r="I62">
        <f t="shared" ca="1" si="9"/>
        <v>46433941334.84388</v>
      </c>
      <c r="J62">
        <f t="shared" ca="1" si="9"/>
        <v>51611360818.445068</v>
      </c>
      <c r="K62">
        <f t="shared" ca="1" si="9"/>
        <v>56788780302.046257</v>
      </c>
      <c r="L62">
        <f ca="1">IF('Other 2020'!$A70="CP",INDIRECT("'Other 2020'!"&amp;'Country Selector'!$B$3&amp;ROW($A70))*10^12,0)*'Process Emissions Multipliers'!$E$47</f>
        <v>61966199785.647446</v>
      </c>
      <c r="M62">
        <f t="shared" ca="1" si="10"/>
        <v>65605410489.236603</v>
      </c>
      <c r="N62">
        <f t="shared" ca="1" si="10"/>
        <v>69244621192.82576</v>
      </c>
      <c r="O62">
        <f t="shared" ca="1" si="10"/>
        <v>72883831896.414917</v>
      </c>
      <c r="P62">
        <f t="shared" ca="1" si="10"/>
        <v>76523042600.004059</v>
      </c>
      <c r="Q62">
        <f t="shared" ca="1" si="10"/>
        <v>80162253303.593231</v>
      </c>
      <c r="R62">
        <f t="shared" ca="1" si="10"/>
        <v>83801464007.182373</v>
      </c>
      <c r="S62">
        <f t="shared" ca="1" si="10"/>
        <v>87440674710.77153</v>
      </c>
      <c r="T62">
        <f t="shared" ca="1" si="10"/>
        <v>91079885414.360687</v>
      </c>
      <c r="U62">
        <f t="shared" ca="1" si="10"/>
        <v>94719096117.949844</v>
      </c>
      <c r="V62">
        <f ca="1">IF('Other 2030'!$A70="CP",INDIRECT("'Other 2030'!"&amp;'Country Selector'!$B$3&amp;ROW($A70))*10^12,0)*'Process Emissions Multipliers'!$G$47</f>
        <v>98358306821.539001</v>
      </c>
      <c r="W62" s="90">
        <f t="shared" ca="1" si="8"/>
        <v>99084102499.616135</v>
      </c>
      <c r="X62" s="90">
        <f t="shared" ca="1" si="8"/>
        <v>99809898177.693268</v>
      </c>
      <c r="Y62" s="90">
        <f t="shared" ca="1" si="8"/>
        <v>100535693855.77042</v>
      </c>
      <c r="Z62" s="90">
        <f t="shared" ca="1" si="8"/>
        <v>101261489533.84755</v>
      </c>
      <c r="AA62" s="90">
        <f t="shared" ca="1" si="8"/>
        <v>101987285211.92468</v>
      </c>
      <c r="AB62" s="90">
        <f t="shared" ca="1" si="8"/>
        <v>102713080890.00183</v>
      </c>
      <c r="AC62" s="90">
        <f t="shared" ca="1" si="8"/>
        <v>103438876568.07895</v>
      </c>
      <c r="AD62" s="90">
        <f t="shared" ca="1" si="8"/>
        <v>104164672246.1561</v>
      </c>
      <c r="AE62" s="90">
        <f t="shared" ca="1" si="8"/>
        <v>104890467924.23325</v>
      </c>
      <c r="AF62" s="90">
        <f t="shared" ca="1" si="8"/>
        <v>105616263602.31036</v>
      </c>
      <c r="AG62" s="90">
        <f t="shared" ca="1" si="8"/>
        <v>106342059280.38751</v>
      </c>
      <c r="AH62" s="90">
        <f t="shared" ca="1" si="8"/>
        <v>107067854958.46465</v>
      </c>
      <c r="AI62" s="90">
        <f t="shared" ca="1" si="8"/>
        <v>107793650636.54179</v>
      </c>
      <c r="AJ62" s="90">
        <f t="shared" ca="1" si="8"/>
        <v>108519446314.61891</v>
      </c>
      <c r="AK62" s="90">
        <f t="shared" ca="1" si="8"/>
        <v>109245241992.69606</v>
      </c>
      <c r="AL62" s="90">
        <f t="shared" ca="1" si="8"/>
        <v>109971037670.77319</v>
      </c>
      <c r="AM62" s="90">
        <f t="shared" ca="1" si="11"/>
        <v>110696833348.85033</v>
      </c>
      <c r="AN62" s="90">
        <f t="shared" ca="1" si="11"/>
        <v>111422629026.92747</v>
      </c>
      <c r="AO62" s="90">
        <f t="shared" ca="1" si="11"/>
        <v>112148424705.00459</v>
      </c>
      <c r="AP62">
        <f ca="1">V62*'Process Emissions Multipliers'!$H$47</f>
        <v>112874220383.08174</v>
      </c>
    </row>
    <row r="63" spans="1:42">
      <c r="A63" s="74">
        <v>11</v>
      </c>
      <c r="B63" s="208">
        <f ca="1">IF('Other 2010'!$A71="CP",INDIRECT("'Other 2010'!"&amp;'Country Selector'!$B$3&amp;ROW($A71))*10^12,0)*'Process Emissions Multipliers'!$C$47</f>
        <v>2356762333.7864642</v>
      </c>
      <c r="C63">
        <f t="shared" ca="1" si="9"/>
        <v>2907922568.6283579</v>
      </c>
      <c r="D63">
        <f t="shared" ca="1" si="9"/>
        <v>3459082803.4702511</v>
      </c>
      <c r="E63">
        <f t="shared" ca="1" si="9"/>
        <v>4010243038.3121443</v>
      </c>
      <c r="F63">
        <f t="shared" ref="D63:K95" ca="1" si="12">$B63*($L$1-F$1)/($L$1-$B$1)+$L63*(F$1-$B$1)/($L$1-$B$1)</f>
        <v>4561403273.1540375</v>
      </c>
      <c r="G63">
        <f t="shared" ca="1" si="12"/>
        <v>5112563507.9959316</v>
      </c>
      <c r="H63">
        <f t="shared" ca="1" si="12"/>
        <v>5663723742.8378248</v>
      </c>
      <c r="I63">
        <f t="shared" ca="1" si="12"/>
        <v>6214883977.679719</v>
      </c>
      <c r="J63">
        <f t="shared" ca="1" si="12"/>
        <v>6766044212.5216112</v>
      </c>
      <c r="K63">
        <f t="shared" ca="1" si="12"/>
        <v>7317204447.3635054</v>
      </c>
      <c r="L63">
        <f ca="1">IF('Other 2020'!$A71="CP",INDIRECT("'Other 2020'!"&amp;'Country Selector'!$B$3&amp;ROW($A71))*10^12,0)*'Process Emissions Multipliers'!$E$47</f>
        <v>7868364682.2053986</v>
      </c>
      <c r="M63">
        <f t="shared" ca="1" si="10"/>
        <v>8380555433.9854908</v>
      </c>
      <c r="N63">
        <f t="shared" ca="1" si="10"/>
        <v>8892746185.765583</v>
      </c>
      <c r="O63">
        <f t="shared" ca="1" si="10"/>
        <v>9404936937.5456772</v>
      </c>
      <c r="P63">
        <f t="shared" ref="N63:U95" ca="1" si="13">$L63*($V$1-P$1)/($V$1-$L$1)+$V63*(P$1-$L$1)/($V$1-$L$1)</f>
        <v>9917127689.3257713</v>
      </c>
      <c r="Q63">
        <f t="shared" ca="1" si="13"/>
        <v>10429318441.105864</v>
      </c>
      <c r="R63">
        <f t="shared" ca="1" si="13"/>
        <v>10941509192.885956</v>
      </c>
      <c r="S63">
        <f t="shared" ca="1" si="13"/>
        <v>11453699944.666048</v>
      </c>
      <c r="T63">
        <f t="shared" ca="1" si="13"/>
        <v>11965890696.446142</v>
      </c>
      <c r="U63">
        <f t="shared" ca="1" si="13"/>
        <v>12478081448.226234</v>
      </c>
      <c r="V63">
        <f ca="1">IF('Other 2030'!$A71="CP",INDIRECT("'Other 2030'!"&amp;'Country Selector'!$B$3&amp;ROW($A71))*10^12,0)*'Process Emissions Multipliers'!$G$47</f>
        <v>12990272200.006329</v>
      </c>
      <c r="W63" s="90">
        <f t="shared" ref="W63:AL78" ca="1" si="14">$V63*($AP$1-W$1)/($AP$1-$V$1)+$AP63*(W$1-$V$1)/($AP$1-$V$1)</f>
        <v>13086128703.889797</v>
      </c>
      <c r="X63" s="90">
        <f t="shared" ca="1" si="14"/>
        <v>13181985207.773264</v>
      </c>
      <c r="Y63" s="90">
        <f t="shared" ca="1" si="14"/>
        <v>13277841711.656731</v>
      </c>
      <c r="Z63" s="90">
        <f t="shared" ca="1" si="14"/>
        <v>13373698215.540199</v>
      </c>
      <c r="AA63" s="90">
        <f t="shared" ca="1" si="14"/>
        <v>13469554719.423668</v>
      </c>
      <c r="AB63" s="90">
        <f t="shared" ca="1" si="14"/>
        <v>13565411223.307135</v>
      </c>
      <c r="AC63" s="90">
        <f t="shared" ca="1" si="14"/>
        <v>13661267727.190605</v>
      </c>
      <c r="AD63" s="90">
        <f t="shared" ca="1" si="14"/>
        <v>13757124231.07407</v>
      </c>
      <c r="AE63" s="90">
        <f t="shared" ca="1" si="14"/>
        <v>13852980734.957539</v>
      </c>
      <c r="AF63" s="90">
        <f t="shared" ca="1" si="14"/>
        <v>13948837238.841007</v>
      </c>
      <c r="AG63" s="90">
        <f t="shared" ca="1" si="14"/>
        <v>14044693742.724476</v>
      </c>
      <c r="AH63" s="90">
        <f t="shared" ca="1" si="14"/>
        <v>14140550246.607943</v>
      </c>
      <c r="AI63" s="90">
        <f t="shared" ca="1" si="14"/>
        <v>14236406750.491409</v>
      </c>
      <c r="AJ63" s="90">
        <f t="shared" ca="1" si="14"/>
        <v>14332263254.374878</v>
      </c>
      <c r="AK63" s="90">
        <f t="shared" ca="1" si="14"/>
        <v>14428119758.258347</v>
      </c>
      <c r="AL63" s="90">
        <f t="shared" ca="1" si="14"/>
        <v>14523976262.141815</v>
      </c>
      <c r="AM63" s="90">
        <f t="shared" ca="1" si="11"/>
        <v>14619832766.025284</v>
      </c>
      <c r="AN63" s="90">
        <f t="shared" ca="1" si="11"/>
        <v>14715689269.908751</v>
      </c>
      <c r="AO63" s="90">
        <f t="shared" ca="1" si="11"/>
        <v>14811545773.792217</v>
      </c>
      <c r="AP63">
        <f ca="1">V63*'Process Emissions Multipliers'!$H$47</f>
        <v>14907402277.675686</v>
      </c>
    </row>
    <row r="64" spans="1:42">
      <c r="A64" s="74">
        <v>12</v>
      </c>
      <c r="B64" s="208">
        <f ca="1">IF('Other 2010'!$A72="CP",INDIRECT("'Other 2010'!"&amp;'Country Selector'!$B$3&amp;ROW($A72))*10^12,0)*'Process Emissions Multipliers'!$C$47</f>
        <v>2195539387.3156457</v>
      </c>
      <c r="C64">
        <f t="shared" ref="C64:K127" ca="1" si="15">$B64*($L$1-C$1)/($L$1-$B$1)+$L64*(C$1-$B$1)/($L$1-$B$1)</f>
        <v>2669041145.6735001</v>
      </c>
      <c r="D64">
        <f t="shared" ca="1" si="12"/>
        <v>3142542904.0313549</v>
      </c>
      <c r="E64">
        <f t="shared" ca="1" si="12"/>
        <v>3616044662.3892097</v>
      </c>
      <c r="F64">
        <f t="shared" ca="1" si="12"/>
        <v>4089546420.7470641</v>
      </c>
      <c r="G64">
        <f t="shared" ca="1" si="12"/>
        <v>4563048179.1049194</v>
      </c>
      <c r="H64">
        <f t="shared" ca="1" si="12"/>
        <v>5036549937.4627733</v>
      </c>
      <c r="I64">
        <f t="shared" ca="1" si="12"/>
        <v>5510051695.8206272</v>
      </c>
      <c r="J64">
        <f t="shared" ca="1" si="12"/>
        <v>5983553454.1784821</v>
      </c>
      <c r="K64">
        <f t="shared" ca="1" si="12"/>
        <v>6457055212.5363379</v>
      </c>
      <c r="L64">
        <f ca="1">IF('Other 2020'!$A72="CP",INDIRECT("'Other 2020'!"&amp;'Country Selector'!$B$3&amp;ROW($A72))*10^12,0)*'Process Emissions Multipliers'!$E$47</f>
        <v>6930556970.8941917</v>
      </c>
      <c r="M64">
        <f t="shared" ref="M64:U127" ca="1" si="16">$L64*($V$1-M$1)/($V$1-$L$1)+$V64*(M$1-$L$1)/($V$1-$L$1)</f>
        <v>7036381678.5454845</v>
      </c>
      <c r="N64">
        <f t="shared" ca="1" si="13"/>
        <v>7142206386.1967754</v>
      </c>
      <c r="O64">
        <f t="shared" ca="1" si="13"/>
        <v>7248031093.8480663</v>
      </c>
      <c r="P64">
        <f t="shared" ca="1" si="13"/>
        <v>7353855801.4993591</v>
      </c>
      <c r="Q64">
        <f t="shared" ca="1" si="13"/>
        <v>7459680509.1506519</v>
      </c>
      <c r="R64">
        <f t="shared" ca="1" si="13"/>
        <v>7565505216.8019419</v>
      </c>
      <c r="S64">
        <f t="shared" ca="1" si="13"/>
        <v>7671329924.4532337</v>
      </c>
      <c r="T64">
        <f t="shared" ca="1" si="13"/>
        <v>7777154632.1045265</v>
      </c>
      <c r="U64">
        <f t="shared" ca="1" si="13"/>
        <v>7882979339.7558184</v>
      </c>
      <c r="V64">
        <f ca="1">IF('Other 2030'!$A72="CP",INDIRECT("'Other 2030'!"&amp;'Country Selector'!$B$3&amp;ROW($A72))*10^12,0)*'Process Emissions Multipliers'!$G$47</f>
        <v>7988804047.4071102</v>
      </c>
      <c r="W64" s="90">
        <f t="shared" ca="1" si="14"/>
        <v>8047754222.9233847</v>
      </c>
      <c r="X64" s="90">
        <f t="shared" ca="1" si="14"/>
        <v>8106704398.4396572</v>
      </c>
      <c r="Y64" s="90">
        <f t="shared" ca="1" si="14"/>
        <v>8165654573.9559307</v>
      </c>
      <c r="Z64" s="90">
        <f t="shared" ca="1" si="14"/>
        <v>8224604749.4722042</v>
      </c>
      <c r="AA64" s="90">
        <f t="shared" ca="1" si="14"/>
        <v>8283554924.9884796</v>
      </c>
      <c r="AB64" s="90">
        <f t="shared" ca="1" si="14"/>
        <v>8342505100.5047522</v>
      </c>
      <c r="AC64" s="90">
        <f t="shared" ca="1" si="14"/>
        <v>8401455276.0210266</v>
      </c>
      <c r="AD64" s="90">
        <f t="shared" ca="1" si="14"/>
        <v>8460405451.5372992</v>
      </c>
      <c r="AE64" s="90">
        <f t="shared" ca="1" si="14"/>
        <v>8519355627.0535736</v>
      </c>
      <c r="AF64" s="90">
        <f t="shared" ca="1" si="14"/>
        <v>8578305802.5698471</v>
      </c>
      <c r="AG64" s="90">
        <f t="shared" ca="1" si="14"/>
        <v>8637255978.0861206</v>
      </c>
      <c r="AH64" s="90">
        <f t="shared" ca="1" si="14"/>
        <v>8696206153.6023941</v>
      </c>
      <c r="AI64" s="90">
        <f t="shared" ca="1" si="14"/>
        <v>8755156329.1186676</v>
      </c>
      <c r="AJ64" s="90">
        <f t="shared" ca="1" si="14"/>
        <v>8814106504.6349411</v>
      </c>
      <c r="AK64" s="90">
        <f t="shared" ca="1" si="14"/>
        <v>8873056680.1512165</v>
      </c>
      <c r="AL64" s="90">
        <f t="shared" ca="1" si="14"/>
        <v>8932006855.66749</v>
      </c>
      <c r="AM64" s="90">
        <f t="shared" ca="1" si="11"/>
        <v>8990957031.1837616</v>
      </c>
      <c r="AN64" s="90">
        <f t="shared" ca="1" si="11"/>
        <v>9049907206.700037</v>
      </c>
      <c r="AO64" s="90">
        <f t="shared" ca="1" si="11"/>
        <v>9108857382.2163105</v>
      </c>
      <c r="AP64">
        <f ca="1">V64*'Process Emissions Multipliers'!$H$47</f>
        <v>9167807557.732584</v>
      </c>
    </row>
    <row r="65" spans="1:42">
      <c r="A65" s="74">
        <v>13</v>
      </c>
      <c r="B65" s="208">
        <f ca="1">IF('Other 2010'!$A73="CP",INDIRECT("'Other 2010'!"&amp;'Country Selector'!$B$3&amp;ROW($A73))*10^12,0)*'Process Emissions Multipliers'!$C$47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2020'!$A73="CP",INDIRECT("'Other 2020'!"&amp;'Country Selector'!$B$3&amp;ROW($A73))*10^12,0)*'Process Emissions Multipliers'!$E$47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2030'!$A73="CP",INDIRECT("'Other 2030'!"&amp;'Country Selector'!$B$3&amp;ROW($A73))*10^12,0)*'Process Emissions Multipliers'!$G$47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Multipliers'!$H$47</f>
        <v>0</v>
      </c>
    </row>
    <row r="66" spans="1:42">
      <c r="A66" s="74">
        <v>14</v>
      </c>
      <c r="B66" s="208">
        <f ca="1">IF('Other 2010'!$A74="CP",INDIRECT("'Other 2010'!"&amp;'Country Selector'!$B$3&amp;ROW($A74))*10^12,0)*'Process Emissions Multipliers'!$C$47</f>
        <v>38390923528.973221</v>
      </c>
      <c r="C66">
        <f t="shared" ca="1" si="15"/>
        <v>48913182238.442841</v>
      </c>
      <c r="D66">
        <f t="shared" ca="1" si="12"/>
        <v>59435440947.91246</v>
      </c>
      <c r="E66">
        <f t="shared" ca="1" si="12"/>
        <v>69957699657.38208</v>
      </c>
      <c r="F66">
        <f t="shared" ca="1" si="12"/>
        <v>80479958366.851685</v>
      </c>
      <c r="G66">
        <f t="shared" ca="1" si="12"/>
        <v>91002217076.32132</v>
      </c>
      <c r="H66">
        <f t="shared" ca="1" si="12"/>
        <v>101524475785.79092</v>
      </c>
      <c r="I66">
        <f t="shared" ca="1" si="12"/>
        <v>112046734495.26054</v>
      </c>
      <c r="J66">
        <f t="shared" ca="1" si="12"/>
        <v>122568993204.73016</v>
      </c>
      <c r="K66">
        <f t="shared" ca="1" si="12"/>
        <v>133091251914.19978</v>
      </c>
      <c r="L66">
        <f ca="1">IF('Other 2020'!$A74="CP",INDIRECT("'Other 2020'!"&amp;'Country Selector'!$B$3&amp;ROW($A74))*10^12,0)*'Process Emissions Multipliers'!$E$47</f>
        <v>143613510623.6694</v>
      </c>
      <c r="M66">
        <f t="shared" ca="1" si="16"/>
        <v>150234689198.75467</v>
      </c>
      <c r="N66">
        <f t="shared" ca="1" si="13"/>
        <v>156855867773.83994</v>
      </c>
      <c r="O66">
        <f t="shared" ca="1" si="13"/>
        <v>163477046348.92523</v>
      </c>
      <c r="P66">
        <f t="shared" ca="1" si="13"/>
        <v>170098224924.0105</v>
      </c>
      <c r="Q66">
        <f t="shared" ca="1" si="13"/>
        <v>176719403499.09576</v>
      </c>
      <c r="R66">
        <f t="shared" ca="1" si="13"/>
        <v>183340582074.18103</v>
      </c>
      <c r="S66">
        <f t="shared" ca="1" si="13"/>
        <v>189961760649.2663</v>
      </c>
      <c r="T66">
        <f t="shared" ca="1" si="13"/>
        <v>196582939224.35159</v>
      </c>
      <c r="U66">
        <f t="shared" ca="1" si="13"/>
        <v>203204117799.43686</v>
      </c>
      <c r="V66">
        <f ca="1">IF('Other 2030'!$A74="CP",INDIRECT("'Other 2030'!"&amp;'Country Selector'!$B$3&amp;ROW($A74))*10^12,0)*'Process Emissions Multipliers'!$G$47</f>
        <v>209825296374.52213</v>
      </c>
      <c r="W66" s="90">
        <f t="shared" ca="1" si="14"/>
        <v>211373617997.58746</v>
      </c>
      <c r="X66" s="90">
        <f t="shared" ca="1" si="14"/>
        <v>212921939620.65277</v>
      </c>
      <c r="Y66" s="90">
        <f t="shared" ca="1" si="14"/>
        <v>214470261243.71811</v>
      </c>
      <c r="Z66" s="90">
        <f t="shared" ca="1" si="14"/>
        <v>216018582866.78345</v>
      </c>
      <c r="AA66" s="90">
        <f t="shared" ca="1" si="14"/>
        <v>217566904489.84875</v>
      </c>
      <c r="AB66" s="90">
        <f t="shared" ca="1" si="14"/>
        <v>219115226112.91406</v>
      </c>
      <c r="AC66" s="90">
        <f t="shared" ca="1" si="14"/>
        <v>220663547735.97937</v>
      </c>
      <c r="AD66" s="90">
        <f t="shared" ca="1" si="14"/>
        <v>222211869359.04474</v>
      </c>
      <c r="AE66" s="90">
        <f t="shared" ca="1" si="14"/>
        <v>223760190982.11005</v>
      </c>
      <c r="AF66" s="90">
        <f t="shared" ca="1" si="14"/>
        <v>225308512605.17535</v>
      </c>
      <c r="AG66" s="90">
        <f t="shared" ca="1" si="14"/>
        <v>226856834228.24069</v>
      </c>
      <c r="AH66" s="90">
        <f t="shared" ca="1" si="14"/>
        <v>228405155851.30603</v>
      </c>
      <c r="AI66" s="90">
        <f t="shared" ca="1" si="14"/>
        <v>229953477474.37134</v>
      </c>
      <c r="AJ66" s="90">
        <f t="shared" ca="1" si="14"/>
        <v>231501799097.43665</v>
      </c>
      <c r="AK66" s="90">
        <f t="shared" ca="1" si="14"/>
        <v>233050120720.50198</v>
      </c>
      <c r="AL66" s="90">
        <f t="shared" ca="1" si="14"/>
        <v>234598442343.56732</v>
      </c>
      <c r="AM66" s="90">
        <f t="shared" ca="1" si="11"/>
        <v>236146763966.63263</v>
      </c>
      <c r="AN66" s="90">
        <f t="shared" ca="1" si="11"/>
        <v>237695085589.69797</v>
      </c>
      <c r="AO66" s="90">
        <f t="shared" ca="1" si="11"/>
        <v>239243407212.76331</v>
      </c>
      <c r="AP66">
        <f ca="1">V66*'Process Emissions Multipliers'!$H$47</f>
        <v>240791728835.82861</v>
      </c>
    </row>
    <row r="67" spans="1:42">
      <c r="A67" s="74">
        <v>15</v>
      </c>
      <c r="B67" s="208">
        <f ca="1">IF('Other 2010'!$A75="CP",INDIRECT("'Other 2010'!"&amp;'Country Selector'!$B$3&amp;ROW($A75))*10^12,0)*'Process Emissions Multipliers'!$C$47</f>
        <v>297966059.70707881</v>
      </c>
      <c r="C67">
        <f t="shared" ca="1" si="15"/>
        <v>478938531.91897202</v>
      </c>
      <c r="D67">
        <f t="shared" ca="1" si="12"/>
        <v>659911004.1308651</v>
      </c>
      <c r="E67">
        <f t="shared" ca="1" si="12"/>
        <v>840883476.3427583</v>
      </c>
      <c r="F67">
        <f t="shared" ca="1" si="12"/>
        <v>1021855948.5546515</v>
      </c>
      <c r="G67">
        <f t="shared" ca="1" si="12"/>
        <v>1202828420.7665446</v>
      </c>
      <c r="H67">
        <f t="shared" ca="1" si="12"/>
        <v>1383800892.9784379</v>
      </c>
      <c r="I67">
        <f t="shared" ca="1" si="12"/>
        <v>1564773365.190331</v>
      </c>
      <c r="J67">
        <f t="shared" ca="1" si="12"/>
        <v>1745745837.4022241</v>
      </c>
      <c r="K67">
        <f t="shared" ca="1" si="12"/>
        <v>1926718309.6141171</v>
      </c>
      <c r="L67">
        <f ca="1">IF('Other 2020'!$A75="CP",INDIRECT("'Other 2020'!"&amp;'Country Selector'!$B$3&amp;ROW($A75))*10^12,0)*'Process Emissions Multipliers'!$E$47</f>
        <v>2107690781.8260105</v>
      </c>
      <c r="M67">
        <f t="shared" ca="1" si="16"/>
        <v>2139873730.7207329</v>
      </c>
      <c r="N67">
        <f t="shared" ca="1" si="13"/>
        <v>2172056679.6154556</v>
      </c>
      <c r="O67">
        <f t="shared" ca="1" si="13"/>
        <v>2204239628.5101781</v>
      </c>
      <c r="P67">
        <f t="shared" ca="1" si="13"/>
        <v>2236422577.4049006</v>
      </c>
      <c r="Q67">
        <f t="shared" ca="1" si="13"/>
        <v>2268605526.2996235</v>
      </c>
      <c r="R67">
        <f t="shared" ca="1" si="13"/>
        <v>2300788475.194346</v>
      </c>
      <c r="S67">
        <f t="shared" ca="1" si="13"/>
        <v>2332971424.0890684</v>
      </c>
      <c r="T67">
        <f t="shared" ca="1" si="13"/>
        <v>2365154372.9837909</v>
      </c>
      <c r="U67">
        <f t="shared" ca="1" si="13"/>
        <v>2397337321.8785133</v>
      </c>
      <c r="V67">
        <f ca="1">IF('Other 2030'!$A75="CP",INDIRECT("'Other 2030'!"&amp;'Country Selector'!$B$3&amp;ROW($A75))*10^12,0)*'Process Emissions Multipliers'!$G$47</f>
        <v>2429520270.7732363</v>
      </c>
      <c r="W67" s="90">
        <f t="shared" ca="1" si="14"/>
        <v>2447447941.2396197</v>
      </c>
      <c r="X67" s="90">
        <f t="shared" ca="1" si="14"/>
        <v>2465375611.7060032</v>
      </c>
      <c r="Y67" s="90">
        <f t="shared" ca="1" si="14"/>
        <v>2483303282.1723876</v>
      </c>
      <c r="Z67" s="90">
        <f t="shared" ca="1" si="14"/>
        <v>2501230952.6387711</v>
      </c>
      <c r="AA67" s="90">
        <f t="shared" ca="1" si="14"/>
        <v>2519158623.1051545</v>
      </c>
      <c r="AB67" s="90">
        <f t="shared" ca="1" si="14"/>
        <v>2537086293.5715384</v>
      </c>
      <c r="AC67" s="90">
        <f t="shared" ca="1" si="14"/>
        <v>2555013964.0379219</v>
      </c>
      <c r="AD67" s="90">
        <f t="shared" ca="1" si="14"/>
        <v>2572941634.5043058</v>
      </c>
      <c r="AE67" s="90">
        <f t="shared" ca="1" si="14"/>
        <v>2590869304.9706898</v>
      </c>
      <c r="AF67" s="90">
        <f t="shared" ca="1" si="14"/>
        <v>2608796975.4370732</v>
      </c>
      <c r="AG67" s="90">
        <f t="shared" ca="1" si="14"/>
        <v>2626724645.9034567</v>
      </c>
      <c r="AH67" s="90">
        <f t="shared" ca="1" si="14"/>
        <v>2644652316.3698406</v>
      </c>
      <c r="AI67" s="90">
        <f t="shared" ca="1" si="14"/>
        <v>2662579986.8362241</v>
      </c>
      <c r="AJ67" s="90">
        <f t="shared" ca="1" si="14"/>
        <v>2680507657.302608</v>
      </c>
      <c r="AK67" s="90">
        <f t="shared" ca="1" si="14"/>
        <v>2698435327.7689919</v>
      </c>
      <c r="AL67" s="90">
        <f t="shared" ca="1" si="14"/>
        <v>2716362998.2353754</v>
      </c>
      <c r="AM67" s="90">
        <f t="shared" ca="1" si="11"/>
        <v>2734290668.7017589</v>
      </c>
      <c r="AN67" s="90">
        <f t="shared" ca="1" si="11"/>
        <v>2752218339.1681428</v>
      </c>
      <c r="AO67" s="90">
        <f t="shared" ca="1" si="11"/>
        <v>2770146009.6345267</v>
      </c>
      <c r="AP67">
        <f ca="1">V67*'Process Emissions Multipliers'!$H$47</f>
        <v>2788073680.1009102</v>
      </c>
    </row>
    <row r="68" spans="1:42">
      <c r="A68" s="74">
        <v>16</v>
      </c>
      <c r="B68" s="208">
        <f ca="1">IF('Other 2010'!$A76="CP",INDIRECT("'Other 2010'!"&amp;'Country Selector'!$B$3&amp;ROW($A76))*10^12,0)*'Process Emissions Multipliers'!$C$47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Selector'!$B$3&amp;ROW($A76))*10^12,0)*'Process Emissions Multipliers'!$E$47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Selector'!$B$3&amp;ROW($A76))*10^12,0)*'Process Emissions Multipliers'!$G$47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Multipliers'!$H$47</f>
        <v>0</v>
      </c>
    </row>
    <row r="69" spans="1:42">
      <c r="A69" s="74">
        <v>17</v>
      </c>
      <c r="B69" s="208">
        <f ca="1">IF('Other 2010'!$A77="CP",INDIRECT("'Other 2010'!"&amp;'Country Selector'!$B$3&amp;ROW($A77))*10^12,0)*'Process Emissions Multipliers'!$C$47</f>
        <v>5210196764.6464539</v>
      </c>
      <c r="C69">
        <f t="shared" ca="1" si="15"/>
        <v>9056688584.8535919</v>
      </c>
      <c r="D69">
        <f t="shared" ca="1" si="12"/>
        <v>12903180405.06073</v>
      </c>
      <c r="E69">
        <f t="shared" ca="1" si="12"/>
        <v>16749672225.267868</v>
      </c>
      <c r="F69">
        <f t="shared" ca="1" si="12"/>
        <v>20596164045.475006</v>
      </c>
      <c r="G69">
        <f t="shared" ca="1" si="12"/>
        <v>24442655865.682144</v>
      </c>
      <c r="H69">
        <f t="shared" ca="1" si="12"/>
        <v>28289147685.889282</v>
      </c>
      <c r="I69">
        <f t="shared" ca="1" si="12"/>
        <v>32135639506.09642</v>
      </c>
      <c r="J69">
        <f t="shared" ca="1" si="12"/>
        <v>35982131326.303558</v>
      </c>
      <c r="K69">
        <f t="shared" ca="1" si="12"/>
        <v>39828623146.510696</v>
      </c>
      <c r="L69">
        <f ca="1">IF('Other 2020'!$A77="CP",INDIRECT("'Other 2020'!"&amp;'Country Selector'!$B$3&amp;ROW($A77))*10^12,0)*'Process Emissions Multipliers'!$E$47</f>
        <v>43675114966.717834</v>
      </c>
      <c r="M69">
        <f t="shared" ca="1" si="16"/>
        <v>45688718939.117027</v>
      </c>
      <c r="N69">
        <f t="shared" ca="1" si="13"/>
        <v>47702322911.51622</v>
      </c>
      <c r="O69">
        <f t="shared" ca="1" si="13"/>
        <v>49715926883.915405</v>
      </c>
      <c r="P69">
        <f t="shared" ca="1" si="13"/>
        <v>51729530856.314598</v>
      </c>
      <c r="Q69">
        <f t="shared" ca="1" si="13"/>
        <v>53743134828.713791</v>
      </c>
      <c r="R69">
        <f t="shared" ca="1" si="13"/>
        <v>55756738801.112976</v>
      </c>
      <c r="S69">
        <f t="shared" ca="1" si="13"/>
        <v>57770342773.512169</v>
      </c>
      <c r="T69">
        <f t="shared" ca="1" si="13"/>
        <v>59783946745.911362</v>
      </c>
      <c r="U69">
        <f t="shared" ca="1" si="13"/>
        <v>61797550718.310555</v>
      </c>
      <c r="V69">
        <f ca="1">IF('Other 2030'!$A77="CP",INDIRECT("'Other 2030'!"&amp;'Country Selector'!$B$3&amp;ROW($A77))*10^12,0)*'Process Emissions Multipliers'!$G$47</f>
        <v>63811154690.70974</v>
      </c>
      <c r="W69" s="90">
        <f t="shared" ca="1" si="14"/>
        <v>64282023514.953133</v>
      </c>
      <c r="X69" s="90">
        <f t="shared" ca="1" si="14"/>
        <v>64752892339.196526</v>
      </c>
      <c r="Y69" s="90">
        <f t="shared" ca="1" si="14"/>
        <v>65223761163.439911</v>
      </c>
      <c r="Z69" s="90">
        <f t="shared" ca="1" si="14"/>
        <v>65694629987.683304</v>
      </c>
      <c r="AA69" s="90">
        <f t="shared" ca="1" si="14"/>
        <v>66165498811.926697</v>
      </c>
      <c r="AB69" s="90">
        <f t="shared" ca="1" si="14"/>
        <v>66636367636.17009</v>
      </c>
      <c r="AC69" s="90">
        <f t="shared" ca="1" si="14"/>
        <v>67107236460.413467</v>
      </c>
      <c r="AD69" s="90">
        <f t="shared" ca="1" si="14"/>
        <v>67578105284.656868</v>
      </c>
      <c r="AE69" s="90">
        <f t="shared" ca="1" si="14"/>
        <v>68048974108.900253</v>
      </c>
      <c r="AF69" s="90">
        <f t="shared" ca="1" si="14"/>
        <v>68519842933.143646</v>
      </c>
      <c r="AG69" s="90">
        <f t="shared" ca="1" si="14"/>
        <v>68990711757.387039</v>
      </c>
      <c r="AH69" s="90">
        <f t="shared" ca="1" si="14"/>
        <v>69461580581.630432</v>
      </c>
      <c r="AI69" s="90">
        <f t="shared" ca="1" si="14"/>
        <v>69932449405.873825</v>
      </c>
      <c r="AJ69" s="90">
        <f t="shared" ca="1" si="14"/>
        <v>70403318230.117218</v>
      </c>
      <c r="AK69" s="90">
        <f t="shared" ca="1" si="14"/>
        <v>70874187054.360611</v>
      </c>
      <c r="AL69" s="90">
        <f t="shared" ca="1" si="14"/>
        <v>71345055878.604004</v>
      </c>
      <c r="AM69" s="90">
        <f t="shared" ca="1" si="11"/>
        <v>71815924702.847382</v>
      </c>
      <c r="AN69" s="90">
        <f t="shared" ca="1" si="11"/>
        <v>72286793527.090775</v>
      </c>
      <c r="AO69" s="90">
        <f t="shared" ca="1" si="11"/>
        <v>72757662351.334167</v>
      </c>
      <c r="AP69">
        <f ca="1">V69*'Process Emissions Multipliers'!$H$47</f>
        <v>73228531175.57756</v>
      </c>
    </row>
    <row r="70" spans="1:42">
      <c r="A70" s="74">
        <v>18</v>
      </c>
      <c r="B70" s="208">
        <f ca="1">IF('Other 2010'!$A78="CP",INDIRECT("'Other 2010'!"&amp;'Country Selector'!$B$3&amp;ROW($A78))*10^12,0)*'Process Emissions Multipliers'!$C$47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Selector'!$B$3&amp;ROW($A78))*10^12,0)*'Process Emissions Multipliers'!$E$47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Selector'!$B$3&amp;ROW($A78))*10^12,0)*'Process Emissions Multipliers'!$G$47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Multipliers'!$H$47</f>
        <v>0</v>
      </c>
    </row>
    <row r="71" spans="1:42">
      <c r="A71" s="74">
        <v>19</v>
      </c>
      <c r="B71" s="208">
        <f ca="1">IF('Other 2010'!$A79="CP",INDIRECT("'Other 2010'!"&amp;'Country Selector'!$B$3&amp;ROW($A79))*10^12,0)*'Process Emissions Multipliers'!$C$47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Selector'!$B$3&amp;ROW($A79))*10^12,0)*'Process Emissions Multipliers'!$E$47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Selector'!$B$3&amp;ROW($A79))*10^12,0)*'Process Emissions Multipliers'!$G$47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Multipliers'!$H$47</f>
        <v>0</v>
      </c>
    </row>
    <row r="72" spans="1:42">
      <c r="A72" s="74">
        <v>20</v>
      </c>
      <c r="B72" s="208">
        <f ca="1">IF('Other 2010'!$A80="CP",INDIRECT("'Other 2010'!"&amp;'Country Selector'!$B$3&amp;ROW($A80))*10^12,0)*'Process Emissions Multipliers'!$C$47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Selector'!$B$3&amp;ROW($A80))*10^12,0)*'Process Emissions Multipliers'!$E$47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Selector'!$B$3&amp;ROW($A80))*10^12,0)*'Process Emissions Multipliers'!$G$47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Multipliers'!$H$47</f>
        <v>0</v>
      </c>
    </row>
    <row r="73" spans="1:42">
      <c r="A73" s="74">
        <v>21</v>
      </c>
      <c r="B73" s="208">
        <f ca="1">IF('Other 2010'!$A81="CP",INDIRECT("'Other 2010'!"&amp;'Country Selector'!$B$3&amp;ROW($A81))*10^12,0)*'Process Emissions Multipliers'!$C$47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Selector'!$B$3&amp;ROW($A81))*10^12,0)*'Process Emissions Multipliers'!$E$47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Selector'!$B$3&amp;ROW($A81))*10^12,0)*'Process Emissions Multipliers'!$G$47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Multipliers'!$H$47</f>
        <v>0</v>
      </c>
    </row>
    <row r="74" spans="1:42">
      <c r="A74" s="74">
        <v>22</v>
      </c>
      <c r="B74" s="208">
        <f ca="1">IF('Other 2010'!$A82="CP",INDIRECT("'Other 2010'!"&amp;'Country Selector'!$B$3&amp;ROW($A82))*10^12,0)*'Process Emissions Multipliers'!$C$47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Selector'!$B$3&amp;ROW($A82))*10^12,0)*'Process Emissions Multipliers'!$E$47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Selector'!$B$3&amp;ROW($A82))*10^12,0)*'Process Emissions Multipliers'!$G$47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Multipliers'!$H$47</f>
        <v>0</v>
      </c>
    </row>
    <row r="75" spans="1:42">
      <c r="A75" s="74">
        <v>23</v>
      </c>
      <c r="B75" s="208">
        <f ca="1">IF('Other 2010'!$A83="CP",INDIRECT("'Other 2010'!"&amp;'Country Selector'!$B$3&amp;ROW($A83))*10^12,0)*'Process Emissions Multipliers'!$C$47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Selector'!$B$3&amp;ROW($A83))*10^12,0)*'Process Emissions Multipliers'!$E$47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Selector'!$B$3&amp;ROW($A83))*10^12,0)*'Process Emissions Multipliers'!$G$47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Multipliers'!$H$47</f>
        <v>0</v>
      </c>
    </row>
    <row r="76" spans="1:42">
      <c r="A76" s="74">
        <v>24</v>
      </c>
      <c r="B76" s="208">
        <f ca="1">IF('Other 2010'!$A84="CP",INDIRECT("'Other 2010'!"&amp;'Country Selector'!$B$3&amp;ROW($A84))*10^12,0)*'Process Emissions Multipliers'!$C$47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Selector'!$B$3&amp;ROW($A84))*10^12,0)*'Process Emissions Multipliers'!$E$47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Selector'!$B$3&amp;ROW($A84))*10^12,0)*'Process Emissions Multipliers'!$G$47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Multipliers'!$H$47</f>
        <v>0</v>
      </c>
    </row>
    <row r="77" spans="1:42">
      <c r="A77" s="74">
        <v>25</v>
      </c>
      <c r="B77" s="208">
        <f ca="1">IF('Other 2010'!$A85="CP",INDIRECT("'Other 2010'!"&amp;'Country Selector'!$B$3&amp;ROW($A85))*10^12,0)*'Process Emissions Multipliers'!$C$47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Selector'!$B$3&amp;ROW($A85))*10^12,0)*'Process Emissions Multipliers'!$E$47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Selector'!$B$3&amp;ROW($A85))*10^12,0)*'Process Emissions Multipliers'!$G$47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Multipliers'!$H$47</f>
        <v>0</v>
      </c>
    </row>
    <row r="78" spans="1:42">
      <c r="A78" s="74">
        <v>26</v>
      </c>
      <c r="B78" s="208">
        <f ca="1">IF('Other 2010'!$A86="CP",INDIRECT("'Other 2010'!"&amp;'Country Selector'!$B$3&amp;ROW($A86))*10^12,0)*'Process Emissions Multipliers'!$C$47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Selector'!$B$3&amp;ROW($A86))*10^12,0)*'Process Emissions Multipliers'!$E$47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Selector'!$B$3&amp;ROW($A86))*10^12,0)*'Process Emissions Multipliers'!$G$47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Multipliers'!$H$47</f>
        <v>0</v>
      </c>
    </row>
    <row r="79" spans="1:42">
      <c r="A79" s="74">
        <v>27</v>
      </c>
      <c r="B79" s="208">
        <f ca="1">IF('Other 2010'!$A87="CP",INDIRECT("'Other 2010'!"&amp;'Country Selector'!$B$3&amp;ROW($A87))*10^12,0)*'Process Emissions Multipliers'!$C$47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Selector'!$B$3&amp;ROW($A87))*10^12,0)*'Process Emissions Multipliers'!$E$47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Selector'!$B$3&amp;ROW($A87))*10^12,0)*'Process Emissions Multipliers'!$G$47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Multipliers'!$H$47</f>
        <v>0</v>
      </c>
    </row>
    <row r="80" spans="1:42">
      <c r="A80" s="74">
        <v>28</v>
      </c>
      <c r="B80" s="208">
        <f ca="1">IF('Other 2010'!$A88="CP",INDIRECT("'Other 2010'!"&amp;'Country Selector'!$B$3&amp;ROW($A88))*10^12,0)*'Process Emissions Multipliers'!$C$47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Selector'!$B$3&amp;ROW($A88))*10^12,0)*'Process Emissions Multipliers'!$E$47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Selector'!$B$3&amp;ROW($A88))*10^12,0)*'Process Emissions Multipliers'!$G$47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Multipliers'!$H$47</f>
        <v>0</v>
      </c>
    </row>
    <row r="81" spans="1:42">
      <c r="A81" s="74">
        <v>29</v>
      </c>
      <c r="B81" s="208">
        <f ca="1">IF('Other 2010'!$A89="CP",INDIRECT("'Other 2010'!"&amp;'Country Selector'!$B$3&amp;ROW($A89))*10^12,0)*'Process Emissions Multipliers'!$C$47</f>
        <v>9464224657.949831</v>
      </c>
      <c r="C81">
        <f t="shared" ca="1" si="15"/>
        <v>9994436892.4144592</v>
      </c>
      <c r="D81">
        <f t="shared" ca="1" si="12"/>
        <v>10524649126.879086</v>
      </c>
      <c r="E81">
        <f t="shared" ca="1" si="12"/>
        <v>11054861361.343714</v>
      </c>
      <c r="F81">
        <f t="shared" ca="1" si="12"/>
        <v>11585073595.808342</v>
      </c>
      <c r="G81">
        <f t="shared" ca="1" si="12"/>
        <v>12115285830.272968</v>
      </c>
      <c r="H81">
        <f t="shared" ca="1" si="12"/>
        <v>12645498064.737595</v>
      </c>
      <c r="I81">
        <f t="shared" ca="1" si="12"/>
        <v>13175710299.202221</v>
      </c>
      <c r="J81">
        <f t="shared" ca="1" si="12"/>
        <v>13705922533.666849</v>
      </c>
      <c r="K81">
        <f t="shared" ca="1" si="12"/>
        <v>14236134768.131475</v>
      </c>
      <c r="L81">
        <f ca="1">IF('Other 2020'!$A89="CP",INDIRECT("'Other 2020'!"&amp;'Country Selector'!$B$3&amp;ROW($A89))*10^12,0)*'Process Emissions Multipliers'!$E$47</f>
        <v>14766347002.596104</v>
      </c>
      <c r="M81">
        <f t="shared" ca="1" si="16"/>
        <v>14549688707.853619</v>
      </c>
      <c r="N81">
        <f t="shared" ca="1" si="13"/>
        <v>14333030413.111135</v>
      </c>
      <c r="O81">
        <f t="shared" ca="1" si="13"/>
        <v>14116372118.36865</v>
      </c>
      <c r="P81">
        <f t="shared" ca="1" si="13"/>
        <v>13899713823.626167</v>
      </c>
      <c r="Q81">
        <f t="shared" ca="1" si="13"/>
        <v>13683055528.883682</v>
      </c>
      <c r="R81">
        <f t="shared" ca="1" si="13"/>
        <v>13466397234.141199</v>
      </c>
      <c r="S81">
        <f t="shared" ca="1" si="13"/>
        <v>13249738939.398716</v>
      </c>
      <c r="T81">
        <f t="shared" ca="1" si="13"/>
        <v>13033080644.656231</v>
      </c>
      <c r="U81">
        <f t="shared" ca="1" si="13"/>
        <v>12816422349.913748</v>
      </c>
      <c r="V81">
        <f ca="1">IF('Other 2030'!$A89="CP",INDIRECT("'Other 2030'!"&amp;'Country Selector'!$B$3&amp;ROW($A89))*10^12,0)*'Process Emissions Multipliers'!$G$47</f>
        <v>12599764055.171263</v>
      </c>
      <c r="W81" s="90">
        <f t="shared" ca="1" si="18"/>
        <v>12692738960.81525</v>
      </c>
      <c r="X81" s="90">
        <f t="shared" ca="1" si="18"/>
        <v>12785713866.459238</v>
      </c>
      <c r="Y81" s="90">
        <f t="shared" ca="1" si="18"/>
        <v>12878688772.103226</v>
      </c>
      <c r="Z81" s="90">
        <f t="shared" ca="1" si="18"/>
        <v>12971663677.747213</v>
      </c>
      <c r="AA81" s="90">
        <f t="shared" ca="1" si="18"/>
        <v>13064638583.391201</v>
      </c>
      <c r="AB81" s="90">
        <f t="shared" ca="1" si="18"/>
        <v>13157613489.035189</v>
      </c>
      <c r="AC81" s="90">
        <f t="shared" ca="1" si="18"/>
        <v>13250588394.679176</v>
      </c>
      <c r="AD81" s="90">
        <f t="shared" ca="1" si="18"/>
        <v>13343563300.323162</v>
      </c>
      <c r="AE81" s="90">
        <f t="shared" ca="1" si="18"/>
        <v>13436538205.967152</v>
      </c>
      <c r="AF81" s="90">
        <f t="shared" ca="1" si="18"/>
        <v>13529513111.611137</v>
      </c>
      <c r="AG81" s="90">
        <f t="shared" ca="1" si="18"/>
        <v>13622488017.255127</v>
      </c>
      <c r="AH81" s="90">
        <f t="shared" ca="1" si="18"/>
        <v>13715462922.899113</v>
      </c>
      <c r="AI81" s="90">
        <f t="shared" ca="1" si="18"/>
        <v>13808437828.5431</v>
      </c>
      <c r="AJ81" s="90">
        <f t="shared" ca="1" si="18"/>
        <v>13901412734.187088</v>
      </c>
      <c r="AK81" s="90">
        <f t="shared" ca="1" si="18"/>
        <v>13994387639.831076</v>
      </c>
      <c r="AL81" s="90">
        <f t="shared" ca="1" si="18"/>
        <v>14087362545.475063</v>
      </c>
      <c r="AM81" s="90">
        <f t="shared" ca="1" si="17"/>
        <v>14180337451.119053</v>
      </c>
      <c r="AN81" s="90">
        <f t="shared" ca="1" si="17"/>
        <v>14273312356.763039</v>
      </c>
      <c r="AO81" s="90">
        <f t="shared" ca="1" si="17"/>
        <v>14366287262.407028</v>
      </c>
      <c r="AP81">
        <f ca="1">V81*'Process Emissions Multipliers'!$H$47</f>
        <v>14459262168.051014</v>
      </c>
    </row>
    <row r="82" spans="1:42">
      <c r="A82" s="74">
        <v>30</v>
      </c>
      <c r="B82" s="208">
        <f ca="1">IF('Other 2010'!$A90="CP",INDIRECT("'Other 2010'!"&amp;'Country Selector'!$B$3&amp;ROW($A90))*10^12,0)*'Process Emissions Multipliers'!$C$47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Selector'!$B$3&amp;ROW($A90))*10^12,0)*'Process Emissions Multipliers'!$E$47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Selector'!$B$3&amp;ROW($A90))*10^12,0)*'Process Emissions Multipliers'!$G$47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Multipliers'!$H$47</f>
        <v>0</v>
      </c>
    </row>
    <row r="83" spans="1:42">
      <c r="A83" s="74">
        <v>31</v>
      </c>
      <c r="B83" s="208">
        <f ca="1">IF('Other 2010'!$A91="CP",INDIRECT("'Other 2010'!"&amp;'Country Selector'!$B$3&amp;ROW($A91))*10^12,0)*'Process Emissions Multipliers'!$C$47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Selector'!$B$3&amp;ROW($A91))*10^12,0)*'Process Emissions Multipliers'!$E$47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Selector'!$B$3&amp;ROW($A91))*10^12,0)*'Process Emissions Multipliers'!$G$47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Multipliers'!$H$47</f>
        <v>0</v>
      </c>
    </row>
    <row r="84" spans="1:42">
      <c r="A84" s="74">
        <v>32</v>
      </c>
      <c r="B84" s="208">
        <f ca="1">IF('Other 2010'!$A92="CP",INDIRECT("'Other 2010'!"&amp;'Country Selector'!$B$3&amp;ROW($A92))*10^12,0)*'Process Emissions Multipliers'!$C$47</f>
        <v>743347548.63411117</v>
      </c>
      <c r="C84">
        <f t="shared" ca="1" si="15"/>
        <v>906562423.86628294</v>
      </c>
      <c r="D84">
        <f t="shared" ca="1" si="12"/>
        <v>1069777299.0984545</v>
      </c>
      <c r="E84">
        <f t="shared" ca="1" si="12"/>
        <v>1232992174.330626</v>
      </c>
      <c r="F84">
        <f t="shared" ca="1" si="12"/>
        <v>1396207049.5627978</v>
      </c>
      <c r="G84">
        <f t="shared" ca="1" si="12"/>
        <v>1559421924.7949696</v>
      </c>
      <c r="H84">
        <f t="shared" ca="1" si="12"/>
        <v>1722636800.0271411</v>
      </c>
      <c r="I84">
        <f t="shared" ca="1" si="12"/>
        <v>1885851675.2593126</v>
      </c>
      <c r="J84">
        <f t="shared" ca="1" si="12"/>
        <v>2049066550.4914844</v>
      </c>
      <c r="K84">
        <f t="shared" ca="1" si="12"/>
        <v>2212281425.7236557</v>
      </c>
      <c r="L84">
        <f ca="1">IF('Other 2020'!$A92="CP",INDIRECT("'Other 2020'!"&amp;'Country Selector'!$B$3&amp;ROW($A92))*10^12,0)*'Process Emissions Multipliers'!$E$47</f>
        <v>2375496300.9558277</v>
      </c>
      <c r="M84">
        <f t="shared" ca="1" si="16"/>
        <v>2534639749.0237842</v>
      </c>
      <c r="N84">
        <f t="shared" ca="1" si="13"/>
        <v>2693783197.0917406</v>
      </c>
      <c r="O84">
        <f t="shared" ca="1" si="13"/>
        <v>2852926645.1596975</v>
      </c>
      <c r="P84">
        <f t="shared" ca="1" si="13"/>
        <v>3012070093.2276535</v>
      </c>
      <c r="Q84">
        <f t="shared" ca="1" si="13"/>
        <v>3171213541.2956104</v>
      </c>
      <c r="R84">
        <f t="shared" ca="1" si="13"/>
        <v>3330356989.3635674</v>
      </c>
      <c r="S84">
        <f t="shared" ca="1" si="13"/>
        <v>3489500437.4315238</v>
      </c>
      <c r="T84">
        <f t="shared" ca="1" si="13"/>
        <v>3648643885.4994798</v>
      </c>
      <c r="U84">
        <f t="shared" ca="1" si="13"/>
        <v>3807787333.5674367</v>
      </c>
      <c r="V84">
        <f ca="1">IF('Other 2030'!$A92="CP",INDIRECT("'Other 2030'!"&amp;'Country Selector'!$B$3&amp;ROW($A92))*10^12,0)*'Process Emissions Multipliers'!$G$47</f>
        <v>3966930781.6353931</v>
      </c>
      <c r="W84" s="90">
        <f t="shared" ca="1" si="18"/>
        <v>3996203156.3801727</v>
      </c>
      <c r="X84" s="90">
        <f t="shared" ca="1" si="18"/>
        <v>4025475531.1249528</v>
      </c>
      <c r="Y84" s="90">
        <f t="shared" ca="1" si="18"/>
        <v>4054747905.8697329</v>
      </c>
      <c r="Z84" s="90">
        <f t="shared" ca="1" si="18"/>
        <v>4084020280.6145124</v>
      </c>
      <c r="AA84" s="90">
        <f t="shared" ca="1" si="18"/>
        <v>4113292655.3592925</v>
      </c>
      <c r="AB84" s="90">
        <f t="shared" ca="1" si="18"/>
        <v>4142565030.1040726</v>
      </c>
      <c r="AC84" s="90">
        <f t="shared" ca="1" si="18"/>
        <v>4171837404.8488522</v>
      </c>
      <c r="AD84" s="90">
        <f t="shared" ca="1" si="18"/>
        <v>4201109779.5936322</v>
      </c>
      <c r="AE84" s="90">
        <f t="shared" ca="1" si="18"/>
        <v>4230382154.3384123</v>
      </c>
      <c r="AF84" s="90">
        <f t="shared" ca="1" si="18"/>
        <v>4259654529.0831919</v>
      </c>
      <c r="AG84" s="90">
        <f t="shared" ca="1" si="18"/>
        <v>4288926903.8279715</v>
      </c>
      <c r="AH84" s="90">
        <f t="shared" ca="1" si="18"/>
        <v>4318199278.572752</v>
      </c>
      <c r="AI84" s="90">
        <f t="shared" ca="1" si="18"/>
        <v>4347471653.3175316</v>
      </c>
      <c r="AJ84" s="90">
        <f t="shared" ca="1" si="18"/>
        <v>4376744028.0623112</v>
      </c>
      <c r="AK84" s="90">
        <f t="shared" ca="1" si="18"/>
        <v>4406016402.8070908</v>
      </c>
      <c r="AL84" s="90">
        <f t="shared" ca="1" si="18"/>
        <v>4435288777.5518713</v>
      </c>
      <c r="AM84" s="90">
        <f t="shared" ca="1" si="17"/>
        <v>4464561152.2966509</v>
      </c>
      <c r="AN84" s="90">
        <f t="shared" ca="1" si="17"/>
        <v>4493833527.0414305</v>
      </c>
      <c r="AO84" s="90">
        <f t="shared" ca="1" si="17"/>
        <v>4523105901.786211</v>
      </c>
      <c r="AP84">
        <f ca="1">V84*'Process Emissions Multipliers'!$H$47</f>
        <v>4552378276.5309906</v>
      </c>
    </row>
    <row r="85" spans="1:42">
      <c r="A85" s="74">
        <v>33</v>
      </c>
      <c r="B85" s="208">
        <f ca="1">IF('Other 2010'!$A93="CP",INDIRECT("'Other 2010'!"&amp;'Country Selector'!$B$3&amp;ROW($A93))*10^12,0)*'Process Emissions Multipliers'!$C$47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2020'!$A93="CP",INDIRECT("'Other 2020'!"&amp;'Country Selector'!$B$3&amp;ROW($A93))*10^12,0)*'Process Emissions Multipliers'!$E$47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2030'!$A93="CP",INDIRECT("'Other 2030'!"&amp;'Country Selector'!$B$3&amp;ROW($A93))*10^12,0)*'Process Emissions Multipliers'!$G$47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Multipliers'!$H$47</f>
        <v>0</v>
      </c>
    </row>
    <row r="86" spans="1:42">
      <c r="A86" s="74">
        <v>34</v>
      </c>
      <c r="B86" s="208">
        <f ca="1">IF('Other 2010'!$A94="CP",INDIRECT("'Other 2010'!"&amp;'Country Selector'!$B$3&amp;ROW($A94))*10^12,0)*'Process Emissions Multipliers'!$C$47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2020'!$A94="CP",INDIRECT("'Other 2020'!"&amp;'Country Selector'!$B$3&amp;ROW($A94))*10^12,0)*'Process Emissions Multipliers'!$E$47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2030'!$A94="CP",INDIRECT("'Other 2030'!"&amp;'Country Selector'!$B$3&amp;ROW($A94))*10^12,0)*'Process Emissions Multipliers'!$G$47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Multipliers'!$H$47</f>
        <v>0</v>
      </c>
    </row>
    <row r="87" spans="1:42">
      <c r="A87" s="74">
        <v>35</v>
      </c>
      <c r="B87" s="208">
        <f ca="1">IF('Other 2010'!$A95="CP",INDIRECT("'Other 2010'!"&amp;'Country Selector'!$B$3&amp;ROW($A95))*10^12,0)*'Process Emissions Multipliers'!$C$47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Selector'!$B$3&amp;ROW($A95))*10^12,0)*'Process Emissions Multipliers'!$E$47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Selector'!$B$3&amp;ROW($A95))*10^12,0)*'Process Emissions Multipliers'!$G$47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Multipliers'!$H$47</f>
        <v>0</v>
      </c>
    </row>
    <row r="88" spans="1:42">
      <c r="A88" s="74">
        <v>36</v>
      </c>
      <c r="B88" s="208">
        <f ca="1">IF('Other 2010'!$A96="CP",INDIRECT("'Other 2010'!"&amp;'Country Selector'!$B$3&amp;ROW($A96))*10^12,0)*'Process Emissions Multipliers'!$C$47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Selector'!$B$3&amp;ROW($A96))*10^12,0)*'Process Emissions Multipliers'!$E$47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Selector'!$B$3&amp;ROW($A96))*10^12,0)*'Process Emissions Multipliers'!$G$47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Multipliers'!$H$47</f>
        <v>0</v>
      </c>
    </row>
    <row r="89" spans="1:42">
      <c r="A89" s="74">
        <v>37</v>
      </c>
      <c r="B89" s="208">
        <f ca="1">IF('Other 2010'!$A97="CP",INDIRECT("'Other 2010'!"&amp;'Country Selector'!$B$3&amp;ROW($A97))*10^12,0)*'Process Emissions Multipliers'!$C$47</f>
        <v>335343281.75313348</v>
      </c>
      <c r="C89">
        <f t="shared" ca="1" si="15"/>
        <v>354130146.7270031</v>
      </c>
      <c r="D89">
        <f t="shared" ca="1" si="12"/>
        <v>372917011.70087266</v>
      </c>
      <c r="E89">
        <f t="shared" ca="1" si="12"/>
        <v>391703876.67474234</v>
      </c>
      <c r="F89">
        <f t="shared" ca="1" si="12"/>
        <v>410490741.6486119</v>
      </c>
      <c r="G89">
        <f t="shared" ca="1" si="12"/>
        <v>429277606.62248147</v>
      </c>
      <c r="H89">
        <f t="shared" ca="1" si="12"/>
        <v>448064471.59635115</v>
      </c>
      <c r="I89">
        <f t="shared" ca="1" si="12"/>
        <v>466851336.57022071</v>
      </c>
      <c r="J89">
        <f t="shared" ca="1" si="12"/>
        <v>485638201.54409033</v>
      </c>
      <c r="K89">
        <f t="shared" ca="1" si="12"/>
        <v>504425066.51795995</v>
      </c>
      <c r="L89">
        <f ca="1">IF('Other 2020'!$A97="CP",INDIRECT("'Other 2020'!"&amp;'Country Selector'!$B$3&amp;ROW($A97))*10^12,0)*'Process Emissions Multipliers'!$E$47</f>
        <v>523211931.49182951</v>
      </c>
      <c r="M89">
        <f t="shared" ca="1" si="16"/>
        <v>515535137.43799573</v>
      </c>
      <c r="N89">
        <f t="shared" ca="1" si="13"/>
        <v>507858343.38416195</v>
      </c>
      <c r="O89">
        <f t="shared" ca="1" si="13"/>
        <v>500181549.33032811</v>
      </c>
      <c r="P89">
        <f t="shared" ca="1" si="13"/>
        <v>492504755.27649438</v>
      </c>
      <c r="Q89">
        <f t="shared" ca="1" si="13"/>
        <v>484827961.22266054</v>
      </c>
      <c r="R89">
        <f t="shared" ca="1" si="13"/>
        <v>477151167.1688267</v>
      </c>
      <c r="S89">
        <f t="shared" ca="1" si="13"/>
        <v>469474373.11499298</v>
      </c>
      <c r="T89">
        <f t="shared" ca="1" si="13"/>
        <v>461797579.06115913</v>
      </c>
      <c r="U89">
        <f t="shared" ca="1" si="13"/>
        <v>454120785.00732541</v>
      </c>
      <c r="V89">
        <f ca="1">IF('Other 2030'!$A97="CP",INDIRECT("'Other 2030'!"&amp;'Country Selector'!$B$3&amp;ROW($A97))*10^12,0)*'Process Emissions Multipliers'!$G$47</f>
        <v>446443990.95349157</v>
      </c>
      <c r="W89" s="90">
        <f t="shared" ca="1" si="18"/>
        <v>449738345.33603972</v>
      </c>
      <c r="X89" s="90">
        <f t="shared" ca="1" si="18"/>
        <v>453032699.71858788</v>
      </c>
      <c r="Y89" s="90">
        <f t="shared" ca="1" si="18"/>
        <v>456327054.10113603</v>
      </c>
      <c r="Z89" s="90">
        <f t="shared" ca="1" si="18"/>
        <v>459621408.48368418</v>
      </c>
      <c r="AA89" s="90">
        <f t="shared" ca="1" si="18"/>
        <v>462915762.8662324</v>
      </c>
      <c r="AB89" s="90">
        <f t="shared" ca="1" si="18"/>
        <v>466210117.24878049</v>
      </c>
      <c r="AC89" s="90">
        <f t="shared" ca="1" si="18"/>
        <v>469504471.63132858</v>
      </c>
      <c r="AD89" s="90">
        <f t="shared" ca="1" si="18"/>
        <v>472798826.01387674</v>
      </c>
      <c r="AE89" s="90">
        <f t="shared" ca="1" si="18"/>
        <v>476093180.39642489</v>
      </c>
      <c r="AF89" s="90">
        <f t="shared" ca="1" si="18"/>
        <v>479387534.7789731</v>
      </c>
      <c r="AG89" s="90">
        <f t="shared" ca="1" si="18"/>
        <v>482681889.1615212</v>
      </c>
      <c r="AH89" s="90">
        <f t="shared" ca="1" si="18"/>
        <v>485976243.54406941</v>
      </c>
      <c r="AI89" s="90">
        <f t="shared" ca="1" si="18"/>
        <v>489270597.9266175</v>
      </c>
      <c r="AJ89" s="90">
        <f t="shared" ca="1" si="18"/>
        <v>492564952.30916566</v>
      </c>
      <c r="AK89" s="90">
        <f t="shared" ca="1" si="18"/>
        <v>495859306.69171381</v>
      </c>
      <c r="AL89" s="90">
        <f t="shared" ca="1" si="18"/>
        <v>499153661.07426196</v>
      </c>
      <c r="AM89" s="90">
        <f t="shared" ca="1" si="17"/>
        <v>502448015.45681012</v>
      </c>
      <c r="AN89" s="90">
        <f t="shared" ca="1" si="17"/>
        <v>505742369.83935827</v>
      </c>
      <c r="AO89" s="90">
        <f t="shared" ca="1" si="17"/>
        <v>509036724.22190642</v>
      </c>
      <c r="AP89">
        <f ca="1">V89*'Process Emissions Multipliers'!$H$47</f>
        <v>512331078.60445458</v>
      </c>
    </row>
    <row r="90" spans="1:42">
      <c r="A90" s="74">
        <v>38</v>
      </c>
      <c r="B90" s="208">
        <f ca="1">IF('Other 2010'!$A98="CP",INDIRECT("'Other 2010'!"&amp;'Country Selector'!$B$3&amp;ROW($A98))*10^12,0)*'Process Emissions Multipliers'!$C$47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Selector'!$B$3&amp;ROW($A98))*10^12,0)*'Process Emissions Multipliers'!$E$47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Selector'!$B$3&amp;ROW($A98))*10^12,0)*'Process Emissions Multipliers'!$G$47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Multipliers'!$H$47</f>
        <v>0</v>
      </c>
    </row>
    <row r="91" spans="1:42">
      <c r="A91" s="74">
        <v>39</v>
      </c>
      <c r="B91" s="208">
        <f ca="1">IF('Other 2010'!$A99="CP",INDIRECT("'Other 2010'!"&amp;'Country Selector'!$B$3&amp;ROW($A99))*10^12,0)*'Process Emissions Multipliers'!$C$47</f>
        <v>1776172539.8416188</v>
      </c>
      <c r="C91">
        <f t="shared" ca="1" si="15"/>
        <v>2166162094.5441318</v>
      </c>
      <c r="D91">
        <f t="shared" ca="1" si="12"/>
        <v>2556151649.246645</v>
      </c>
      <c r="E91">
        <f t="shared" ca="1" si="12"/>
        <v>2946141203.9491577</v>
      </c>
      <c r="F91">
        <f t="shared" ca="1" si="12"/>
        <v>3336130758.6516714</v>
      </c>
      <c r="G91">
        <f t="shared" ca="1" si="12"/>
        <v>3726120313.3541842</v>
      </c>
      <c r="H91">
        <f t="shared" ca="1" si="12"/>
        <v>4116109868.0566974</v>
      </c>
      <c r="I91">
        <f t="shared" ca="1" si="12"/>
        <v>4506099422.7592106</v>
      </c>
      <c r="J91">
        <f t="shared" ca="1" si="12"/>
        <v>4896088977.4617233</v>
      </c>
      <c r="K91">
        <f t="shared" ca="1" si="12"/>
        <v>5286078532.164237</v>
      </c>
      <c r="L91">
        <f ca="1">IF('Other 2020'!$A99="CP",INDIRECT("'Other 2020'!"&amp;'Country Selector'!$B$3&amp;ROW($A99))*10^12,0)*'Process Emissions Multipliers'!$E$47</f>
        <v>5676068086.8667498</v>
      </c>
      <c r="M91">
        <f t="shared" ca="1" si="16"/>
        <v>6056329275.4229383</v>
      </c>
      <c r="N91">
        <f t="shared" ca="1" si="13"/>
        <v>6436590463.9791269</v>
      </c>
      <c r="O91">
        <f t="shared" ca="1" si="13"/>
        <v>6816851652.5353155</v>
      </c>
      <c r="P91">
        <f t="shared" ca="1" si="13"/>
        <v>7197112841.0915051</v>
      </c>
      <c r="Q91">
        <f t="shared" ca="1" si="13"/>
        <v>7577374029.6476936</v>
      </c>
      <c r="R91">
        <f t="shared" ca="1" si="13"/>
        <v>7957635218.2038822</v>
      </c>
      <c r="S91">
        <f t="shared" ca="1" si="13"/>
        <v>8337896406.7600708</v>
      </c>
      <c r="T91">
        <f t="shared" ca="1" si="13"/>
        <v>8718157595.3162594</v>
      </c>
      <c r="U91">
        <f t="shared" ca="1" si="13"/>
        <v>9098418783.872448</v>
      </c>
      <c r="V91">
        <f ca="1">IF('Other 2030'!$A99="CP",INDIRECT("'Other 2030'!"&amp;'Country Selector'!$B$3&amp;ROW($A99))*10^12,0)*'Process Emissions Multipliers'!$G$47</f>
        <v>9478679972.4286366</v>
      </c>
      <c r="W91" s="90">
        <f t="shared" ca="1" si="18"/>
        <v>9548624089.8110905</v>
      </c>
      <c r="X91" s="90">
        <f t="shared" ca="1" si="18"/>
        <v>9618568207.1935425</v>
      </c>
      <c r="Y91" s="90">
        <f t="shared" ca="1" si="18"/>
        <v>9688512324.5759945</v>
      </c>
      <c r="Z91" s="90">
        <f t="shared" ca="1" si="18"/>
        <v>9758456441.9584465</v>
      </c>
      <c r="AA91" s="90">
        <f t="shared" ca="1" si="18"/>
        <v>9828400559.3409004</v>
      </c>
      <c r="AB91" s="90">
        <f t="shared" ca="1" si="18"/>
        <v>9898344676.7233524</v>
      </c>
      <c r="AC91" s="90">
        <f t="shared" ca="1" si="18"/>
        <v>9968288794.1058044</v>
      </c>
      <c r="AD91" s="90">
        <f t="shared" ca="1" si="18"/>
        <v>10038232911.488258</v>
      </c>
      <c r="AE91" s="90">
        <f t="shared" ca="1" si="18"/>
        <v>10108177028.87071</v>
      </c>
      <c r="AF91" s="90">
        <f t="shared" ca="1" si="18"/>
        <v>10178121146.253162</v>
      </c>
      <c r="AG91" s="90">
        <f t="shared" ca="1" si="18"/>
        <v>10248065263.635616</v>
      </c>
      <c r="AH91" s="90">
        <f t="shared" ca="1" si="18"/>
        <v>10318009381.018068</v>
      </c>
      <c r="AI91" s="90">
        <f t="shared" ca="1" si="18"/>
        <v>10387953498.400522</v>
      </c>
      <c r="AJ91" s="90">
        <f t="shared" ca="1" si="18"/>
        <v>10457897615.782974</v>
      </c>
      <c r="AK91" s="90">
        <f t="shared" ca="1" si="18"/>
        <v>10527841733.165426</v>
      </c>
      <c r="AL91" s="90">
        <f t="shared" ca="1" si="18"/>
        <v>10597785850.54788</v>
      </c>
      <c r="AM91" s="90">
        <f t="shared" ca="1" si="17"/>
        <v>10667729967.930332</v>
      </c>
      <c r="AN91" s="90">
        <f t="shared" ca="1" si="17"/>
        <v>10737674085.312786</v>
      </c>
      <c r="AO91" s="90">
        <f t="shared" ca="1" si="17"/>
        <v>10807618202.695236</v>
      </c>
      <c r="AP91">
        <f ca="1">V91*'Process Emissions Multipliers'!$H$47</f>
        <v>10877562320.07769</v>
      </c>
    </row>
    <row r="92" spans="1:42">
      <c r="A92" s="74">
        <v>40</v>
      </c>
      <c r="B92" s="208">
        <f ca="1">IF('Other 2010'!$A100="CP",INDIRECT("'Other 2010'!"&amp;'Country Selector'!$B$3&amp;ROW($A100))*10^12,0)*'Process Emissions Multipliers'!$C$47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Selector'!$B$3&amp;ROW($A100))*10^12,0)*'Process Emissions Multipliers'!$E$47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Selector'!$B$3&amp;ROW($A100))*10^12,0)*'Process Emissions Multipliers'!$G$47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Multipliers'!$H$47</f>
        <v>0</v>
      </c>
    </row>
    <row r="93" spans="1:42">
      <c r="A93" s="74">
        <v>41</v>
      </c>
      <c r="B93" s="208">
        <f ca="1">IF('Other 2010'!$A101="CP",INDIRECT("'Other 2010'!"&amp;'Country Selector'!$B$3&amp;ROW($A101))*10^12,0)*'Process Emissions Multipliers'!$C$47</f>
        <v>1224675387.9189956</v>
      </c>
      <c r="C93">
        <f t="shared" ca="1" si="15"/>
        <v>1493574156.7471123</v>
      </c>
      <c r="D93">
        <f t="shared" ca="1" si="12"/>
        <v>1762472925.5752289</v>
      </c>
      <c r="E93">
        <f t="shared" ca="1" si="12"/>
        <v>2031371694.4033456</v>
      </c>
      <c r="F93">
        <f t="shared" ca="1" si="12"/>
        <v>2300270463.2314625</v>
      </c>
      <c r="G93">
        <f t="shared" ca="1" si="12"/>
        <v>2569169232.0595789</v>
      </c>
      <c r="H93">
        <f t="shared" ca="1" si="12"/>
        <v>2838068000.8876958</v>
      </c>
      <c r="I93">
        <f t="shared" ca="1" si="12"/>
        <v>3106966769.7158122</v>
      </c>
      <c r="J93">
        <f t="shared" ca="1" si="12"/>
        <v>3375865538.5439291</v>
      </c>
      <c r="K93">
        <f t="shared" ca="1" si="12"/>
        <v>3644764307.3720455</v>
      </c>
      <c r="L93">
        <f ca="1">IF('Other 2020'!$A101="CP",INDIRECT("'Other 2020'!"&amp;'Country Selector'!$B$3&amp;ROW($A101))*10^12,0)*'Process Emissions Multipliers'!$E$47</f>
        <v>3913663076.2001624</v>
      </c>
      <c r="M93">
        <f t="shared" ca="1" si="16"/>
        <v>4175854112.3519826</v>
      </c>
      <c r="N93">
        <f t="shared" ca="1" si="13"/>
        <v>4438045148.5038033</v>
      </c>
      <c r="O93">
        <f t="shared" ca="1" si="13"/>
        <v>4700236184.6556234</v>
      </c>
      <c r="P93">
        <f t="shared" ca="1" si="13"/>
        <v>4962427220.8074436</v>
      </c>
      <c r="Q93">
        <f t="shared" ca="1" si="13"/>
        <v>5224618256.9592648</v>
      </c>
      <c r="R93">
        <f t="shared" ca="1" si="13"/>
        <v>5486809293.111084</v>
      </c>
      <c r="S93">
        <f t="shared" ca="1" si="13"/>
        <v>5749000329.2629051</v>
      </c>
      <c r="T93">
        <f t="shared" ca="1" si="13"/>
        <v>6011191365.4147253</v>
      </c>
      <c r="U93">
        <f t="shared" ca="1" si="13"/>
        <v>6273382401.5665464</v>
      </c>
      <c r="V93">
        <f ca="1">IF('Other 2030'!$A101="CP",INDIRECT("'Other 2030'!"&amp;'Country Selector'!$B$3&amp;ROW($A101))*10^12,0)*'Process Emissions Multipliers'!$G$47</f>
        <v>6535573437.7183666</v>
      </c>
      <c r="W93" s="90">
        <f t="shared" ca="1" si="18"/>
        <v>6583800080.776165</v>
      </c>
      <c r="X93" s="90">
        <f t="shared" ca="1" si="18"/>
        <v>6632026723.8339624</v>
      </c>
      <c r="Y93" s="90">
        <f t="shared" ca="1" si="18"/>
        <v>6680253366.8917599</v>
      </c>
      <c r="Z93" s="90">
        <f t="shared" ca="1" si="18"/>
        <v>6728480009.9495583</v>
      </c>
      <c r="AA93" s="90">
        <f t="shared" ca="1" si="18"/>
        <v>6776706653.0073557</v>
      </c>
      <c r="AB93" s="90">
        <f t="shared" ca="1" si="18"/>
        <v>6824933296.0651541</v>
      </c>
      <c r="AC93" s="90">
        <f t="shared" ca="1" si="18"/>
        <v>6873159939.1229515</v>
      </c>
      <c r="AD93" s="90">
        <f t="shared" ca="1" si="18"/>
        <v>6921386582.1807489</v>
      </c>
      <c r="AE93" s="90">
        <f t="shared" ca="1" si="18"/>
        <v>6969613225.2385473</v>
      </c>
      <c r="AF93" s="90">
        <f t="shared" ca="1" si="18"/>
        <v>7017839868.2963448</v>
      </c>
      <c r="AG93" s="90">
        <f t="shared" ca="1" si="18"/>
        <v>7066066511.3541431</v>
      </c>
      <c r="AH93" s="90">
        <f t="shared" ca="1" si="18"/>
        <v>7114293154.4119415</v>
      </c>
      <c r="AI93" s="90">
        <f t="shared" ca="1" si="18"/>
        <v>7162519797.469739</v>
      </c>
      <c r="AJ93" s="90">
        <f t="shared" ca="1" si="18"/>
        <v>7210746440.5275364</v>
      </c>
      <c r="AK93" s="90">
        <f t="shared" ca="1" si="18"/>
        <v>7258973083.5853348</v>
      </c>
      <c r="AL93" s="90">
        <f t="shared" ca="1" si="18"/>
        <v>7307199726.6431322</v>
      </c>
      <c r="AM93" s="90">
        <f t="shared" ca="1" si="17"/>
        <v>7355426369.7009306</v>
      </c>
      <c r="AN93" s="90">
        <f t="shared" ca="1" si="17"/>
        <v>7403653012.7587271</v>
      </c>
      <c r="AO93" s="90">
        <f t="shared" ca="1" si="17"/>
        <v>7451879655.8165264</v>
      </c>
      <c r="AP93">
        <f ca="1">V93*'Process Emissions Multipliers'!$H$47</f>
        <v>7500106298.8743238</v>
      </c>
    </row>
    <row r="94" spans="1:42">
      <c r="A94" s="74">
        <v>42</v>
      </c>
      <c r="B94" s="208">
        <f ca="1">IF('Other 2010'!$A102="CP",INDIRECT("'Other 2010'!"&amp;'Country Selector'!$B$3&amp;ROW($A102))*10^12,0)*'Process Emissions Multipliers'!$C$47</f>
        <v>1349891130.2795501</v>
      </c>
      <c r="C94">
        <f t="shared" ca="1" si="15"/>
        <v>1646283191.8534679</v>
      </c>
      <c r="D94">
        <f t="shared" ca="1" si="12"/>
        <v>1942675253.427386</v>
      </c>
      <c r="E94">
        <f t="shared" ca="1" si="12"/>
        <v>2239067315.0013041</v>
      </c>
      <c r="F94">
        <f t="shared" ca="1" si="12"/>
        <v>2535459376.575222</v>
      </c>
      <c r="G94">
        <f t="shared" ca="1" si="12"/>
        <v>2831851438.1491404</v>
      </c>
      <c r="H94">
        <f t="shared" ca="1" si="12"/>
        <v>3128243499.7230577</v>
      </c>
      <c r="I94">
        <f t="shared" ca="1" si="12"/>
        <v>3424635561.2969761</v>
      </c>
      <c r="J94">
        <f t="shared" ca="1" si="12"/>
        <v>3721027622.8708944</v>
      </c>
      <c r="K94">
        <f t="shared" ca="1" si="12"/>
        <v>4017419684.4448123</v>
      </c>
      <c r="L94">
        <f ca="1">IF('Other 2020'!$A102="CP",INDIRECT("'Other 2020'!"&amp;'Country Selector'!$B$3&amp;ROW($A102))*10^12,0)*'Process Emissions Multipliers'!$E$47</f>
        <v>4313811746.0187302</v>
      </c>
      <c r="M94">
        <f t="shared" ca="1" si="16"/>
        <v>4602810249.3214455</v>
      </c>
      <c r="N94">
        <f t="shared" ca="1" si="13"/>
        <v>4891808752.6241608</v>
      </c>
      <c r="O94">
        <f t="shared" ca="1" si="13"/>
        <v>5180807255.9268751</v>
      </c>
      <c r="P94">
        <f t="shared" ca="1" si="13"/>
        <v>5469805759.2295904</v>
      </c>
      <c r="Q94">
        <f t="shared" ca="1" si="13"/>
        <v>5758804262.5323057</v>
      </c>
      <c r="R94">
        <f t="shared" ca="1" si="13"/>
        <v>6047802765.8350201</v>
      </c>
      <c r="S94">
        <f t="shared" ca="1" si="13"/>
        <v>6336801269.1377363</v>
      </c>
      <c r="T94">
        <f t="shared" ca="1" si="13"/>
        <v>6625799772.4404507</v>
      </c>
      <c r="U94">
        <f t="shared" ca="1" si="13"/>
        <v>6914798275.7431669</v>
      </c>
      <c r="V94">
        <f ca="1">IF('Other 2030'!$A102="CP",INDIRECT("'Other 2030'!"&amp;'Country Selector'!$B$3&amp;ROW($A102))*10^12,0)*'Process Emissions Multipliers'!$G$47</f>
        <v>7203796779.0458813</v>
      </c>
      <c r="W94" s="90">
        <f t="shared" ca="1" si="18"/>
        <v>7256954308.256547</v>
      </c>
      <c r="X94" s="90">
        <f t="shared" ca="1" si="18"/>
        <v>7310111837.4672117</v>
      </c>
      <c r="Y94" s="90">
        <f t="shared" ca="1" si="18"/>
        <v>7363269366.6778755</v>
      </c>
      <c r="Z94" s="90">
        <f t="shared" ca="1" si="18"/>
        <v>7416426895.8885403</v>
      </c>
      <c r="AA94" s="90">
        <f t="shared" ca="1" si="18"/>
        <v>7469584425.099205</v>
      </c>
      <c r="AB94" s="90">
        <f t="shared" ca="1" si="18"/>
        <v>7522741954.3098707</v>
      </c>
      <c r="AC94" s="90">
        <f t="shared" ca="1" si="18"/>
        <v>7575899483.5205355</v>
      </c>
      <c r="AD94" s="90">
        <f t="shared" ca="1" si="18"/>
        <v>7629057012.7312002</v>
      </c>
      <c r="AE94" s="90">
        <f t="shared" ca="1" si="18"/>
        <v>7682214541.9418659</v>
      </c>
      <c r="AF94" s="90">
        <f t="shared" ca="1" si="18"/>
        <v>7735372071.1525307</v>
      </c>
      <c r="AG94" s="90">
        <f t="shared" ca="1" si="18"/>
        <v>7788529600.3631954</v>
      </c>
      <c r="AH94" s="90">
        <f t="shared" ca="1" si="18"/>
        <v>7841687129.5738602</v>
      </c>
      <c r="AI94" s="90">
        <f t="shared" ca="1" si="18"/>
        <v>7894844658.7845249</v>
      </c>
      <c r="AJ94" s="90">
        <f t="shared" ca="1" si="18"/>
        <v>7948002187.9951897</v>
      </c>
      <c r="AK94" s="90">
        <f t="shared" ca="1" si="18"/>
        <v>8001159717.2058544</v>
      </c>
      <c r="AL94" s="90">
        <f t="shared" ref="AL94:AO109" ca="1" si="19">$V94*($AP$1-AL$1)/($AP$1-$V$1)+$AP94*(AL$1-$V$1)/($AP$1-$V$1)</f>
        <v>8054317246.4165201</v>
      </c>
      <c r="AM94" s="90">
        <f t="shared" ca="1" si="19"/>
        <v>8107474775.6271839</v>
      </c>
      <c r="AN94" s="90">
        <f t="shared" ca="1" si="19"/>
        <v>8160632304.8378487</v>
      </c>
      <c r="AO94" s="90">
        <f t="shared" ca="1" si="19"/>
        <v>8213789834.0485144</v>
      </c>
      <c r="AP94">
        <f ca="1">V94*'Process Emissions Multipliers'!$H$47</f>
        <v>8266947363.2591791</v>
      </c>
    </row>
    <row r="95" spans="1:42">
      <c r="A95" s="74">
        <v>43</v>
      </c>
      <c r="B95" s="208">
        <f ca="1">IF('Other 2010'!$A103="CP",INDIRECT("'Other 2010'!"&amp;'Country Selector'!$B$3&amp;ROW($A103))*10^12,0)*'Process Emissions Multipliers'!$C$47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Selector'!$B$3&amp;ROW($A103))*10^12,0)*'Process Emissions Multipliers'!$E$47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Selector'!$B$3&amp;ROW($A103))*10^12,0)*'Process Emissions Multipliers'!$G$47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Multipliers'!$H$47</f>
        <v>0</v>
      </c>
    </row>
    <row r="96" spans="1:42">
      <c r="A96" s="74">
        <v>44</v>
      </c>
      <c r="B96" s="208">
        <f ca="1">IF('Other 2010'!$A104="CP",INDIRECT("'Other 2010'!"&amp;'Country Selector'!$B$3&amp;ROW($A104))*10^12,0)*'Process Emissions Multipliers'!$C$47</f>
        <v>1721795777.9990039</v>
      </c>
      <c r="C96">
        <f t="shared" ca="1" si="15"/>
        <v>2099845969.4575303</v>
      </c>
      <c r="D96">
        <f t="shared" ca="1" si="20"/>
        <v>2477896160.9160566</v>
      </c>
      <c r="E96">
        <f t="shared" ca="1" si="20"/>
        <v>2855946352.3745828</v>
      </c>
      <c r="F96">
        <f t="shared" ca="1" si="20"/>
        <v>3233996543.8331089</v>
      </c>
      <c r="G96">
        <f t="shared" ca="1" si="20"/>
        <v>3612046735.2916355</v>
      </c>
      <c r="H96">
        <f t="shared" ca="1" si="20"/>
        <v>3990096926.7501616</v>
      </c>
      <c r="I96">
        <f t="shared" ca="1" si="20"/>
        <v>4368147118.2086878</v>
      </c>
      <c r="J96">
        <f t="shared" ca="1" si="20"/>
        <v>4746197309.6672144</v>
      </c>
      <c r="K96">
        <f t="shared" ca="1" si="20"/>
        <v>5124247501.1257401</v>
      </c>
      <c r="L96">
        <f ca="1">IF('Other 2020'!$A104="CP",INDIRECT("'Other 2020'!"&amp;'Country Selector'!$B$3&amp;ROW($A104))*10^12,0)*'Process Emissions Multipliers'!$E$47</f>
        <v>5502297692.5842667</v>
      </c>
      <c r="M96">
        <f t="shared" ca="1" si="16"/>
        <v>5870917347.6608658</v>
      </c>
      <c r="N96">
        <f t="shared" ca="1" si="21"/>
        <v>6239537002.7374659</v>
      </c>
      <c r="O96">
        <f t="shared" ca="1" si="21"/>
        <v>6608156657.814065</v>
      </c>
      <c r="P96">
        <f t="shared" ca="1" si="21"/>
        <v>6976776312.8906651</v>
      </c>
      <c r="Q96">
        <f t="shared" ca="1" si="21"/>
        <v>7345395967.9672642</v>
      </c>
      <c r="R96">
        <f t="shared" ca="1" si="21"/>
        <v>7714015623.0438633</v>
      </c>
      <c r="S96">
        <f t="shared" ca="1" si="21"/>
        <v>8082635278.1204624</v>
      </c>
      <c r="T96">
        <f t="shared" ca="1" si="21"/>
        <v>8451254933.1970625</v>
      </c>
      <c r="U96">
        <f t="shared" ca="1" si="21"/>
        <v>8819874588.2736626</v>
      </c>
      <c r="V96">
        <f ca="1">IF('Other 2030'!$A104="CP",INDIRECT("'Other 2030'!"&amp;'Country Selector'!$B$3&amp;ROW($A104))*10^12,0)*'Process Emissions Multipliers'!$G$47</f>
        <v>9188494243.3502617</v>
      </c>
      <c r="W96" s="90">
        <f t="shared" ca="1" si="22"/>
        <v>9256297051.5254822</v>
      </c>
      <c r="X96" s="90">
        <f t="shared" ca="1" si="22"/>
        <v>9324099859.7007027</v>
      </c>
      <c r="Y96" s="90">
        <f t="shared" ca="1" si="22"/>
        <v>9391902667.8759232</v>
      </c>
      <c r="Z96" s="90">
        <f t="shared" ca="1" si="22"/>
        <v>9459705476.0511436</v>
      </c>
      <c r="AA96" s="90">
        <f t="shared" ca="1" si="22"/>
        <v>9527508284.2263641</v>
      </c>
      <c r="AB96" s="90">
        <f t="shared" ca="1" si="22"/>
        <v>9595311092.4015827</v>
      </c>
      <c r="AC96" s="90">
        <f t="shared" ca="1" si="22"/>
        <v>9663113900.5768032</v>
      </c>
      <c r="AD96" s="90">
        <f t="shared" ca="1" si="22"/>
        <v>9730916708.7520237</v>
      </c>
      <c r="AE96" s="90">
        <f t="shared" ca="1" si="22"/>
        <v>9798719516.9272442</v>
      </c>
      <c r="AF96" s="90">
        <f t="shared" ca="1" si="22"/>
        <v>9866522325.1024647</v>
      </c>
      <c r="AG96" s="90">
        <f t="shared" ca="1" si="22"/>
        <v>9934325133.2776852</v>
      </c>
      <c r="AH96" s="90">
        <f t="shared" ca="1" si="22"/>
        <v>10002127941.452906</v>
      </c>
      <c r="AI96" s="90">
        <f t="shared" ca="1" si="22"/>
        <v>10069930749.628124</v>
      </c>
      <c r="AJ96" s="90">
        <f t="shared" ca="1" si="22"/>
        <v>10137733557.803345</v>
      </c>
      <c r="AK96" s="90">
        <f t="shared" ca="1" si="22"/>
        <v>10205536365.978565</v>
      </c>
      <c r="AL96" s="90">
        <f t="shared" ca="1" si="22"/>
        <v>10273339174.153786</v>
      </c>
      <c r="AM96" s="90">
        <f t="shared" ca="1" si="19"/>
        <v>10341141982.329006</v>
      </c>
      <c r="AN96" s="90">
        <f t="shared" ca="1" si="19"/>
        <v>10408944790.504227</v>
      </c>
      <c r="AO96" s="90">
        <f t="shared" ca="1" si="19"/>
        <v>10476747598.679447</v>
      </c>
      <c r="AP96">
        <f ca="1">V96*'Process Emissions Multipliers'!$H$47</f>
        <v>10544550406.854668</v>
      </c>
    </row>
    <row r="97" spans="1:42">
      <c r="A97" s="74">
        <v>45</v>
      </c>
      <c r="B97" s="208">
        <f ca="1">IF('Other 2010'!$A105="CP",INDIRECT("'Other 2010'!"&amp;'Country Selector'!$B$3&amp;ROW($A105))*10^12,0)*'Process Emissions Multipliers'!$C$47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Selector'!$B$3&amp;ROW($A105))*10^12,0)*'Process Emissions Multipliers'!$E$47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Selector'!$B$3&amp;ROW($A105))*10^12,0)*'Process Emissions Multipliers'!$G$47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Multipliers'!$H$47</f>
        <v>0</v>
      </c>
    </row>
    <row r="98" spans="1:42">
      <c r="A98" s="74">
        <v>46</v>
      </c>
      <c r="B98" s="208">
        <f ca="1">IF('Other 2010'!$A106="CP",INDIRECT("'Other 2010'!"&amp;'Country Selector'!$B$3&amp;ROW($A106))*10^12,0)*'Process Emissions Multipliers'!$C$47</f>
        <v>6219138096.3227205</v>
      </c>
      <c r="C98">
        <f t="shared" ca="1" si="15"/>
        <v>7584657966.951252</v>
      </c>
      <c r="D98">
        <f t="shared" ca="1" si="20"/>
        <v>8950177837.5797825</v>
      </c>
      <c r="E98">
        <f t="shared" ca="1" si="20"/>
        <v>10315697708.208313</v>
      </c>
      <c r="F98">
        <f t="shared" ca="1" si="20"/>
        <v>11681217578.836845</v>
      </c>
      <c r="G98">
        <f t="shared" ca="1" si="20"/>
        <v>13046737449.465376</v>
      </c>
      <c r="H98">
        <f t="shared" ca="1" si="20"/>
        <v>14412257320.093906</v>
      </c>
      <c r="I98">
        <f t="shared" ca="1" si="20"/>
        <v>15777777190.722439</v>
      </c>
      <c r="J98">
        <f t="shared" ca="1" si="20"/>
        <v>17143297061.350969</v>
      </c>
      <c r="K98">
        <f t="shared" ca="1" si="20"/>
        <v>18508816931.9795</v>
      </c>
      <c r="L98">
        <f ca="1">IF('Other 2020'!$A106="CP",INDIRECT("'Other 2020'!"&amp;'Country Selector'!$B$3&amp;ROW($A106))*10^12,0)*'Process Emissions Multipliers'!$E$47</f>
        <v>19874336802.608032</v>
      </c>
      <c r="M98">
        <f t="shared" ca="1" si="16"/>
        <v>21205793511.489288</v>
      </c>
      <c r="N98">
        <f t="shared" ca="1" si="21"/>
        <v>22537250220.370548</v>
      </c>
      <c r="O98">
        <f t="shared" ca="1" si="21"/>
        <v>23868706929.251804</v>
      </c>
      <c r="P98">
        <f t="shared" ca="1" si="21"/>
        <v>25200163638.133064</v>
      </c>
      <c r="Q98">
        <f t="shared" ca="1" si="21"/>
        <v>26531620347.01432</v>
      </c>
      <c r="R98">
        <f t="shared" ca="1" si="21"/>
        <v>27863077055.895576</v>
      </c>
      <c r="S98">
        <f t="shared" ca="1" si="21"/>
        <v>29194533764.776836</v>
      </c>
      <c r="T98">
        <f t="shared" ca="1" si="21"/>
        <v>30525990473.658092</v>
      </c>
      <c r="U98">
        <f t="shared" ca="1" si="21"/>
        <v>31857447182.539349</v>
      </c>
      <c r="V98">
        <f ca="1">IF('Other 2030'!$A106="CP",INDIRECT("'Other 2030'!"&amp;'Country Selector'!$B$3&amp;ROW($A106))*10^12,0)*'Process Emissions Multipliers'!$G$47</f>
        <v>33188903891.420609</v>
      </c>
      <c r="W98" s="90">
        <f t="shared" ca="1" si="22"/>
        <v>33433808097.104187</v>
      </c>
      <c r="X98" s="90">
        <f t="shared" ca="1" si="22"/>
        <v>33678712302.787762</v>
      </c>
      <c r="Y98" s="90">
        <f t="shared" ca="1" si="22"/>
        <v>33923616508.471344</v>
      </c>
      <c r="Z98" s="90">
        <f t="shared" ca="1" si="22"/>
        <v>34168520714.154915</v>
      </c>
      <c r="AA98" s="90">
        <f t="shared" ca="1" si="22"/>
        <v>34413424919.838493</v>
      </c>
      <c r="AB98" s="90">
        <f t="shared" ca="1" si="22"/>
        <v>34658329125.522072</v>
      </c>
      <c r="AC98" s="90">
        <f t="shared" ca="1" si="22"/>
        <v>34903233331.205643</v>
      </c>
      <c r="AD98" s="90">
        <f t="shared" ca="1" si="22"/>
        <v>35148137536.889221</v>
      </c>
      <c r="AE98" s="90">
        <f t="shared" ca="1" si="22"/>
        <v>35393041742.5728</v>
      </c>
      <c r="AF98" s="90">
        <f t="shared" ca="1" si="22"/>
        <v>35637945948.256378</v>
      </c>
      <c r="AG98" s="90">
        <f t="shared" ca="1" si="22"/>
        <v>35882850153.939957</v>
      </c>
      <c r="AH98" s="90">
        <f t="shared" ca="1" si="22"/>
        <v>36127754359.623535</v>
      </c>
      <c r="AI98" s="90">
        <f t="shared" ca="1" si="22"/>
        <v>36372658565.307114</v>
      </c>
      <c r="AJ98" s="90">
        <f t="shared" ca="1" si="22"/>
        <v>36617562770.990685</v>
      </c>
      <c r="AK98" s="90">
        <f t="shared" ca="1" si="22"/>
        <v>36862466976.674263</v>
      </c>
      <c r="AL98" s="90">
        <f t="shared" ca="1" si="22"/>
        <v>37107371182.357841</v>
      </c>
      <c r="AM98" s="90">
        <f t="shared" ca="1" si="19"/>
        <v>37352275388.04142</v>
      </c>
      <c r="AN98" s="90">
        <f t="shared" ca="1" si="19"/>
        <v>37597179593.724998</v>
      </c>
      <c r="AO98" s="90">
        <f t="shared" ca="1" si="19"/>
        <v>37842083799.408569</v>
      </c>
      <c r="AP98">
        <f ca="1">V98*'Process Emissions Multipliers'!$H$47</f>
        <v>38086988005.092148</v>
      </c>
    </row>
    <row r="99" spans="1:42">
      <c r="A99" s="74">
        <v>47</v>
      </c>
      <c r="B99" s="208">
        <f ca="1">IF('Other 2010'!$A107="CP",INDIRECT("'Other 2010'!"&amp;'Country Selector'!$B$3&amp;ROW($A107))*10^12,0)*'Process Emissions Multipliers'!$C$47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Selector'!$B$3&amp;ROW($A107))*10^12,0)*'Process Emissions Multipliers'!$E$47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Selector'!$B$3&amp;ROW($A107))*10^12,0)*'Process Emissions Multipliers'!$G$47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Multipliers'!$H$47</f>
        <v>0</v>
      </c>
    </row>
    <row r="100" spans="1:42">
      <c r="A100" s="74">
        <v>48</v>
      </c>
      <c r="B100" s="208">
        <f ca="1">IF('Other 2010'!$A108="CP",INDIRECT("'Other 2010'!"&amp;'Country Selector'!$B$3&amp;ROW($A108))*10^12,0)*'Process Emissions Multipliers'!$C$47</f>
        <v>284777616.18033648</v>
      </c>
      <c r="C100">
        <f t="shared" ca="1" si="15"/>
        <v>347305491.84119445</v>
      </c>
      <c r="D100">
        <f t="shared" ca="1" si="20"/>
        <v>409833367.50205243</v>
      </c>
      <c r="E100">
        <f t="shared" ca="1" si="20"/>
        <v>472361243.1629104</v>
      </c>
      <c r="F100">
        <f t="shared" ca="1" si="20"/>
        <v>534889118.82376838</v>
      </c>
      <c r="G100">
        <f t="shared" ca="1" si="20"/>
        <v>597416994.48462629</v>
      </c>
      <c r="H100">
        <f t="shared" ca="1" si="20"/>
        <v>659944870.14548433</v>
      </c>
      <c r="I100">
        <f t="shared" ca="1" si="20"/>
        <v>722472745.80634224</v>
      </c>
      <c r="J100">
        <f t="shared" ca="1" si="20"/>
        <v>785000621.46720028</v>
      </c>
      <c r="K100">
        <f t="shared" ca="1" si="20"/>
        <v>847528497.12805831</v>
      </c>
      <c r="L100">
        <f ca="1">IF('Other 2020'!$A108="CP",INDIRECT("'Other 2020'!"&amp;'Country Selector'!$B$3&amp;ROW($A108))*10^12,0)*'Process Emissions Multipliers'!$E$47</f>
        <v>910056372.78891623</v>
      </c>
      <c r="M100">
        <f t="shared" ca="1" si="16"/>
        <v>971024478.2932198</v>
      </c>
      <c r="N100">
        <f t="shared" ca="1" si="21"/>
        <v>1031992583.7975234</v>
      </c>
      <c r="O100">
        <f t="shared" ca="1" si="21"/>
        <v>1092960689.301827</v>
      </c>
      <c r="P100">
        <f t="shared" ca="1" si="21"/>
        <v>1153928794.8061304</v>
      </c>
      <c r="Q100">
        <f t="shared" ca="1" si="21"/>
        <v>1214896900.3104341</v>
      </c>
      <c r="R100">
        <f t="shared" ca="1" si="21"/>
        <v>1275865005.8147376</v>
      </c>
      <c r="S100">
        <f t="shared" ca="1" si="21"/>
        <v>1336833111.3190413</v>
      </c>
      <c r="T100">
        <f t="shared" ca="1" si="21"/>
        <v>1397801216.8233447</v>
      </c>
      <c r="U100">
        <f t="shared" ca="1" si="21"/>
        <v>1458769322.3276482</v>
      </c>
      <c r="V100">
        <f ca="1">IF('Other 2030'!$A108="CP",INDIRECT("'Other 2030'!"&amp;'Country Selector'!$B$3&amp;ROW($A108))*10^12,0)*'Process Emissions Multipliers'!$G$47</f>
        <v>1519737427.8319519</v>
      </c>
      <c r="W100" s="90">
        <f t="shared" ca="1" si="22"/>
        <v>1530951720.682009</v>
      </c>
      <c r="X100" s="90">
        <f t="shared" ca="1" si="22"/>
        <v>1542166013.5320659</v>
      </c>
      <c r="Y100" s="90">
        <f t="shared" ca="1" si="22"/>
        <v>1553380306.3821228</v>
      </c>
      <c r="Z100" s="90">
        <f t="shared" ca="1" si="22"/>
        <v>1564594599.2321799</v>
      </c>
      <c r="AA100" s="90">
        <f t="shared" ca="1" si="22"/>
        <v>1575808892.0822368</v>
      </c>
      <c r="AB100" s="90">
        <f t="shared" ca="1" si="22"/>
        <v>1587023184.9322939</v>
      </c>
      <c r="AC100" s="90">
        <f t="shared" ca="1" si="22"/>
        <v>1598237477.7823505</v>
      </c>
      <c r="AD100" s="90">
        <f t="shared" ca="1" si="22"/>
        <v>1609451770.6324077</v>
      </c>
      <c r="AE100" s="90">
        <f t="shared" ca="1" si="22"/>
        <v>1620666063.4824648</v>
      </c>
      <c r="AF100" s="90">
        <f t="shared" ca="1" si="22"/>
        <v>1631880356.3325214</v>
      </c>
      <c r="AG100" s="90">
        <f t="shared" ca="1" si="22"/>
        <v>1643094649.1825786</v>
      </c>
      <c r="AH100" s="90">
        <f t="shared" ca="1" si="22"/>
        <v>1654308942.0326357</v>
      </c>
      <c r="AI100" s="90">
        <f t="shared" ca="1" si="22"/>
        <v>1665523234.8826928</v>
      </c>
      <c r="AJ100" s="90">
        <f t="shared" ca="1" si="22"/>
        <v>1676737527.7327495</v>
      </c>
      <c r="AK100" s="90">
        <f t="shared" ca="1" si="22"/>
        <v>1687951820.5828066</v>
      </c>
      <c r="AL100" s="90">
        <f t="shared" ca="1" si="22"/>
        <v>1699166113.4328637</v>
      </c>
      <c r="AM100" s="90">
        <f t="shared" ca="1" si="19"/>
        <v>1710380406.2829206</v>
      </c>
      <c r="AN100" s="90">
        <f t="shared" ca="1" si="19"/>
        <v>1721594699.1329777</v>
      </c>
      <c r="AO100" s="90">
        <f t="shared" ca="1" si="19"/>
        <v>1732808991.9830344</v>
      </c>
      <c r="AP100">
        <f ca="1">V100*'Process Emissions Multipliers'!$H$47</f>
        <v>1744023284.8330915</v>
      </c>
    </row>
    <row r="101" spans="1:42">
      <c r="A101" s="74">
        <v>49</v>
      </c>
      <c r="B101" s="208">
        <f ca="1">IF('Other 2010'!$A109="CP",INDIRECT("'Other 2010'!"&amp;'Country Selector'!$B$3&amp;ROW($A109))*10^12,0)*'Process Emissions Multipliers'!$C$47</f>
        <v>5732647333.7037449</v>
      </c>
      <c r="C101">
        <f t="shared" ca="1" si="15"/>
        <v>6991349701.1759119</v>
      </c>
      <c r="D101">
        <f t="shared" ca="1" si="20"/>
        <v>8250052068.6480789</v>
      </c>
      <c r="E101">
        <f t="shared" ca="1" si="20"/>
        <v>9508754436.1202469</v>
      </c>
      <c r="F101">
        <f t="shared" ca="1" si="20"/>
        <v>10767456803.592413</v>
      </c>
      <c r="G101">
        <f t="shared" ca="1" si="20"/>
        <v>12026159171.064579</v>
      </c>
      <c r="H101">
        <f t="shared" ca="1" si="20"/>
        <v>13284861538.536747</v>
      </c>
      <c r="I101">
        <f t="shared" ca="1" si="20"/>
        <v>14543563906.008915</v>
      </c>
      <c r="J101">
        <f t="shared" ca="1" si="20"/>
        <v>15802266273.481081</v>
      </c>
      <c r="K101">
        <f t="shared" ca="1" si="20"/>
        <v>17060968640.953249</v>
      </c>
      <c r="L101">
        <f ca="1">IF('Other 2020'!$A109="CP",INDIRECT("'Other 2020'!"&amp;'Country Selector'!$B$3&amp;ROW($A109))*10^12,0)*'Process Emissions Multipliers'!$E$47</f>
        <v>18319671008.425415</v>
      </c>
      <c r="M101">
        <f t="shared" ca="1" si="16"/>
        <v>19546974797.775822</v>
      </c>
      <c r="N101">
        <f t="shared" ca="1" si="21"/>
        <v>20774278587.126228</v>
      </c>
      <c r="O101">
        <f t="shared" ca="1" si="21"/>
        <v>22001582376.476639</v>
      </c>
      <c r="P101">
        <f t="shared" ca="1" si="21"/>
        <v>23228886165.827042</v>
      </c>
      <c r="Q101">
        <f t="shared" ca="1" si="21"/>
        <v>24456189955.177452</v>
      </c>
      <c r="R101">
        <f t="shared" ca="1" si="21"/>
        <v>25683493744.527859</v>
      </c>
      <c r="S101">
        <f t="shared" ca="1" si="21"/>
        <v>26910797533.878265</v>
      </c>
      <c r="T101">
        <f t="shared" ca="1" si="21"/>
        <v>28138101323.228672</v>
      </c>
      <c r="U101">
        <f t="shared" ca="1" si="21"/>
        <v>29365405112.579082</v>
      </c>
      <c r="V101">
        <f ca="1">IF('Other 2030'!$A109="CP",INDIRECT("'Other 2030'!"&amp;'Country Selector'!$B$3&amp;ROW($A109))*10^12,0)*'Process Emissions Multipliers'!$G$47</f>
        <v>30592708901.929489</v>
      </c>
      <c r="W101" s="90">
        <f t="shared" ca="1" si="22"/>
        <v>30818455527.90567</v>
      </c>
      <c r="X101" s="90">
        <f t="shared" ca="1" si="22"/>
        <v>31044202153.881851</v>
      </c>
      <c r="Y101" s="90">
        <f t="shared" ca="1" si="22"/>
        <v>31269948779.858032</v>
      </c>
      <c r="Z101" s="90">
        <f t="shared" ca="1" si="22"/>
        <v>31495695405.834213</v>
      </c>
      <c r="AA101" s="90">
        <f t="shared" ca="1" si="22"/>
        <v>31721442031.810394</v>
      </c>
      <c r="AB101" s="90">
        <f t="shared" ca="1" si="22"/>
        <v>31947188657.786572</v>
      </c>
      <c r="AC101" s="90">
        <f t="shared" ca="1" si="22"/>
        <v>32172935283.762756</v>
      </c>
      <c r="AD101" s="90">
        <f t="shared" ca="1" si="22"/>
        <v>32398681909.738934</v>
      </c>
      <c r="AE101" s="90">
        <f t="shared" ca="1" si="22"/>
        <v>32624428535.715115</v>
      </c>
      <c r="AF101" s="90">
        <f t="shared" ca="1" si="22"/>
        <v>32850175161.691299</v>
      </c>
      <c r="AG101" s="90">
        <f t="shared" ca="1" si="22"/>
        <v>33075921787.667477</v>
      </c>
      <c r="AH101" s="90">
        <f t="shared" ca="1" si="22"/>
        <v>33301668413.643661</v>
      </c>
      <c r="AI101" s="90">
        <f t="shared" ca="1" si="22"/>
        <v>33527415039.619835</v>
      </c>
      <c r="AJ101" s="90">
        <f t="shared" ca="1" si="22"/>
        <v>33753161665.59602</v>
      </c>
      <c r="AK101" s="90">
        <f t="shared" ca="1" si="22"/>
        <v>33978908291.572197</v>
      </c>
      <c r="AL101" s="90">
        <f t="shared" ca="1" si="22"/>
        <v>34204654917.548382</v>
      </c>
      <c r="AM101" s="90">
        <f t="shared" ca="1" si="19"/>
        <v>34430401543.524559</v>
      </c>
      <c r="AN101" s="90">
        <f t="shared" ca="1" si="19"/>
        <v>34656148169.50074</v>
      </c>
      <c r="AO101" s="90">
        <f t="shared" ca="1" si="19"/>
        <v>34881894795.476921</v>
      </c>
      <c r="AP101">
        <f ca="1">V101*'Process Emissions Multipliers'!$H$47</f>
        <v>35107641421.453102</v>
      </c>
    </row>
    <row r="102" spans="1:42">
      <c r="A102" s="74">
        <v>50</v>
      </c>
      <c r="B102" s="208">
        <f ca="1">IF('Other 2010'!$A110="CP",INDIRECT("'Other 2010'!"&amp;'Country Selector'!$B$3&amp;ROW($A110))*10^12,0)*'Process Emissions Multipliers'!$C$47</f>
        <v>2366599537.8464813</v>
      </c>
      <c r="C102">
        <f t="shared" ca="1" si="15"/>
        <v>2886227602.8127189</v>
      </c>
      <c r="D102">
        <f t="shared" ca="1" si="20"/>
        <v>3405855667.7789564</v>
      </c>
      <c r="E102">
        <f t="shared" ca="1" si="20"/>
        <v>3925483732.7451935</v>
      </c>
      <c r="F102">
        <f t="shared" ca="1" si="20"/>
        <v>4445111797.7114315</v>
      </c>
      <c r="G102">
        <f t="shared" ca="1" si="20"/>
        <v>4964739862.6776686</v>
      </c>
      <c r="H102">
        <f t="shared" ca="1" si="20"/>
        <v>5484367927.6439056</v>
      </c>
      <c r="I102">
        <f t="shared" ca="1" si="20"/>
        <v>6003995992.6101437</v>
      </c>
      <c r="J102">
        <f t="shared" ca="1" si="20"/>
        <v>6523624057.5763807</v>
      </c>
      <c r="K102">
        <f t="shared" ca="1" si="20"/>
        <v>7043252122.5426188</v>
      </c>
      <c r="L102">
        <f ca="1">IF('Other 2020'!$A110="CP",INDIRECT("'Other 2020'!"&amp;'Country Selector'!$B$3&amp;ROW($A110))*10^12,0)*'Process Emissions Multipliers'!$E$47</f>
        <v>7562880187.5088558</v>
      </c>
      <c r="M102">
        <f t="shared" ca="1" si="16"/>
        <v>8069546028.1925526</v>
      </c>
      <c r="N102">
        <f t="shared" ca="1" si="21"/>
        <v>8576211868.8762474</v>
      </c>
      <c r="O102">
        <f t="shared" ca="1" si="21"/>
        <v>9082877709.5599422</v>
      </c>
      <c r="P102">
        <f t="shared" ca="1" si="21"/>
        <v>9589543550.2436371</v>
      </c>
      <c r="Q102">
        <f t="shared" ca="1" si="21"/>
        <v>10096209390.927334</v>
      </c>
      <c r="R102">
        <f t="shared" ca="1" si="21"/>
        <v>10602875231.611031</v>
      </c>
      <c r="S102">
        <f t="shared" ca="1" si="21"/>
        <v>11109541072.294725</v>
      </c>
      <c r="T102">
        <f t="shared" ca="1" si="21"/>
        <v>11616206912.978422</v>
      </c>
      <c r="U102">
        <f t="shared" ca="1" si="21"/>
        <v>12122872753.662115</v>
      </c>
      <c r="V102">
        <f ca="1">IF('Other 2030'!$A110="CP",INDIRECT("'Other 2030'!"&amp;'Country Selector'!$B$3&amp;ROW($A110))*10^12,0)*'Process Emissions Multipliers'!$G$47</f>
        <v>12629538594.345812</v>
      </c>
      <c r="W102" s="90">
        <f t="shared" ca="1" si="22"/>
        <v>12722733209.260403</v>
      </c>
      <c r="X102" s="90">
        <f t="shared" ca="1" si="22"/>
        <v>12815927824.174995</v>
      </c>
      <c r="Y102" s="90">
        <f t="shared" ca="1" si="22"/>
        <v>12909122439.089588</v>
      </c>
      <c r="Z102" s="90">
        <f t="shared" ca="1" si="22"/>
        <v>13002317054.004179</v>
      </c>
      <c r="AA102" s="90">
        <f t="shared" ca="1" si="22"/>
        <v>13095511668.91877</v>
      </c>
      <c r="AB102" s="90">
        <f t="shared" ca="1" si="22"/>
        <v>13188706283.833363</v>
      </c>
      <c r="AC102" s="90">
        <f t="shared" ca="1" si="22"/>
        <v>13281900898.747953</v>
      </c>
      <c r="AD102" s="90">
        <f t="shared" ca="1" si="22"/>
        <v>13375095513.662546</v>
      </c>
      <c r="AE102" s="90">
        <f t="shared" ca="1" si="22"/>
        <v>13468290128.577137</v>
      </c>
      <c r="AF102" s="90">
        <f t="shared" ca="1" si="22"/>
        <v>13561484743.49173</v>
      </c>
      <c r="AG102" s="90">
        <f t="shared" ca="1" si="22"/>
        <v>13654679358.406319</v>
      </c>
      <c r="AH102" s="90">
        <f t="shared" ca="1" si="22"/>
        <v>13747873973.320911</v>
      </c>
      <c r="AI102" s="90">
        <f t="shared" ca="1" si="22"/>
        <v>13841068588.235504</v>
      </c>
      <c r="AJ102" s="90">
        <f t="shared" ca="1" si="22"/>
        <v>13934263203.150095</v>
      </c>
      <c r="AK102" s="90">
        <f t="shared" ca="1" si="22"/>
        <v>14027457818.064688</v>
      </c>
      <c r="AL102" s="90">
        <f t="shared" ca="1" si="22"/>
        <v>14120652432.979279</v>
      </c>
      <c r="AM102" s="90">
        <f t="shared" ca="1" si="19"/>
        <v>14213847047.893871</v>
      </c>
      <c r="AN102" s="90">
        <f t="shared" ca="1" si="19"/>
        <v>14307041662.808464</v>
      </c>
      <c r="AO102" s="90">
        <f t="shared" ca="1" si="19"/>
        <v>14400236277.723055</v>
      </c>
      <c r="AP102">
        <f ca="1">V102*'Process Emissions Multipliers'!$H$47</f>
        <v>14493430892.637646</v>
      </c>
    </row>
    <row r="103" spans="1:42">
      <c r="A103" s="74">
        <v>51</v>
      </c>
      <c r="B103" s="208">
        <f ca="1">IF('Other 2010'!$A111="CP",INDIRECT("'Other 2010'!"&amp;'Country Selector'!$B$3&amp;ROW($A111))*10^12,0)*'Process Emissions Multipliers'!$C$47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Selector'!$B$3&amp;ROW($A111))*10^12,0)*'Process Emissions Multipliers'!$E$47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Selector'!$B$3&amp;ROW($A111))*10^12,0)*'Process Emissions Multipliers'!$G$47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Multipliers'!$H$47</f>
        <v>0</v>
      </c>
    </row>
    <row r="104" spans="1:42">
      <c r="A104" s="74">
        <v>52</v>
      </c>
      <c r="B104" s="208">
        <f ca="1">IF('Other 2010'!$A112="CP",INDIRECT("'Other 2010'!"&amp;'Country Selector'!$B$3&amp;ROW($A112))*10^12,0)*'Process Emissions Multipliers'!$C$47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Selector'!$B$3&amp;ROW($A112))*10^12,0)*'Process Emissions Multipliers'!$E$47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Selector'!$B$3&amp;ROW($A112))*10^12,0)*'Process Emissions Multipliers'!$G$47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Multipliers'!$H$47</f>
        <v>0</v>
      </c>
    </row>
    <row r="105" spans="1:42">
      <c r="A105" s="74">
        <v>53</v>
      </c>
      <c r="B105" s="208">
        <f ca="1">IF('Other 2010'!$A113="CP",INDIRECT("'Other 2010'!"&amp;'Country Selector'!$B$3&amp;ROW($A113))*10^12,0)*'Process Emissions Multipliers'!$C$47</f>
        <v>247778465.80092221</v>
      </c>
      <c r="C105">
        <f t="shared" ca="1" si="15"/>
        <v>302182534.87360597</v>
      </c>
      <c r="D105">
        <f t="shared" ca="1" si="20"/>
        <v>356586603.94628966</v>
      </c>
      <c r="E105">
        <f t="shared" ca="1" si="20"/>
        <v>410990673.01897335</v>
      </c>
      <c r="F105">
        <f t="shared" ca="1" si="20"/>
        <v>465394742.09165704</v>
      </c>
      <c r="G105">
        <f t="shared" ca="1" si="20"/>
        <v>519798811.16434073</v>
      </c>
      <c r="H105">
        <f t="shared" ca="1" si="20"/>
        <v>574202880.23702443</v>
      </c>
      <c r="I105">
        <f t="shared" ca="1" si="20"/>
        <v>628606949.30970824</v>
      </c>
      <c r="J105">
        <f t="shared" ca="1" si="20"/>
        <v>683011018.38239193</v>
      </c>
      <c r="K105">
        <f t="shared" ca="1" si="20"/>
        <v>737415087.45507562</v>
      </c>
      <c r="L105">
        <f ca="1">IF('Other 2020'!$A113="CP",INDIRECT("'Other 2020'!"&amp;'Country Selector'!$B$3&amp;ROW($A113))*10^12,0)*'Process Emissions Multipliers'!$E$47</f>
        <v>791819156.52775931</v>
      </c>
      <c r="M105">
        <f t="shared" ca="1" si="16"/>
        <v>844866105.39702737</v>
      </c>
      <c r="N105">
        <f t="shared" ca="1" si="21"/>
        <v>897913054.26629519</v>
      </c>
      <c r="O105">
        <f t="shared" ca="1" si="21"/>
        <v>950960003.13556325</v>
      </c>
      <c r="P105">
        <f t="shared" ca="1" si="21"/>
        <v>1004006952.0048311</v>
      </c>
      <c r="Q105">
        <f t="shared" ca="1" si="21"/>
        <v>1057053900.8740991</v>
      </c>
      <c r="R105">
        <f t="shared" ca="1" si="21"/>
        <v>1110100849.7433672</v>
      </c>
      <c r="S105">
        <f t="shared" ca="1" si="21"/>
        <v>1163147798.6126349</v>
      </c>
      <c r="T105">
        <f t="shared" ca="1" si="21"/>
        <v>1216194747.4819031</v>
      </c>
      <c r="U105">
        <f t="shared" ca="1" si="21"/>
        <v>1269241696.3511713</v>
      </c>
      <c r="V105">
        <f ca="1">IF('Other 2030'!$A113="CP",INDIRECT("'Other 2030'!"&amp;'Country Selector'!$B$3&amp;ROW($A113))*10^12,0)*'Process Emissions Multipliers'!$G$47</f>
        <v>1322288645.220439</v>
      </c>
      <c r="W105" s="90">
        <f t="shared" ca="1" si="22"/>
        <v>1332045943.9670792</v>
      </c>
      <c r="X105" s="90">
        <f t="shared" ca="1" si="22"/>
        <v>1341803242.7137198</v>
      </c>
      <c r="Y105" s="90">
        <f t="shared" ca="1" si="22"/>
        <v>1351560541.4603601</v>
      </c>
      <c r="Z105" s="90">
        <f t="shared" ca="1" si="22"/>
        <v>1361317840.2070003</v>
      </c>
      <c r="AA105" s="90">
        <f t="shared" ca="1" si="22"/>
        <v>1371075138.9536405</v>
      </c>
      <c r="AB105" s="90">
        <f t="shared" ca="1" si="22"/>
        <v>1380832437.7002807</v>
      </c>
      <c r="AC105" s="90">
        <f t="shared" ca="1" si="22"/>
        <v>1390589736.4469213</v>
      </c>
      <c r="AD105" s="90">
        <f t="shared" ca="1" si="22"/>
        <v>1400347035.1935616</v>
      </c>
      <c r="AE105" s="90">
        <f t="shared" ca="1" si="22"/>
        <v>1410104333.9402018</v>
      </c>
      <c r="AF105" s="90">
        <f t="shared" ca="1" si="22"/>
        <v>1419861632.6868422</v>
      </c>
      <c r="AG105" s="90">
        <f t="shared" ca="1" si="22"/>
        <v>1429618931.4334826</v>
      </c>
      <c r="AH105" s="90">
        <f t="shared" ca="1" si="22"/>
        <v>1439376230.1801229</v>
      </c>
      <c r="AI105" s="90">
        <f t="shared" ca="1" si="22"/>
        <v>1449133528.9267631</v>
      </c>
      <c r="AJ105" s="90">
        <f t="shared" ca="1" si="22"/>
        <v>1458890827.6734035</v>
      </c>
      <c r="AK105" s="90">
        <f t="shared" ca="1" si="22"/>
        <v>1468648126.4200439</v>
      </c>
      <c r="AL105" s="90">
        <f t="shared" ca="1" si="22"/>
        <v>1478405425.1666842</v>
      </c>
      <c r="AM105" s="90">
        <f t="shared" ca="1" si="19"/>
        <v>1488162723.9133244</v>
      </c>
      <c r="AN105" s="90">
        <f t="shared" ca="1" si="19"/>
        <v>1497920022.6599648</v>
      </c>
      <c r="AO105" s="90">
        <f t="shared" ca="1" si="19"/>
        <v>1507677321.406605</v>
      </c>
      <c r="AP105">
        <f ca="1">V105*'Process Emissions Multipliers'!$H$47</f>
        <v>1517434620.1532454</v>
      </c>
    </row>
    <row r="106" spans="1:42">
      <c r="A106" s="74">
        <v>54</v>
      </c>
      <c r="B106" s="208">
        <f ca="1">IF('Other 2010'!$A114="CP",INDIRECT("'Other 2010'!"&amp;'Country Selector'!$B$3&amp;ROW($A114))*10^12,0)*'Process Emissions Multipliers'!$C$47</f>
        <v>3771393983.3424096</v>
      </c>
      <c r="C106">
        <f t="shared" ca="1" si="15"/>
        <v>4599469087.0723124</v>
      </c>
      <c r="D106">
        <f t="shared" ca="1" si="20"/>
        <v>5427544190.8022156</v>
      </c>
      <c r="E106">
        <f t="shared" ca="1" si="20"/>
        <v>6255619294.5321178</v>
      </c>
      <c r="F106">
        <f t="shared" ca="1" si="20"/>
        <v>7083694398.262022</v>
      </c>
      <c r="G106">
        <f t="shared" ca="1" si="20"/>
        <v>7911769501.9919243</v>
      </c>
      <c r="H106">
        <f t="shared" ca="1" si="20"/>
        <v>8739844605.7218266</v>
      </c>
      <c r="I106">
        <f t="shared" ca="1" si="20"/>
        <v>9567919709.4517307</v>
      </c>
      <c r="J106">
        <f t="shared" ca="1" si="20"/>
        <v>10395994813.181633</v>
      </c>
      <c r="K106">
        <f t="shared" ca="1" si="20"/>
        <v>11224069916.911537</v>
      </c>
      <c r="L106">
        <f ca="1">IF('Other 2020'!$A114="CP",INDIRECT("'Other 2020'!"&amp;'Country Selector'!$B$3&amp;ROW($A114))*10^12,0)*'Process Emissions Multipliers'!$E$47</f>
        <v>12052145020.641439</v>
      </c>
      <c r="M106">
        <f t="shared" ca="1" si="16"/>
        <v>12859563628.040569</v>
      </c>
      <c r="N106">
        <f t="shared" ca="1" si="21"/>
        <v>13666982235.439699</v>
      </c>
      <c r="O106">
        <f t="shared" ca="1" si="21"/>
        <v>14474400842.838829</v>
      </c>
      <c r="P106">
        <f t="shared" ca="1" si="21"/>
        <v>15281819450.237959</v>
      </c>
      <c r="Q106">
        <f t="shared" ca="1" si="21"/>
        <v>16089238057.637089</v>
      </c>
      <c r="R106">
        <f t="shared" ca="1" si="21"/>
        <v>16896656665.036221</v>
      </c>
      <c r="S106">
        <f t="shared" ca="1" si="21"/>
        <v>17704075272.435349</v>
      </c>
      <c r="T106">
        <f t="shared" ca="1" si="21"/>
        <v>18511493879.83448</v>
      </c>
      <c r="U106">
        <f t="shared" ca="1" si="21"/>
        <v>19318912487.233612</v>
      </c>
      <c r="V106">
        <f ca="1">IF('Other 2030'!$A114="CP",INDIRECT("'Other 2030'!"&amp;'Country Selector'!$B$3&amp;ROW($A114))*10^12,0)*'Process Emissions Multipliers'!$G$47</f>
        <v>20126331094.63274</v>
      </c>
      <c r="W106" s="90">
        <f t="shared" ca="1" si="22"/>
        <v>20274845283.17543</v>
      </c>
      <c r="X106" s="90">
        <f t="shared" ca="1" si="22"/>
        <v>20423359471.718124</v>
      </c>
      <c r="Y106" s="90">
        <f t="shared" ca="1" si="22"/>
        <v>20571873660.260815</v>
      </c>
      <c r="Z106" s="90">
        <f t="shared" ca="1" si="22"/>
        <v>20720387848.803505</v>
      </c>
      <c r="AA106" s="90">
        <f t="shared" ca="1" si="22"/>
        <v>20868902037.346195</v>
      </c>
      <c r="AB106" s="90">
        <f t="shared" ca="1" si="22"/>
        <v>21017416225.888885</v>
      </c>
      <c r="AC106" s="90">
        <f t="shared" ca="1" si="22"/>
        <v>21165930414.43158</v>
      </c>
      <c r="AD106" s="90">
        <f t="shared" ca="1" si="22"/>
        <v>21314444602.974274</v>
      </c>
      <c r="AE106" s="90">
        <f t="shared" ca="1" si="22"/>
        <v>21462958791.516964</v>
      </c>
      <c r="AF106" s="90">
        <f t="shared" ca="1" si="22"/>
        <v>21611472980.059654</v>
      </c>
      <c r="AG106" s="90">
        <f t="shared" ca="1" si="22"/>
        <v>21759987168.602348</v>
      </c>
      <c r="AH106" s="90">
        <f t="shared" ca="1" si="22"/>
        <v>21908501357.145035</v>
      </c>
      <c r="AI106" s="90">
        <f t="shared" ca="1" si="22"/>
        <v>22057015545.687729</v>
      </c>
      <c r="AJ106" s="90">
        <f t="shared" ca="1" si="22"/>
        <v>22205529734.230419</v>
      </c>
      <c r="AK106" s="90">
        <f t="shared" ca="1" si="22"/>
        <v>22354043922.773109</v>
      </c>
      <c r="AL106" s="90">
        <f t="shared" ca="1" si="22"/>
        <v>22502558111.315804</v>
      </c>
      <c r="AM106" s="90">
        <f t="shared" ca="1" si="19"/>
        <v>22651072299.858494</v>
      </c>
      <c r="AN106" s="90">
        <f t="shared" ca="1" si="19"/>
        <v>22799586488.401184</v>
      </c>
      <c r="AO106" s="90">
        <f t="shared" ca="1" si="19"/>
        <v>22948100676.943878</v>
      </c>
      <c r="AP106">
        <f ca="1">V106*'Process Emissions Multipliers'!$H$47</f>
        <v>23096614865.486568</v>
      </c>
    </row>
    <row r="107" spans="1:42">
      <c r="A107" s="74">
        <v>55</v>
      </c>
      <c r="B107" s="208">
        <f ca="1">IF('Other 2010'!$A115="CP",INDIRECT("'Other 2010'!"&amp;'Country Selector'!$B$3&amp;ROW($A115))*10^12,0)*'Process Emissions Multipliers'!$C$47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Selector'!$B$3&amp;ROW($A115))*10^12,0)*'Process Emissions Multipliers'!$E$47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Selector'!$B$3&amp;ROW($A115))*10^12,0)*'Process Emissions Multipliers'!$G$47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Multipliers'!$H$47</f>
        <v>0</v>
      </c>
    </row>
    <row r="108" spans="1:42">
      <c r="A108" s="74">
        <v>56</v>
      </c>
      <c r="B108" s="208">
        <f ca="1">IF('Other 2010'!$A116="CP",INDIRECT("'Other 2010'!"&amp;'Country Selector'!$B$3&amp;ROW($A116))*10^12,0)*'Process Emissions Multipliers'!$C$47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Selector'!$B$3&amp;ROW($A116))*10^12,0)*'Process Emissions Multipliers'!$E$47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Selector'!$B$3&amp;ROW($A116))*10^12,0)*'Process Emissions Multipliers'!$G$47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Multipliers'!$H$47</f>
        <v>0</v>
      </c>
    </row>
    <row r="109" spans="1:42">
      <c r="A109" s="74">
        <v>57</v>
      </c>
      <c r="B109" s="208">
        <f ca="1">IF('Other 2010'!$A117="CP",INDIRECT("'Other 2010'!"&amp;'Country Selector'!$B$3&amp;ROW($A117))*10^12,0)*'Process Emissions Multipliers'!$C$47</f>
        <v>216430988.29709265</v>
      </c>
      <c r="C109">
        <f t="shared" ca="1" si="15"/>
        <v>263952173.79931867</v>
      </c>
      <c r="D109">
        <f t="shared" ca="1" si="20"/>
        <v>311473359.30154473</v>
      </c>
      <c r="E109">
        <f t="shared" ca="1" si="20"/>
        <v>358994544.80377078</v>
      </c>
      <c r="F109">
        <f t="shared" ca="1" si="20"/>
        <v>406515730.30599678</v>
      </c>
      <c r="G109">
        <f t="shared" ca="1" si="20"/>
        <v>454036915.80822277</v>
      </c>
      <c r="H109">
        <f t="shared" ca="1" si="20"/>
        <v>501558101.31044883</v>
      </c>
      <c r="I109">
        <f t="shared" ca="1" si="20"/>
        <v>549079286.81267488</v>
      </c>
      <c r="J109">
        <f t="shared" ca="1" si="20"/>
        <v>596600472.31490099</v>
      </c>
      <c r="K109">
        <f t="shared" ca="1" si="20"/>
        <v>644121657.81712699</v>
      </c>
      <c r="L109">
        <f ca="1">IF('Other 2020'!$A117="CP",INDIRECT("'Other 2020'!"&amp;'Country Selector'!$B$3&amp;ROW($A117))*10^12,0)*'Process Emissions Multipliers'!$E$47</f>
        <v>691642843.31935298</v>
      </c>
      <c r="M109">
        <f t="shared" ca="1" si="16"/>
        <v>737978603.50268018</v>
      </c>
      <c r="N109">
        <f t="shared" ca="1" si="21"/>
        <v>784314363.68600726</v>
      </c>
      <c r="O109">
        <f t="shared" ca="1" si="21"/>
        <v>830650123.86933446</v>
      </c>
      <c r="P109">
        <f t="shared" ca="1" si="21"/>
        <v>876985884.05266154</v>
      </c>
      <c r="Q109">
        <f t="shared" ca="1" si="21"/>
        <v>923321644.23598862</v>
      </c>
      <c r="R109">
        <f t="shared" ca="1" si="21"/>
        <v>969657404.41931581</v>
      </c>
      <c r="S109">
        <f t="shared" ca="1" si="21"/>
        <v>1015993164.6026429</v>
      </c>
      <c r="T109">
        <f t="shared" ca="1" si="21"/>
        <v>1062328924.7859701</v>
      </c>
      <c r="U109">
        <f t="shared" ca="1" si="21"/>
        <v>1108664684.9692972</v>
      </c>
      <c r="V109">
        <f ca="1">IF('Other 2030'!$A117="CP",INDIRECT("'Other 2030'!"&amp;'Country Selector'!$B$3&amp;ROW($A117))*10^12,0)*'Process Emissions Multipliers'!$G$47</f>
        <v>1155000445.1526244</v>
      </c>
      <c r="W109" s="90">
        <f t="shared" ca="1" si="22"/>
        <v>1163523307.7186704</v>
      </c>
      <c r="X109" s="90">
        <f t="shared" ca="1" si="22"/>
        <v>1172046170.2847159</v>
      </c>
      <c r="Y109" s="90">
        <f t="shared" ca="1" si="22"/>
        <v>1180569032.8507619</v>
      </c>
      <c r="Z109" s="90">
        <f t="shared" ca="1" si="22"/>
        <v>1189091895.4168077</v>
      </c>
      <c r="AA109" s="90">
        <f t="shared" ca="1" si="22"/>
        <v>1197614757.9828534</v>
      </c>
      <c r="AB109" s="90">
        <f t="shared" ca="1" si="22"/>
        <v>1206137620.5488992</v>
      </c>
      <c r="AC109" s="90">
        <f t="shared" ca="1" si="22"/>
        <v>1214660483.1149452</v>
      </c>
      <c r="AD109" s="90">
        <f t="shared" ca="1" si="22"/>
        <v>1223183345.6809909</v>
      </c>
      <c r="AE109" s="90">
        <f t="shared" ca="1" si="22"/>
        <v>1231706208.2470367</v>
      </c>
      <c r="AF109" s="90">
        <f t="shared" ca="1" si="22"/>
        <v>1240229070.8130827</v>
      </c>
      <c r="AG109" s="90">
        <f t="shared" ca="1" si="22"/>
        <v>1248751933.3791285</v>
      </c>
      <c r="AH109" s="90">
        <f t="shared" ca="1" si="22"/>
        <v>1257274795.9451742</v>
      </c>
      <c r="AI109" s="90">
        <f t="shared" ca="1" si="22"/>
        <v>1265797658.51122</v>
      </c>
      <c r="AJ109" s="90">
        <f t="shared" ca="1" si="22"/>
        <v>1274320521.0772657</v>
      </c>
      <c r="AK109" s="90">
        <f t="shared" ca="1" si="22"/>
        <v>1282843383.6433117</v>
      </c>
      <c r="AL109" s="90">
        <f t="shared" ca="1" si="22"/>
        <v>1291366246.2093575</v>
      </c>
      <c r="AM109" s="90">
        <f t="shared" ca="1" si="19"/>
        <v>1299889108.7754033</v>
      </c>
      <c r="AN109" s="90">
        <f t="shared" ca="1" si="19"/>
        <v>1308411971.341449</v>
      </c>
      <c r="AO109" s="90">
        <f t="shared" ca="1" si="19"/>
        <v>1316934833.907495</v>
      </c>
      <c r="AP109">
        <f ca="1">V109*'Process Emissions Multipliers'!$H$47</f>
        <v>1325457696.4735408</v>
      </c>
    </row>
    <row r="110" spans="1:42">
      <c r="A110" s="74">
        <v>58</v>
      </c>
      <c r="B110" s="208">
        <f ca="1">IF('Other 2010'!$A118="CP",INDIRECT("'Other 2010'!"&amp;'Country Selector'!$B$3&amp;ROW($A118))*10^12,0)*'Process Emissions Multipliers'!$C$47</f>
        <v>3722166643.4653826</v>
      </c>
      <c r="C110">
        <f t="shared" ca="1" si="15"/>
        <v>4539433029.0515471</v>
      </c>
      <c r="D110">
        <f t="shared" ca="1" si="20"/>
        <v>5356699414.6377125</v>
      </c>
      <c r="E110">
        <f t="shared" ca="1" si="20"/>
        <v>6173965800.223877</v>
      </c>
      <c r="F110">
        <f t="shared" ca="1" si="20"/>
        <v>6991232185.8100433</v>
      </c>
      <c r="G110">
        <f t="shared" ca="1" si="20"/>
        <v>7808498571.3962078</v>
      </c>
      <c r="H110">
        <f t="shared" ca="1" si="20"/>
        <v>8625764956.9823723</v>
      </c>
      <c r="I110">
        <f t="shared" ca="1" si="20"/>
        <v>9443031342.5685387</v>
      </c>
      <c r="J110">
        <f t="shared" ca="1" si="20"/>
        <v>10260297728.154703</v>
      </c>
      <c r="K110">
        <f t="shared" ca="1" si="20"/>
        <v>11077564113.740868</v>
      </c>
      <c r="L110">
        <f ca="1">IF('Other 2020'!$A118="CP",INDIRECT("'Other 2020'!"&amp;'Country Selector'!$B$3&amp;ROW($A118))*10^12,0)*'Process Emissions Multipliers'!$E$47</f>
        <v>11894830499.327032</v>
      </c>
      <c r="M110">
        <f t="shared" ca="1" si="16"/>
        <v>12691710014.18239</v>
      </c>
      <c r="N110">
        <f t="shared" ca="1" si="21"/>
        <v>13488589529.03775</v>
      </c>
      <c r="O110">
        <f t="shared" ca="1" si="21"/>
        <v>14285469043.893108</v>
      </c>
      <c r="P110">
        <f t="shared" ca="1" si="21"/>
        <v>15082348558.748466</v>
      </c>
      <c r="Q110">
        <f t="shared" ca="1" si="21"/>
        <v>15879228073.603825</v>
      </c>
      <c r="R110">
        <f t="shared" ca="1" si="21"/>
        <v>16676107588.459183</v>
      </c>
      <c r="S110">
        <f t="shared" ca="1" si="21"/>
        <v>17472987103.314541</v>
      </c>
      <c r="T110">
        <f t="shared" ca="1" si="21"/>
        <v>18269866618.169899</v>
      </c>
      <c r="U110">
        <f t="shared" ca="1" si="21"/>
        <v>19066746133.025257</v>
      </c>
      <c r="V110">
        <f ca="1">IF('Other 2030'!$A118="CP",INDIRECT("'Other 2030'!"&amp;'Country Selector'!$B$3&amp;ROW($A118))*10^12,0)*'Process Emissions Multipliers'!$G$47</f>
        <v>19863625647.880615</v>
      </c>
      <c r="W110" s="90">
        <f t="shared" ca="1" si="22"/>
        <v>20010201306.938389</v>
      </c>
      <c r="X110" s="90">
        <f t="shared" ca="1" si="22"/>
        <v>20156776965.996162</v>
      </c>
      <c r="Y110" s="90">
        <f t="shared" ca="1" si="22"/>
        <v>20303352625.05394</v>
      </c>
      <c r="Z110" s="90">
        <f t="shared" ca="1" si="22"/>
        <v>20449928284.111717</v>
      </c>
      <c r="AA110" s="90">
        <f t="shared" ca="1" si="22"/>
        <v>20596503943.169491</v>
      </c>
      <c r="AB110" s="90">
        <f t="shared" ca="1" si="22"/>
        <v>20743079602.227264</v>
      </c>
      <c r="AC110" s="90">
        <f t="shared" ca="1" si="22"/>
        <v>20889655261.285042</v>
      </c>
      <c r="AD110" s="90">
        <f t="shared" ca="1" si="22"/>
        <v>21036230920.342812</v>
      </c>
      <c r="AE110" s="90">
        <f t="shared" ca="1" si="22"/>
        <v>21182806579.400589</v>
      </c>
      <c r="AF110" s="90">
        <f t="shared" ca="1" si="22"/>
        <v>21329382238.458366</v>
      </c>
      <c r="AG110" s="90">
        <f t="shared" ca="1" si="22"/>
        <v>21475957897.516136</v>
      </c>
      <c r="AH110" s="90">
        <f t="shared" ca="1" si="22"/>
        <v>21622533556.573914</v>
      </c>
      <c r="AI110" s="90">
        <f t="shared" ca="1" si="22"/>
        <v>21769109215.631691</v>
      </c>
      <c r="AJ110" s="90">
        <f t="shared" ca="1" si="22"/>
        <v>21915684874.689465</v>
      </c>
      <c r="AK110" s="90">
        <f t="shared" ca="1" si="22"/>
        <v>22062260533.747238</v>
      </c>
      <c r="AL110" s="90">
        <f t="shared" ref="AL110:AO125" ca="1" si="23">$V110*($AP$1-AL$1)/($AP$1-$V$1)+$AP110*(AL$1-$V$1)/($AP$1-$V$1)</f>
        <v>22208836192.805012</v>
      </c>
      <c r="AM110" s="90">
        <f t="shared" ca="1" si="23"/>
        <v>22355411851.862789</v>
      </c>
      <c r="AN110" s="90">
        <f t="shared" ca="1" si="23"/>
        <v>22501987510.920563</v>
      </c>
      <c r="AO110" s="90">
        <f t="shared" ca="1" si="23"/>
        <v>22648563169.97834</v>
      </c>
      <c r="AP110">
        <f ca="1">V110*'Process Emissions Multipliers'!$H$47</f>
        <v>22795138829.036114</v>
      </c>
    </row>
    <row r="111" spans="1:42">
      <c r="A111" s="74">
        <v>59</v>
      </c>
      <c r="B111" s="208">
        <f ca="1">IF('Other 2010'!$A119="CP",INDIRECT("'Other 2010'!"&amp;'Country Selector'!$B$3&amp;ROW($A119))*10^12,0)*'Process Emissions Multipliers'!$C$47</f>
        <v>1438751737.5405822</v>
      </c>
      <c r="C111">
        <f t="shared" ca="1" si="15"/>
        <v>1754654690.0212054</v>
      </c>
      <c r="D111">
        <f t="shared" ca="1" si="20"/>
        <v>2070557642.5018287</v>
      </c>
      <c r="E111">
        <f t="shared" ca="1" si="20"/>
        <v>2386460594.9824519</v>
      </c>
      <c r="F111">
        <f t="shared" ca="1" si="20"/>
        <v>2702363547.4630747</v>
      </c>
      <c r="G111">
        <f t="shared" ca="1" si="20"/>
        <v>3018266499.9436979</v>
      </c>
      <c r="H111">
        <f t="shared" ca="1" si="20"/>
        <v>3334169452.4243217</v>
      </c>
      <c r="I111">
        <f t="shared" ca="1" si="20"/>
        <v>3650072404.9049444</v>
      </c>
      <c r="J111">
        <f t="shared" ca="1" si="20"/>
        <v>3965975357.3855677</v>
      </c>
      <c r="K111">
        <f t="shared" ca="1" si="20"/>
        <v>4281878309.8661914</v>
      </c>
      <c r="L111">
        <f ca="1">IF('Other 2020'!$A119="CP",INDIRECT("'Other 2020'!"&amp;'Country Selector'!$B$3&amp;ROW($A119))*10^12,0)*'Process Emissions Multipliers'!$E$47</f>
        <v>4597781262.3468142</v>
      </c>
      <c r="M111">
        <f t="shared" ca="1" si="16"/>
        <v>4905803953.5450687</v>
      </c>
      <c r="N111">
        <f t="shared" ca="1" si="21"/>
        <v>5213826644.7433224</v>
      </c>
      <c r="O111">
        <f t="shared" ca="1" si="21"/>
        <v>5521849335.941576</v>
      </c>
      <c r="P111">
        <f t="shared" ca="1" si="21"/>
        <v>5829872027.1398296</v>
      </c>
      <c r="Q111">
        <f t="shared" ca="1" si="21"/>
        <v>6137894718.3380833</v>
      </c>
      <c r="R111">
        <f t="shared" ca="1" si="21"/>
        <v>6445917409.5363369</v>
      </c>
      <c r="S111">
        <f t="shared" ca="1" si="21"/>
        <v>6753940100.7345905</v>
      </c>
      <c r="T111">
        <f t="shared" ca="1" si="21"/>
        <v>7061962791.9328451</v>
      </c>
      <c r="U111">
        <f t="shared" ca="1" si="21"/>
        <v>7369985483.1310987</v>
      </c>
      <c r="V111">
        <f ca="1">IF('Other 2030'!$A119="CP",INDIRECT("'Other 2030'!"&amp;'Country Selector'!$B$3&amp;ROW($A119))*10^12,0)*'Process Emissions Multipliers'!$G$47</f>
        <v>7678008174.3293524</v>
      </c>
      <c r="W111" s="90">
        <f t="shared" ref="W111:AL126" ca="1" si="24">$V111*($AP$1-W$1)/($AP$1-$V$1)+$AP111*(W$1-$V$1)/($AP$1-$V$1)</f>
        <v>7734664956.3465557</v>
      </c>
      <c r="X111" s="90">
        <f t="shared" ca="1" si="24"/>
        <v>7791321738.36376</v>
      </c>
      <c r="Y111" s="90">
        <f t="shared" ca="1" si="24"/>
        <v>7847978520.3809624</v>
      </c>
      <c r="Z111" s="90">
        <f t="shared" ca="1" si="24"/>
        <v>7904635302.3981667</v>
      </c>
      <c r="AA111" s="90">
        <f t="shared" ca="1" si="24"/>
        <v>7961292084.4153709</v>
      </c>
      <c r="AB111" s="90">
        <f t="shared" ca="1" si="24"/>
        <v>8017948866.4325743</v>
      </c>
      <c r="AC111" s="90">
        <f t="shared" ca="1" si="24"/>
        <v>8074605648.4497786</v>
      </c>
      <c r="AD111" s="90">
        <f t="shared" ca="1" si="24"/>
        <v>8131262430.4669819</v>
      </c>
      <c r="AE111" s="90">
        <f t="shared" ca="1" si="24"/>
        <v>8187919212.4841862</v>
      </c>
      <c r="AF111" s="90">
        <f t="shared" ca="1" si="24"/>
        <v>8244575994.5013885</v>
      </c>
      <c r="AG111" s="90">
        <f t="shared" ca="1" si="24"/>
        <v>8301232776.5185928</v>
      </c>
      <c r="AH111" s="90">
        <f t="shared" ca="1" si="24"/>
        <v>8357889558.5357971</v>
      </c>
      <c r="AI111" s="90">
        <f t="shared" ca="1" si="24"/>
        <v>8414546340.5529995</v>
      </c>
      <c r="AJ111" s="90">
        <f t="shared" ca="1" si="24"/>
        <v>8471203122.5702038</v>
      </c>
      <c r="AK111" s="90">
        <f t="shared" ca="1" si="24"/>
        <v>8527859904.5874062</v>
      </c>
      <c r="AL111" s="90">
        <f t="shared" ca="1" si="24"/>
        <v>8584516686.6046114</v>
      </c>
      <c r="AM111" s="90">
        <f t="shared" ca="1" si="23"/>
        <v>8641173468.6218147</v>
      </c>
      <c r="AN111" s="90">
        <f t="shared" ca="1" si="23"/>
        <v>8697830250.639019</v>
      </c>
      <c r="AO111" s="90">
        <f t="shared" ca="1" si="23"/>
        <v>8754487032.6562214</v>
      </c>
      <c r="AP111">
        <f ca="1">V111*'Process Emissions Multipliers'!$H$47</f>
        <v>8811143814.6734257</v>
      </c>
    </row>
    <row r="112" spans="1:42">
      <c r="A112" s="74">
        <v>60</v>
      </c>
      <c r="B112" s="208">
        <f ca="1">IF('Other 2010'!$A120="CP",INDIRECT("'Other 2010'!"&amp;'Country Selector'!$B$3&amp;ROW($A120))*10^12,0)*'Process Emissions Multipliers'!$C$47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Selector'!$B$3&amp;ROW($A120))*10^12,0)*'Process Emissions Multipliers'!$E$47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Selector'!$B$3&amp;ROW($A120))*10^12,0)*'Process Emissions Multipliers'!$G$47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Multipliers'!$H$47</f>
        <v>0</v>
      </c>
    </row>
    <row r="113" spans="1:42">
      <c r="A113" s="74">
        <v>61</v>
      </c>
      <c r="B113" s="208">
        <f ca="1">IF('Other 2010'!$A121="CP",INDIRECT("'Other 2010'!"&amp;'Country Selector'!$B$3&amp;ROW($A121))*10^12,0)*'Process Emissions Multipliers'!$C$47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Selector'!$B$3&amp;ROW($A121))*10^12,0)*'Process Emissions Multipliers'!$E$47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Selector'!$B$3&amp;ROW($A121))*10^12,0)*'Process Emissions Multipliers'!$G$47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Multipliers'!$H$47</f>
        <v>0</v>
      </c>
    </row>
    <row r="114" spans="1:42">
      <c r="A114" s="74">
        <v>62</v>
      </c>
      <c r="B114" s="208">
        <f ca="1">IF('Other 2010'!$A122="CP",INDIRECT("'Other 2010'!"&amp;'Country Selector'!$B$3&amp;ROW($A122))*10^12,0)*'Process Emissions Multipliers'!$C$47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Selector'!$B$3&amp;ROW($A122))*10^12,0)*'Process Emissions Multipliers'!$E$47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Selector'!$B$3&amp;ROW($A122))*10^12,0)*'Process Emissions Multipliers'!$G$47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Multipliers'!$H$47</f>
        <v>0</v>
      </c>
    </row>
    <row r="115" spans="1:42">
      <c r="A115" s="74">
        <v>63</v>
      </c>
      <c r="B115" s="208">
        <f ca="1">IF('Other 2010'!$A123="CP",INDIRECT("'Other 2010'!"&amp;'Country Selector'!$B$3&amp;ROW($A123))*10^12,0)*'Process Emissions Multipliers'!$C$47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Selector'!$B$3&amp;ROW($A123))*10^12,0)*'Process Emissions Multipliers'!$E$47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Selector'!$B$3&amp;ROW($A123))*10^12,0)*'Process Emissions Multipliers'!$G$47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Multipliers'!$H$47</f>
        <v>0</v>
      </c>
    </row>
    <row r="116" spans="1:42">
      <c r="A116" s="74">
        <v>64</v>
      </c>
      <c r="B116" s="208">
        <f ca="1">IF('Other 2010'!$A124="CP",INDIRECT("'Other 2010'!"&amp;'Country Selector'!$B$3&amp;ROW($A124))*10^12,0)*'Process Emissions Multipliers'!$C$47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Selector'!$B$3&amp;ROW($A124))*10^12,0)*'Process Emissions Multipliers'!$E$47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Selector'!$B$3&amp;ROW($A124))*10^12,0)*'Process Emissions Multipliers'!$G$47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Multipliers'!$H$47</f>
        <v>0</v>
      </c>
    </row>
    <row r="117" spans="1:42">
      <c r="A117" s="74">
        <v>65</v>
      </c>
      <c r="B117" s="208">
        <f ca="1">IF('Other 2010'!$A125="CP",INDIRECT("'Other 2010'!"&amp;'Country Selector'!$B$3&amp;ROW($A125))*10^12,0)*'Process Emissions Multipliers'!$C$47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Selector'!$B$3&amp;ROW($A125))*10^12,0)*'Process Emissions Multipliers'!$E$47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Selector'!$B$3&amp;ROW($A125))*10^12,0)*'Process Emissions Multipliers'!$G$47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Multipliers'!$H$47</f>
        <v>0</v>
      </c>
    </row>
    <row r="118" spans="1:42">
      <c r="A118" s="74">
        <v>66</v>
      </c>
      <c r="B118" s="208">
        <f ca="1">IF('Other 2010'!$A126="CP",INDIRECT("'Other 2010'!"&amp;'Country Selector'!$B$3&amp;ROW($A126))*10^12,0)*'Process Emissions Multipliers'!$C$47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Selector'!$B$3&amp;ROW($A126))*10^12,0)*'Process Emissions Multipliers'!$E$47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Selector'!$B$3&amp;ROW($A126))*10^12,0)*'Process Emissions Multipliers'!$G$47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Multipliers'!$H$47</f>
        <v>0</v>
      </c>
    </row>
    <row r="119" spans="1:42">
      <c r="A119" s="74">
        <v>67</v>
      </c>
      <c r="B119" s="208">
        <f ca="1">IF('Other 2010'!$A127="CP",INDIRECT("'Other 2010'!"&amp;'Country Selector'!$B$3&amp;ROW($A127))*10^12,0)*'Process Emissions Multipliers'!$C$47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Selector'!$B$3&amp;ROW($A127))*10^12,0)*'Process Emissions Multipliers'!$E$47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Selector'!$B$3&amp;ROW($A127))*10^12,0)*'Process Emissions Multipliers'!$G$47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Multipliers'!$H$47</f>
        <v>0</v>
      </c>
    </row>
    <row r="120" spans="1:42">
      <c r="A120" s="74">
        <v>68</v>
      </c>
      <c r="B120" s="208">
        <f ca="1">IF('Other 2010'!$A128="CP",INDIRECT("'Other 2010'!"&amp;'Country Selector'!$B$3&amp;ROW($A128))*10^12,0)*'Process Emissions Multipliers'!$C$47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Selector'!$B$3&amp;ROW($A128))*10^12,0)*'Process Emissions Multipliers'!$E$47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Selector'!$B$3&amp;ROW($A128))*10^12,0)*'Process Emissions Multipliers'!$G$47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Multipliers'!$H$47</f>
        <v>0</v>
      </c>
    </row>
    <row r="121" spans="1:42">
      <c r="A121" s="74">
        <v>69</v>
      </c>
      <c r="B121" s="208">
        <f ca="1">IF('Other 2010'!$A129="CP",INDIRECT("'Other 2010'!"&amp;'Country Selector'!$B$3&amp;ROW($A129))*10^12,0)*'Process Emissions Multipliers'!$C$47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Selector'!$B$3&amp;ROW($A129))*10^12,0)*'Process Emissions Multipliers'!$E$47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Selector'!$B$3&amp;ROW($A129))*10^12,0)*'Process Emissions Multipliers'!$G$47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Multipliers'!$H$47</f>
        <v>0</v>
      </c>
    </row>
    <row r="122" spans="1:42">
      <c r="A122" s="74">
        <v>70</v>
      </c>
      <c r="B122" s="208">
        <f ca="1">IF('Other 2010'!$A130="CP",INDIRECT("'Other 2010'!"&amp;'Country Selector'!$B$3&amp;ROW($A130))*10^12,0)*'Process Emissions Multipliers'!$C$47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Selector'!$B$3&amp;ROW($A130))*10^12,0)*'Process Emissions Multipliers'!$E$47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Selector'!$B$3&amp;ROW($A130))*10^12,0)*'Process Emissions Multipliers'!$G$47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Multipliers'!$H$47</f>
        <v>0</v>
      </c>
    </row>
    <row r="123" spans="1:42">
      <c r="A123" s="74">
        <v>71</v>
      </c>
      <c r="B123" s="208">
        <f ca="1">IF('Other 2010'!$A131="CP",INDIRECT("'Other 2010'!"&amp;'Country Selector'!$B$3&amp;ROW($A131))*10^12,0)*'Process Emissions Multipliers'!$C$47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Selector'!$B$3&amp;ROW($A131))*10^12,0)*'Process Emissions Multipliers'!$E$47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Selector'!$B$3&amp;ROW($A131))*10^12,0)*'Process Emissions Multipliers'!$G$47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Multipliers'!$H$47</f>
        <v>0</v>
      </c>
    </row>
    <row r="124" spans="1:42">
      <c r="A124" s="74">
        <v>72</v>
      </c>
      <c r="B124" s="208">
        <f ca="1">IF('Other 2010'!$A132="CP",INDIRECT("'Other 2010'!"&amp;'Country Selector'!$B$3&amp;ROW($A132))*10^12,0)*'Process Emissions Multipliers'!$C$47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Selector'!$B$3&amp;ROW($A132))*10^12,0)*'Process Emissions Multipliers'!$E$47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Selector'!$B$3&amp;ROW($A132))*10^12,0)*'Process Emissions Multipliers'!$G$47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Multipliers'!$H$47</f>
        <v>0</v>
      </c>
    </row>
    <row r="125" spans="1:42">
      <c r="A125" s="74">
        <v>73</v>
      </c>
      <c r="B125" s="208">
        <f ca="1">IF('Other 2010'!$A133="CP",INDIRECT("'Other 2010'!"&amp;'Country Selector'!$B$3&amp;ROW($A133))*10^12,0)*'Process Emissions Multipliers'!$C$47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Selector'!$B$3&amp;ROW($A133))*10^12,0)*'Process Emissions Multipliers'!$E$47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Selector'!$B$3&amp;ROW($A133))*10^12,0)*'Process Emissions Multipliers'!$G$47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Multipliers'!$H$47</f>
        <v>0</v>
      </c>
    </row>
    <row r="126" spans="1:42">
      <c r="A126" s="74">
        <v>74</v>
      </c>
      <c r="B126" s="208">
        <f ca="1">IF('Other 2010'!$A134="CP",INDIRECT("'Other 2010'!"&amp;'Country Selector'!$B$3&amp;ROW($A134))*10^12,0)*'Process Emissions Multipliers'!$C$47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Selector'!$B$3&amp;ROW($A134))*10^12,0)*'Process Emissions Multipliers'!$E$47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Selector'!$B$3&amp;ROW($A134))*10^12,0)*'Process Emissions Multipliers'!$G$47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Multipliers'!$H$47</f>
        <v>0</v>
      </c>
    </row>
    <row r="127" spans="1:42">
      <c r="A127" s="74">
        <v>75</v>
      </c>
      <c r="B127" s="208">
        <f ca="1">IF('Other 2010'!$A135="CP",INDIRECT("'Other 2010'!"&amp;'Country Selector'!$B$3&amp;ROW($A135))*10^12,0)*'Process Emissions Multipliers'!$C$47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Selector'!$B$3&amp;ROW($A135))*10^12,0)*'Process Emissions Multipliers'!$E$47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Selector'!$B$3&amp;ROW($A135))*10^12,0)*'Process Emissions Multipliers'!$G$47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Multipliers'!$H$47</f>
        <v>0</v>
      </c>
    </row>
    <row r="128" spans="1:42">
      <c r="A128" s="74">
        <v>76</v>
      </c>
      <c r="B128" s="208">
        <f ca="1">IF('Other 2010'!$A136="CP",INDIRECT("'Other 2010'!"&amp;'Country Selector'!$B$3&amp;ROW($A136))*10^12,0)*'Process Emissions Multipliers'!$C$47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Selector'!$B$3&amp;ROW($A136))*10^12,0)*'Process Emissions Multipliers'!$E$47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Selector'!$B$3&amp;ROW($A136))*10^12,0)*'Process Emissions Multipliers'!$G$47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Multipliers'!$H$47</f>
        <v>0</v>
      </c>
    </row>
    <row r="129" spans="1:42">
      <c r="A129" s="74">
        <v>77</v>
      </c>
      <c r="B129" s="208">
        <f ca="1">IF('Other 2010'!$A137="CP",INDIRECT("'Other 2010'!"&amp;'Country Selector'!$B$3&amp;ROW($A137))*10^12,0)*'Process Emissions Multipliers'!$C$47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Selector'!$B$3&amp;ROW($A137))*10^12,0)*'Process Emissions Multipliers'!$E$47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Selector'!$B$3&amp;ROW($A137))*10^12,0)*'Process Emissions Multipliers'!$G$47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Multipliers'!$H$47</f>
        <v>0</v>
      </c>
    </row>
    <row r="130" spans="1:42">
      <c r="A130" s="74">
        <v>78</v>
      </c>
      <c r="B130" s="208">
        <f ca="1">IF('Other 2010'!$A138="CP",INDIRECT("'Other 2010'!"&amp;'Country Selector'!$B$3&amp;ROW($A138))*10^12,0)*'Process Emissions Multipliers'!$C$47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Selector'!$B$3&amp;ROW($A138))*10^12,0)*'Process Emissions Multipliers'!$E$47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Selector'!$B$3&amp;ROW($A138))*10^12,0)*'Process Emissions Multipliers'!$G$47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Multipliers'!$H$47</f>
        <v>0</v>
      </c>
    </row>
    <row r="131" spans="1:42">
      <c r="A131" s="74">
        <v>79</v>
      </c>
      <c r="B131" s="208">
        <f ca="1">IF('Other 2010'!$A139="CP",INDIRECT("'Other 2010'!"&amp;'Country Selector'!$B$3&amp;ROW($A139))*10^12,0)*'Process Emissions Multipliers'!$C$47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Selector'!$B$3&amp;ROW($A139))*10^12,0)*'Process Emissions Multipliers'!$E$47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Selector'!$B$3&amp;ROW($A139))*10^12,0)*'Process Emissions Multipliers'!$G$47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Multipliers'!$H$47</f>
        <v>0</v>
      </c>
    </row>
    <row r="132" spans="1:42">
      <c r="A132" s="74">
        <v>80</v>
      </c>
      <c r="B132" s="208">
        <f ca="1">IF('Other 2010'!$A140="CP",INDIRECT("'Other 2010'!"&amp;'Country Selector'!$B$3&amp;ROW($A140))*10^12,0)*'Process Emissions Multipliers'!$C$47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Selector'!$B$3&amp;ROW($A140))*10^12,0)*'Process Emissions Multipliers'!$E$47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Selector'!$B$3&amp;ROW($A140))*10^12,0)*'Process Emissions Multipliers'!$G$47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Multipliers'!$H$47</f>
        <v>0</v>
      </c>
    </row>
    <row r="133" spans="1:42">
      <c r="A133" s="74">
        <v>81</v>
      </c>
      <c r="B133" s="208">
        <f ca="1">IF('Other 2010'!$A141="CP",INDIRECT("'Other 2010'!"&amp;'Country Selector'!$B$3&amp;ROW($A141))*10^12,0)*'Process Emissions Multipliers'!$C$47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Selector'!$B$3&amp;ROW($A141))*10^12,0)*'Process Emissions Multipliers'!$E$47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Selector'!$B$3&amp;ROW($A141))*10^12,0)*'Process Emissions Multipliers'!$G$47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Multipliers'!$H$47</f>
        <v>0</v>
      </c>
    </row>
    <row r="134" spans="1:42">
      <c r="A134" s="74">
        <v>82</v>
      </c>
      <c r="B134" s="208">
        <f ca="1">IF('Other 2010'!$A142="CP",INDIRECT("'Other 2010'!"&amp;'Country Selector'!$B$3&amp;ROW($A142))*10^12,0)*'Process Emissions Multipliers'!$C$47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Selector'!$B$3&amp;ROW($A142))*10^12,0)*'Process Emissions Multipliers'!$E$47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Selector'!$B$3&amp;ROW($A142))*10^12,0)*'Process Emissions Multipliers'!$G$47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Multipliers'!$H$47</f>
        <v>0</v>
      </c>
    </row>
    <row r="135" spans="1:42">
      <c r="A135" s="74">
        <v>83</v>
      </c>
      <c r="B135" s="208">
        <f ca="1">IF('Other 2010'!$A143="CP",INDIRECT("'Other 2010'!"&amp;'Country Selector'!$B$3&amp;ROW($A143))*10^12,0)*'Process Emissions Multipliers'!$C$47</f>
        <v>307492146.56379086</v>
      </c>
      <c r="C135">
        <f t="shared" ca="1" si="27"/>
        <v>367354405.07818234</v>
      </c>
      <c r="D135">
        <f t="shared" ca="1" si="27"/>
        <v>427216663.59257388</v>
      </c>
      <c r="E135">
        <f t="shared" ca="1" si="27"/>
        <v>487078922.10696536</v>
      </c>
      <c r="F135">
        <f t="shared" ca="1" si="27"/>
        <v>546941180.62135684</v>
      </c>
      <c r="G135">
        <f t="shared" ca="1" si="27"/>
        <v>606803439.13574839</v>
      </c>
      <c r="H135">
        <f t="shared" ca="1" si="27"/>
        <v>666665697.65013981</v>
      </c>
      <c r="I135">
        <f t="shared" ca="1" si="27"/>
        <v>726527956.16453147</v>
      </c>
      <c r="J135">
        <f t="shared" ca="1" si="27"/>
        <v>786390214.67892289</v>
      </c>
      <c r="K135">
        <f t="shared" ca="1" si="27"/>
        <v>846252473.19331431</v>
      </c>
      <c r="L135">
        <f ca="1">IF('Other 2020'!$A143="CP",INDIRECT("'Other 2020'!"&amp;'Country Selector'!$B$3&amp;ROW($A143))*10^12,0)*'Process Emissions Multipliers'!$E$47</f>
        <v>906114731.70770586</v>
      </c>
      <c r="M135">
        <f t="shared" ca="1" si="28"/>
        <v>949199147.27919841</v>
      </c>
      <c r="N135">
        <f t="shared" ca="1" si="28"/>
        <v>992283562.85069108</v>
      </c>
      <c r="O135">
        <f t="shared" ca="1" si="28"/>
        <v>1035367978.4221838</v>
      </c>
      <c r="P135">
        <f t="shared" ca="1" si="28"/>
        <v>1078452393.9936762</v>
      </c>
      <c r="Q135">
        <f t="shared" ca="1" si="28"/>
        <v>1121536809.5651689</v>
      </c>
      <c r="R135">
        <f t="shared" ca="1" si="28"/>
        <v>1164621225.1366615</v>
      </c>
      <c r="S135">
        <f t="shared" ca="1" si="28"/>
        <v>1207705640.7081542</v>
      </c>
      <c r="T135">
        <f t="shared" ca="1" si="28"/>
        <v>1250790056.2796469</v>
      </c>
      <c r="U135">
        <f t="shared" ca="1" si="28"/>
        <v>1293874471.8511395</v>
      </c>
      <c r="V135">
        <f ca="1">IF('Other 2030'!$A143="CP",INDIRECT("'Other 2030'!"&amp;'Country Selector'!$B$3&amp;ROW($A143))*10^12,0)*'Process Emissions Multipliers'!$G$47</f>
        <v>1336958887.422632</v>
      </c>
      <c r="W135" s="90">
        <f t="shared" ca="1" si="26"/>
        <v>1346824439.338026</v>
      </c>
      <c r="X135" s="90">
        <f t="shared" ca="1" si="26"/>
        <v>1356689991.2534204</v>
      </c>
      <c r="Y135" s="90">
        <f t="shared" ca="1" si="26"/>
        <v>1366555543.1688144</v>
      </c>
      <c r="Z135" s="90">
        <f t="shared" ca="1" si="26"/>
        <v>1376421095.0842087</v>
      </c>
      <c r="AA135" s="90">
        <f t="shared" ca="1" si="26"/>
        <v>1386286646.999603</v>
      </c>
      <c r="AB135" s="90">
        <f t="shared" ca="1" si="26"/>
        <v>1396152198.9149971</v>
      </c>
      <c r="AC135" s="90">
        <f t="shared" ca="1" si="26"/>
        <v>1406017750.8303914</v>
      </c>
      <c r="AD135" s="90">
        <f t="shared" ca="1" si="26"/>
        <v>1415883302.7457855</v>
      </c>
      <c r="AE135" s="90">
        <f t="shared" ca="1" si="26"/>
        <v>1425748854.6611798</v>
      </c>
      <c r="AF135" s="90">
        <f t="shared" ca="1" si="26"/>
        <v>1435614406.5765738</v>
      </c>
      <c r="AG135" s="90">
        <f t="shared" ca="1" si="26"/>
        <v>1445479958.4919682</v>
      </c>
      <c r="AH135" s="90">
        <f t="shared" ca="1" si="26"/>
        <v>1455345510.4073622</v>
      </c>
      <c r="AI135" s="90">
        <f t="shared" ca="1" si="26"/>
        <v>1465211062.3227563</v>
      </c>
      <c r="AJ135" s="90">
        <f t="shared" ca="1" si="26"/>
        <v>1475076614.2381506</v>
      </c>
      <c r="AK135" s="90">
        <f t="shared" ca="1" si="26"/>
        <v>1484942166.1535449</v>
      </c>
      <c r="AL135" s="90">
        <f t="shared" ca="1" si="26"/>
        <v>1494807718.068939</v>
      </c>
      <c r="AM135" s="90">
        <f t="shared" ca="1" si="25"/>
        <v>1504673269.984333</v>
      </c>
      <c r="AN135" s="90">
        <f t="shared" ca="1" si="25"/>
        <v>1514538821.8997273</v>
      </c>
      <c r="AO135" s="90">
        <f t="shared" ca="1" si="25"/>
        <v>1524404373.8151217</v>
      </c>
      <c r="AP135">
        <f ca="1">V135*'Process Emissions Multipliers'!$H$47</f>
        <v>1534269925.7305157</v>
      </c>
    </row>
    <row r="136" spans="1:42">
      <c r="A136" s="74">
        <v>84</v>
      </c>
      <c r="B136" s="208">
        <f ca="1">IF('Other 2010'!$A144="CP",INDIRECT("'Other 2010'!"&amp;'Country Selector'!$B$3&amp;ROW($A144))*10^12,0)*'Process Emissions Multipliers'!$C$47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Selector'!$B$3&amp;ROW($A144))*10^12,0)*'Process Emissions Multipliers'!$E$47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Selector'!$B$3&amp;ROW($A144))*10^12,0)*'Process Emissions Multipliers'!$G$47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Multipliers'!$H$47</f>
        <v>0</v>
      </c>
    </row>
    <row r="137" spans="1:42">
      <c r="A137" s="74">
        <v>85</v>
      </c>
      <c r="B137" s="208">
        <f ca="1">IF('Other 2010'!$A145="CP",INDIRECT("'Other 2010'!"&amp;'Country Selector'!$B$3&amp;ROW($A145))*10^12,0)*'Process Emissions Multipliers'!$C$47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Selector'!$B$3&amp;ROW($A145))*10^12,0)*'Process Emissions Multipliers'!$E$47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Selector'!$B$3&amp;ROW($A145))*10^12,0)*'Process Emissions Multipliers'!$G$47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Multipliers'!$H$47</f>
        <v>0</v>
      </c>
    </row>
    <row r="138" spans="1:42">
      <c r="A138" s="74">
        <v>86</v>
      </c>
      <c r="B138" s="208">
        <f ca="1">IF('Other 2010'!$A146="CP",INDIRECT("'Other 2010'!"&amp;'Country Selector'!$B$3&amp;ROW($A146))*10^12,0)*'Process Emissions Multipliers'!$C$47</f>
        <v>2801100940.8985</v>
      </c>
      <c r="C138">
        <f t="shared" ca="1" si="27"/>
        <v>3346416424.6361685</v>
      </c>
      <c r="D138">
        <f t="shared" ca="1" si="27"/>
        <v>3891731908.3738375</v>
      </c>
      <c r="E138">
        <f t="shared" ca="1" si="27"/>
        <v>4437047392.1115065</v>
      </c>
      <c r="F138">
        <f t="shared" ca="1" si="27"/>
        <v>4982362875.8491745</v>
      </c>
      <c r="G138">
        <f t="shared" ca="1" si="27"/>
        <v>5527678359.5868435</v>
      </c>
      <c r="H138">
        <f t="shared" ca="1" si="27"/>
        <v>6072993843.3245125</v>
      </c>
      <c r="I138">
        <f t="shared" ca="1" si="27"/>
        <v>6618309327.0621815</v>
      </c>
      <c r="J138">
        <f t="shared" ca="1" si="27"/>
        <v>7163624810.7998495</v>
      </c>
      <c r="K138">
        <f t="shared" ca="1" si="27"/>
        <v>7708940294.5375185</v>
      </c>
      <c r="L138">
        <f ca="1">IF('Other 2020'!$A146="CP",INDIRECT("'Other 2020'!"&amp;'Country Selector'!$B$3&amp;ROW($A146))*10^12,0)*'Process Emissions Multipliers'!$E$47</f>
        <v>8254255778.2751875</v>
      </c>
      <c r="M138">
        <f t="shared" ca="1" si="28"/>
        <v>8646733434.5148678</v>
      </c>
      <c r="N138">
        <f t="shared" ca="1" si="28"/>
        <v>9039211090.7545509</v>
      </c>
      <c r="O138">
        <f t="shared" ca="1" si="28"/>
        <v>9431688746.9942322</v>
      </c>
      <c r="P138">
        <f t="shared" ca="1" si="28"/>
        <v>9824166403.2339134</v>
      </c>
      <c r="Q138">
        <f t="shared" ca="1" si="28"/>
        <v>10216644059.473595</v>
      </c>
      <c r="R138">
        <f t="shared" ca="1" si="28"/>
        <v>10609121715.713276</v>
      </c>
      <c r="S138">
        <f t="shared" ca="1" si="28"/>
        <v>11001599371.952959</v>
      </c>
      <c r="T138">
        <f t="shared" ca="1" si="28"/>
        <v>11394077028.192638</v>
      </c>
      <c r="U138">
        <f t="shared" ca="1" si="28"/>
        <v>11786554684.43232</v>
      </c>
      <c r="V138">
        <f ca="1">IF('Other 2030'!$A146="CP",INDIRECT("'Other 2030'!"&amp;'Country Selector'!$B$3&amp;ROW($A146))*10^12,0)*'Process Emissions Multipliers'!$G$47</f>
        <v>12179032340.672003</v>
      </c>
      <c r="W138" s="90">
        <f t="shared" ca="1" si="26"/>
        <v>12268902625.365494</v>
      </c>
      <c r="X138" s="90">
        <f t="shared" ca="1" si="26"/>
        <v>12358772910.058983</v>
      </c>
      <c r="Y138" s="90">
        <f t="shared" ca="1" si="26"/>
        <v>12448643194.752474</v>
      </c>
      <c r="Z138" s="90">
        <f t="shared" ca="1" si="26"/>
        <v>12538513479.445965</v>
      </c>
      <c r="AA138" s="90">
        <f t="shared" ca="1" si="26"/>
        <v>12628383764.139456</v>
      </c>
      <c r="AB138" s="90">
        <f t="shared" ca="1" si="26"/>
        <v>12718254048.832947</v>
      </c>
      <c r="AC138" s="90">
        <f t="shared" ca="1" si="26"/>
        <v>12808124333.526436</v>
      </c>
      <c r="AD138" s="90">
        <f t="shared" ca="1" si="26"/>
        <v>12897994618.219929</v>
      </c>
      <c r="AE138" s="90">
        <f t="shared" ca="1" si="26"/>
        <v>12987864902.913418</v>
      </c>
      <c r="AF138" s="90">
        <f t="shared" ca="1" si="26"/>
        <v>13077735187.606909</v>
      </c>
      <c r="AG138" s="90">
        <f t="shared" ca="1" si="26"/>
        <v>13167605472.3004</v>
      </c>
      <c r="AH138" s="90">
        <f t="shared" ca="1" si="26"/>
        <v>13257475756.993891</v>
      </c>
      <c r="AI138" s="90">
        <f t="shared" ca="1" si="26"/>
        <v>13347346041.687382</v>
      </c>
      <c r="AJ138" s="90">
        <f t="shared" ca="1" si="26"/>
        <v>13437216326.380873</v>
      </c>
      <c r="AK138" s="90">
        <f t="shared" ca="1" si="26"/>
        <v>13527086611.074364</v>
      </c>
      <c r="AL138" s="90">
        <f t="shared" ca="1" si="26"/>
        <v>13616956895.767853</v>
      </c>
      <c r="AM138" s="90">
        <f t="shared" ca="1" si="25"/>
        <v>13706827180.461344</v>
      </c>
      <c r="AN138" s="90">
        <f t="shared" ca="1" si="25"/>
        <v>13796697465.154835</v>
      </c>
      <c r="AO138" s="90">
        <f t="shared" ca="1" si="25"/>
        <v>13886567749.848326</v>
      </c>
      <c r="AP138">
        <f ca="1">V138*'Process Emissions Multipliers'!$H$47</f>
        <v>13976438034.541817</v>
      </c>
    </row>
    <row r="139" spans="1:42">
      <c r="A139" s="74">
        <v>87</v>
      </c>
      <c r="B139" s="208">
        <f ca="1">IF('Other 2010'!$A147="CP",INDIRECT("'Other 2010'!"&amp;'Country Selector'!$B$3&amp;ROW($A147))*10^12,0)*'Process Emissions Multipliers'!$C$47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Selector'!$B$3&amp;ROW($A147))*10^12,0)*'Process Emissions Multipliers'!$E$47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Selector'!$B$3&amp;ROW($A147))*10^12,0)*'Process Emissions Multipliers'!$G$47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Multipliers'!$H$47</f>
        <v>0</v>
      </c>
    </row>
    <row r="140" spans="1:42">
      <c r="A140" s="74">
        <v>88</v>
      </c>
      <c r="B140" s="208">
        <f ca="1">IF('Other 2010'!$A148="CP",INDIRECT("'Other 2010'!"&amp;'Country Selector'!$B$3&amp;ROW($A148))*10^12,0)*'Process Emissions Multipliers'!$C$47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Selector'!$B$3&amp;ROW($A148))*10^12,0)*'Process Emissions Multipliers'!$E$47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Selector'!$B$3&amp;ROW($A148))*10^12,0)*'Process Emissions Multipliers'!$G$47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Multipliers'!$H$47</f>
        <v>0</v>
      </c>
    </row>
    <row r="141" spans="1:42">
      <c r="A141" s="74">
        <v>89</v>
      </c>
      <c r="B141" s="208">
        <f ca="1">IF('Other 2010'!$A149="CP",INDIRECT("'Other 2010'!"&amp;'Country Selector'!$B$3&amp;ROW($A149))*10^12,0)*'Process Emissions Multipliers'!$C$47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Selector'!$B$3&amp;ROW($A149))*10^12,0)*'Process Emissions Multipliers'!$E$47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Selector'!$B$3&amp;ROW($A149))*10^12,0)*'Process Emissions Multipliers'!$G$47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Multipliers'!$H$47</f>
        <v>0</v>
      </c>
    </row>
    <row r="142" spans="1:42">
      <c r="A142" s="74">
        <v>90</v>
      </c>
      <c r="B142" s="208">
        <f ca="1">IF('Other 2010'!$A150="CP",INDIRECT("'Other 2010'!"&amp;'Country Selector'!$B$3&amp;ROW($A150))*10^12,0)*'Process Emissions Multipliers'!$C$47</f>
        <v>0</v>
      </c>
      <c r="C142">
        <f t="shared" ca="1" si="27"/>
        <v>114760903.18398404</v>
      </c>
      <c r="D142">
        <f t="shared" ca="1" si="27"/>
        <v>229521806.36796808</v>
      </c>
      <c r="E142">
        <f t="shared" ca="1" si="27"/>
        <v>344282709.55195212</v>
      </c>
      <c r="F142">
        <f t="shared" ca="1" si="27"/>
        <v>459043612.73593616</v>
      </c>
      <c r="G142">
        <f t="shared" ca="1" si="27"/>
        <v>573804515.91992021</v>
      </c>
      <c r="H142">
        <f t="shared" ca="1" si="27"/>
        <v>688565419.10390425</v>
      </c>
      <c r="I142">
        <f t="shared" ca="1" si="27"/>
        <v>803326322.28788829</v>
      </c>
      <c r="J142">
        <f t="shared" ca="1" si="27"/>
        <v>918087225.47187233</v>
      </c>
      <c r="K142">
        <f t="shared" ca="1" si="27"/>
        <v>1032848128.6558564</v>
      </c>
      <c r="L142">
        <f ca="1">IF('Other 2020'!$A150="CP",INDIRECT("'Other 2020'!"&amp;'Country Selector'!$B$3&amp;ROW($A150))*10^12,0)*'Process Emissions Multipliers'!$E$47</f>
        <v>1147609031.8398404</v>
      </c>
      <c r="M142">
        <f t="shared" ca="1" si="28"/>
        <v>1165126903.8224435</v>
      </c>
      <c r="N142">
        <f t="shared" ca="1" si="28"/>
        <v>1182644775.8050468</v>
      </c>
      <c r="O142">
        <f t="shared" ca="1" si="28"/>
        <v>1200162647.7876499</v>
      </c>
      <c r="P142">
        <f t="shared" ca="1" si="28"/>
        <v>1217680519.7702529</v>
      </c>
      <c r="Q142">
        <f t="shared" ca="1" si="28"/>
        <v>1235198391.7528563</v>
      </c>
      <c r="R142">
        <f t="shared" ca="1" si="28"/>
        <v>1252716263.7354593</v>
      </c>
      <c r="S142">
        <f t="shared" ca="1" si="28"/>
        <v>1270234135.7180624</v>
      </c>
      <c r="T142">
        <f t="shared" ca="1" si="28"/>
        <v>1287752007.7006655</v>
      </c>
      <c r="U142">
        <f t="shared" ca="1" si="28"/>
        <v>1305269879.6832688</v>
      </c>
      <c r="V142">
        <f ca="1">IF('Other 2030'!$A150="CP",INDIRECT("'Other 2030'!"&amp;'Country Selector'!$B$3&amp;ROW($A150))*10^12,0)*'Process Emissions Multipliers'!$G$47</f>
        <v>1322787751.6658719</v>
      </c>
      <c r="W142" s="90">
        <f t="shared" ca="1" si="26"/>
        <v>1332548733.3683569</v>
      </c>
      <c r="X142" s="90">
        <f t="shared" ca="1" si="26"/>
        <v>1342309715.0708423</v>
      </c>
      <c r="Y142" s="90">
        <f t="shared" ca="1" si="26"/>
        <v>1352070696.7733274</v>
      </c>
      <c r="Z142" s="90">
        <f t="shared" ca="1" si="26"/>
        <v>1361831678.4758124</v>
      </c>
      <c r="AA142" s="90">
        <f t="shared" ca="1" si="26"/>
        <v>1371592660.1782978</v>
      </c>
      <c r="AB142" s="90">
        <f t="shared" ca="1" si="26"/>
        <v>1381353641.8807826</v>
      </c>
      <c r="AC142" s="90">
        <f t="shared" ca="1" si="26"/>
        <v>1391114623.5832679</v>
      </c>
      <c r="AD142" s="90">
        <f t="shared" ca="1" si="26"/>
        <v>1400875605.2857533</v>
      </c>
      <c r="AE142" s="90">
        <f t="shared" ca="1" si="26"/>
        <v>1410636586.9882383</v>
      </c>
      <c r="AF142" s="90">
        <f t="shared" ca="1" si="26"/>
        <v>1420397568.6907234</v>
      </c>
      <c r="AG142" s="90">
        <f t="shared" ca="1" si="26"/>
        <v>1430158550.3932085</v>
      </c>
      <c r="AH142" s="90">
        <f t="shared" ca="1" si="26"/>
        <v>1439919532.0956936</v>
      </c>
      <c r="AI142" s="90">
        <f t="shared" ca="1" si="26"/>
        <v>1449680513.7981789</v>
      </c>
      <c r="AJ142" s="90">
        <f t="shared" ca="1" si="26"/>
        <v>1459441495.5006642</v>
      </c>
      <c r="AK142" s="90">
        <f t="shared" ca="1" si="26"/>
        <v>1469202477.2031491</v>
      </c>
      <c r="AL142" s="90">
        <f t="shared" ref="AL142:AO157" ca="1" si="29">$V142*($AP$1-AL$1)/($AP$1-$V$1)+$AP142*(AL$1-$V$1)/($AP$1-$V$1)</f>
        <v>1478963458.9056344</v>
      </c>
      <c r="AM142" s="90">
        <f t="shared" ca="1" si="29"/>
        <v>1488724440.6081195</v>
      </c>
      <c r="AN142" s="90">
        <f t="shared" ca="1" si="29"/>
        <v>1498485422.3106046</v>
      </c>
      <c r="AO142" s="90">
        <f t="shared" ca="1" si="29"/>
        <v>1508246404.0130899</v>
      </c>
      <c r="AP142">
        <f ca="1">V142*'Process Emissions Multipliers'!$H$47</f>
        <v>1518007385.715575</v>
      </c>
    </row>
    <row r="143" spans="1:42">
      <c r="A143" s="74">
        <v>91</v>
      </c>
      <c r="B143" s="208">
        <f ca="1">IF('Other 2010'!$A151="CP",INDIRECT("'Other 2010'!"&amp;'Country Selector'!$B$3&amp;ROW($A151))*10^12,0)*'Process Emissions Multipliers'!$C$47</f>
        <v>451398471.15567607</v>
      </c>
      <c r="C143">
        <f t="shared" ca="1" si="27"/>
        <v>525216444.06131768</v>
      </c>
      <c r="D143">
        <f t="shared" ca="1" si="27"/>
        <v>599034416.96695924</v>
      </c>
      <c r="E143">
        <f t="shared" ca="1" si="27"/>
        <v>672852389.87260079</v>
      </c>
      <c r="F143">
        <f t="shared" ca="1" si="27"/>
        <v>746670362.77824247</v>
      </c>
      <c r="G143">
        <f t="shared" ca="1" si="27"/>
        <v>820488335.68388414</v>
      </c>
      <c r="H143">
        <f t="shared" ca="1" si="27"/>
        <v>894306308.5895257</v>
      </c>
      <c r="I143">
        <f t="shared" ca="1" si="27"/>
        <v>968124281.49516726</v>
      </c>
      <c r="J143">
        <f t="shared" ca="1" si="27"/>
        <v>1041942254.4008089</v>
      </c>
      <c r="K143">
        <f t="shared" ca="1" si="27"/>
        <v>1115760227.3064506</v>
      </c>
      <c r="L143">
        <f ca="1">IF('Other 2020'!$A151="CP",INDIRECT("'Other 2020'!"&amp;'Country Selector'!$B$3&amp;ROW($A151))*10^12,0)*'Process Emissions Multipliers'!$E$47</f>
        <v>1189578200.2120922</v>
      </c>
      <c r="M143">
        <f t="shared" ca="1" si="28"/>
        <v>1231257529.4772847</v>
      </c>
      <c r="N143">
        <f t="shared" ca="1" si="28"/>
        <v>1272936858.7424769</v>
      </c>
      <c r="O143">
        <f t="shared" ca="1" si="28"/>
        <v>1314616188.0076694</v>
      </c>
      <c r="P143">
        <f t="shared" ca="1" si="28"/>
        <v>1356295517.272862</v>
      </c>
      <c r="Q143">
        <f t="shared" ca="1" si="28"/>
        <v>1397974846.5380545</v>
      </c>
      <c r="R143">
        <f t="shared" ca="1" si="28"/>
        <v>1439654175.8032467</v>
      </c>
      <c r="S143">
        <f t="shared" ca="1" si="28"/>
        <v>1481333505.068439</v>
      </c>
      <c r="T143">
        <f t="shared" ca="1" si="28"/>
        <v>1523012834.3336318</v>
      </c>
      <c r="U143">
        <f t="shared" ca="1" si="28"/>
        <v>1564692163.5988243</v>
      </c>
      <c r="V143">
        <f ca="1">IF('Other 2030'!$A151="CP",INDIRECT("'Other 2030'!"&amp;'Country Selector'!$B$3&amp;ROW($A151))*10^12,0)*'Process Emissions Multipliers'!$G$47</f>
        <v>1606371492.8640165</v>
      </c>
      <c r="W143" s="90">
        <f t="shared" ref="W143:AL158" ca="1" si="30">$V143*($AP$1-W$1)/($AP$1-$V$1)+$AP143*(W$1-$V$1)/($AP$1-$V$1)</f>
        <v>1618225067.0519335</v>
      </c>
      <c r="X143" s="90">
        <f t="shared" ca="1" si="30"/>
        <v>1630078641.2398508</v>
      </c>
      <c r="Y143" s="90">
        <f t="shared" ca="1" si="30"/>
        <v>1641932215.4277678</v>
      </c>
      <c r="Z143" s="90">
        <f t="shared" ca="1" si="30"/>
        <v>1653785789.615685</v>
      </c>
      <c r="AA143" s="90">
        <f t="shared" ca="1" si="30"/>
        <v>1665639363.8036017</v>
      </c>
      <c r="AB143" s="90">
        <f t="shared" ca="1" si="30"/>
        <v>1677492937.991519</v>
      </c>
      <c r="AC143" s="90">
        <f t="shared" ca="1" si="30"/>
        <v>1689346512.179436</v>
      </c>
      <c r="AD143" s="90">
        <f t="shared" ca="1" si="30"/>
        <v>1701200086.367353</v>
      </c>
      <c r="AE143" s="90">
        <f t="shared" ca="1" si="30"/>
        <v>1713053660.5552702</v>
      </c>
      <c r="AF143" s="90">
        <f t="shared" ca="1" si="30"/>
        <v>1724907234.7431872</v>
      </c>
      <c r="AG143" s="90">
        <f t="shared" ca="1" si="30"/>
        <v>1736760808.9311042</v>
      </c>
      <c r="AH143" s="90">
        <f t="shared" ca="1" si="30"/>
        <v>1748614383.1190214</v>
      </c>
      <c r="AI143" s="90">
        <f t="shared" ca="1" si="30"/>
        <v>1760467957.3069382</v>
      </c>
      <c r="AJ143" s="90">
        <f t="shared" ca="1" si="30"/>
        <v>1772321531.4948554</v>
      </c>
      <c r="AK143" s="90">
        <f t="shared" ca="1" si="30"/>
        <v>1784175105.6827726</v>
      </c>
      <c r="AL143" s="90">
        <f t="shared" ca="1" si="30"/>
        <v>1796028679.8706896</v>
      </c>
      <c r="AM143" s="90">
        <f t="shared" ca="1" si="29"/>
        <v>1807882254.0586064</v>
      </c>
      <c r="AN143" s="90">
        <f t="shared" ca="1" si="29"/>
        <v>1819735828.2465239</v>
      </c>
      <c r="AO143" s="90">
        <f t="shared" ca="1" si="29"/>
        <v>1831589402.4344409</v>
      </c>
      <c r="AP143">
        <f ca="1">V143*'Process Emissions Multipliers'!$H$47</f>
        <v>1843442976.6223578</v>
      </c>
    </row>
    <row r="144" spans="1:42">
      <c r="A144" s="74">
        <v>92</v>
      </c>
      <c r="B144" s="208">
        <f ca="1">IF('Other 2010'!$A152="CP",INDIRECT("'Other 2010'!"&amp;'Country Selector'!$B$3&amp;ROW($A152))*10^12,0)*'Process Emissions Multipliers'!$C$47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Selector'!$B$3&amp;ROW($A152))*10^12,0)*'Process Emissions Multipliers'!$E$47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Selector'!$B$3&amp;ROW($A152))*10^12,0)*'Process Emissions Multipliers'!$G$47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Multipliers'!$H$47</f>
        <v>0</v>
      </c>
    </row>
    <row r="145" spans="1:42">
      <c r="A145" s="74">
        <v>93</v>
      </c>
      <c r="B145" s="208">
        <f ca="1">IF('Other 2010'!$A153="CP",INDIRECT("'Other 2010'!"&amp;'Country Selector'!$B$3&amp;ROW($A153))*10^12,0)*'Process Emissions Multipliers'!$C$47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Selector'!$B$3&amp;ROW($A153))*10^12,0)*'Process Emissions Multipliers'!$E$47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Selector'!$B$3&amp;ROW($A153))*10^12,0)*'Process Emissions Multipliers'!$G$47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Multipliers'!$H$47</f>
        <v>0</v>
      </c>
    </row>
    <row r="146" spans="1:42">
      <c r="A146" s="74">
        <v>94</v>
      </c>
      <c r="B146" s="208">
        <f ca="1">IF('Other 2010'!$A154="CP",INDIRECT("'Other 2010'!"&amp;'Country Selector'!$B$3&amp;ROW($A154))*10^12,0)*'Process Emissions Multipliers'!$C$47</f>
        <v>0</v>
      </c>
      <c r="C146">
        <f t="shared" ca="1" si="27"/>
        <v>1045414907.2724928</v>
      </c>
      <c r="D146">
        <f t="shared" ca="1" si="27"/>
        <v>2090829814.5449855</v>
      </c>
      <c r="E146">
        <f t="shared" ca="1" si="27"/>
        <v>3136244721.8174782</v>
      </c>
      <c r="F146">
        <f t="shared" ca="1" si="27"/>
        <v>4181659629.0899711</v>
      </c>
      <c r="G146">
        <f t="shared" ca="1" si="27"/>
        <v>5227074536.362464</v>
      </c>
      <c r="H146">
        <f t="shared" ca="1" si="27"/>
        <v>6272489443.6349564</v>
      </c>
      <c r="I146">
        <f t="shared" ca="1" si="27"/>
        <v>7317904350.9074497</v>
      </c>
      <c r="J146">
        <f t="shared" ca="1" si="27"/>
        <v>8363319258.1799421</v>
      </c>
      <c r="K146">
        <f t="shared" ca="1" si="27"/>
        <v>9408734165.4524345</v>
      </c>
      <c r="L146">
        <f ca="1">IF('Other 2020'!$A154="CP",INDIRECT("'Other 2020'!"&amp;'Country Selector'!$B$3&amp;ROW($A154))*10^12,0)*'Process Emissions Multipliers'!$E$47</f>
        <v>10454149072.724928</v>
      </c>
      <c r="M146">
        <f t="shared" ca="1" si="28"/>
        <v>10613728197.725269</v>
      </c>
      <c r="N146">
        <f t="shared" ca="1" si="28"/>
        <v>10773307322.725613</v>
      </c>
      <c r="O146">
        <f t="shared" ca="1" si="28"/>
        <v>10932886447.725956</v>
      </c>
      <c r="P146">
        <f t="shared" ca="1" si="28"/>
        <v>11092465572.726295</v>
      </c>
      <c r="Q146">
        <f t="shared" ca="1" si="28"/>
        <v>11252044697.726639</v>
      </c>
      <c r="R146">
        <f t="shared" ca="1" si="28"/>
        <v>11411623822.726982</v>
      </c>
      <c r="S146">
        <f t="shared" ca="1" si="28"/>
        <v>11571202947.727324</v>
      </c>
      <c r="T146">
        <f t="shared" ca="1" si="28"/>
        <v>11730782072.727665</v>
      </c>
      <c r="U146">
        <f t="shared" ca="1" si="28"/>
        <v>11890361197.728008</v>
      </c>
      <c r="V146">
        <f ca="1">IF('Other 2030'!$A154="CP",INDIRECT("'Other 2030'!"&amp;'Country Selector'!$B$3&amp;ROW($A154))*10^12,0)*'Process Emissions Multipliers'!$G$47</f>
        <v>12049940322.72835</v>
      </c>
      <c r="W146" s="90">
        <f t="shared" ca="1" si="30"/>
        <v>12138858024.648453</v>
      </c>
      <c r="X146" s="90">
        <f t="shared" ca="1" si="30"/>
        <v>12227775726.568556</v>
      </c>
      <c r="Y146" s="90">
        <f t="shared" ca="1" si="30"/>
        <v>12316693428.488659</v>
      </c>
      <c r="Z146" s="90">
        <f t="shared" ca="1" si="30"/>
        <v>12405611130.408764</v>
      </c>
      <c r="AA146" s="90">
        <f t="shared" ca="1" si="30"/>
        <v>12494528832.328865</v>
      </c>
      <c r="AB146" s="90">
        <f t="shared" ca="1" si="30"/>
        <v>12583446534.24897</v>
      </c>
      <c r="AC146" s="90">
        <f t="shared" ca="1" si="30"/>
        <v>12672364236.169071</v>
      </c>
      <c r="AD146" s="90">
        <f t="shared" ca="1" si="30"/>
        <v>12761281938.089176</v>
      </c>
      <c r="AE146" s="90">
        <f t="shared" ca="1" si="30"/>
        <v>12850199640.009277</v>
      </c>
      <c r="AF146" s="90">
        <f t="shared" ca="1" si="30"/>
        <v>12939117341.929382</v>
      </c>
      <c r="AG146" s="90">
        <f t="shared" ca="1" si="30"/>
        <v>13028035043.849483</v>
      </c>
      <c r="AH146" s="90">
        <f t="shared" ca="1" si="30"/>
        <v>13116952745.769588</v>
      </c>
      <c r="AI146" s="90">
        <f t="shared" ca="1" si="30"/>
        <v>13205870447.68969</v>
      </c>
      <c r="AJ146" s="90">
        <f t="shared" ca="1" si="30"/>
        <v>13294788149.609795</v>
      </c>
      <c r="AK146" s="90">
        <f t="shared" ca="1" si="30"/>
        <v>13383705851.529898</v>
      </c>
      <c r="AL146" s="90">
        <f t="shared" ca="1" si="30"/>
        <v>13472623553.450001</v>
      </c>
      <c r="AM146" s="90">
        <f t="shared" ca="1" si="29"/>
        <v>13561541255.370102</v>
      </c>
      <c r="AN146" s="90">
        <f t="shared" ca="1" si="29"/>
        <v>13650458957.290207</v>
      </c>
      <c r="AO146" s="90">
        <f t="shared" ca="1" si="29"/>
        <v>13739376659.21031</v>
      </c>
      <c r="AP146">
        <f ca="1">V146*'Process Emissions Multipliers'!$H$47</f>
        <v>13828294361.130413</v>
      </c>
    </row>
    <row r="147" spans="1:42">
      <c r="A147" s="74">
        <v>95</v>
      </c>
      <c r="B147" s="208">
        <f ca="1">IF('Other 2010'!$A155="CP",INDIRECT("'Other 2010'!"&amp;'Country Selector'!$B$3&amp;ROW($A155))*10^12,0)*'Process Emissions Multipliers'!$C$47</f>
        <v>4112016181.2391005</v>
      </c>
      <c r="C147">
        <f t="shared" ca="1" si="27"/>
        <v>4784461301.1291161</v>
      </c>
      <c r="D147">
        <f t="shared" ca="1" si="27"/>
        <v>5456906421.0191326</v>
      </c>
      <c r="E147">
        <f t="shared" ca="1" si="27"/>
        <v>6129351540.9091473</v>
      </c>
      <c r="F147">
        <f t="shared" ca="1" si="27"/>
        <v>6801796660.7991638</v>
      </c>
      <c r="G147">
        <f t="shared" ca="1" si="27"/>
        <v>7474241780.6891804</v>
      </c>
      <c r="H147">
        <f t="shared" ca="1" si="27"/>
        <v>8146686900.579195</v>
      </c>
      <c r="I147">
        <f t="shared" ca="1" si="27"/>
        <v>8819132020.4692135</v>
      </c>
      <c r="J147">
        <f t="shared" ca="1" si="27"/>
        <v>9491577140.3592281</v>
      </c>
      <c r="K147">
        <f t="shared" ca="1" si="27"/>
        <v>10164022260.249243</v>
      </c>
      <c r="L147">
        <f ca="1">IF('Other 2020'!$A155="CP",INDIRECT("'Other 2020'!"&amp;'Country Selector'!$B$3&amp;ROW($A155))*10^12,0)*'Process Emissions Multipliers'!$E$47</f>
        <v>10836467380.139259</v>
      </c>
      <c r="M147">
        <f t="shared" ca="1" si="28"/>
        <v>11216145397.042761</v>
      </c>
      <c r="N147">
        <f t="shared" ca="1" si="28"/>
        <v>11595823413.946266</v>
      </c>
      <c r="O147">
        <f t="shared" ca="1" si="28"/>
        <v>11975501430.84977</v>
      </c>
      <c r="P147">
        <f t="shared" ca="1" si="28"/>
        <v>12355179447.753271</v>
      </c>
      <c r="Q147">
        <f t="shared" ca="1" si="28"/>
        <v>12734857464.656775</v>
      </c>
      <c r="R147">
        <f t="shared" ca="1" si="28"/>
        <v>13114535481.560278</v>
      </c>
      <c r="S147">
        <f t="shared" ca="1" si="28"/>
        <v>13494213498.463779</v>
      </c>
      <c r="T147">
        <f t="shared" ca="1" si="28"/>
        <v>13873891515.367283</v>
      </c>
      <c r="U147">
        <f t="shared" ca="1" si="28"/>
        <v>14253569532.270786</v>
      </c>
      <c r="V147">
        <f ca="1">IF('Other 2030'!$A155="CP",INDIRECT("'Other 2030'!"&amp;'Country Selector'!$B$3&amp;ROW($A155))*10^12,0)*'Process Emissions Multipliers'!$G$47</f>
        <v>14633247549.17429</v>
      </c>
      <c r="W147" s="90">
        <f t="shared" ca="1" si="30"/>
        <v>14741227730.723103</v>
      </c>
      <c r="X147" s="90">
        <f t="shared" ca="1" si="30"/>
        <v>14849207912.271914</v>
      </c>
      <c r="Y147" s="90">
        <f t="shared" ca="1" si="30"/>
        <v>14957188093.820724</v>
      </c>
      <c r="Z147" s="90">
        <f t="shared" ca="1" si="30"/>
        <v>15065168275.369537</v>
      </c>
      <c r="AA147" s="90">
        <f t="shared" ca="1" si="30"/>
        <v>15173148456.918352</v>
      </c>
      <c r="AB147" s="90">
        <f t="shared" ca="1" si="30"/>
        <v>15281128638.467163</v>
      </c>
      <c r="AC147" s="90">
        <f t="shared" ca="1" si="30"/>
        <v>15389108820.015976</v>
      </c>
      <c r="AD147" s="90">
        <f t="shared" ca="1" si="30"/>
        <v>15497089001.564787</v>
      </c>
      <c r="AE147" s="90">
        <f t="shared" ca="1" si="30"/>
        <v>15605069183.113598</v>
      </c>
      <c r="AF147" s="90">
        <f t="shared" ca="1" si="30"/>
        <v>15713049364.662411</v>
      </c>
      <c r="AG147" s="90">
        <f t="shared" ca="1" si="30"/>
        <v>15821029546.211224</v>
      </c>
      <c r="AH147" s="90">
        <f t="shared" ca="1" si="30"/>
        <v>15929009727.760036</v>
      </c>
      <c r="AI147" s="90">
        <f t="shared" ca="1" si="30"/>
        <v>16036989909.308849</v>
      </c>
      <c r="AJ147" s="90">
        <f t="shared" ca="1" si="30"/>
        <v>16144970090.85766</v>
      </c>
      <c r="AK147" s="90">
        <f t="shared" ca="1" si="30"/>
        <v>16252950272.406471</v>
      </c>
      <c r="AL147" s="90">
        <f t="shared" ca="1" si="30"/>
        <v>16360930453.955284</v>
      </c>
      <c r="AM147" s="90">
        <f t="shared" ca="1" si="29"/>
        <v>16468910635.504097</v>
      </c>
      <c r="AN147" s="90">
        <f t="shared" ca="1" si="29"/>
        <v>16576890817.052908</v>
      </c>
      <c r="AO147" s="90">
        <f t="shared" ca="1" si="29"/>
        <v>16684870998.601723</v>
      </c>
      <c r="AP147">
        <f ca="1">V147*'Process Emissions Multipliers'!$H$47</f>
        <v>16792851180.150534</v>
      </c>
    </row>
    <row r="148" spans="1:42">
      <c r="A148" s="74">
        <v>96</v>
      </c>
      <c r="B148" s="208">
        <f ca="1">IF('Other 2010'!$A156="CP",INDIRECT("'Other 2010'!"&amp;'Country Selector'!$B$3&amp;ROW($A156))*10^12,0)*'Process Emissions Multipliers'!$C$47</f>
        <v>100467384.30418575</v>
      </c>
      <c r="C148">
        <f t="shared" ca="1" si="27"/>
        <v>117120551.35504478</v>
      </c>
      <c r="D148">
        <f t="shared" ca="1" si="27"/>
        <v>133773718.40590385</v>
      </c>
      <c r="E148">
        <f t="shared" ca="1" si="27"/>
        <v>150426885.45676288</v>
      </c>
      <c r="F148">
        <f t="shared" ca="1" si="27"/>
        <v>167080052.50762194</v>
      </c>
      <c r="G148">
        <f t="shared" ca="1" si="27"/>
        <v>183733219.55848098</v>
      </c>
      <c r="H148">
        <f t="shared" ca="1" si="27"/>
        <v>200386386.60934001</v>
      </c>
      <c r="I148">
        <f t="shared" ca="1" si="27"/>
        <v>217039553.66019908</v>
      </c>
      <c r="J148">
        <f t="shared" ca="1" si="27"/>
        <v>233692720.71105814</v>
      </c>
      <c r="K148">
        <f t="shared" ca="1" si="27"/>
        <v>250345887.76191714</v>
      </c>
      <c r="L148">
        <f ca="1">IF('Other 2020'!$A156="CP",INDIRECT("'Other 2020'!"&amp;'Country Selector'!$B$3&amp;ROW($A156))*10^12,0)*'Process Emissions Multipliers'!$E$47</f>
        <v>266999054.81277621</v>
      </c>
      <c r="M148">
        <f t="shared" ca="1" si="28"/>
        <v>276309714.63006526</v>
      </c>
      <c r="N148">
        <f t="shared" ca="1" si="28"/>
        <v>285620374.44735438</v>
      </c>
      <c r="O148">
        <f t="shared" ca="1" si="28"/>
        <v>294931034.26464343</v>
      </c>
      <c r="P148">
        <f t="shared" ca="1" si="28"/>
        <v>304241694.08193254</v>
      </c>
      <c r="Q148">
        <f t="shared" ca="1" si="28"/>
        <v>313552353.8992216</v>
      </c>
      <c r="R148">
        <f t="shared" ca="1" si="28"/>
        <v>322863013.71651065</v>
      </c>
      <c r="S148">
        <f t="shared" ca="1" si="28"/>
        <v>332173673.53379971</v>
      </c>
      <c r="T148">
        <f t="shared" ca="1" si="28"/>
        <v>341484333.35108882</v>
      </c>
      <c r="U148">
        <f t="shared" ca="1" si="28"/>
        <v>350794993.16837794</v>
      </c>
      <c r="V148">
        <f ca="1">IF('Other 2030'!$A156="CP",INDIRECT("'Other 2030'!"&amp;'Country Selector'!$B$3&amp;ROW($A156))*10^12,0)*'Process Emissions Multipliers'!$G$47</f>
        <v>360105652.98566699</v>
      </c>
      <c r="W148" s="90">
        <f t="shared" ca="1" si="30"/>
        <v>362762908.22962272</v>
      </c>
      <c r="X148" s="90">
        <f t="shared" ca="1" si="30"/>
        <v>365420163.47357845</v>
      </c>
      <c r="Y148" s="90">
        <f t="shared" ca="1" si="30"/>
        <v>368077418.71753424</v>
      </c>
      <c r="Z148" s="90">
        <f t="shared" ca="1" si="30"/>
        <v>370734673.96148998</v>
      </c>
      <c r="AA148" s="90">
        <f t="shared" ca="1" si="30"/>
        <v>373391929.20544571</v>
      </c>
      <c r="AB148" s="90">
        <f t="shared" ca="1" si="30"/>
        <v>376049184.44940144</v>
      </c>
      <c r="AC148" s="90">
        <f t="shared" ca="1" si="30"/>
        <v>378706439.69335723</v>
      </c>
      <c r="AD148" s="90">
        <f t="shared" ca="1" si="30"/>
        <v>381363694.93731296</v>
      </c>
      <c r="AE148" s="90">
        <f t="shared" ca="1" si="30"/>
        <v>384020950.18126869</v>
      </c>
      <c r="AF148" s="90">
        <f t="shared" ca="1" si="30"/>
        <v>386678205.42522442</v>
      </c>
      <c r="AG148" s="90">
        <f t="shared" ca="1" si="30"/>
        <v>389335460.66918015</v>
      </c>
      <c r="AH148" s="90">
        <f t="shared" ca="1" si="30"/>
        <v>391992715.91313589</v>
      </c>
      <c r="AI148" s="90">
        <f t="shared" ca="1" si="30"/>
        <v>394649971.15709168</v>
      </c>
      <c r="AJ148" s="90">
        <f t="shared" ca="1" si="30"/>
        <v>397307226.40104741</v>
      </c>
      <c r="AK148" s="90">
        <f t="shared" ca="1" si="30"/>
        <v>399964481.64500314</v>
      </c>
      <c r="AL148" s="90">
        <f t="shared" ca="1" si="30"/>
        <v>402621736.88895887</v>
      </c>
      <c r="AM148" s="90">
        <f t="shared" ca="1" si="29"/>
        <v>405278992.13291466</v>
      </c>
      <c r="AN148" s="90">
        <f t="shared" ca="1" si="29"/>
        <v>407936247.37687039</v>
      </c>
      <c r="AO148" s="90">
        <f t="shared" ca="1" si="29"/>
        <v>410593502.62082607</v>
      </c>
      <c r="AP148">
        <f ca="1">V148*'Process Emissions Multipliers'!$H$47</f>
        <v>413250757.86478186</v>
      </c>
    </row>
    <row r="149" spans="1:42">
      <c r="A149" s="74">
        <v>97</v>
      </c>
      <c r="B149" s="208">
        <f ca="1">IF('Other 2010'!$A157="CP",INDIRECT("'Other 2010'!"&amp;'Country Selector'!$B$3&amp;ROW($A157))*10^12,0)*'Process Emissions Multipliers'!$C$47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Selector'!$B$3&amp;ROW($A157))*10^12,0)*'Process Emissions Multipliers'!$E$47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Selector'!$B$3&amp;ROW($A157))*10^12,0)*'Process Emissions Multipliers'!$G$47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Multipliers'!$H$47</f>
        <v>0</v>
      </c>
    </row>
    <row r="150" spans="1:42">
      <c r="A150" s="74">
        <v>98</v>
      </c>
      <c r="B150" s="208">
        <f ca="1">IF('Other 2010'!$A158="CP",INDIRECT("'Other 2010'!"&amp;'Country Selector'!$B$3&amp;ROW($A158))*10^12,0)*'Process Emissions Multipliers'!$C$47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Selector'!$B$3&amp;ROW($A158))*10^12,0)*'Process Emissions Multipliers'!$E$47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Selector'!$B$3&amp;ROW($A158))*10^12,0)*'Process Emissions Multipliers'!$G$47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Multipliers'!$H$47</f>
        <v>0</v>
      </c>
    </row>
    <row r="151" spans="1:42">
      <c r="A151" s="74">
        <v>99</v>
      </c>
      <c r="B151" s="208">
        <f ca="1">IF('Other 2010'!$A159="CP",INDIRECT("'Other 2010'!"&amp;'Country Selector'!$B$3&amp;ROW($A159))*10^12,0)*'Process Emissions Multipliers'!$C$47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Selector'!$B$3&amp;ROW($A159))*10^12,0)*'Process Emissions Multipliers'!$E$47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Selector'!$B$3&amp;ROW($A159))*10^12,0)*'Process Emissions Multipliers'!$G$47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Multipliers'!$H$47</f>
        <v>0</v>
      </c>
    </row>
    <row r="152" spans="1:42">
      <c r="A152" s="74">
        <v>100</v>
      </c>
      <c r="B152" s="208">
        <f ca="1">IF('Other 2010'!$A160="CP",INDIRECT("'Other 2010'!"&amp;'Country Selector'!$B$3&amp;ROW($A160))*10^12,0)*'Process Emissions Multipliers'!$C$47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Selector'!$B$3&amp;ROW($A160))*10^12,0)*'Process Emissions Multipliers'!$E$47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Selector'!$B$3&amp;ROW($A160))*10^12,0)*'Process Emissions Multipliers'!$G$47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Multipliers'!$H$47</f>
        <v>0</v>
      </c>
    </row>
    <row r="153" spans="1:42">
      <c r="A153" s="74">
        <v>150</v>
      </c>
      <c r="B153" s="208">
        <f ca="1">IF('Other 2010'!$A161="CP",INDIRECT("'Other 2010'!"&amp;'Country Selector'!$B$3&amp;ROW($A161))*10^12,0)*'Process Emissions Multipliers'!$C$47</f>
        <v>21870027704.984291</v>
      </c>
      <c r="C153">
        <f t="shared" ca="1" si="27"/>
        <v>27476475428.087303</v>
      </c>
      <c r="D153">
        <f t="shared" ca="1" si="27"/>
        <v>33082923151.190315</v>
      </c>
      <c r="E153">
        <f t="shared" ca="1" si="27"/>
        <v>38689370874.293327</v>
      </c>
      <c r="F153">
        <f t="shared" ca="1" si="27"/>
        <v>44295818597.396332</v>
      </c>
      <c r="G153">
        <f t="shared" ca="1" si="27"/>
        <v>49902266320.499344</v>
      </c>
      <c r="H153">
        <f t="shared" ca="1" si="27"/>
        <v>55508714043.602356</v>
      </c>
      <c r="I153">
        <f t="shared" ca="1" si="27"/>
        <v>61115161766.705368</v>
      </c>
      <c r="J153">
        <f t="shared" ca="1" si="27"/>
        <v>66721609489.80838</v>
      </c>
      <c r="K153">
        <f t="shared" ca="1" si="27"/>
        <v>72328057212.911392</v>
      </c>
      <c r="L153">
        <f ca="1">IF('Other 2020'!$A161="CP",INDIRECT("'Other 2020'!"&amp;'Country Selector'!$B$3&amp;ROW($A161))*10^12,0)*'Process Emissions Multipliers'!$E$47</f>
        <v>77934504936.014404</v>
      </c>
      <c r="M153">
        <f t="shared" ca="1" si="28"/>
        <v>79271414146.950882</v>
      </c>
      <c r="N153">
        <f t="shared" ca="1" si="28"/>
        <v>80608323357.88736</v>
      </c>
      <c r="O153">
        <f t="shared" ca="1" si="28"/>
        <v>81945232568.823822</v>
      </c>
      <c r="P153">
        <f t="shared" ca="1" si="28"/>
        <v>83282141779.7603</v>
      </c>
      <c r="Q153">
        <f t="shared" ca="1" si="28"/>
        <v>84619050990.696777</v>
      </c>
      <c r="R153">
        <f t="shared" ca="1" si="28"/>
        <v>85955960201.63324</v>
      </c>
      <c r="S153">
        <f t="shared" ca="1" si="28"/>
        <v>87292869412.569717</v>
      </c>
      <c r="T153">
        <f t="shared" ca="1" si="28"/>
        <v>88629778623.506195</v>
      </c>
      <c r="U153">
        <f t="shared" ca="1" si="28"/>
        <v>89966687834.442657</v>
      </c>
      <c r="V153">
        <f ca="1">IF('Other 2030'!$A161="CP",INDIRECT("'Other 2030'!"&amp;'Country Selector'!$B$3&amp;ROW($A161))*10^12,0)*'Process Emissions Multipliers'!$G$47</f>
        <v>91303597045.379135</v>
      </c>
      <c r="W153" s="90">
        <f t="shared" ca="1" si="30"/>
        <v>91977335321.991287</v>
      </c>
      <c r="X153" s="90">
        <f t="shared" ca="1" si="30"/>
        <v>92651073598.603424</v>
      </c>
      <c r="Y153" s="90">
        <f t="shared" ca="1" si="30"/>
        <v>93324811875.215576</v>
      </c>
      <c r="Z153" s="90">
        <f t="shared" ca="1" si="30"/>
        <v>93998550151.827728</v>
      </c>
      <c r="AA153" s="90">
        <f t="shared" ca="1" si="30"/>
        <v>94672288428.43988</v>
      </c>
      <c r="AB153" s="90">
        <f t="shared" ca="1" si="30"/>
        <v>95346026705.052032</v>
      </c>
      <c r="AC153" s="90">
        <f t="shared" ca="1" si="30"/>
        <v>96019764981.664185</v>
      </c>
      <c r="AD153" s="90">
        <f t="shared" ca="1" si="30"/>
        <v>96693503258.276321</v>
      </c>
      <c r="AE153" s="90">
        <f t="shared" ca="1" si="30"/>
        <v>97367241534.888474</v>
      </c>
      <c r="AF153" s="90">
        <f t="shared" ca="1" si="30"/>
        <v>98040979811.50061</v>
      </c>
      <c r="AG153" s="90">
        <f t="shared" ca="1" si="30"/>
        <v>98714718088.112762</v>
      </c>
      <c r="AH153" s="90">
        <f t="shared" ca="1" si="30"/>
        <v>99388456364.724915</v>
      </c>
      <c r="AI153" s="90">
        <f t="shared" ca="1" si="30"/>
        <v>100062194641.33707</v>
      </c>
      <c r="AJ153" s="90">
        <f t="shared" ca="1" si="30"/>
        <v>100735932917.94922</v>
      </c>
      <c r="AK153" s="90">
        <f t="shared" ca="1" si="30"/>
        <v>101409671194.56137</v>
      </c>
      <c r="AL153" s="90">
        <f t="shared" ca="1" si="30"/>
        <v>102083409471.17352</v>
      </c>
      <c r="AM153" s="90">
        <f t="shared" ca="1" si="29"/>
        <v>102757147747.78566</v>
      </c>
      <c r="AN153" s="90">
        <f t="shared" ca="1" si="29"/>
        <v>103430886024.39781</v>
      </c>
      <c r="AO153" s="90">
        <f t="shared" ca="1" si="29"/>
        <v>104104624301.00995</v>
      </c>
      <c r="AP153">
        <f ca="1">V153*'Process Emissions Multipliers'!$H$47</f>
        <v>104778362577.6221</v>
      </c>
    </row>
    <row r="154" spans="1:42">
      <c r="A154" s="74">
        <v>200</v>
      </c>
      <c r="B154" s="208">
        <f ca="1">IF('Other 2010'!$A162="CP",INDIRECT("'Other 2010'!"&amp;'Country Selector'!$B$3&amp;ROW($A162))*10^12,0)*'Process Emissions Multipliers'!$C$47</f>
        <v>342257576.22235042</v>
      </c>
      <c r="C154">
        <f t="shared" ca="1" si="27"/>
        <v>361431799.2368933</v>
      </c>
      <c r="D154">
        <f t="shared" ca="1" si="27"/>
        <v>380606022.25143617</v>
      </c>
      <c r="E154">
        <f t="shared" ca="1" si="27"/>
        <v>399780245.26597899</v>
      </c>
      <c r="F154">
        <f t="shared" ca="1" si="27"/>
        <v>418954468.28052187</v>
      </c>
      <c r="G154">
        <f t="shared" ca="1" si="27"/>
        <v>438128691.29506475</v>
      </c>
      <c r="H154">
        <f t="shared" ca="1" si="27"/>
        <v>457302914.30960763</v>
      </c>
      <c r="I154">
        <f t="shared" ca="1" si="27"/>
        <v>476477137.32415044</v>
      </c>
      <c r="J154">
        <f t="shared" ca="1" si="27"/>
        <v>495651360.33869338</v>
      </c>
      <c r="K154">
        <f t="shared" ca="1" si="27"/>
        <v>514825583.35323626</v>
      </c>
      <c r="L154">
        <f ca="1">IF('Other 2020'!$A162="CP",INDIRECT("'Other 2020'!"&amp;'Country Selector'!$B$3&amp;ROW($A162))*10^12,0)*'Process Emissions Multipliers'!$E$47</f>
        <v>533999806.36777908</v>
      </c>
      <c r="M154">
        <f t="shared" ca="1" si="28"/>
        <v>526164727.90049309</v>
      </c>
      <c r="N154">
        <f t="shared" ca="1" si="28"/>
        <v>518329649.43320704</v>
      </c>
      <c r="O154">
        <f t="shared" ca="1" si="28"/>
        <v>510494570.96592093</v>
      </c>
      <c r="P154">
        <f t="shared" ca="1" si="28"/>
        <v>502659492.49863493</v>
      </c>
      <c r="Q154">
        <f t="shared" ca="1" si="28"/>
        <v>494824414.03134894</v>
      </c>
      <c r="R154">
        <f t="shared" ca="1" si="28"/>
        <v>486989335.56406283</v>
      </c>
      <c r="S154">
        <f t="shared" ca="1" si="28"/>
        <v>479154257.09677684</v>
      </c>
      <c r="T154">
        <f t="shared" ca="1" si="28"/>
        <v>471319178.62949079</v>
      </c>
      <c r="U154">
        <f t="shared" ca="1" si="28"/>
        <v>463484100.16220474</v>
      </c>
      <c r="V154">
        <f ca="1">IF('Other 2030'!$A162="CP",INDIRECT("'Other 2030'!"&amp;'Country Selector'!$B$3&amp;ROW($A162))*10^12,0)*'Process Emissions Multipliers'!$G$47</f>
        <v>455649021.69491869</v>
      </c>
      <c r="W154" s="90">
        <f t="shared" ca="1" si="30"/>
        <v>459011300.91009754</v>
      </c>
      <c r="X154" s="90">
        <f t="shared" ca="1" si="30"/>
        <v>462373580.12527645</v>
      </c>
      <c r="Y154" s="90">
        <f t="shared" ca="1" si="30"/>
        <v>465735859.34045529</v>
      </c>
      <c r="Z154" s="90">
        <f t="shared" ca="1" si="30"/>
        <v>469098138.55563426</v>
      </c>
      <c r="AA154" s="90">
        <f t="shared" ca="1" si="30"/>
        <v>472460417.77081311</v>
      </c>
      <c r="AB154" s="90">
        <f t="shared" ca="1" si="30"/>
        <v>475822696.98599195</v>
      </c>
      <c r="AC154" s="90">
        <f t="shared" ca="1" si="30"/>
        <v>479184976.20117086</v>
      </c>
      <c r="AD154" s="90">
        <f t="shared" ca="1" si="30"/>
        <v>482547255.41634971</v>
      </c>
      <c r="AE154" s="90">
        <f t="shared" ca="1" si="30"/>
        <v>485909534.63152862</v>
      </c>
      <c r="AF154" s="90">
        <f t="shared" ca="1" si="30"/>
        <v>489271813.84670746</v>
      </c>
      <c r="AG154" s="90">
        <f t="shared" ca="1" si="30"/>
        <v>492634093.06188643</v>
      </c>
      <c r="AH154" s="90">
        <f t="shared" ca="1" si="30"/>
        <v>495996372.27706528</v>
      </c>
      <c r="AI154" s="90">
        <f t="shared" ca="1" si="30"/>
        <v>499358651.49224412</v>
      </c>
      <c r="AJ154" s="90">
        <f t="shared" ca="1" si="30"/>
        <v>502720930.70742303</v>
      </c>
      <c r="AK154" s="90">
        <f t="shared" ca="1" si="30"/>
        <v>506083209.92260194</v>
      </c>
      <c r="AL154" s="90">
        <f t="shared" ca="1" si="30"/>
        <v>509445489.13778079</v>
      </c>
      <c r="AM154" s="90">
        <f t="shared" ca="1" si="29"/>
        <v>512807768.35295963</v>
      </c>
      <c r="AN154" s="90">
        <f t="shared" ca="1" si="29"/>
        <v>516170047.56813854</v>
      </c>
      <c r="AO154" s="90">
        <f t="shared" ca="1" si="29"/>
        <v>519532326.78331745</v>
      </c>
      <c r="AP154">
        <f ca="1">V154*'Process Emissions Multipliers'!$H$47</f>
        <v>522894605.99849629</v>
      </c>
    </row>
    <row r="155" spans="1:42">
      <c r="A155" s="74">
        <v>250</v>
      </c>
      <c r="B155" s="208">
        <f ca="1">IF('Other 2010'!$A163="CP",INDIRECT("'Other 2010'!"&amp;'Country Selector'!$B$3&amp;ROW($A163))*10^12,0)*'Process Emissions Multipliers'!$C$47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Selector'!$B$3&amp;ROW($A163))*10^12,0)*'Process Emissions Multipliers'!$E$47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Selector'!$B$3&amp;ROW($A163))*10^12,0)*'Process Emissions Multipliers'!$G$47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Multipliers'!$H$47</f>
        <v>0</v>
      </c>
    </row>
    <row r="156" spans="1:42">
      <c r="A156" s="74">
        <v>300</v>
      </c>
      <c r="B156" s="208">
        <f ca="1">IF('Other 2010'!$A164="CP",INDIRECT("'Other 2010'!"&amp;'Country Selector'!$B$3&amp;ROW($A164))*10^12,0)*'Process Emissions Multipliers'!$C$47</f>
        <v>698368237.15057921</v>
      </c>
      <c r="C156">
        <f t="shared" ca="1" si="27"/>
        <v>1469090461.9958243</v>
      </c>
      <c r="D156">
        <f t="shared" ca="1" si="27"/>
        <v>2239812686.8410697</v>
      </c>
      <c r="E156">
        <f t="shared" ca="1" si="27"/>
        <v>3010534911.6863146</v>
      </c>
      <c r="F156">
        <f t="shared" ref="D156:K177" ca="1" si="31">$B156*($L$1-F$1)/($L$1-$B$1)+$L156*(F$1-$B$1)/($L$1-$B$1)</f>
        <v>3781257136.5315599</v>
      </c>
      <c r="G156">
        <f t="shared" ca="1" si="31"/>
        <v>4551979361.3768044</v>
      </c>
      <c r="H156">
        <f t="shared" ca="1" si="31"/>
        <v>5322701586.2220497</v>
      </c>
      <c r="I156">
        <f t="shared" ca="1" si="31"/>
        <v>6093423811.067296</v>
      </c>
      <c r="J156">
        <f t="shared" ca="1" si="31"/>
        <v>6864146035.9125404</v>
      </c>
      <c r="K156">
        <f t="shared" ca="1" si="31"/>
        <v>7634868260.7577858</v>
      </c>
      <c r="L156">
        <f ca="1">IF('Other 2020'!$A164="CP",INDIRECT("'Other 2020'!"&amp;'Country Selector'!$B$3&amp;ROW($A164))*10^12,0)*'Process Emissions Multipliers'!$E$47</f>
        <v>8405590485.6030312</v>
      </c>
      <c r="M156">
        <f t="shared" ca="1" si="28"/>
        <v>10354253585.63117</v>
      </c>
      <c r="N156">
        <f t="shared" ca="1" si="28"/>
        <v>12302916685.659309</v>
      </c>
      <c r="O156">
        <f t="shared" ca="1" si="28"/>
        <v>14251579785.68745</v>
      </c>
      <c r="P156">
        <f t="shared" ref="N156:U177" ca="1" si="32">$L156*($V$1-P$1)/($V$1-$L$1)+$V156*(P$1-$L$1)/($V$1-$L$1)</f>
        <v>16200242885.71559</v>
      </c>
      <c r="Q156">
        <f t="shared" ca="1" si="32"/>
        <v>18148905985.743729</v>
      </c>
      <c r="R156">
        <f t="shared" ca="1" si="32"/>
        <v>20097569085.77187</v>
      </c>
      <c r="S156">
        <f t="shared" ca="1" si="32"/>
        <v>22046232185.800011</v>
      </c>
      <c r="T156">
        <f t="shared" ca="1" si="32"/>
        <v>23994895285.828148</v>
      </c>
      <c r="U156">
        <f t="shared" ca="1" si="32"/>
        <v>25943558385.856289</v>
      </c>
      <c r="V156">
        <f ca="1">IF('Other 2030'!$A164="CP",INDIRECT("'Other 2030'!"&amp;'Country Selector'!$B$3&amp;ROW($A164))*10^12,0)*'Process Emissions Multipliers'!$G$47</f>
        <v>27892221485.88443</v>
      </c>
      <c r="W156" s="90">
        <f t="shared" ca="1" si="30"/>
        <v>28098040948.018482</v>
      </c>
      <c r="X156" s="90">
        <f t="shared" ca="1" si="30"/>
        <v>28303860410.152534</v>
      </c>
      <c r="Y156" s="90">
        <f t="shared" ca="1" si="30"/>
        <v>28509679872.286583</v>
      </c>
      <c r="Z156" s="90">
        <f t="shared" ca="1" si="30"/>
        <v>28715499334.420635</v>
      </c>
      <c r="AA156" s="90">
        <f t="shared" ca="1" si="30"/>
        <v>28921318796.554688</v>
      </c>
      <c r="AB156" s="90">
        <f t="shared" ca="1" si="30"/>
        <v>29127138258.688744</v>
      </c>
      <c r="AC156" s="90">
        <f t="shared" ca="1" si="30"/>
        <v>29332957720.822792</v>
      </c>
      <c r="AD156" s="90">
        <f t="shared" ca="1" si="30"/>
        <v>29538777182.956844</v>
      </c>
      <c r="AE156" s="90">
        <f t="shared" ca="1" si="30"/>
        <v>29744596645.090897</v>
      </c>
      <c r="AF156" s="90">
        <f t="shared" ca="1" si="30"/>
        <v>29950416107.224949</v>
      </c>
      <c r="AG156" s="90">
        <f t="shared" ca="1" si="30"/>
        <v>30156235569.359001</v>
      </c>
      <c r="AH156" s="90">
        <f t="shared" ca="1" si="30"/>
        <v>30362055031.49305</v>
      </c>
      <c r="AI156" s="90">
        <f t="shared" ca="1" si="30"/>
        <v>30567874493.627102</v>
      </c>
      <c r="AJ156" s="90">
        <f t="shared" ca="1" si="30"/>
        <v>30773693955.761154</v>
      </c>
      <c r="AK156" s="90">
        <f t="shared" ca="1" si="30"/>
        <v>30979513417.895203</v>
      </c>
      <c r="AL156" s="90">
        <f t="shared" ca="1" si="30"/>
        <v>31185332880.029259</v>
      </c>
      <c r="AM156" s="90">
        <f t="shared" ca="1" si="29"/>
        <v>31391152342.163311</v>
      </c>
      <c r="AN156" s="90">
        <f t="shared" ca="1" si="29"/>
        <v>31596971804.297359</v>
      </c>
      <c r="AO156" s="90">
        <f t="shared" ca="1" si="29"/>
        <v>31802791266.431408</v>
      </c>
      <c r="AP156">
        <f ca="1">V156*'Process Emissions Multipliers'!$H$47</f>
        <v>32008610728.565464</v>
      </c>
    </row>
    <row r="157" spans="1:42">
      <c r="A157" s="74">
        <v>350</v>
      </c>
      <c r="B157" s="208">
        <f ca="1">IF('Other 2010'!$A165="CP",INDIRECT("'Other 2010'!"&amp;'Country Selector'!$B$3&amp;ROW($A165))*10^12,0)*'Process Emissions Multipliers'!$C$47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2020'!$A165="CP",INDIRECT("'Other 2020'!"&amp;'Country Selector'!$B$3&amp;ROW($A165))*10^12,0)*'Process Emissions Multipliers'!$E$47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2030'!$A165="CP",INDIRECT("'Other 2030'!"&amp;'Country Selector'!$B$3&amp;ROW($A165))*10^12,0)*'Process Emissions Multipliers'!$G$47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Multipliers'!$H$47</f>
        <v>0</v>
      </c>
    </row>
    <row r="158" spans="1:42">
      <c r="A158" s="74">
        <v>400</v>
      </c>
      <c r="B158" s="208">
        <f ca="1">IF('Other 2010'!$A166="CP",INDIRECT("'Other 2010'!"&amp;'Country Selector'!$B$3&amp;ROW($A166))*10^12,0)*'Process Emissions Multipliers'!$C$47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2020'!$A166="CP",INDIRECT("'Other 2020'!"&amp;'Country Selector'!$B$3&amp;ROW($A166))*10^12,0)*'Process Emissions Multipliers'!$E$47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2030'!$A166="CP",INDIRECT("'Other 2030'!"&amp;'Country Selector'!$B$3&amp;ROW($A166))*10^12,0)*'Process Emissions Multipliers'!$G$47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Multipliers'!$H$47</f>
        <v>0</v>
      </c>
    </row>
    <row r="159" spans="1:42">
      <c r="A159" s="74">
        <v>450</v>
      </c>
      <c r="B159" s="208">
        <f ca="1">IF('Other 2010'!$A167="CP",INDIRECT("'Other 2010'!"&amp;'Country Selector'!$B$3&amp;ROW($A167))*10^12,0)*'Process Emissions Multipliers'!$C$47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Selector'!$B$3&amp;ROW($A167))*10^12,0)*'Process Emissions Multipliers'!$E$47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Selector'!$B$3&amp;ROW($A167))*10^12,0)*'Process Emissions Multipliers'!$G$47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Multipliers'!$H$47</f>
        <v>0</v>
      </c>
    </row>
    <row r="160" spans="1:42">
      <c r="A160" s="74">
        <v>500</v>
      </c>
      <c r="B160" s="208">
        <f ca="1">IF('Other 2010'!$A168="CP",INDIRECT("'Other 2010'!"&amp;'Country Selector'!$B$3&amp;ROW($A168))*10^12,0)*'Process Emissions Multipliers'!$C$47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Selector'!$B$3&amp;ROW($A168))*10^12,0)*'Process Emissions Multipliers'!$E$47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Selector'!$B$3&amp;ROW($A168))*10^12,0)*'Process Emissions Multipliers'!$G$47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Multipliers'!$H$47</f>
        <v>0</v>
      </c>
    </row>
    <row r="161" spans="1:42">
      <c r="A161" s="74">
        <v>550</v>
      </c>
      <c r="B161" s="208">
        <f ca="1">IF('Other 2010'!$A169="CP",INDIRECT("'Other 2010'!"&amp;'Country Selector'!$B$3&amp;ROW($A169))*10^12,0)*'Process Emissions Multipliers'!$C$47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Selector'!$B$3&amp;ROW($A169))*10^12,0)*'Process Emissions Multipliers'!$E$47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Selector'!$B$3&amp;ROW($A169))*10^12,0)*'Process Emissions Multipliers'!$G$47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Multipliers'!$H$47</f>
        <v>0</v>
      </c>
    </row>
    <row r="162" spans="1:42">
      <c r="A162" s="74">
        <v>600</v>
      </c>
      <c r="B162" s="208">
        <f ca="1">IF('Other 2010'!$A170="CP",INDIRECT("'Other 2010'!"&amp;'Country Selector'!$B$3&amp;ROW($A170))*10^12,0)*'Process Emissions Multipliers'!$C$47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Selector'!$B$3&amp;ROW($A170))*10^12,0)*'Process Emissions Multipliers'!$E$47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Selector'!$B$3&amp;ROW($A170))*10^12,0)*'Process Emissions Multipliers'!$G$47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Multipliers'!$H$47</f>
        <v>0</v>
      </c>
    </row>
    <row r="163" spans="1:42">
      <c r="A163" s="74">
        <v>650</v>
      </c>
      <c r="B163" s="208">
        <f ca="1">IF('Other 2010'!$A171="CP",INDIRECT("'Other 2010'!"&amp;'Country Selector'!$B$3&amp;ROW($A171))*10^12,0)*'Process Emissions Multipliers'!$C$47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Selector'!$B$3&amp;ROW($A171))*10^12,0)*'Process Emissions Multipliers'!$E$47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Selector'!$B$3&amp;ROW($A171))*10^12,0)*'Process Emissions Multipliers'!$G$47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Multipliers'!$H$47</f>
        <v>0</v>
      </c>
    </row>
    <row r="164" spans="1:42">
      <c r="A164" s="74">
        <v>700</v>
      </c>
      <c r="B164" s="208">
        <f ca="1">IF('Other 2010'!$A172="CP",INDIRECT("'Other 2010'!"&amp;'Country Selector'!$B$3&amp;ROW($A172))*10^12,0)*'Process Emissions Multipliers'!$C$47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Selector'!$B$3&amp;ROW($A172))*10^12,0)*'Process Emissions Multipliers'!$E$47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Selector'!$B$3&amp;ROW($A172))*10^12,0)*'Process Emissions Multipliers'!$G$47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Multipliers'!$H$47</f>
        <v>0</v>
      </c>
    </row>
    <row r="165" spans="1:42">
      <c r="A165" s="74">
        <v>750</v>
      </c>
      <c r="B165" s="208">
        <f ca="1">IF('Other 2010'!$A173="CP",INDIRECT("'Other 2010'!"&amp;'Country Selector'!$B$3&amp;ROW($A173))*10^12,0)*'Process Emissions Multipliers'!$C$47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Selector'!$B$3&amp;ROW($A173))*10^12,0)*'Process Emissions Multipliers'!$E$47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Selector'!$B$3&amp;ROW($A173))*10^12,0)*'Process Emissions Multipliers'!$G$47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Multipliers'!$H$47</f>
        <v>0</v>
      </c>
    </row>
    <row r="166" spans="1:42">
      <c r="A166" s="74">
        <v>800</v>
      </c>
      <c r="B166" s="208">
        <f ca="1">IF('Other 2010'!$A174="CP",INDIRECT("'Other 2010'!"&amp;'Country Selector'!$B$3&amp;ROW($A174))*10^12,0)*'Process Emissions Multipliers'!$C$47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Selector'!$B$3&amp;ROW($A174))*10^12,0)*'Process Emissions Multipliers'!$E$47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Selector'!$B$3&amp;ROW($A174))*10^12,0)*'Process Emissions Multipliers'!$G$47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Multipliers'!$H$47</f>
        <v>0</v>
      </c>
    </row>
    <row r="167" spans="1:42">
      <c r="A167" s="74">
        <v>850</v>
      </c>
      <c r="B167" s="208">
        <f ca="1">IF('Other 2010'!$A175="CP",INDIRECT("'Other 2010'!"&amp;'Country Selector'!$B$3&amp;ROW($A175))*10^12,0)*'Process Emissions Multipliers'!$C$47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Selector'!$B$3&amp;ROW($A175))*10^12,0)*'Process Emissions Multipliers'!$E$47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Selector'!$B$3&amp;ROW($A175))*10^12,0)*'Process Emissions Multipliers'!$G$47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Multipliers'!$H$47</f>
        <v>0</v>
      </c>
    </row>
    <row r="168" spans="1:42">
      <c r="A168" s="74">
        <v>900</v>
      </c>
      <c r="B168" s="208">
        <f ca="1">IF('Other 2010'!$A176="CP",INDIRECT("'Other 2010'!"&amp;'Country Selector'!$B$3&amp;ROW($A176))*10^12,0)*'Process Emissions Multipliers'!$C$47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Selector'!$B$3&amp;ROW($A176))*10^12,0)*'Process Emissions Multipliers'!$E$47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Selector'!$B$3&amp;ROW($A176))*10^12,0)*'Process Emissions Multipliers'!$G$47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Multipliers'!$H$47</f>
        <v>0</v>
      </c>
    </row>
    <row r="169" spans="1:42">
      <c r="A169" s="74">
        <v>950</v>
      </c>
      <c r="B169" s="208">
        <f ca="1">IF('Other 2010'!$A177="CP",INDIRECT("'Other 2010'!"&amp;'Country Selector'!$B$3&amp;ROW($A177))*10^12,0)*'Process Emissions Multipliers'!$C$47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Selector'!$B$3&amp;ROW($A177))*10^12,0)*'Process Emissions Multipliers'!$E$47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Selector'!$B$3&amp;ROW($A177))*10^12,0)*'Process Emissions Multipliers'!$G$47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Multipliers'!$H$47</f>
        <v>0</v>
      </c>
    </row>
    <row r="170" spans="1:42">
      <c r="A170" s="74">
        <v>1000</v>
      </c>
      <c r="B170" s="208">
        <f ca="1">IF('Other 2010'!$A178="CP",INDIRECT("'Other 2010'!"&amp;'Country Selector'!$B$3&amp;ROW($A178))*10^12,0)*'Process Emissions Multipliers'!$C$47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Selector'!$B$3&amp;ROW($A178))*10^12,0)*'Process Emissions Multipliers'!$E$47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Selector'!$B$3&amp;ROW($A178))*10^12,0)*'Process Emissions Multipliers'!$G$47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Multipliers'!$H$47</f>
        <v>0</v>
      </c>
    </row>
    <row r="171" spans="1:42">
      <c r="A171" s="74">
        <v>1500</v>
      </c>
      <c r="B171" s="208">
        <f ca="1">IF('Other 2010'!$A179="CP",INDIRECT("'Other 2010'!"&amp;'Country Selector'!$B$3&amp;ROW($A179))*10^12,0)*'Process Emissions Multipliers'!$C$47</f>
        <v>77596470.794543028</v>
      </c>
      <c r="C171">
        <f t="shared" ca="1" si="33"/>
        <v>163232273.55512241</v>
      </c>
      <c r="D171">
        <f t="shared" ca="1" si="31"/>
        <v>248868076.31570178</v>
      </c>
      <c r="E171">
        <f t="shared" ca="1" si="31"/>
        <v>334503879.07628113</v>
      </c>
      <c r="F171">
        <f t="shared" ca="1" si="31"/>
        <v>420139681.83686054</v>
      </c>
      <c r="G171">
        <f t="shared" ca="1" si="31"/>
        <v>505775484.59743994</v>
      </c>
      <c r="H171">
        <f t="shared" ca="1" si="31"/>
        <v>591411287.35801923</v>
      </c>
      <c r="I171">
        <f t="shared" ca="1" si="31"/>
        <v>677047090.11859858</v>
      </c>
      <c r="J171">
        <f t="shared" ca="1" si="31"/>
        <v>762682892.87917805</v>
      </c>
      <c r="K171">
        <f t="shared" ca="1" si="31"/>
        <v>848318695.63975739</v>
      </c>
      <c r="L171">
        <f ca="1">IF('Other 2020'!$A179="CP",INDIRECT("'Other 2020'!"&amp;'Country Selector'!$B$3&amp;ROW($A179))*10^12,0)*'Process Emissions Multipliers'!$E$47</f>
        <v>933954498.40033674</v>
      </c>
      <c r="M171">
        <f t="shared" ca="1" si="34"/>
        <v>1150472620.6256738</v>
      </c>
      <c r="N171">
        <f t="shared" ca="1" si="32"/>
        <v>1366990742.8510108</v>
      </c>
      <c r="O171">
        <f t="shared" ca="1" si="32"/>
        <v>1583508865.0763478</v>
      </c>
      <c r="P171">
        <f t="shared" ca="1" si="32"/>
        <v>1800026987.3016849</v>
      </c>
      <c r="Q171">
        <f t="shared" ca="1" si="32"/>
        <v>2016545109.5270221</v>
      </c>
      <c r="R171">
        <f t="shared" ca="1" si="32"/>
        <v>2233063231.7523594</v>
      </c>
      <c r="S171">
        <f t="shared" ca="1" si="32"/>
        <v>2449581353.9776959</v>
      </c>
      <c r="T171">
        <f t="shared" ca="1" si="32"/>
        <v>2666099476.2030334</v>
      </c>
      <c r="U171">
        <f t="shared" ca="1" si="32"/>
        <v>2882617598.4283705</v>
      </c>
      <c r="V171">
        <f ca="1">IF('Other 2030'!$A179="CP",INDIRECT("'Other 2030'!"&amp;'Country Selector'!$B$3&amp;ROW($A179))*10^12,0)*'Process Emissions Multipliers'!$G$47</f>
        <v>3099135720.6537075</v>
      </c>
      <c r="W171" s="90">
        <f t="shared" ca="1" si="36"/>
        <v>3122004549.7797127</v>
      </c>
      <c r="X171" s="90">
        <f t="shared" ca="1" si="36"/>
        <v>3144873378.9057174</v>
      </c>
      <c r="Y171" s="90">
        <f t="shared" ca="1" si="36"/>
        <v>3167742208.0317225</v>
      </c>
      <c r="Z171" s="90">
        <f t="shared" ca="1" si="36"/>
        <v>3190611037.1577268</v>
      </c>
      <c r="AA171" s="90">
        <f t="shared" ca="1" si="36"/>
        <v>3213479866.2837315</v>
      </c>
      <c r="AB171" s="90">
        <f t="shared" ca="1" si="36"/>
        <v>3236348695.4097362</v>
      </c>
      <c r="AC171" s="90">
        <f t="shared" ca="1" si="36"/>
        <v>3259217524.5357418</v>
      </c>
      <c r="AD171" s="90">
        <f t="shared" ca="1" si="36"/>
        <v>3282086353.6617465</v>
      </c>
      <c r="AE171" s="90">
        <f t="shared" ca="1" si="36"/>
        <v>3304955182.7877512</v>
      </c>
      <c r="AF171" s="90">
        <f t="shared" ca="1" si="36"/>
        <v>3327824011.9137559</v>
      </c>
      <c r="AG171" s="90">
        <f t="shared" ca="1" si="36"/>
        <v>3350692841.0397611</v>
      </c>
      <c r="AH171" s="90">
        <f t="shared" ca="1" si="36"/>
        <v>3373561670.1657658</v>
      </c>
      <c r="AI171" s="90">
        <f t="shared" ca="1" si="36"/>
        <v>3396430499.2917705</v>
      </c>
      <c r="AJ171" s="90">
        <f t="shared" ca="1" si="36"/>
        <v>3419299328.4177756</v>
      </c>
      <c r="AK171" s="90">
        <f t="shared" ca="1" si="36"/>
        <v>3442168157.5437803</v>
      </c>
      <c r="AL171" s="90">
        <f t="shared" ca="1" si="36"/>
        <v>3465036986.6697855</v>
      </c>
      <c r="AM171" s="90">
        <f t="shared" ca="1" si="35"/>
        <v>3487905815.7957902</v>
      </c>
      <c r="AN171" s="90">
        <f t="shared" ca="1" si="35"/>
        <v>3510774644.9217949</v>
      </c>
      <c r="AO171" s="90">
        <f t="shared" ca="1" si="35"/>
        <v>3533643474.0478001</v>
      </c>
      <c r="AP171">
        <f ca="1">V171*'Process Emissions Multipliers'!$H$47</f>
        <v>3556512303.1738048</v>
      </c>
    </row>
    <row r="172" spans="1:42">
      <c r="A172" s="74">
        <v>2000</v>
      </c>
      <c r="B172" s="208">
        <f ca="1">IF('Other 2010'!$A180="CP",INDIRECT("'Other 2010'!"&amp;'Country Selector'!$B$3&amp;ROW($A180))*10^12,0)*'Process Emissions Multipliers'!$C$47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Selector'!$B$3&amp;ROW($A180))*10^12,0)*'Process Emissions Multipliers'!$E$47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Selector'!$B$3&amp;ROW($A180))*10^12,0)*'Process Emissions Multipliers'!$G$47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Multipliers'!$H$47</f>
        <v>0</v>
      </c>
    </row>
    <row r="173" spans="1:42">
      <c r="A173" s="74">
        <v>3000</v>
      </c>
      <c r="B173" s="208">
        <f ca="1">IF('Other 2010'!$A181="CP",INDIRECT("'Other 2010'!"&amp;'Country Selector'!$B$3&amp;ROW($A181))*10^12,0)*'Process Emissions Multipliers'!$C$47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Selector'!$B$3&amp;ROW($A181))*10^12,0)*'Process Emissions Multipliers'!$E$47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Selector'!$B$3&amp;ROW($A181))*10^12,0)*'Process Emissions Multipliers'!$G$47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Multipliers'!$H$47</f>
        <v>0</v>
      </c>
    </row>
    <row r="174" spans="1:42">
      <c r="A174" s="74">
        <v>5000</v>
      </c>
      <c r="B174" s="208">
        <f ca="1">IF('Other 2010'!$A182="CP",INDIRECT("'Other 2010'!"&amp;'Country Selector'!$B$3&amp;ROW($A182))*10^12,0)*'Process Emissions Multipliers'!$C$47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Selector'!$B$3&amp;ROW($A182))*10^12,0)*'Process Emissions Multipliers'!$E$47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Selector'!$B$3&amp;ROW($A182))*10^12,0)*'Process Emissions Multipliers'!$G$47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Multipliers'!$H$47</f>
        <v>0</v>
      </c>
    </row>
    <row r="175" spans="1:42">
      <c r="A175" s="74">
        <v>10000</v>
      </c>
      <c r="B175" s="208">
        <f ca="1">IF('Other 2010'!$A183="CP",INDIRECT("'Other 2010'!"&amp;'Country Selector'!$B$3&amp;ROW($A183))*10^12,0)*'Process Emissions Multipliers'!$C$47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Selector'!$B$3&amp;ROW($A183))*10^12,0)*'Process Emissions Multipliers'!$E$47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Selector'!$B$3&amp;ROW($A183))*10^12,0)*'Process Emissions Multipliers'!$G$47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Multipliers'!$H$47</f>
        <v>0</v>
      </c>
    </row>
    <row r="176" spans="1:42">
      <c r="A176" s="74">
        <v>100000</v>
      </c>
      <c r="B176" s="208">
        <f ca="1">IF('Other 2010'!$A184="CP",INDIRECT("'Other 2010'!"&amp;'Country Selector'!$B$3&amp;ROW($A184))*10^12,0)*'Process Emissions Multipliers'!$C$47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Selector'!$B$3&amp;ROW($A184))*10^12,0)*'Process Emissions Multipliers'!$E$47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Selector'!$B$3&amp;ROW($A184))*10^12,0)*'Process Emissions Multipliers'!$G$47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Multipliers'!$H$47</f>
        <v>0</v>
      </c>
    </row>
    <row r="177" spans="1:42">
      <c r="A177" s="74">
        <v>1000000</v>
      </c>
      <c r="B177" s="208">
        <f ca="1">IF('Other 2010'!$A185="CP",INDIRECT("'Other 2010'!"&amp;'Country Selector'!$B$3&amp;ROW($A185))*10^12,0)*'Process Emissions Multipliers'!$C$47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Selector'!$B$3&amp;ROW($A185))*10^12,0)*'Process Emissions Multipliers'!$E$47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Selector'!$B$3&amp;ROW($A185))*10^12,0)*'Process Emissions Multipliers'!$G$47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Multipliers'!$H$47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28" t="s">
        <v>332</v>
      </c>
      <c r="C2" s="129" t="s">
        <v>333</v>
      </c>
      <c r="D2" s="129"/>
      <c r="E2" s="130"/>
      <c r="F2" s="130"/>
      <c r="G2" s="131"/>
    </row>
    <row r="3" spans="2:7">
      <c r="B3" s="132" t="s">
        <v>334</v>
      </c>
      <c r="C3" s="133">
        <v>41520.626423611109</v>
      </c>
      <c r="D3" s="134"/>
      <c r="E3" s="135"/>
      <c r="F3" s="135"/>
      <c r="G3" s="136"/>
    </row>
    <row r="4" spans="2:7">
      <c r="B4" s="132" t="s">
        <v>1</v>
      </c>
      <c r="C4" s="134" t="s">
        <v>2</v>
      </c>
      <c r="D4" s="134"/>
      <c r="E4" s="135"/>
      <c r="F4" s="135"/>
      <c r="G4" s="136"/>
    </row>
    <row r="5" spans="2:7">
      <c r="B5" s="132" t="s">
        <v>3</v>
      </c>
      <c r="C5" s="137" t="s">
        <v>4</v>
      </c>
      <c r="D5" s="137"/>
      <c r="E5" s="135"/>
      <c r="F5" s="135"/>
      <c r="G5" s="136"/>
    </row>
    <row r="6" spans="2:7" ht="18">
      <c r="B6" s="138" t="s">
        <v>335</v>
      </c>
      <c r="C6" s="139" t="s">
        <v>336</v>
      </c>
      <c r="D6" s="139"/>
      <c r="E6" s="139"/>
      <c r="F6" s="139"/>
      <c r="G6" s="140"/>
    </row>
    <row r="8" spans="2:7">
      <c r="B8" s="141" t="s">
        <v>337</v>
      </c>
    </row>
    <row r="9" spans="2:7">
      <c r="B9" s="142" t="s">
        <v>338</v>
      </c>
      <c r="C9" s="143">
        <v>2010</v>
      </c>
      <c r="D9" s="143">
        <v>2015</v>
      </c>
      <c r="E9" s="143">
        <v>2020</v>
      </c>
      <c r="F9" s="143">
        <v>2025</v>
      </c>
      <c r="G9" s="144">
        <v>2030</v>
      </c>
    </row>
    <row r="10" spans="2:7">
      <c r="B10" s="145" t="s">
        <v>12</v>
      </c>
      <c r="C10" s="146"/>
      <c r="D10" s="146"/>
      <c r="E10" s="147"/>
      <c r="F10" s="147"/>
      <c r="G10" s="148"/>
    </row>
    <row r="11" spans="2:7">
      <c r="B11" s="73" t="s">
        <v>14</v>
      </c>
      <c r="C11" s="149">
        <v>27.23779492239148</v>
      </c>
      <c r="D11" s="149">
        <v>29.570796628806168</v>
      </c>
      <c r="E11" s="149">
        <v>31.087247737975716</v>
      </c>
      <c r="F11" s="149">
        <v>33.653549615031878</v>
      </c>
      <c r="G11" s="149">
        <v>36.628126790710603</v>
      </c>
    </row>
    <row r="12" spans="2:7">
      <c r="B12" s="73" t="s">
        <v>15</v>
      </c>
      <c r="C12" s="149">
        <v>1.149690272282613</v>
      </c>
      <c r="D12" s="149">
        <v>1.4601066457989185</v>
      </c>
      <c r="E12" s="149">
        <v>1.7590261165923979</v>
      </c>
      <c r="F12" s="149">
        <v>1.7935168247608761</v>
      </c>
      <c r="G12" s="149">
        <v>2.0924362955543558</v>
      </c>
    </row>
    <row r="13" spans="2:7">
      <c r="B13" s="73" t="s">
        <v>16</v>
      </c>
      <c r="C13" s="149">
        <v>0.9433458443903</v>
      </c>
      <c r="D13" s="149">
        <v>0.97847837583748243</v>
      </c>
      <c r="E13" s="149">
        <v>0.98520588185928326</v>
      </c>
      <c r="F13" s="149">
        <v>1.0166009099610207</v>
      </c>
      <c r="G13" s="149">
        <v>1.0920984775390081</v>
      </c>
    </row>
    <row r="14" spans="2:7">
      <c r="B14" s="73" t="s">
        <v>17</v>
      </c>
      <c r="C14" s="149">
        <v>295.5121719899102</v>
      </c>
      <c r="D14" s="149">
        <v>321.15602395422218</v>
      </c>
      <c r="E14" s="149">
        <v>354.05796941929862</v>
      </c>
      <c r="F14" s="149">
        <v>396.68214054708068</v>
      </c>
      <c r="G14" s="149">
        <v>435.65698195501835</v>
      </c>
    </row>
    <row r="15" spans="2:7">
      <c r="B15" s="73" t="s">
        <v>18</v>
      </c>
      <c r="C15" s="149">
        <v>18.881174766802793</v>
      </c>
      <c r="D15" s="149">
        <v>20.681870598865768</v>
      </c>
      <c r="E15" s="149">
        <v>23.04795641513849</v>
      </c>
      <c r="F15" s="149">
        <v>25.822643396470358</v>
      </c>
      <c r="G15" s="149">
        <v>28.359771560907372</v>
      </c>
    </row>
    <row r="16" spans="2:7">
      <c r="B16" s="73" t="s">
        <v>19</v>
      </c>
      <c r="C16" s="149">
        <v>4.0360255326554828</v>
      </c>
      <c r="D16" s="149">
        <v>4.420940901773859</v>
      </c>
      <c r="E16" s="149">
        <v>4.9267136031484009</v>
      </c>
      <c r="F16" s="149">
        <v>5.5198285782542902</v>
      </c>
      <c r="G16" s="149">
        <v>6.0621631616559082</v>
      </c>
    </row>
    <row r="17" spans="2:7">
      <c r="B17" s="73" t="s">
        <v>20</v>
      </c>
      <c r="C17" s="149">
        <v>2.3525128637849622</v>
      </c>
      <c r="D17" s="149">
        <v>1.8360436439734671</v>
      </c>
      <c r="E17" s="149">
        <v>1.5987830544171981</v>
      </c>
      <c r="F17" s="149">
        <v>1.6497306176080344</v>
      </c>
      <c r="G17" s="149">
        <v>1.7722473767098077</v>
      </c>
    </row>
    <row r="18" spans="2:7">
      <c r="B18" s="73" t="s">
        <v>21</v>
      </c>
      <c r="C18" s="149">
        <v>48.821620264724672</v>
      </c>
      <c r="D18" s="149">
        <v>50.970067893976591</v>
      </c>
      <c r="E18" s="149">
        <v>50.599645888933154</v>
      </c>
      <c r="F18" s="149">
        <v>50.229223883889716</v>
      </c>
      <c r="G18" s="149">
        <v>51.340489899020014</v>
      </c>
    </row>
    <row r="19" spans="2:7">
      <c r="B19" s="73" t="s">
        <v>22</v>
      </c>
      <c r="C19" s="149">
        <v>1.9017008415897017</v>
      </c>
      <c r="D19" s="149">
        <v>1.824202061211438</v>
      </c>
      <c r="E19" s="149">
        <v>1.8033370049557518</v>
      </c>
      <c r="F19" s="149">
        <v>1.76458761476662</v>
      </c>
      <c r="G19" s="149">
        <v>1.7526647254776562</v>
      </c>
    </row>
    <row r="20" spans="2:7">
      <c r="B20" s="73" t="s">
        <v>23</v>
      </c>
      <c r="C20" s="149">
        <v>67.466576630932906</v>
      </c>
      <c r="D20" s="149">
        <v>69.979198740008854</v>
      </c>
      <c r="E20" s="149">
        <v>70.460339143874464</v>
      </c>
      <c r="F20" s="149">
        <v>72.705661028580622</v>
      </c>
      <c r="G20" s="149">
        <v>78.105125560850212</v>
      </c>
    </row>
    <row r="21" spans="2:7">
      <c r="B21" s="145" t="s">
        <v>13</v>
      </c>
      <c r="C21" s="150"/>
      <c r="D21" s="150"/>
      <c r="E21" s="150"/>
      <c r="F21" s="150"/>
      <c r="G21" s="151"/>
    </row>
    <row r="22" spans="2:7">
      <c r="B22" s="152" t="s">
        <v>24</v>
      </c>
      <c r="C22" s="149">
        <v>9.9839095323312037</v>
      </c>
      <c r="D22" s="149">
        <v>10.559562263393097</v>
      </c>
      <c r="E22" s="149">
        <v>10.654099350974539</v>
      </c>
      <c r="F22" s="149">
        <v>11.583428889377297</v>
      </c>
      <c r="G22" s="149">
        <v>12.47956808712282</v>
      </c>
    </row>
    <row r="23" spans="2:7">
      <c r="B23" s="152" t="s">
        <v>238</v>
      </c>
      <c r="C23" s="149">
        <v>7.6651015950958561</v>
      </c>
      <c r="D23" s="149">
        <v>9.7346790257717384</v>
      </c>
      <c r="E23" s="149">
        <v>11.727605440496662</v>
      </c>
      <c r="F23" s="149">
        <v>11.957558488349537</v>
      </c>
      <c r="G23" s="149">
        <v>13.950484903074459</v>
      </c>
    </row>
    <row r="24" spans="2:7">
      <c r="B24" s="152" t="s">
        <v>239</v>
      </c>
      <c r="C24" s="149">
        <v>0.12363245672288983</v>
      </c>
      <c r="D24" s="149">
        <v>0.24726491344577967</v>
      </c>
      <c r="E24" s="149">
        <v>0.37089737016866953</v>
      </c>
      <c r="F24" s="149">
        <v>0.24726491344577967</v>
      </c>
      <c r="G24" s="149">
        <v>0.24726491344577967</v>
      </c>
    </row>
    <row r="25" spans="2:7">
      <c r="B25" s="152" t="s">
        <v>27</v>
      </c>
      <c r="C25" s="149">
        <v>28.201813618748872</v>
      </c>
      <c r="D25" s="149">
        <v>27.652332007717273</v>
      </c>
      <c r="E25" s="149">
        <v>27.366858995383083</v>
      </c>
      <c r="F25" s="149">
        <v>26.882717056691231</v>
      </c>
      <c r="G25" s="149">
        <v>26.911348900536929</v>
      </c>
    </row>
    <row r="26" spans="2:7">
      <c r="B26" s="152" t="s">
        <v>28</v>
      </c>
      <c r="C26" s="149">
        <v>52.172732185727455</v>
      </c>
      <c r="D26" s="149">
        <v>54.46864908009178</v>
      </c>
      <c r="E26" s="149">
        <v>54.072801339684119</v>
      </c>
      <c r="F26" s="149">
        <v>53.676953599276473</v>
      </c>
      <c r="G26" s="149">
        <v>54.864496820499411</v>
      </c>
    </row>
    <row r="27" spans="2:7">
      <c r="B27" s="152" t="s">
        <v>240</v>
      </c>
      <c r="C27" s="149">
        <v>22.104894482796965</v>
      </c>
      <c r="D27" s="149">
        <v>24.200940511656711</v>
      </c>
      <c r="E27" s="149">
        <v>26.884316156200782</v>
      </c>
      <c r="F27" s="149">
        <v>30.067097846077729</v>
      </c>
      <c r="G27" s="149">
        <v>33.006081544702965</v>
      </c>
    </row>
    <row r="28" spans="2:7">
      <c r="B28" s="152" t="s">
        <v>339</v>
      </c>
      <c r="C28" s="149">
        <v>0</v>
      </c>
      <c r="D28" s="149">
        <v>0</v>
      </c>
      <c r="E28" s="149">
        <v>0</v>
      </c>
      <c r="F28" s="149">
        <v>0</v>
      </c>
      <c r="G28" s="149">
        <v>0</v>
      </c>
    </row>
    <row r="29" spans="2:7">
      <c r="B29" s="19" t="s">
        <v>241</v>
      </c>
      <c r="C29" s="153">
        <v>588.55469780088833</v>
      </c>
      <c r="D29" s="153">
        <v>629.74115724655098</v>
      </c>
      <c r="E29" s="153">
        <v>671.4028029191013</v>
      </c>
      <c r="F29" s="153">
        <v>725.25250380962211</v>
      </c>
      <c r="G29" s="154">
        <v>784.3213509728256</v>
      </c>
    </row>
    <row r="31" spans="2:7">
      <c r="B31" s="155" t="s">
        <v>340</v>
      </c>
      <c r="C31" t="s">
        <v>341</v>
      </c>
      <c r="E31" s="156"/>
      <c r="F31" s="156"/>
    </row>
    <row r="32" spans="2:7">
      <c r="C32" t="s">
        <v>342</v>
      </c>
    </row>
    <row r="33" spans="3:7">
      <c r="C33" s="157" t="s">
        <v>343</v>
      </c>
      <c r="D33" s="157"/>
      <c r="G33" s="157"/>
    </row>
  </sheetData>
  <hyperlinks>
    <hyperlink ref="C33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2:G33"/>
  <sheetViews>
    <sheetView workbookViewId="0"/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4.85546875" style="45" bestFit="1" customWidth="1"/>
    <col min="8" max="16384" width="10.140625" style="45"/>
  </cols>
  <sheetData>
    <row r="2" spans="2:7">
      <c r="B2" s="158" t="s">
        <v>332</v>
      </c>
      <c r="C2" s="159" t="s">
        <v>333</v>
      </c>
      <c r="D2" s="159"/>
      <c r="E2" s="160"/>
      <c r="F2" s="160"/>
      <c r="G2" s="161"/>
    </row>
    <row r="3" spans="2:7">
      <c r="B3" s="162" t="s">
        <v>334</v>
      </c>
      <c r="C3" s="163" t="s">
        <v>344</v>
      </c>
      <c r="D3" s="164"/>
      <c r="E3" s="165"/>
      <c r="F3" s="165"/>
      <c r="G3" s="166"/>
    </row>
    <row r="4" spans="2:7">
      <c r="B4" s="162" t="s">
        <v>1</v>
      </c>
      <c r="C4" s="164" t="s">
        <v>226</v>
      </c>
      <c r="D4" s="164"/>
      <c r="E4" s="165"/>
      <c r="F4" s="165"/>
      <c r="G4" s="166"/>
    </row>
    <row r="5" spans="2:7">
      <c r="B5" s="162" t="s">
        <v>3</v>
      </c>
      <c r="C5" s="167" t="s">
        <v>227</v>
      </c>
      <c r="D5" s="167"/>
      <c r="E5" s="165"/>
      <c r="F5" s="165"/>
      <c r="G5" s="166"/>
    </row>
    <row r="6" spans="2:7" ht="18">
      <c r="B6" s="168" t="s">
        <v>335</v>
      </c>
      <c r="C6" s="169" t="s">
        <v>336</v>
      </c>
      <c r="D6" s="169"/>
      <c r="E6" s="169"/>
      <c r="F6" s="169"/>
      <c r="G6" s="170"/>
    </row>
    <row r="8" spans="2:7">
      <c r="B8" s="171" t="s">
        <v>337</v>
      </c>
    </row>
    <row r="9" spans="2:7">
      <c r="B9" s="172" t="s">
        <v>338</v>
      </c>
      <c r="C9" s="173">
        <v>2010</v>
      </c>
      <c r="D9" s="173">
        <v>2015</v>
      </c>
      <c r="E9" s="173">
        <v>2020</v>
      </c>
      <c r="F9" s="173">
        <v>2025</v>
      </c>
      <c r="G9" s="174">
        <v>2030</v>
      </c>
    </row>
    <row r="10" spans="2:7">
      <c r="B10" s="175" t="s">
        <v>12</v>
      </c>
      <c r="C10" s="176"/>
      <c r="D10" s="176"/>
      <c r="E10" s="177"/>
      <c r="F10" s="177"/>
      <c r="G10" s="178"/>
    </row>
    <row r="11" spans="2:7">
      <c r="B11" s="40" t="s">
        <v>14</v>
      </c>
      <c r="C11" s="179">
        <v>7.7897729434367768</v>
      </c>
      <c r="D11" s="179">
        <v>10.861445946542934</v>
      </c>
      <c r="E11" s="179">
        <v>13.610325696878846</v>
      </c>
      <c r="F11" s="179">
        <v>17.218099393485176</v>
      </c>
      <c r="G11" s="179">
        <v>19.461019717952674</v>
      </c>
    </row>
    <row r="12" spans="2:7">
      <c r="B12" s="40" t="s">
        <v>15</v>
      </c>
      <c r="C12" s="179">
        <v>14.805343004472219</v>
      </c>
      <c r="D12" s="179">
        <v>19.169953009855906</v>
      </c>
      <c r="E12" s="179">
        <v>24.846621649313459</v>
      </c>
      <c r="F12" s="179">
        <v>36.027889525568298</v>
      </c>
      <c r="G12" s="179">
        <v>45.083283953803729</v>
      </c>
    </row>
    <row r="13" spans="2:7">
      <c r="B13" s="40" t="s">
        <v>16</v>
      </c>
      <c r="C13" s="179">
        <v>12.485110127789236</v>
      </c>
      <c r="D13" s="179">
        <v>16.914782643191067</v>
      </c>
      <c r="E13" s="179">
        <v>21.732688015501807</v>
      </c>
      <c r="F13" s="179">
        <v>28.509996019037295</v>
      </c>
      <c r="G13" s="179">
        <v>32.129074162653261</v>
      </c>
    </row>
    <row r="14" spans="2:7">
      <c r="B14" s="40" t="s">
        <v>17</v>
      </c>
      <c r="C14" s="179">
        <v>127.588204926072</v>
      </c>
      <c r="D14" s="179">
        <v>187.93686271772526</v>
      </c>
      <c r="E14" s="179">
        <v>328.68505112378011</v>
      </c>
      <c r="F14" s="179">
        <v>529.35527778485141</v>
      </c>
      <c r="G14" s="179">
        <v>755.87198193076154</v>
      </c>
    </row>
    <row r="15" spans="2:7">
      <c r="B15" s="40" t="s">
        <v>18</v>
      </c>
      <c r="C15" s="179">
        <v>40.207942656687599</v>
      </c>
      <c r="D15" s="179">
        <v>54.543680340664075</v>
      </c>
      <c r="E15" s="179">
        <v>99.5096096201503</v>
      </c>
      <c r="F15" s="179">
        <v>120.35656014187057</v>
      </c>
      <c r="G15" s="179">
        <v>139.5633047232335</v>
      </c>
    </row>
    <row r="16" spans="2:7">
      <c r="B16" s="40" t="s">
        <v>19</v>
      </c>
      <c r="C16" s="179">
        <v>1.1664711036644977</v>
      </c>
      <c r="D16" s="179">
        <v>2.0431361715969976</v>
      </c>
      <c r="E16" s="179">
        <v>2.8572044415367097</v>
      </c>
      <c r="F16" s="179">
        <v>4.5100631670339597</v>
      </c>
      <c r="G16" s="179">
        <v>5.9856937383488669</v>
      </c>
    </row>
    <row r="17" spans="2:7">
      <c r="B17" s="40" t="s">
        <v>20</v>
      </c>
      <c r="C17" s="179">
        <v>18.766145278342801</v>
      </c>
      <c r="D17" s="179">
        <v>26.154574024961057</v>
      </c>
      <c r="E17" s="179">
        <v>43.653314024809944</v>
      </c>
      <c r="F17" s="179">
        <v>53.832627850456973</v>
      </c>
      <c r="G17" s="179">
        <v>60.740686259325578</v>
      </c>
    </row>
    <row r="18" spans="2:7">
      <c r="B18" s="40" t="s">
        <v>21</v>
      </c>
      <c r="C18" s="179">
        <v>32.902791515549453</v>
      </c>
      <c r="D18" s="179">
        <v>39.747450514384035</v>
      </c>
      <c r="E18" s="179">
        <v>49.244113110438192</v>
      </c>
      <c r="F18" s="179">
        <v>74.659276698153548</v>
      </c>
      <c r="G18" s="179">
        <v>93.905248281071906</v>
      </c>
    </row>
    <row r="19" spans="2:7">
      <c r="B19" s="40" t="s">
        <v>22</v>
      </c>
      <c r="C19" s="179">
        <v>1.1857798386481035</v>
      </c>
      <c r="D19" s="179">
        <v>1.7765321805134626</v>
      </c>
      <c r="E19" s="179">
        <v>2.5949681441480261</v>
      </c>
      <c r="F19" s="179">
        <v>4.4223927606954394</v>
      </c>
      <c r="G19" s="179">
        <v>5.8238404214641895</v>
      </c>
    </row>
    <row r="20" spans="2:7">
      <c r="B20" s="40" t="s">
        <v>23</v>
      </c>
      <c r="C20" s="179">
        <v>171.52474210813588</v>
      </c>
      <c r="D20" s="179">
        <v>226.45790866068967</v>
      </c>
      <c r="E20" s="179">
        <v>289.7272983638519</v>
      </c>
      <c r="F20" s="179">
        <v>365.73459483499477</v>
      </c>
      <c r="G20" s="179">
        <v>409.61642578691794</v>
      </c>
    </row>
    <row r="21" spans="2:7">
      <c r="B21" s="175" t="s">
        <v>13</v>
      </c>
      <c r="C21" s="180"/>
      <c r="D21" s="180"/>
      <c r="E21" s="180"/>
      <c r="F21" s="180"/>
      <c r="G21" s="181"/>
    </row>
    <row r="22" spans="2:7">
      <c r="B22" s="182" t="s">
        <v>24</v>
      </c>
      <c r="C22" s="179">
        <v>20.037563036793856</v>
      </c>
      <c r="D22" s="179">
        <v>30.274956519920117</v>
      </c>
      <c r="E22" s="179">
        <v>41.533420346010367</v>
      </c>
      <c r="F22" s="179">
        <v>64.615533699535675</v>
      </c>
      <c r="G22" s="179">
        <v>81.66294624808711</v>
      </c>
    </row>
    <row r="23" spans="2:7">
      <c r="B23" s="182" t="s">
        <v>238</v>
      </c>
      <c r="C23" s="179">
        <v>16.677495997538017</v>
      </c>
      <c r="D23" s="179">
        <v>23.238809593476692</v>
      </c>
      <c r="E23" s="179">
        <v>32.04544381762193</v>
      </c>
      <c r="F23" s="179">
        <v>49.057918181608734</v>
      </c>
      <c r="G23" s="179">
        <v>61.513092766323773</v>
      </c>
    </row>
    <row r="24" spans="2:7">
      <c r="B24" s="182" t="s">
        <v>239</v>
      </c>
      <c r="C24" s="179">
        <v>17.810674539677155</v>
      </c>
      <c r="D24" s="179">
        <v>27.116015241483396</v>
      </c>
      <c r="E24" s="179">
        <v>38.453361742871451</v>
      </c>
      <c r="F24" s="179">
        <v>62.47933457710942</v>
      </c>
      <c r="G24" s="179">
        <v>81.207925966368762</v>
      </c>
    </row>
    <row r="25" spans="2:7">
      <c r="B25" s="182" t="s">
        <v>27</v>
      </c>
      <c r="C25" s="179">
        <v>101.95433137963309</v>
      </c>
      <c r="D25" s="179">
        <v>117.87897850357881</v>
      </c>
      <c r="E25" s="179">
        <v>145.79727476978712</v>
      </c>
      <c r="F25" s="179">
        <v>179.79497413854153</v>
      </c>
      <c r="G25" s="179">
        <v>202.31462380980156</v>
      </c>
    </row>
    <row r="26" spans="2:7">
      <c r="B26" s="182" t="s">
        <v>28</v>
      </c>
      <c r="C26" s="179">
        <v>11.844212337501515</v>
      </c>
      <c r="D26" s="179">
        <v>13.473317214658481</v>
      </c>
      <c r="E26" s="179">
        <v>15.355703042314047</v>
      </c>
      <c r="F26" s="179">
        <v>18.616950130693425</v>
      </c>
      <c r="G26" s="179">
        <v>20.904774475906677</v>
      </c>
    </row>
    <row r="27" spans="2:7">
      <c r="B27" s="182" t="s">
        <v>240</v>
      </c>
      <c r="C27" s="179">
        <v>92.220114865373418</v>
      </c>
      <c r="D27" s="179">
        <v>125.04893919150638</v>
      </c>
      <c r="E27" s="179">
        <v>171.562140222257</v>
      </c>
      <c r="F27" s="179">
        <v>254.57367802525798</v>
      </c>
      <c r="G27" s="179">
        <v>320.50102439363593</v>
      </c>
    </row>
    <row r="28" spans="2:7">
      <c r="B28" s="182" t="s">
        <v>339</v>
      </c>
      <c r="C28" s="179">
        <v>0</v>
      </c>
      <c r="D28" s="179">
        <v>0</v>
      </c>
      <c r="E28" s="179">
        <v>0</v>
      </c>
      <c r="F28" s="179">
        <v>0</v>
      </c>
      <c r="G28" s="179">
        <v>0</v>
      </c>
    </row>
    <row r="29" spans="2:7">
      <c r="B29" s="55" t="s">
        <v>241</v>
      </c>
      <c r="C29" s="183">
        <v>688.96669565931575</v>
      </c>
      <c r="D29" s="183">
        <v>922.63734247474827</v>
      </c>
      <c r="E29" s="183">
        <v>1321.2085381312711</v>
      </c>
      <c r="F29" s="183">
        <v>1863.7651669288946</v>
      </c>
      <c r="G29" s="184">
        <v>2336.2849466356565</v>
      </c>
    </row>
    <row r="31" spans="2:7">
      <c r="B31" s="185" t="s">
        <v>340</v>
      </c>
      <c r="C31" s="45" t="s">
        <v>341</v>
      </c>
      <c r="E31" s="186"/>
      <c r="F31" s="186"/>
    </row>
    <row r="32" spans="2:7">
      <c r="C32" s="45" t="s">
        <v>342</v>
      </c>
    </row>
    <row r="33" spans="3:7">
      <c r="C33" s="157" t="s">
        <v>343</v>
      </c>
      <c r="D33" s="157"/>
      <c r="G33" s="157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28515625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28515625" style="45" customWidth="1"/>
    <col min="3" max="3" width="10.42578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28" t="s">
        <v>332</v>
      </c>
      <c r="C2" s="129" t="s">
        <v>333</v>
      </c>
      <c r="D2" s="129"/>
      <c r="E2" s="130"/>
      <c r="F2" s="130"/>
      <c r="G2" s="131"/>
    </row>
    <row r="3" spans="2:7">
      <c r="B3" s="132" t="s">
        <v>334</v>
      </c>
      <c r="C3" s="133">
        <v>41520.626435185186</v>
      </c>
      <c r="D3" s="134"/>
      <c r="E3" s="135"/>
      <c r="F3" s="135"/>
      <c r="G3" s="136"/>
    </row>
    <row r="4" spans="2:7">
      <c r="B4" s="132" t="s">
        <v>1</v>
      </c>
      <c r="C4" s="134" t="s">
        <v>2</v>
      </c>
      <c r="D4" s="134"/>
      <c r="E4" s="135"/>
      <c r="F4" s="135"/>
      <c r="G4" s="136"/>
    </row>
    <row r="5" spans="2:7">
      <c r="B5" s="132" t="s">
        <v>3</v>
      </c>
      <c r="C5" s="137" t="s">
        <v>229</v>
      </c>
      <c r="D5" s="137"/>
      <c r="E5" s="135"/>
      <c r="F5" s="135"/>
      <c r="G5" s="136"/>
    </row>
    <row r="6" spans="2:7" ht="18">
      <c r="B6" s="138" t="s">
        <v>335</v>
      </c>
      <c r="C6" s="139" t="s">
        <v>336</v>
      </c>
      <c r="D6" s="139"/>
      <c r="E6" s="139"/>
      <c r="F6" s="139"/>
      <c r="G6" s="140"/>
    </row>
    <row r="8" spans="2:7">
      <c r="B8" s="141" t="s">
        <v>337</v>
      </c>
    </row>
    <row r="9" spans="2:7">
      <c r="B9" s="142" t="s">
        <v>338</v>
      </c>
      <c r="C9" s="143">
        <v>2010</v>
      </c>
      <c r="D9" s="143">
        <v>2015</v>
      </c>
      <c r="E9" s="143">
        <v>2020</v>
      </c>
      <c r="F9" s="143">
        <v>2025</v>
      </c>
      <c r="G9" s="144">
        <v>2030</v>
      </c>
    </row>
    <row r="10" spans="2:7">
      <c r="B10" s="145" t="s">
        <v>12</v>
      </c>
      <c r="C10" s="146"/>
      <c r="D10" s="146"/>
      <c r="E10" s="147"/>
      <c r="F10" s="147"/>
      <c r="G10" s="148"/>
    </row>
    <row r="11" spans="2:7">
      <c r="B11" s="73" t="s">
        <v>14</v>
      </c>
      <c r="C11" s="149">
        <v>5.277991023479105</v>
      </c>
      <c r="D11" s="149">
        <v>5.5583362352271433</v>
      </c>
      <c r="E11" s="149">
        <v>5.9829164042292806</v>
      </c>
      <c r="F11" s="149">
        <v>6.1762777824784116</v>
      </c>
      <c r="G11" s="149">
        <v>6.5046516002029691</v>
      </c>
    </row>
    <row r="12" spans="2:7">
      <c r="B12" s="73" t="s">
        <v>15</v>
      </c>
      <c r="C12" s="149">
        <v>4.0095833203045181</v>
      </c>
      <c r="D12" s="149">
        <v>5.5963841264863312</v>
      </c>
      <c r="E12" s="149">
        <v>7.2603266843280592</v>
      </c>
      <c r="F12" s="149">
        <v>8.2441006434018913</v>
      </c>
      <c r="G12" s="149">
        <v>9.1480785831650806</v>
      </c>
    </row>
    <row r="13" spans="2:7">
      <c r="B13" s="73" t="s">
        <v>16</v>
      </c>
      <c r="C13" s="149">
        <v>53.347632002551052</v>
      </c>
      <c r="D13" s="149">
        <v>60.939285421507002</v>
      </c>
      <c r="E13" s="149">
        <v>64.824634385578577</v>
      </c>
      <c r="F13" s="149">
        <v>70.130276736134363</v>
      </c>
      <c r="G13" s="149">
        <v>75.250420597217968</v>
      </c>
    </row>
    <row r="14" spans="2:7">
      <c r="B14" s="73" t="s">
        <v>17</v>
      </c>
      <c r="C14" s="149">
        <v>4.1843264509031783</v>
      </c>
      <c r="D14" s="149">
        <v>4.1204505452610727</v>
      </c>
      <c r="E14" s="149">
        <v>4.2335080409825521</v>
      </c>
      <c r="F14" s="149">
        <v>4.4315593786255665</v>
      </c>
      <c r="G14" s="149">
        <v>4.6629548267684902</v>
      </c>
    </row>
    <row r="15" spans="2:7">
      <c r="B15" s="73" t="s">
        <v>18</v>
      </c>
      <c r="C15" s="149">
        <v>17.329877489324264</v>
      </c>
      <c r="D15" s="149">
        <v>20.08453222586472</v>
      </c>
      <c r="E15" s="149">
        <v>22.574642086878995</v>
      </c>
      <c r="F15" s="149">
        <v>25.749666847050811</v>
      </c>
      <c r="G15" s="149">
        <v>25.930593316135489</v>
      </c>
    </row>
    <row r="16" spans="2:7">
      <c r="B16" s="73" t="s">
        <v>19</v>
      </c>
      <c r="C16" s="149">
        <v>33.897433842366297</v>
      </c>
      <c r="D16" s="149">
        <v>36.637545196136308</v>
      </c>
      <c r="E16" s="149">
        <v>38.004103102825532</v>
      </c>
      <c r="F16" s="149">
        <v>38.553851810318434</v>
      </c>
      <c r="G16" s="149">
        <v>40.876068166039822</v>
      </c>
    </row>
    <row r="17" spans="2:7">
      <c r="B17" s="73" t="s">
        <v>20</v>
      </c>
      <c r="C17" s="149">
        <v>33.280474173601434</v>
      </c>
      <c r="D17" s="149">
        <v>27.293693492368572</v>
      </c>
      <c r="E17" s="149">
        <v>25.423023567709336</v>
      </c>
      <c r="F17" s="149">
        <v>27.102703440074265</v>
      </c>
      <c r="G17" s="149">
        <v>30.840438690726007</v>
      </c>
    </row>
    <row r="18" spans="2:7">
      <c r="B18" s="73" t="s">
        <v>21</v>
      </c>
      <c r="C18" s="149">
        <v>331.96875915926887</v>
      </c>
      <c r="D18" s="149">
        <v>341.90419548387916</v>
      </c>
      <c r="E18" s="149">
        <v>382.78901613858665</v>
      </c>
      <c r="F18" s="149">
        <v>401.84396051802435</v>
      </c>
      <c r="G18" s="149">
        <v>417.85389711274757</v>
      </c>
    </row>
    <row r="19" spans="2:7">
      <c r="B19" s="73" t="s">
        <v>22</v>
      </c>
      <c r="C19" s="149">
        <v>1.6703642721699627</v>
      </c>
      <c r="D19" s="149">
        <v>1.6610701780182526</v>
      </c>
      <c r="E19" s="149">
        <v>1.6730628688205045</v>
      </c>
      <c r="F19" s="149">
        <v>1.7093176335297491</v>
      </c>
      <c r="G19" s="149">
        <v>1.740801964245787</v>
      </c>
    </row>
    <row r="20" spans="2:7">
      <c r="B20" s="73" t="s">
        <v>23</v>
      </c>
      <c r="C20" s="149">
        <v>247.80281864766346</v>
      </c>
      <c r="D20" s="149">
        <v>258.27551767074192</v>
      </c>
      <c r="E20" s="149">
        <v>281.61557102976099</v>
      </c>
      <c r="F20" s="149">
        <v>307.24381605514731</v>
      </c>
      <c r="G20" s="149">
        <v>313.05756714522806</v>
      </c>
    </row>
    <row r="21" spans="2:7">
      <c r="B21" s="145" t="s">
        <v>13</v>
      </c>
      <c r="C21" s="150"/>
      <c r="D21" s="150"/>
      <c r="E21" s="150"/>
      <c r="F21" s="150"/>
      <c r="G21" s="151"/>
    </row>
    <row r="22" spans="2:7">
      <c r="B22" s="152" t="s">
        <v>24</v>
      </c>
      <c r="C22" s="149">
        <v>274.49146204624668</v>
      </c>
      <c r="D22" s="149">
        <v>292.24686096638533</v>
      </c>
      <c r="E22" s="149">
        <v>291.0626815440985</v>
      </c>
      <c r="F22" s="149">
        <v>302.89485594291631</v>
      </c>
      <c r="G22" s="149">
        <v>315.10715406796089</v>
      </c>
    </row>
    <row r="23" spans="2:7">
      <c r="B23" s="152" t="s">
        <v>238</v>
      </c>
      <c r="C23" s="149">
        <v>53.962736838403458</v>
      </c>
      <c r="D23" s="149">
        <v>54.054620126581312</v>
      </c>
      <c r="E23" s="149">
        <v>60.460260477924827</v>
      </c>
      <c r="F23" s="149">
        <v>67.518026795982351</v>
      </c>
      <c r="G23" s="149">
        <v>75.048619759792899</v>
      </c>
    </row>
    <row r="24" spans="2:7">
      <c r="B24" s="152" t="s">
        <v>239</v>
      </c>
      <c r="C24" s="149">
        <v>331.62685955405777</v>
      </c>
      <c r="D24" s="149">
        <v>354.74874908195756</v>
      </c>
      <c r="E24" s="149">
        <v>393.06069989281059</v>
      </c>
      <c r="F24" s="149">
        <v>417.15653789107802</v>
      </c>
      <c r="G24" s="149">
        <v>441.67278170567465</v>
      </c>
    </row>
    <row r="25" spans="2:7">
      <c r="B25" s="152" t="s">
        <v>27</v>
      </c>
      <c r="C25" s="149">
        <v>41.170833772594619</v>
      </c>
      <c r="D25" s="149">
        <v>39.891495073436879</v>
      </c>
      <c r="E25" s="149">
        <v>39.244976086778649</v>
      </c>
      <c r="F25" s="149">
        <v>39.56630068929698</v>
      </c>
      <c r="G25" s="149">
        <v>40.682279523578345</v>
      </c>
    </row>
    <row r="26" spans="2:7">
      <c r="B26" s="152" t="s">
        <v>28</v>
      </c>
      <c r="C26" s="149">
        <v>175.49382590327798</v>
      </c>
      <c r="D26" s="149">
        <v>200.58823829111799</v>
      </c>
      <c r="E26" s="149">
        <v>214.62648294239176</v>
      </c>
      <c r="F26" s="149">
        <v>220.53677920758321</v>
      </c>
      <c r="G26" s="149">
        <v>227.64551499427256</v>
      </c>
    </row>
    <row r="27" spans="2:7">
      <c r="B27" s="152" t="s">
        <v>240</v>
      </c>
      <c r="C27" s="149">
        <v>67.738156525705307</v>
      </c>
      <c r="D27" s="149">
        <v>74.69859871074614</v>
      </c>
      <c r="E27" s="149">
        <v>78.924739730207619</v>
      </c>
      <c r="F27" s="149">
        <v>81.762388881490551</v>
      </c>
      <c r="G27" s="149">
        <v>86.862675424171584</v>
      </c>
    </row>
    <row r="28" spans="2:7">
      <c r="B28" s="152" t="s">
        <v>339</v>
      </c>
      <c r="C28" s="149">
        <v>0</v>
      </c>
      <c r="D28" s="149">
        <v>0</v>
      </c>
      <c r="E28" s="149">
        <v>0</v>
      </c>
      <c r="F28" s="149">
        <v>0</v>
      </c>
      <c r="G28" s="149">
        <v>0</v>
      </c>
    </row>
    <row r="29" spans="2:7">
      <c r="B29" s="19" t="s">
        <v>241</v>
      </c>
      <c r="C29" s="153">
        <v>1677.2531350219181</v>
      </c>
      <c r="D29" s="153">
        <v>1778.2995728257156</v>
      </c>
      <c r="E29" s="153">
        <v>1911.7606449839122</v>
      </c>
      <c r="F29" s="153">
        <v>2020.6204202531326</v>
      </c>
      <c r="G29" s="154">
        <v>2112.8844974779281</v>
      </c>
    </row>
    <row r="31" spans="2:7">
      <c r="B31" s="155" t="s">
        <v>340</v>
      </c>
      <c r="C31" t="s">
        <v>341</v>
      </c>
      <c r="E31" s="156"/>
      <c r="F31" s="156"/>
    </row>
    <row r="32" spans="2:7">
      <c r="C32" t="s">
        <v>342</v>
      </c>
    </row>
    <row r="33" spans="3:7">
      <c r="C33" s="157" t="s">
        <v>343</v>
      </c>
      <c r="D33" s="157"/>
      <c r="G33" s="157"/>
    </row>
  </sheetData>
  <hyperlinks>
    <hyperlink ref="C33" r:id="rId1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5703125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7109375" customWidth="1"/>
    <col min="3" max="3" width="10.42578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16384" width="10.140625" style="45"/>
  </cols>
  <sheetData>
    <row r="2" spans="2:7">
      <c r="B2" s="158" t="s">
        <v>332</v>
      </c>
      <c r="C2" s="159" t="s">
        <v>333</v>
      </c>
      <c r="D2" s="159"/>
      <c r="E2" s="160"/>
      <c r="F2" s="160"/>
      <c r="G2" s="161"/>
    </row>
    <row r="3" spans="2:7">
      <c r="B3" s="162" t="s">
        <v>334</v>
      </c>
      <c r="C3" s="163" t="s">
        <v>345</v>
      </c>
      <c r="D3" s="164"/>
      <c r="E3" s="165"/>
      <c r="F3" s="165"/>
      <c r="G3" s="166"/>
    </row>
    <row r="4" spans="2:7">
      <c r="B4" s="162" t="s">
        <v>1</v>
      </c>
      <c r="C4" s="164" t="s">
        <v>231</v>
      </c>
      <c r="D4" s="164"/>
      <c r="E4" s="165"/>
      <c r="F4" s="165"/>
      <c r="G4" s="166"/>
    </row>
    <row r="5" spans="2:7">
      <c r="B5" s="162" t="s">
        <v>3</v>
      </c>
      <c r="C5" s="167" t="s">
        <v>232</v>
      </c>
      <c r="D5" s="167"/>
      <c r="E5" s="165"/>
      <c r="F5" s="165"/>
      <c r="G5" s="166"/>
    </row>
    <row r="6" spans="2:7" ht="18">
      <c r="B6" s="168" t="s">
        <v>335</v>
      </c>
      <c r="C6" s="169" t="s">
        <v>336</v>
      </c>
      <c r="D6" s="169"/>
      <c r="E6" s="169"/>
      <c r="F6" s="169"/>
      <c r="G6" s="170"/>
    </row>
    <row r="8" spans="2:7">
      <c r="B8" s="171" t="s">
        <v>337</v>
      </c>
    </row>
    <row r="9" spans="2:7">
      <c r="B9" s="172" t="s">
        <v>338</v>
      </c>
      <c r="C9" s="173">
        <v>2010</v>
      </c>
      <c r="D9" s="173">
        <v>2015</v>
      </c>
      <c r="E9" s="173">
        <v>2020</v>
      </c>
      <c r="F9" s="173">
        <v>2025</v>
      </c>
      <c r="G9" s="174">
        <v>2030</v>
      </c>
    </row>
    <row r="10" spans="2:7">
      <c r="B10" s="175" t="s">
        <v>12</v>
      </c>
      <c r="C10" s="176"/>
      <c r="D10" s="176"/>
      <c r="E10" s="177"/>
      <c r="F10" s="177"/>
      <c r="G10" s="178"/>
    </row>
    <row r="11" spans="2:7">
      <c r="B11" s="40" t="s">
        <v>14</v>
      </c>
      <c r="C11" s="179">
        <v>13.729538211767757</v>
      </c>
      <c r="D11" s="179">
        <v>14.517776884298979</v>
      </c>
      <c r="E11" s="179">
        <v>15.275593395736234</v>
      </c>
      <c r="F11" s="179">
        <v>15.987136954646408</v>
      </c>
      <c r="G11" s="179">
        <v>16.626621947864415</v>
      </c>
    </row>
    <row r="12" spans="2:7">
      <c r="B12" s="40" t="s">
        <v>15</v>
      </c>
      <c r="C12" s="179">
        <v>38.948437831366292</v>
      </c>
      <c r="D12" s="179">
        <v>41.125860190832682</v>
      </c>
      <c r="E12" s="179">
        <v>43.113232427511264</v>
      </c>
      <c r="F12" s="179">
        <v>44.910416452011972</v>
      </c>
      <c r="G12" s="179">
        <v>46.515136597668722</v>
      </c>
    </row>
    <row r="13" spans="2:7">
      <c r="B13" s="40" t="s">
        <v>16</v>
      </c>
      <c r="C13" s="179">
        <v>21.435024458448055</v>
      </c>
      <c r="D13" s="179">
        <v>22.285888415483612</v>
      </c>
      <c r="E13" s="179">
        <v>23.103373543059952</v>
      </c>
      <c r="F13" s="179">
        <v>23.847142829601431</v>
      </c>
      <c r="G13" s="179">
        <v>24.485937472119002</v>
      </c>
    </row>
    <row r="14" spans="2:7">
      <c r="B14" s="40" t="s">
        <v>17</v>
      </c>
      <c r="C14" s="179">
        <v>179.13456914330575</v>
      </c>
      <c r="D14" s="179">
        <v>183.35943877333347</v>
      </c>
      <c r="E14" s="179">
        <v>186.46132736155931</v>
      </c>
      <c r="F14" s="179">
        <v>187.82064987760978</v>
      </c>
      <c r="G14" s="179">
        <v>187.39672500736972</v>
      </c>
    </row>
    <row r="15" spans="2:7">
      <c r="B15" s="40" t="s">
        <v>18</v>
      </c>
      <c r="C15" s="179">
        <v>55.128609461428141</v>
      </c>
      <c r="D15" s="179">
        <v>58.821724816589082</v>
      </c>
      <c r="E15" s="179">
        <v>62.31794140145427</v>
      </c>
      <c r="F15" s="179">
        <v>65.605289984302715</v>
      </c>
      <c r="G15" s="179">
        <v>68.64563076631849</v>
      </c>
    </row>
    <row r="16" spans="2:7">
      <c r="B16" s="40" t="s">
        <v>19</v>
      </c>
      <c r="C16" s="179">
        <v>52.271880532977008</v>
      </c>
      <c r="D16" s="179">
        <v>55.792721494368784</v>
      </c>
      <c r="E16" s="179">
        <v>59.284941583587042</v>
      </c>
      <c r="F16" s="179">
        <v>62.785379953834465</v>
      </c>
      <c r="G16" s="179">
        <v>66.339312018911798</v>
      </c>
    </row>
    <row r="17" spans="2:7">
      <c r="B17" s="40" t="s">
        <v>20</v>
      </c>
      <c r="C17" s="179">
        <v>104.69436523623531</v>
      </c>
      <c r="D17" s="179">
        <v>110.48468442698095</v>
      </c>
      <c r="E17" s="179">
        <v>116.03685246357301</v>
      </c>
      <c r="F17" s="179">
        <v>121.19861461671427</v>
      </c>
      <c r="G17" s="179">
        <v>125.82828344201616</v>
      </c>
    </row>
    <row r="18" spans="2:7">
      <c r="B18" s="40" t="s">
        <v>21</v>
      </c>
      <c r="C18" s="179">
        <v>68.944812462663663</v>
      </c>
      <c r="D18" s="179">
        <v>67.272898520445779</v>
      </c>
      <c r="E18" s="179">
        <v>65.409244187786541</v>
      </c>
      <c r="F18" s="179">
        <v>63.400246549676588</v>
      </c>
      <c r="G18" s="179">
        <v>61.379280161165767</v>
      </c>
    </row>
    <row r="19" spans="2:7">
      <c r="B19" s="40" t="s">
        <v>22</v>
      </c>
      <c r="C19" s="179">
        <v>32.598540306432696</v>
      </c>
      <c r="D19" s="179">
        <v>34.575688283332632</v>
      </c>
      <c r="E19" s="179">
        <v>36.349588006847597</v>
      </c>
      <c r="F19" s="179">
        <v>37.917055631425185</v>
      </c>
      <c r="G19" s="179">
        <v>39.276615501842926</v>
      </c>
    </row>
    <row r="20" spans="2:7">
      <c r="B20" s="40" t="s">
        <v>23</v>
      </c>
      <c r="C20" s="179">
        <v>154.48039157449941</v>
      </c>
      <c r="D20" s="179">
        <v>154.37754467943864</v>
      </c>
      <c r="E20" s="179">
        <v>154.980014348873</v>
      </c>
      <c r="F20" s="179">
        <v>156.51773231482909</v>
      </c>
      <c r="G20" s="179">
        <v>157.79837605362422</v>
      </c>
    </row>
    <row r="21" spans="2:7">
      <c r="B21" s="175" t="s">
        <v>13</v>
      </c>
      <c r="C21" s="180"/>
      <c r="D21" s="180"/>
      <c r="E21" s="180"/>
      <c r="F21" s="180"/>
      <c r="G21" s="181"/>
    </row>
    <row r="22" spans="2:7">
      <c r="B22" s="182" t="s">
        <v>24</v>
      </c>
      <c r="C22" s="179">
        <v>178.3159851931832</v>
      </c>
      <c r="D22" s="179">
        <v>194.95661721052778</v>
      </c>
      <c r="E22" s="179">
        <v>212.3281441310703</v>
      </c>
      <c r="F22" s="179">
        <v>229.85186873735617</v>
      </c>
      <c r="G22" s="179">
        <v>247.42424747630912</v>
      </c>
    </row>
    <row r="23" spans="2:7">
      <c r="B23" s="182" t="s">
        <v>238</v>
      </c>
      <c r="C23" s="179">
        <v>80.638784722292229</v>
      </c>
      <c r="D23" s="179">
        <v>85.649312103759215</v>
      </c>
      <c r="E23" s="179">
        <v>90.43340215801102</v>
      </c>
      <c r="F23" s="179">
        <v>94.908996171074136</v>
      </c>
      <c r="G23" s="179">
        <v>98.942728039683715</v>
      </c>
    </row>
    <row r="24" spans="2:7">
      <c r="B24" s="182" t="s">
        <v>239</v>
      </c>
      <c r="C24" s="179">
        <v>77.651798517390233</v>
      </c>
      <c r="D24" s="179">
        <v>84.013890707087228</v>
      </c>
      <c r="E24" s="179">
        <v>90.45767098523234</v>
      </c>
      <c r="F24" s="179">
        <v>96.603755254479339</v>
      </c>
      <c r="G24" s="179">
        <v>102.60270769264821</v>
      </c>
    </row>
    <row r="25" spans="2:7">
      <c r="B25" s="182" t="s">
        <v>27</v>
      </c>
      <c r="C25" s="179">
        <v>133.74671061817691</v>
      </c>
      <c r="D25" s="179">
        <v>131.35036758926725</v>
      </c>
      <c r="E25" s="179">
        <v>129.10606083128471</v>
      </c>
      <c r="F25" s="179">
        <v>126.21749349380769</v>
      </c>
      <c r="G25" s="179">
        <v>123.0805831349787</v>
      </c>
    </row>
    <row r="26" spans="2:7">
      <c r="B26" s="182" t="s">
        <v>28</v>
      </c>
      <c r="C26" s="179">
        <v>30.827884483511976</v>
      </c>
      <c r="D26" s="179">
        <v>30.941451851803588</v>
      </c>
      <c r="E26" s="179">
        <v>31.014236333547537</v>
      </c>
      <c r="F26" s="179">
        <v>30.953708083345102</v>
      </c>
      <c r="G26" s="179">
        <v>30.757777810529834</v>
      </c>
    </row>
    <row r="27" spans="2:7">
      <c r="B27" s="182" t="s">
        <v>240</v>
      </c>
      <c r="C27" s="179">
        <v>135.94558300375715</v>
      </c>
      <c r="D27" s="179">
        <v>144.95244908167791</v>
      </c>
      <c r="E27" s="179">
        <v>153.9891170532741</v>
      </c>
      <c r="F27" s="179">
        <v>162.80921901160178</v>
      </c>
      <c r="G27" s="179">
        <v>171.07422736870632</v>
      </c>
    </row>
    <row r="28" spans="2:7">
      <c r="B28" s="182" t="s">
        <v>339</v>
      </c>
      <c r="C28" s="179">
        <v>0</v>
      </c>
      <c r="D28" s="179">
        <v>0</v>
      </c>
      <c r="E28" s="179">
        <v>0</v>
      </c>
      <c r="F28" s="179">
        <v>0</v>
      </c>
      <c r="G28" s="179">
        <v>0</v>
      </c>
    </row>
    <row r="29" spans="2:7">
      <c r="B29" s="55" t="s">
        <v>241</v>
      </c>
      <c r="C29" s="187">
        <v>1358.4929157574359</v>
      </c>
      <c r="D29" s="187">
        <v>1414.4783150292274</v>
      </c>
      <c r="E29" s="187">
        <v>1469.6607402124082</v>
      </c>
      <c r="F29" s="187">
        <v>1521.3347059163161</v>
      </c>
      <c r="G29" s="188">
        <v>1568.1741904917571</v>
      </c>
    </row>
    <row r="31" spans="2:7">
      <c r="B31" s="185" t="s">
        <v>340</v>
      </c>
      <c r="C31" s="45" t="s">
        <v>341</v>
      </c>
      <c r="E31" s="186"/>
      <c r="F31" s="186"/>
    </row>
    <row r="32" spans="2:7">
      <c r="C32" s="45" t="s">
        <v>342</v>
      </c>
    </row>
    <row r="33" spans="3:7">
      <c r="C33" s="157" t="s">
        <v>343</v>
      </c>
      <c r="D33" s="157"/>
      <c r="G33" s="157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>
      <selection activeCell="L13" sqref="L13"/>
    </sheetView>
  </sheetViews>
  <sheetFormatPr defaultColWidth="8.85546875" defaultRowHeight="15"/>
  <cols>
    <col min="1" max="1" width="16.28515625" customWidth="1"/>
    <col min="2" max="2" width="17.855468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554687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0.42578125" style="45" bestFit="1" customWidth="1"/>
    <col min="8" max="16384" width="10.140625" style="45"/>
  </cols>
  <sheetData>
    <row r="2" spans="2:7">
      <c r="B2" s="158" t="s">
        <v>332</v>
      </c>
      <c r="C2" s="159" t="s">
        <v>333</v>
      </c>
      <c r="D2" s="159"/>
      <c r="E2" s="160"/>
      <c r="F2" s="160"/>
      <c r="G2" s="161"/>
    </row>
    <row r="3" spans="2:7">
      <c r="B3" s="162" t="s">
        <v>334</v>
      </c>
      <c r="C3" s="163" t="s">
        <v>344</v>
      </c>
      <c r="D3" s="164"/>
      <c r="E3" s="165"/>
      <c r="F3" s="165"/>
      <c r="G3" s="166"/>
    </row>
    <row r="4" spans="2:7">
      <c r="B4" s="162" t="s">
        <v>1</v>
      </c>
      <c r="C4" s="164" t="s">
        <v>226</v>
      </c>
      <c r="D4" s="164"/>
      <c r="E4" s="165"/>
      <c r="F4" s="165"/>
      <c r="G4" s="166"/>
    </row>
    <row r="5" spans="2:7">
      <c r="B5" s="162" t="s">
        <v>3</v>
      </c>
      <c r="C5" s="167" t="s">
        <v>233</v>
      </c>
      <c r="D5" s="167"/>
      <c r="E5" s="165"/>
      <c r="F5" s="165"/>
      <c r="G5" s="166"/>
    </row>
    <row r="6" spans="2:7" ht="18">
      <c r="B6" s="168" t="s">
        <v>335</v>
      </c>
      <c r="C6" s="169" t="s">
        <v>336</v>
      </c>
      <c r="D6" s="169"/>
      <c r="E6" s="169"/>
      <c r="F6" s="169"/>
      <c r="G6" s="170"/>
    </row>
    <row r="8" spans="2:7">
      <c r="B8" s="171" t="s">
        <v>337</v>
      </c>
    </row>
    <row r="9" spans="2:7">
      <c r="B9" s="172" t="s">
        <v>338</v>
      </c>
      <c r="C9" s="173">
        <v>2010</v>
      </c>
      <c r="D9" s="173">
        <v>2015</v>
      </c>
      <c r="E9" s="173">
        <v>2020</v>
      </c>
      <c r="F9" s="173">
        <v>2025</v>
      </c>
      <c r="G9" s="174">
        <v>2030</v>
      </c>
    </row>
    <row r="10" spans="2:7">
      <c r="B10" s="175" t="s">
        <v>12</v>
      </c>
      <c r="C10" s="176"/>
      <c r="D10" s="176"/>
      <c r="E10" s="177"/>
      <c r="F10" s="177"/>
      <c r="G10" s="178"/>
    </row>
    <row r="11" spans="2:7">
      <c r="B11" s="40" t="s">
        <v>14</v>
      </c>
      <c r="C11" s="179">
        <v>0.95428701842435815</v>
      </c>
      <c r="D11" s="179">
        <v>1.0142681553173847</v>
      </c>
      <c r="E11" s="179">
        <v>1.0771039072600386</v>
      </c>
      <c r="F11" s="179">
        <v>1.1484149642370884</v>
      </c>
      <c r="G11" s="179">
        <v>1.2279256655100137</v>
      </c>
    </row>
    <row r="12" spans="2:7">
      <c r="B12" s="40" t="s">
        <v>15</v>
      </c>
      <c r="C12" s="179">
        <v>2.1656028288299378</v>
      </c>
      <c r="D12" s="179">
        <v>2.4041695884702232</v>
      </c>
      <c r="E12" s="179">
        <v>2.7265889842417863</v>
      </c>
      <c r="F12" s="179">
        <v>3.0913174330591087</v>
      </c>
      <c r="G12" s="179">
        <v>3.4010853711855891</v>
      </c>
    </row>
    <row r="13" spans="2:7">
      <c r="B13" s="40" t="s">
        <v>16</v>
      </c>
      <c r="C13" s="179">
        <v>1.9854600168402701</v>
      </c>
      <c r="D13" s="179">
        <v>2.1047431431632968</v>
      </c>
      <c r="E13" s="179">
        <v>2.2430117879770002</v>
      </c>
      <c r="F13" s="179">
        <v>2.2990961664856857</v>
      </c>
      <c r="G13" s="179">
        <v>2.4761768479766002</v>
      </c>
    </row>
    <row r="14" spans="2:7">
      <c r="B14" s="40" t="s">
        <v>17</v>
      </c>
      <c r="C14" s="179">
        <v>32.505338092127616</v>
      </c>
      <c r="D14" s="179">
        <v>41.048475383740652</v>
      </c>
      <c r="E14" s="179">
        <v>47.207265322319309</v>
      </c>
      <c r="F14" s="179">
        <v>53.051998226196346</v>
      </c>
      <c r="G14" s="179">
        <v>59.179375149871767</v>
      </c>
    </row>
    <row r="15" spans="2:7">
      <c r="B15" s="40" t="s">
        <v>18</v>
      </c>
      <c r="C15" s="179">
        <v>3.1394108689602485</v>
      </c>
      <c r="D15" s="179">
        <v>3.7679754752764425</v>
      </c>
      <c r="E15" s="179">
        <v>4.4012024255162299</v>
      </c>
      <c r="F15" s="179">
        <v>5.0153255898976115</v>
      </c>
      <c r="G15" s="179">
        <v>5.7555791310731852</v>
      </c>
    </row>
    <row r="16" spans="2:7">
      <c r="B16" s="40" t="s">
        <v>19</v>
      </c>
      <c r="C16" s="179">
        <v>0.5589928551286989</v>
      </c>
      <c r="D16" s="179">
        <v>0.66321224847156468</v>
      </c>
      <c r="E16" s="179">
        <v>0.77873187335434313</v>
      </c>
      <c r="F16" s="179">
        <v>0.91033939933004737</v>
      </c>
      <c r="G16" s="179">
        <v>1.0654631287978773</v>
      </c>
    </row>
    <row r="17" spans="2:7">
      <c r="B17" s="40" t="s">
        <v>20</v>
      </c>
      <c r="C17" s="179">
        <v>0.74854983494716321</v>
      </c>
      <c r="D17" s="179">
        <v>0.88661364113518004</v>
      </c>
      <c r="E17" s="179">
        <v>1.0180205589843891</v>
      </c>
      <c r="F17" s="179">
        <v>1.1549943712254358</v>
      </c>
      <c r="G17" s="179">
        <v>1.3070699364718279</v>
      </c>
    </row>
    <row r="18" spans="2:7">
      <c r="B18" s="40" t="s">
        <v>21</v>
      </c>
      <c r="C18" s="179">
        <v>3.6613356036500777</v>
      </c>
      <c r="D18" s="179">
        <v>4.07255313850672</v>
      </c>
      <c r="E18" s="179">
        <v>4.4602869431390593</v>
      </c>
      <c r="F18" s="179">
        <v>4.9127689972657045</v>
      </c>
      <c r="G18" s="179">
        <v>5.4427445791934099</v>
      </c>
    </row>
    <row r="19" spans="2:7">
      <c r="B19" s="40" t="s">
        <v>22</v>
      </c>
      <c r="C19" s="179">
        <v>0.97002975721150131</v>
      </c>
      <c r="D19" s="179">
        <v>0.98195841027446895</v>
      </c>
      <c r="E19" s="179">
        <v>1.0014505934782774</v>
      </c>
      <c r="F19" s="179">
        <v>1.0235042096422349</v>
      </c>
      <c r="G19" s="179">
        <v>1.0484558520940737</v>
      </c>
    </row>
    <row r="20" spans="2:7">
      <c r="B20" s="40" t="s">
        <v>23</v>
      </c>
      <c r="C20" s="179">
        <v>21.67272066764717</v>
      </c>
      <c r="D20" s="179">
        <v>20.784665074110528</v>
      </c>
      <c r="E20" s="179">
        <v>19.51234561067168</v>
      </c>
      <c r="F20" s="179">
        <v>19.171934647902248</v>
      </c>
      <c r="G20" s="179">
        <v>18.68932952616095</v>
      </c>
    </row>
    <row r="21" spans="2:7">
      <c r="B21" s="175" t="s">
        <v>13</v>
      </c>
      <c r="C21" s="176"/>
      <c r="D21" s="176"/>
      <c r="E21" s="177"/>
      <c r="F21" s="177"/>
      <c r="G21" s="178"/>
    </row>
    <row r="22" spans="2:7">
      <c r="B22" s="182" t="s">
        <v>24</v>
      </c>
      <c r="C22" s="179">
        <v>2.9127232680659838</v>
      </c>
      <c r="D22" s="179">
        <v>3.2551708282750194</v>
      </c>
      <c r="E22" s="179">
        <v>3.5882954907616371</v>
      </c>
      <c r="F22" s="179">
        <v>3.9370580226700871</v>
      </c>
      <c r="G22" s="179">
        <v>4.2908560728115441</v>
      </c>
    </row>
    <row r="23" spans="2:7">
      <c r="B23" s="182" t="s">
        <v>238</v>
      </c>
      <c r="C23" s="179">
        <v>1.6655218493029531</v>
      </c>
      <c r="D23" s="179">
        <v>1.7813829054020793</v>
      </c>
      <c r="E23" s="179">
        <v>1.9152415210785652</v>
      </c>
      <c r="F23" s="179">
        <v>2.0535679470693897</v>
      </c>
      <c r="G23" s="179">
        <v>2.1952953374432056</v>
      </c>
    </row>
    <row r="24" spans="2:7">
      <c r="B24" s="182" t="s">
        <v>239</v>
      </c>
      <c r="C24" s="179">
        <v>3.8166359343078824</v>
      </c>
      <c r="D24" s="179">
        <v>4.7020317364184132</v>
      </c>
      <c r="E24" s="179">
        <v>5.1926400929665748</v>
      </c>
      <c r="F24" s="179">
        <v>5.6351943711817238</v>
      </c>
      <c r="G24" s="179">
        <v>6.1481554985558695</v>
      </c>
    </row>
    <row r="25" spans="2:7">
      <c r="B25" s="182" t="s">
        <v>27</v>
      </c>
      <c r="C25" s="179">
        <v>6.845887815518112</v>
      </c>
      <c r="D25" s="179">
        <v>6.3956355916724412</v>
      </c>
      <c r="E25" s="179">
        <v>6.1860377694173501</v>
      </c>
      <c r="F25" s="179">
        <v>5.6689005161865804</v>
      </c>
      <c r="G25" s="179">
        <v>5.4177227158101484</v>
      </c>
    </row>
    <row r="26" spans="2:7">
      <c r="B26" s="182" t="s">
        <v>28</v>
      </c>
      <c r="C26" s="179">
        <v>1.8245962457538685</v>
      </c>
      <c r="D26" s="179">
        <v>1.902505613824492</v>
      </c>
      <c r="E26" s="179">
        <v>1.990451176079159</v>
      </c>
      <c r="F26" s="179">
        <v>2.0729577294574342</v>
      </c>
      <c r="G26" s="179">
        <v>2.1619575879075392</v>
      </c>
    </row>
    <row r="27" spans="2:7">
      <c r="B27" s="182" t="s">
        <v>240</v>
      </c>
      <c r="C27" s="179">
        <v>17.855295869650771</v>
      </c>
      <c r="D27" s="179">
        <v>19.088815435160917</v>
      </c>
      <c r="E27" s="179">
        <v>20.243147428337487</v>
      </c>
      <c r="F27" s="179">
        <v>20.746457056273432</v>
      </c>
      <c r="G27" s="179">
        <v>22.018111509939345</v>
      </c>
    </row>
    <row r="28" spans="2:7">
      <c r="B28" s="182" t="s">
        <v>339</v>
      </c>
      <c r="C28" s="179">
        <v>0</v>
      </c>
      <c r="D28" s="179">
        <v>0</v>
      </c>
      <c r="E28" s="179">
        <v>0</v>
      </c>
      <c r="F28" s="179">
        <v>0</v>
      </c>
      <c r="G28" s="179">
        <v>0</v>
      </c>
    </row>
    <row r="29" spans="2:7">
      <c r="B29" s="172" t="s">
        <v>241</v>
      </c>
      <c r="C29" s="189">
        <v>103.28238852636663</v>
      </c>
      <c r="D29" s="189">
        <v>114.85417636921981</v>
      </c>
      <c r="E29" s="189">
        <v>123.5418214855829</v>
      </c>
      <c r="F29" s="189">
        <v>131.89382964808016</v>
      </c>
      <c r="G29" s="190">
        <v>141.82530391080297</v>
      </c>
    </row>
    <row r="31" spans="2:7">
      <c r="B31" s="185" t="s">
        <v>340</v>
      </c>
      <c r="C31" s="45" t="s">
        <v>341</v>
      </c>
      <c r="E31" s="186"/>
      <c r="F31" s="186"/>
    </row>
    <row r="32" spans="2:7">
      <c r="C32" s="45" t="s">
        <v>342</v>
      </c>
    </row>
    <row r="33" spans="3:7">
      <c r="C33" s="157" t="s">
        <v>343</v>
      </c>
      <c r="D33" s="157"/>
      <c r="G33" s="157"/>
    </row>
  </sheetData>
  <hyperlinks>
    <hyperlink ref="C33" r:id="rId1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1406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40"/>
  <sheetViews>
    <sheetView workbookViewId="0">
      <selection activeCell="L20" sqref="L20"/>
    </sheetView>
  </sheetViews>
  <sheetFormatPr defaultRowHeight="15"/>
  <cols>
    <col min="2" max="2" width="23.140625" bestFit="1" customWidth="1"/>
    <col min="3" max="5" width="10.85546875" customWidth="1"/>
  </cols>
  <sheetData>
    <row r="2" spans="2:5">
      <c r="B2" s="128" t="s">
        <v>332</v>
      </c>
      <c r="C2" s="129" t="s">
        <v>333</v>
      </c>
      <c r="D2" s="130"/>
      <c r="E2" s="131"/>
    </row>
    <row r="3" spans="2:5">
      <c r="B3" s="132" t="s">
        <v>334</v>
      </c>
      <c r="C3" s="191">
        <v>41544</v>
      </c>
      <c r="D3" s="135"/>
      <c r="E3" s="136"/>
    </row>
    <row r="4" spans="2:5">
      <c r="B4" s="132" t="s">
        <v>1</v>
      </c>
      <c r="C4" s="137" t="s">
        <v>280</v>
      </c>
      <c r="D4" s="135"/>
      <c r="E4" s="136"/>
    </row>
    <row r="5" spans="2:5">
      <c r="B5" s="132" t="s">
        <v>3</v>
      </c>
      <c r="C5" s="137" t="s">
        <v>281</v>
      </c>
      <c r="D5" s="135"/>
      <c r="E5" s="136"/>
    </row>
    <row r="6" spans="2:5">
      <c r="B6" s="138" t="s">
        <v>335</v>
      </c>
      <c r="C6" s="139" t="s">
        <v>346</v>
      </c>
      <c r="D6" s="139"/>
      <c r="E6" s="140"/>
    </row>
    <row r="8" spans="2:5">
      <c r="B8" s="141" t="s">
        <v>347</v>
      </c>
    </row>
    <row r="9" spans="2:5">
      <c r="B9" s="142" t="s">
        <v>338</v>
      </c>
      <c r="C9" s="143">
        <v>2010</v>
      </c>
      <c r="D9" s="143">
        <v>2020</v>
      </c>
      <c r="E9" s="144">
        <v>2030</v>
      </c>
    </row>
    <row r="10" spans="2:5">
      <c r="B10" s="145" t="s">
        <v>12</v>
      </c>
      <c r="C10" s="146"/>
      <c r="D10" s="147"/>
      <c r="E10" s="148"/>
    </row>
    <row r="11" spans="2:5">
      <c r="B11" s="73" t="s">
        <v>14</v>
      </c>
      <c r="C11" s="192">
        <v>7.3091894858426469</v>
      </c>
      <c r="D11" s="192">
        <v>4.0611074950210533</v>
      </c>
      <c r="E11" s="192">
        <v>3.186657133061281</v>
      </c>
    </row>
    <row r="12" spans="2:5">
      <c r="B12" s="73" t="s">
        <v>15</v>
      </c>
      <c r="C12" s="193">
        <v>35.194472545965318</v>
      </c>
      <c r="D12" s="193">
        <v>32.932501282051497</v>
      </c>
      <c r="E12" s="193">
        <v>33.893652179815994</v>
      </c>
    </row>
    <row r="13" spans="2:5">
      <c r="B13" s="73" t="s">
        <v>16</v>
      </c>
      <c r="C13" s="193">
        <v>6.2750276632544475</v>
      </c>
      <c r="D13" s="193">
        <v>6.9029564396113781</v>
      </c>
      <c r="E13" s="193">
        <v>6.8716955906829984</v>
      </c>
    </row>
    <row r="14" spans="2:5">
      <c r="B14" s="73" t="s">
        <v>17</v>
      </c>
      <c r="C14" s="193">
        <v>109.45455618435955</v>
      </c>
      <c r="D14" s="193">
        <v>115.6049465348037</v>
      </c>
      <c r="E14" s="193">
        <v>104.78777884274631</v>
      </c>
    </row>
    <row r="15" spans="2:5">
      <c r="B15" s="73" t="s">
        <v>18</v>
      </c>
      <c r="C15" s="193">
        <v>59.701395302220838</v>
      </c>
      <c r="D15" s="193">
        <v>60.611195960243421</v>
      </c>
      <c r="E15" s="193">
        <v>65.530565063335686</v>
      </c>
    </row>
    <row r="16" spans="2:5">
      <c r="B16" s="73" t="s">
        <v>19</v>
      </c>
      <c r="C16" s="193">
        <v>3.9603093811797927</v>
      </c>
      <c r="D16" s="193">
        <v>3.9472643036680184</v>
      </c>
      <c r="E16" s="193">
        <v>3.8386586504968303</v>
      </c>
    </row>
    <row r="17" spans="2:5">
      <c r="B17" s="73" t="s">
        <v>20</v>
      </c>
      <c r="C17" s="193">
        <v>8.4032486911960067</v>
      </c>
      <c r="D17" s="193">
        <v>7.0303854730066639</v>
      </c>
      <c r="E17" s="193">
        <v>7.2156212784396363</v>
      </c>
    </row>
    <row r="18" spans="2:5">
      <c r="B18" s="73" t="s">
        <v>21</v>
      </c>
      <c r="C18" s="193">
        <v>9.9327594856945325</v>
      </c>
      <c r="D18" s="193">
        <v>7.9007636730260211</v>
      </c>
      <c r="E18" s="193">
        <v>7.2266640492367822</v>
      </c>
    </row>
    <row r="19" spans="2:5">
      <c r="B19" s="73" t="s">
        <v>22</v>
      </c>
      <c r="C19" s="193">
        <v>6.3468176543717609</v>
      </c>
      <c r="D19" s="193">
        <v>6.78764047676394</v>
      </c>
      <c r="E19" s="193">
        <v>8.5683805527587165</v>
      </c>
    </row>
    <row r="20" spans="2:5">
      <c r="B20" s="73" t="s">
        <v>23</v>
      </c>
      <c r="C20" s="193">
        <v>82.135174246005377</v>
      </c>
      <c r="D20" s="193">
        <v>71.305813139167981</v>
      </c>
      <c r="E20" s="193">
        <v>86.121442036597173</v>
      </c>
    </row>
    <row r="21" spans="2:5">
      <c r="B21" s="145" t="s">
        <v>13</v>
      </c>
      <c r="C21" s="147"/>
      <c r="D21" s="147"/>
      <c r="E21" s="148"/>
    </row>
    <row r="22" spans="2:5">
      <c r="B22" s="152" t="s">
        <v>24</v>
      </c>
      <c r="C22" s="194">
        <v>30.907500568021586</v>
      </c>
      <c r="D22" s="194">
        <v>29.506252182557322</v>
      </c>
      <c r="E22" s="194">
        <v>29.002644004405557</v>
      </c>
    </row>
    <row r="23" spans="2:5">
      <c r="B23" s="152" t="s">
        <v>238</v>
      </c>
      <c r="C23" s="194">
        <v>26.775345415666855</v>
      </c>
      <c r="D23" s="194">
        <v>28.415567695939245</v>
      </c>
      <c r="E23" s="194">
        <v>28.646405180716684</v>
      </c>
    </row>
    <row r="24" spans="2:5">
      <c r="B24" s="152" t="s">
        <v>239</v>
      </c>
      <c r="C24" s="194">
        <v>4.3023540882115983</v>
      </c>
      <c r="D24" s="194">
        <v>6.6686443432963243</v>
      </c>
      <c r="E24" s="194">
        <v>9.75380102974807</v>
      </c>
    </row>
    <row r="25" spans="2:5">
      <c r="B25" s="152" t="s">
        <v>27</v>
      </c>
      <c r="C25" s="194">
        <v>55.494869630701288</v>
      </c>
      <c r="D25" s="194">
        <v>52.143962331764762</v>
      </c>
      <c r="E25" s="194">
        <v>51.431537429920589</v>
      </c>
    </row>
    <row r="26" spans="2:5">
      <c r="B26" s="152" t="s">
        <v>28</v>
      </c>
      <c r="C26" s="194">
        <v>7.7753221163476134</v>
      </c>
      <c r="D26" s="194">
        <v>6.9730145306017421</v>
      </c>
      <c r="E26" s="194">
        <v>6.2541026393491732</v>
      </c>
    </row>
    <row r="27" spans="2:5">
      <c r="B27" s="152" t="s">
        <v>240</v>
      </c>
      <c r="C27" s="194">
        <v>20.128353820914679</v>
      </c>
      <c r="D27" s="194">
        <v>19.129737857376359</v>
      </c>
      <c r="E27" s="194">
        <v>19.957838187127628</v>
      </c>
    </row>
    <row r="28" spans="2:5">
      <c r="B28" s="152" t="s">
        <v>339</v>
      </c>
      <c r="C28" s="194">
        <v>0</v>
      </c>
      <c r="D28" s="194">
        <v>0</v>
      </c>
      <c r="E28" s="194">
        <v>0</v>
      </c>
    </row>
    <row r="29" spans="2:5">
      <c r="B29" s="19" t="s">
        <v>241</v>
      </c>
      <c r="C29" s="195">
        <v>474.09669627995396</v>
      </c>
      <c r="D29" s="195">
        <v>459.92175371889948</v>
      </c>
      <c r="E29" s="195">
        <v>472.28744384843907</v>
      </c>
    </row>
    <row r="31" spans="2:5">
      <c r="B31" s="155" t="s">
        <v>340</v>
      </c>
      <c r="C31" t="s">
        <v>348</v>
      </c>
      <c r="D31" s="156"/>
    </row>
    <row r="33" spans="2:5">
      <c r="B33" s="33"/>
    </row>
    <row r="34" spans="2:5">
      <c r="B34" s="33"/>
    </row>
    <row r="35" spans="2:5">
      <c r="B35" s="33"/>
    </row>
    <row r="36" spans="2:5">
      <c r="B36" s="33"/>
    </row>
    <row r="37" spans="2:5">
      <c r="B37" s="33"/>
    </row>
    <row r="38" spans="2:5">
      <c r="B38" s="33"/>
    </row>
    <row r="39" spans="2:5">
      <c r="B39" s="33"/>
    </row>
    <row r="40" spans="2:5">
      <c r="C40" s="196"/>
      <c r="D40" s="196"/>
      <c r="E40" s="1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G33"/>
  <sheetViews>
    <sheetView workbookViewId="0">
      <selection activeCell="B2" sqref="B2:C6"/>
    </sheetView>
  </sheetViews>
  <sheetFormatPr defaultRowHeight="15"/>
  <cols>
    <col min="2" max="2" width="23.140625" bestFit="1" customWidth="1"/>
    <col min="3" max="5" width="10.85546875" customWidth="1"/>
  </cols>
  <sheetData>
    <row r="2" spans="2:7">
      <c r="B2" s="128" t="s">
        <v>332</v>
      </c>
      <c r="C2" s="129" t="s">
        <v>333</v>
      </c>
      <c r="D2" s="129"/>
      <c r="E2" s="130"/>
      <c r="F2" s="130"/>
      <c r="G2" s="131"/>
    </row>
    <row r="3" spans="2:7">
      <c r="B3" s="132" t="s">
        <v>334</v>
      </c>
      <c r="C3" s="133">
        <v>41543</v>
      </c>
      <c r="D3" s="134"/>
      <c r="E3" s="135"/>
      <c r="F3" s="135"/>
      <c r="G3" s="136"/>
    </row>
    <row r="4" spans="2:7">
      <c r="B4" s="132" t="s">
        <v>1</v>
      </c>
      <c r="C4" s="134" t="s">
        <v>349</v>
      </c>
      <c r="D4" s="134"/>
      <c r="E4" s="135"/>
      <c r="F4" s="135"/>
      <c r="G4" s="136"/>
    </row>
    <row r="5" spans="2:7">
      <c r="B5" s="132" t="s">
        <v>3</v>
      </c>
      <c r="C5" s="137" t="s">
        <v>283</v>
      </c>
      <c r="D5" s="137"/>
      <c r="E5" s="135"/>
      <c r="F5" s="135"/>
      <c r="G5" s="136"/>
    </row>
    <row r="6" spans="2:7" ht="18">
      <c r="B6" s="138" t="s">
        <v>335</v>
      </c>
      <c r="C6" s="139" t="s">
        <v>336</v>
      </c>
      <c r="D6" s="139"/>
      <c r="E6" s="139"/>
      <c r="F6" s="139"/>
      <c r="G6" s="140"/>
    </row>
    <row r="8" spans="2:7">
      <c r="B8" s="141" t="s">
        <v>337</v>
      </c>
    </row>
    <row r="9" spans="2:7">
      <c r="B9" s="142" t="s">
        <v>338</v>
      </c>
      <c r="C9" s="143">
        <v>2010</v>
      </c>
      <c r="D9" s="143">
        <v>2015</v>
      </c>
      <c r="E9" s="143">
        <v>2020</v>
      </c>
      <c r="F9" s="143">
        <v>2025</v>
      </c>
      <c r="G9" s="144">
        <v>2030</v>
      </c>
    </row>
    <row r="10" spans="2:7">
      <c r="B10" s="145" t="s">
        <v>12</v>
      </c>
      <c r="C10" s="146"/>
      <c r="D10" s="146"/>
      <c r="E10" s="147"/>
      <c r="F10" s="147"/>
      <c r="G10" s="148"/>
    </row>
    <row r="11" spans="2:7">
      <c r="B11" s="73" t="s">
        <v>14</v>
      </c>
      <c r="C11" s="197">
        <v>0.99338303027954811</v>
      </c>
      <c r="D11" s="197">
        <v>1.3484262108288425</v>
      </c>
      <c r="E11" s="197">
        <v>1.520767231413013</v>
      </c>
      <c r="F11" s="197">
        <v>1.6344718754792065</v>
      </c>
      <c r="G11" s="197">
        <v>1.7172039416119638</v>
      </c>
    </row>
    <row r="12" spans="2:7">
      <c r="B12" s="73" t="s">
        <v>15</v>
      </c>
      <c r="C12" s="197">
        <v>7.5759756213149396</v>
      </c>
      <c r="D12" s="197">
        <v>8.8150091454769708</v>
      </c>
      <c r="E12" s="197">
        <v>9.9205378906774033</v>
      </c>
      <c r="F12" s="197">
        <v>10.367918912359839</v>
      </c>
      <c r="G12" s="197">
        <v>10.446230910981621</v>
      </c>
    </row>
    <row r="13" spans="2:7">
      <c r="B13" s="73" t="s">
        <v>16</v>
      </c>
      <c r="C13" s="197">
        <v>0</v>
      </c>
      <c r="D13" s="197">
        <v>0</v>
      </c>
      <c r="E13" s="197">
        <v>0</v>
      </c>
      <c r="F13" s="197">
        <v>0</v>
      </c>
      <c r="G13" s="197">
        <v>0</v>
      </c>
    </row>
    <row r="14" spans="2:7">
      <c r="B14" s="73" t="s">
        <v>17</v>
      </c>
      <c r="C14" s="197">
        <v>38.094087399359786</v>
      </c>
      <c r="D14" s="197">
        <v>62.463588907772404</v>
      </c>
      <c r="E14" s="197">
        <v>78.16526707980492</v>
      </c>
      <c r="F14" s="197">
        <v>84.576221160542332</v>
      </c>
      <c r="G14" s="197">
        <v>85.552779292975274</v>
      </c>
    </row>
    <row r="15" spans="2:7">
      <c r="B15" s="73" t="s">
        <v>18</v>
      </c>
      <c r="C15" s="197">
        <v>117.98244327703284</v>
      </c>
      <c r="D15" s="197">
        <v>140.96959922546182</v>
      </c>
      <c r="E15" s="197">
        <v>159.6628282770356</v>
      </c>
      <c r="F15" s="197">
        <v>165.48734178441475</v>
      </c>
      <c r="G15" s="197">
        <v>164.52098519797181</v>
      </c>
    </row>
    <row r="16" spans="2:7">
      <c r="B16" s="73" t="s">
        <v>19</v>
      </c>
      <c r="C16" s="197">
        <v>109.34443897758648</v>
      </c>
      <c r="D16" s="197">
        <v>102.42664953774637</v>
      </c>
      <c r="E16" s="197">
        <v>98.268152132240729</v>
      </c>
      <c r="F16" s="197">
        <v>94.823098785521864</v>
      </c>
      <c r="G16" s="197">
        <v>91.539043274991343</v>
      </c>
    </row>
    <row r="17" spans="2:7">
      <c r="B17" s="73" t="s">
        <v>20</v>
      </c>
      <c r="C17" s="197">
        <v>1.3056920716477025</v>
      </c>
      <c r="D17" s="197">
        <v>1.3742451585753208</v>
      </c>
      <c r="E17" s="197">
        <v>1.4571338903890274</v>
      </c>
      <c r="F17" s="197">
        <v>1.4983683886437662</v>
      </c>
      <c r="G17" s="197">
        <v>1.5151199721546245</v>
      </c>
    </row>
    <row r="18" spans="2:7">
      <c r="B18" s="73" t="s">
        <v>21</v>
      </c>
      <c r="C18" s="197">
        <v>0.31240584448762243</v>
      </c>
      <c r="D18" s="197">
        <v>0.50966592199267458</v>
      </c>
      <c r="E18" s="197">
        <v>0.55726435773302929</v>
      </c>
      <c r="F18" s="197">
        <v>0.58337302721787521</v>
      </c>
      <c r="G18" s="197">
        <v>0.59937963966540431</v>
      </c>
    </row>
    <row r="19" spans="2:7">
      <c r="B19" s="73" t="s">
        <v>22</v>
      </c>
      <c r="C19" s="197">
        <v>0.11407500141149818</v>
      </c>
      <c r="D19" s="197">
        <v>0.25908212875677838</v>
      </c>
      <c r="E19" s="197">
        <v>0.31451696243645128</v>
      </c>
      <c r="F19" s="197">
        <v>0.34803037662766656</v>
      </c>
      <c r="G19" s="197">
        <v>0.37044933061128354</v>
      </c>
    </row>
    <row r="20" spans="2:7">
      <c r="B20" s="73" t="s">
        <v>23</v>
      </c>
      <c r="C20" s="197">
        <v>5.730688128363977</v>
      </c>
      <c r="D20" s="197">
        <v>8.0749225345033793</v>
      </c>
      <c r="E20" s="197">
        <v>8.568580332985773</v>
      </c>
      <c r="F20" s="197">
        <v>8.7660921222988684</v>
      </c>
      <c r="G20" s="197">
        <v>8.7748891659225698</v>
      </c>
    </row>
    <row r="21" spans="2:7">
      <c r="B21" s="145" t="s">
        <v>13</v>
      </c>
      <c r="C21" s="198"/>
      <c r="D21" s="198"/>
      <c r="E21" s="198"/>
      <c r="F21" s="198"/>
      <c r="G21" s="199"/>
    </row>
    <row r="22" spans="2:7">
      <c r="B22" s="152" t="s">
        <v>24</v>
      </c>
      <c r="C22" s="197">
        <v>12.374135038692749</v>
      </c>
      <c r="D22" s="197">
        <v>13.665067536463233</v>
      </c>
      <c r="E22" s="197">
        <v>16.10536188851523</v>
      </c>
      <c r="F22" s="197">
        <v>17.416966782996056</v>
      </c>
      <c r="G22" s="197">
        <v>18.234732259536269</v>
      </c>
    </row>
    <row r="23" spans="2:7">
      <c r="B23" s="152" t="s">
        <v>238</v>
      </c>
      <c r="C23" s="197">
        <v>24.181331621891434</v>
      </c>
      <c r="D23" s="197">
        <v>24.507437885381005</v>
      </c>
      <c r="E23" s="197">
        <v>25.664995939900127</v>
      </c>
      <c r="F23" s="197">
        <v>26.257804705786413</v>
      </c>
      <c r="G23" s="197">
        <v>26.388019856109114</v>
      </c>
    </row>
    <row r="24" spans="2:7">
      <c r="B24" s="152" t="s">
        <v>239</v>
      </c>
      <c r="C24" s="197">
        <v>1.4733783227404513</v>
      </c>
      <c r="D24" s="197">
        <v>2.4396608225814833</v>
      </c>
      <c r="E24" s="197">
        <v>3.1167549978834415</v>
      </c>
      <c r="F24" s="197">
        <v>3.4731146008692502</v>
      </c>
      <c r="G24" s="197">
        <v>3.6760612520682017</v>
      </c>
    </row>
    <row r="25" spans="2:7">
      <c r="B25" s="152" t="s">
        <v>27</v>
      </c>
      <c r="C25" s="197">
        <v>0.37043138162051653</v>
      </c>
      <c r="D25" s="197">
        <v>1.0220852718639508</v>
      </c>
      <c r="E25" s="197">
        <v>1.3380497575656736</v>
      </c>
      <c r="F25" s="197">
        <v>1.5244665267878226</v>
      </c>
      <c r="G25" s="197">
        <v>1.6580334607315339</v>
      </c>
    </row>
    <row r="26" spans="2:7">
      <c r="B26" s="152" t="s">
        <v>28</v>
      </c>
      <c r="C26" s="197">
        <v>0.71969845366183716</v>
      </c>
      <c r="D26" s="197">
        <v>0.83073135978717372</v>
      </c>
      <c r="E26" s="197">
        <v>0.80891275085563419</v>
      </c>
      <c r="F26" s="197">
        <v>0.79491123046880974</v>
      </c>
      <c r="G26" s="197">
        <v>0.78566485665226005</v>
      </c>
    </row>
    <row r="27" spans="2:7">
      <c r="B27" s="152" t="s">
        <v>240</v>
      </c>
      <c r="C27" s="197">
        <v>244.38294807492252</v>
      </c>
      <c r="D27" s="197">
        <v>281.20236788699276</v>
      </c>
      <c r="E27" s="197">
        <v>316.62409279068231</v>
      </c>
      <c r="F27" s="197">
        <v>333.84910074953541</v>
      </c>
      <c r="G27" s="197">
        <v>340.29264396509569</v>
      </c>
    </row>
    <row r="28" spans="2:7">
      <c r="B28" s="152" t="s">
        <v>339</v>
      </c>
      <c r="C28" s="197">
        <v>0</v>
      </c>
      <c r="D28" s="197">
        <v>0</v>
      </c>
      <c r="E28" s="197">
        <v>0</v>
      </c>
      <c r="F28" s="197">
        <v>0</v>
      </c>
      <c r="G28" s="197">
        <v>0</v>
      </c>
    </row>
    <row r="29" spans="2:7">
      <c r="B29" s="19" t="s">
        <v>241</v>
      </c>
      <c r="C29" s="200">
        <v>564.95511224501388</v>
      </c>
      <c r="D29" s="200">
        <v>649.90853953418423</v>
      </c>
      <c r="E29" s="200">
        <v>722.09321628011844</v>
      </c>
      <c r="F29" s="200">
        <v>751.40128102954986</v>
      </c>
      <c r="G29" s="201">
        <v>756.071236377079</v>
      </c>
    </row>
    <row r="31" spans="2:7">
      <c r="B31" s="155" t="s">
        <v>340</v>
      </c>
      <c r="C31" t="s">
        <v>350</v>
      </c>
      <c r="E31" s="156"/>
      <c r="F31" s="156"/>
    </row>
    <row r="33" spans="3:7">
      <c r="C33" s="157"/>
      <c r="D33" s="157"/>
      <c r="G33" s="157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33"/>
  <sheetViews>
    <sheetView workbookViewId="0">
      <selection activeCell="K13" sqref="K13"/>
    </sheetView>
  </sheetViews>
  <sheetFormatPr defaultRowHeight="15"/>
  <cols>
    <col min="2" max="2" width="23.140625" bestFit="1" customWidth="1"/>
    <col min="3" max="5" width="10.85546875" customWidth="1"/>
  </cols>
  <sheetData>
    <row r="2" spans="2:5" ht="11.25" customHeight="1">
      <c r="B2" s="128" t="s">
        <v>332</v>
      </c>
      <c r="C2" s="129" t="s">
        <v>351</v>
      </c>
      <c r="D2" s="130"/>
      <c r="E2" s="131"/>
    </row>
    <row r="3" spans="2:5" ht="11.25" customHeight="1">
      <c r="B3" s="132" t="s">
        <v>1</v>
      </c>
      <c r="C3" s="137" t="s">
        <v>280</v>
      </c>
      <c r="D3" s="135"/>
      <c r="E3" s="136"/>
    </row>
    <row r="4" spans="2:5" ht="11.25" customHeight="1">
      <c r="B4" s="132" t="s">
        <v>3</v>
      </c>
      <c r="C4" s="137" t="s">
        <v>285</v>
      </c>
      <c r="D4" s="135"/>
      <c r="E4" s="136"/>
    </row>
    <row r="5" spans="2:5" ht="11.25" customHeight="1">
      <c r="B5" s="132" t="s">
        <v>335</v>
      </c>
      <c r="C5" s="135" t="s">
        <v>346</v>
      </c>
      <c r="D5" s="135"/>
      <c r="E5" s="136"/>
    </row>
    <row r="6" spans="2:5">
      <c r="B6" s="202"/>
      <c r="C6" s="139"/>
      <c r="D6" s="139"/>
      <c r="E6" s="140"/>
    </row>
    <row r="7" spans="2:5" ht="11.25" customHeight="1"/>
    <row r="8" spans="2:5" ht="11.25" customHeight="1">
      <c r="B8" s="141" t="s">
        <v>347</v>
      </c>
    </row>
    <row r="9" spans="2:5" ht="11.25" customHeight="1">
      <c r="B9" s="142" t="s">
        <v>338</v>
      </c>
      <c r="C9" s="143">
        <v>2010</v>
      </c>
      <c r="D9" s="143">
        <v>2020</v>
      </c>
      <c r="E9" s="144">
        <v>2030</v>
      </c>
    </row>
    <row r="10" spans="2:5" ht="11.25" customHeight="1">
      <c r="B10" s="145" t="s">
        <v>12</v>
      </c>
      <c r="C10" s="146"/>
      <c r="D10" s="147"/>
      <c r="E10" s="148"/>
    </row>
    <row r="11" spans="2:5" ht="11.25" customHeight="1">
      <c r="B11" s="73" t="s">
        <v>14</v>
      </c>
      <c r="C11" s="192">
        <v>55.918894698340992</v>
      </c>
      <c r="D11" s="192">
        <v>59.595584561622658</v>
      </c>
      <c r="E11" s="192">
        <v>62.896219982310306</v>
      </c>
    </row>
    <row r="12" spans="2:5" ht="11.25" customHeight="1">
      <c r="B12" s="73" t="s">
        <v>15</v>
      </c>
      <c r="C12" s="193">
        <v>235.15808853378149</v>
      </c>
      <c r="D12" s="193">
        <v>248.2201743546606</v>
      </c>
      <c r="E12" s="193">
        <v>245.77564025457184</v>
      </c>
    </row>
    <row r="13" spans="2:5" ht="11.25" customHeight="1">
      <c r="B13" s="73" t="s">
        <v>16</v>
      </c>
      <c r="C13" s="193">
        <v>23.962610864208418</v>
      </c>
      <c r="D13" s="193">
        <v>24.70003009945663</v>
      </c>
      <c r="E13" s="193">
        <v>25.081641924014644</v>
      </c>
    </row>
    <row r="14" spans="2:5" ht="11.25" customHeight="1">
      <c r="B14" s="73" t="s">
        <v>17</v>
      </c>
      <c r="C14" s="193">
        <v>241.56361427689032</v>
      </c>
      <c r="D14" s="193">
        <v>262.17685526779297</v>
      </c>
      <c r="E14" s="193">
        <v>278.2975707396397</v>
      </c>
    </row>
    <row r="15" spans="2:5" ht="11.25" customHeight="1">
      <c r="B15" s="73" t="s">
        <v>18</v>
      </c>
      <c r="C15" s="193">
        <v>299.59327408349213</v>
      </c>
      <c r="D15" s="193">
        <v>322.09682342062035</v>
      </c>
      <c r="E15" s="193">
        <v>343.51500031605195</v>
      </c>
    </row>
    <row r="16" spans="2:5" ht="11.25" customHeight="1">
      <c r="B16" s="73" t="s">
        <v>19</v>
      </c>
      <c r="C16" s="193">
        <v>28.695575467455456</v>
      </c>
      <c r="D16" s="193">
        <v>35.481064141607831</v>
      </c>
      <c r="E16" s="193">
        <v>43.465212907384256</v>
      </c>
    </row>
    <row r="17" spans="2:5" ht="11.25" customHeight="1">
      <c r="B17" s="73" t="s">
        <v>20</v>
      </c>
      <c r="C17" s="193">
        <v>49.663646035113217</v>
      </c>
      <c r="D17" s="193">
        <v>55.545261688835119</v>
      </c>
      <c r="E17" s="193">
        <v>60.416078449663601</v>
      </c>
    </row>
    <row r="18" spans="2:5" ht="11.25" customHeight="1">
      <c r="B18" s="73" t="s">
        <v>21</v>
      </c>
      <c r="C18" s="193">
        <v>44.601678646564118</v>
      </c>
      <c r="D18" s="193">
        <v>43.819658895084679</v>
      </c>
      <c r="E18" s="193">
        <v>42.642874513607914</v>
      </c>
    </row>
    <row r="19" spans="2:5" ht="11.25" customHeight="1">
      <c r="B19" s="73" t="s">
        <v>22</v>
      </c>
      <c r="C19" s="193">
        <v>27.408533203184696</v>
      </c>
      <c r="D19" s="193">
        <v>30.236039193479389</v>
      </c>
      <c r="E19" s="193">
        <v>33.127483573154258</v>
      </c>
    </row>
    <row r="20" spans="2:5" ht="11.25" customHeight="1">
      <c r="B20" s="73" t="s">
        <v>23</v>
      </c>
      <c r="C20" s="193">
        <v>174.39034759382037</v>
      </c>
      <c r="D20" s="193">
        <v>181.01924634758205</v>
      </c>
      <c r="E20" s="193">
        <v>185.92723060369752</v>
      </c>
    </row>
    <row r="21" spans="2:5" ht="11.25" customHeight="1">
      <c r="B21" s="145" t="s">
        <v>13</v>
      </c>
      <c r="C21" s="147"/>
      <c r="D21" s="147"/>
      <c r="E21" s="148"/>
    </row>
    <row r="22" spans="2:5" ht="11.25" customHeight="1">
      <c r="B22" s="152" t="s">
        <v>24</v>
      </c>
      <c r="C22" s="194">
        <v>292.89117147774118</v>
      </c>
      <c r="D22" s="194">
        <v>343.4919902094706</v>
      </c>
      <c r="E22" s="194">
        <v>395.37790900143864</v>
      </c>
    </row>
    <row r="23" spans="2:5" ht="11.25" customHeight="1">
      <c r="B23" s="152" t="s">
        <v>238</v>
      </c>
      <c r="C23" s="194">
        <v>227.07670731558426</v>
      </c>
      <c r="D23" s="194">
        <v>258.28310553527308</v>
      </c>
      <c r="E23" s="194">
        <v>283.66348866661514</v>
      </c>
    </row>
    <row r="24" spans="2:5" ht="11.25" customHeight="1">
      <c r="B24" s="152" t="s">
        <v>239</v>
      </c>
      <c r="C24" s="194">
        <v>27.815653873505351</v>
      </c>
      <c r="D24" s="194">
        <v>32.431854516977829</v>
      </c>
      <c r="E24" s="194">
        <v>38.254655036214146</v>
      </c>
    </row>
    <row r="25" spans="2:5" ht="11.25" customHeight="1">
      <c r="B25" s="152" t="s">
        <v>27</v>
      </c>
      <c r="C25" s="194">
        <v>254.95358255597586</v>
      </c>
      <c r="D25" s="194">
        <v>310.508009542938</v>
      </c>
      <c r="E25" s="194">
        <v>383.50739551580909</v>
      </c>
    </row>
    <row r="26" spans="2:5" ht="11.25" customHeight="1">
      <c r="B26" s="152" t="s">
        <v>28</v>
      </c>
      <c r="C26" s="194">
        <v>229.23047749757728</v>
      </c>
      <c r="D26" s="194">
        <v>226.99555675701902</v>
      </c>
      <c r="E26" s="194">
        <v>224.15153179299466</v>
      </c>
    </row>
    <row r="27" spans="2:5" ht="11.25" customHeight="1">
      <c r="B27" s="152" t="s">
        <v>240</v>
      </c>
      <c r="C27" s="194">
        <v>73.417241164189122</v>
      </c>
      <c r="D27" s="194">
        <v>77.66881805646112</v>
      </c>
      <c r="E27" s="194">
        <v>82.945989183214522</v>
      </c>
    </row>
    <row r="28" spans="2:5" ht="11.25" customHeight="1">
      <c r="B28" s="152" t="s">
        <v>339</v>
      </c>
      <c r="C28" s="194">
        <v>0</v>
      </c>
      <c r="D28" s="194">
        <v>0</v>
      </c>
      <c r="E28" s="194">
        <v>0</v>
      </c>
    </row>
    <row r="29" spans="2:5">
      <c r="B29" s="19" t="s">
        <v>241</v>
      </c>
      <c r="C29" s="195">
        <v>2286.341097287424</v>
      </c>
      <c r="D29" s="195">
        <v>2512.2700725888826</v>
      </c>
      <c r="E29" s="195">
        <v>2729.0459224603824</v>
      </c>
    </row>
    <row r="30" spans="2:5" ht="11.25" customHeight="1"/>
    <row r="31" spans="2:5">
      <c r="B31" s="155" t="s">
        <v>340</v>
      </c>
      <c r="C31" t="s">
        <v>352</v>
      </c>
      <c r="D31" s="156"/>
    </row>
    <row r="32" spans="2:5" ht="11.25" customHeight="1">
      <c r="C32" s="157"/>
      <c r="E32" s="157"/>
    </row>
    <row r="33" spans="3:5" ht="11.25" customHeight="1">
      <c r="C33" s="196"/>
      <c r="D33" s="196"/>
      <c r="E33" s="196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426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330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280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2.4414853520035011</v>
      </c>
      <c r="D7" s="221">
        <v>2.2903864716025963</v>
      </c>
      <c r="E7" s="221">
        <v>2.8208546763023907</v>
      </c>
      <c r="F7" s="221">
        <v>2.9196805338014875</v>
      </c>
      <c r="G7" s="221">
        <v>3.1146919590843716</v>
      </c>
      <c r="H7" s="221">
        <v>3.3323508478238759</v>
      </c>
      <c r="I7" s="222">
        <v>3.6495649483273156</v>
      </c>
      <c r="J7" s="222">
        <v>4.0371939423983445</v>
      </c>
      <c r="K7" s="223">
        <v>4.5035244147182221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0.99321558344754624</v>
      </c>
      <c r="D8" s="225">
        <v>0.73815343901160657</v>
      </c>
      <c r="E8" s="221">
        <v>0.59271707542351038</v>
      </c>
      <c r="F8" s="225">
        <v>0.5320354136438401</v>
      </c>
      <c r="G8" s="225">
        <v>0.5001639088554759</v>
      </c>
      <c r="H8" s="225">
        <v>0.49624333159052514</v>
      </c>
      <c r="I8" s="226">
        <v>0.4935923740001309</v>
      </c>
      <c r="J8" s="226">
        <v>0.49356561531524679</v>
      </c>
      <c r="K8" s="227">
        <v>0.49557082286061283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12.439266666666771</v>
      </c>
      <c r="D9" s="225">
        <v>6.5776833333333338</v>
      </c>
      <c r="E9" s="221">
        <v>0.71609999999999996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1.7445933161458151</v>
      </c>
      <c r="D11" s="225">
        <v>1.6985002726850393</v>
      </c>
      <c r="E11" s="221">
        <v>2.2686973971242019</v>
      </c>
      <c r="F11" s="225">
        <v>2.3370409278271675</v>
      </c>
      <c r="G11" s="225">
        <v>2.4241070951294637</v>
      </c>
      <c r="H11" s="225">
        <v>2.5882249686247105</v>
      </c>
      <c r="I11" s="226">
        <v>2.6908202482854753</v>
      </c>
      <c r="J11" s="226">
        <v>2.776925162555627</v>
      </c>
      <c r="K11" s="227">
        <v>2.8485552936595422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1.0997309859139364E-2</v>
      </c>
      <c r="D12" s="225">
        <v>1.2009293974902323E-2</v>
      </c>
      <c r="E12" s="221">
        <v>1.233778881388156E-2</v>
      </c>
      <c r="F12" s="225">
        <v>1.3278711095394012E-2</v>
      </c>
      <c r="G12" s="225">
        <v>1.4023074711014008E-2</v>
      </c>
      <c r="H12" s="225">
        <v>1.49963372212673E-2</v>
      </c>
      <c r="I12" s="226">
        <v>1.605368711369113E-2</v>
      </c>
      <c r="J12" s="226">
        <v>1.7207178798636768E-2</v>
      </c>
      <c r="K12" s="227">
        <v>1.8468506079763889E-2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50.207480600625985</v>
      </c>
      <c r="D13" s="225">
        <v>56.521832146150842</v>
      </c>
      <c r="E13" s="221">
        <v>65.185046685717566</v>
      </c>
      <c r="F13" s="225">
        <v>72.148836095532559</v>
      </c>
      <c r="G13" s="225">
        <v>74.323213773179347</v>
      </c>
      <c r="H13" s="225">
        <v>80.125223408903068</v>
      </c>
      <c r="I13" s="226">
        <v>83.853152284166157</v>
      </c>
      <c r="J13" s="226">
        <v>87.04074166834431</v>
      </c>
      <c r="K13" s="227">
        <v>90.154542796999976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4.8669999999999998E-2</v>
      </c>
      <c r="D14" s="225">
        <v>7.4400000000000008E-2</v>
      </c>
      <c r="E14" s="221">
        <v>0.10013</v>
      </c>
      <c r="F14" s="225">
        <v>0.20707999999999999</v>
      </c>
      <c r="G14" s="225">
        <v>0.22228388428300241</v>
      </c>
      <c r="H14" s="225">
        <v>0.22399722179475165</v>
      </c>
      <c r="I14" s="226">
        <v>0.22682295306459563</v>
      </c>
      <c r="J14" s="226">
        <v>0.22991292744196215</v>
      </c>
      <c r="K14" s="227">
        <v>0.23292723414575206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13.438139652493746</v>
      </c>
      <c r="D15" s="225">
        <v>13.867652080590831</v>
      </c>
      <c r="E15" s="221">
        <v>16.384405738705258</v>
      </c>
      <c r="F15" s="225">
        <v>16.007338426634188</v>
      </c>
      <c r="G15" s="225">
        <v>15.513162245614712</v>
      </c>
      <c r="H15" s="225">
        <v>16.52811567993837</v>
      </c>
      <c r="I15" s="226">
        <v>17.182260315942976</v>
      </c>
      <c r="J15" s="226">
        <v>17.860551084308227</v>
      </c>
      <c r="K15" s="227">
        <v>18.564137789827765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3.4296459934638404</v>
      </c>
      <c r="D16" s="225">
        <v>3.731351014039324</v>
      </c>
      <c r="E16" s="221">
        <v>3.1915956673034631</v>
      </c>
      <c r="F16" s="225">
        <v>2.9310782794482799</v>
      </c>
      <c r="G16" s="225">
        <v>3.1128433523580501</v>
      </c>
      <c r="H16" s="225">
        <v>3.3458831071648696</v>
      </c>
      <c r="I16" s="226">
        <v>3.3740197024759739</v>
      </c>
      <c r="J16" s="226">
        <v>3.4014656077646173</v>
      </c>
      <c r="K16" s="227">
        <v>3.4253907465119164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1.7443431596350112</v>
      </c>
      <c r="D17" s="225">
        <v>1.0856081952807739</v>
      </c>
      <c r="E17" s="221">
        <v>1.1143728016254353</v>
      </c>
      <c r="F17" s="225">
        <v>1.4686780591248976</v>
      </c>
      <c r="G17" s="225">
        <v>1.6305403901131157</v>
      </c>
      <c r="H17" s="225">
        <v>1.6723826258967405</v>
      </c>
      <c r="I17" s="226">
        <v>1.7318681848349393</v>
      </c>
      <c r="J17" s="226">
        <v>1.7975135690049118</v>
      </c>
      <c r="K17" s="227">
        <v>1.8679156860863166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8.8006239306149345E-3</v>
      </c>
      <c r="D18" s="225">
        <v>1.1799157123779134E-2</v>
      </c>
      <c r="E18" s="221">
        <v>1.0567720193997696E-2</v>
      </c>
      <c r="F18" s="225">
        <v>1.2138605975130728E-2</v>
      </c>
      <c r="G18" s="225">
        <v>1.2104648314560202E-2</v>
      </c>
      <c r="H18" s="225">
        <v>1.2036214456328057E-2</v>
      </c>
      <c r="I18" s="226">
        <v>1.1987485652726939E-2</v>
      </c>
      <c r="J18" s="226">
        <v>1.1961897005382031E-2</v>
      </c>
      <c r="K18" s="227">
        <v>1.196221796673144E-2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1.4195434370145374E-2</v>
      </c>
      <c r="D19" s="225">
        <v>1.2867345374734884E-2</v>
      </c>
      <c r="E19" s="221">
        <v>1.3290947852736053E-2</v>
      </c>
      <c r="F19" s="225">
        <v>1.3981210008453602E-2</v>
      </c>
      <c r="G19" s="225">
        <v>1.4065604548412318E-2</v>
      </c>
      <c r="H19" s="225">
        <v>1.4659185716727417E-2</v>
      </c>
      <c r="I19" s="226">
        <v>1.5402058302909095E-2</v>
      </c>
      <c r="J19" s="226">
        <v>1.6315058735945555E-2</v>
      </c>
      <c r="K19" s="227">
        <v>1.7413062496780835E-2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9.6479151497793421</v>
      </c>
      <c r="D20" s="225">
        <v>12.974394962757057</v>
      </c>
      <c r="E20" s="221">
        <v>14.251864613781446</v>
      </c>
      <c r="F20" s="225">
        <v>16.848826308624815</v>
      </c>
      <c r="G20" s="225">
        <v>20.044294835317594</v>
      </c>
      <c r="H20" s="225">
        <v>23.31181837447425</v>
      </c>
      <c r="I20" s="226">
        <v>27.184144407334927</v>
      </c>
      <c r="J20" s="226">
        <v>31.994943626538848</v>
      </c>
      <c r="K20" s="227">
        <v>38.008461855446576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4.0300000000000002E-2</v>
      </c>
      <c r="D21" s="225">
        <v>4.0300000000000002E-2</v>
      </c>
      <c r="E21" s="221">
        <v>4.0300000000000002E-2</v>
      </c>
      <c r="F21" s="225">
        <v>4.0300000000000002E-2</v>
      </c>
      <c r="G21" s="225">
        <v>4.1014798434372252E-2</v>
      </c>
      <c r="H21" s="225">
        <v>4.1922179519028727E-2</v>
      </c>
      <c r="I21" s="226">
        <v>4.2793894988540082E-2</v>
      </c>
      <c r="J21" s="226">
        <v>4.3750240563436522E-2</v>
      </c>
      <c r="K21" s="227">
        <v>4.4801427633036482E-2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16.615966961665368</v>
      </c>
      <c r="D22" s="225">
        <v>10.897284136844799</v>
      </c>
      <c r="E22" s="221">
        <v>12.111175504531168</v>
      </c>
      <c r="F22" s="225">
        <v>12.233998286493799</v>
      </c>
      <c r="G22" s="225">
        <v>12.421488963074005</v>
      </c>
      <c r="H22" s="225">
        <v>12.51164846622429</v>
      </c>
      <c r="I22" s="226">
        <v>12.581082711665259</v>
      </c>
      <c r="J22" s="226">
        <v>12.649652759650301</v>
      </c>
      <c r="K22" s="227">
        <v>12.703997007280506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4.8635191757338738</v>
      </c>
      <c r="D23" s="225">
        <v>4.8328998211234282</v>
      </c>
      <c r="E23" s="221">
        <v>4.3355129044212921</v>
      </c>
      <c r="F23" s="225">
        <v>3.8641441381616404</v>
      </c>
      <c r="G23" s="225">
        <v>4.079237728008521</v>
      </c>
      <c r="H23" s="225">
        <v>4.3696483752350028</v>
      </c>
      <c r="I23" s="226">
        <v>4.3690637497946625</v>
      </c>
      <c r="J23" s="226">
        <v>4.3663009291657495</v>
      </c>
      <c r="K23" s="227">
        <v>4.356779201198937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4.6983204629422293E-2</v>
      </c>
      <c r="D24" s="225">
        <v>3.7213310160525939E-2</v>
      </c>
      <c r="E24" s="221">
        <v>5.2176564945192641E-2</v>
      </c>
      <c r="F24" s="225">
        <v>6.5583614342323279E-2</v>
      </c>
      <c r="G24" s="225">
        <v>8.0829568168705443E-2</v>
      </c>
      <c r="H24" s="225">
        <v>8.7632458436613922E-2</v>
      </c>
      <c r="I24" s="226">
        <v>9.3418260336383646E-2</v>
      </c>
      <c r="J24" s="226">
        <v>9.9636541201996512E-2</v>
      </c>
      <c r="K24" s="227">
        <v>0.10589117061718817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2.4800000000000003E-2</v>
      </c>
      <c r="E25" s="221">
        <v>2.2536999999999998</v>
      </c>
      <c r="F25" s="225">
        <v>4.4826000000001525</v>
      </c>
      <c r="G25" s="225">
        <v>5.0943457358936381</v>
      </c>
      <c r="H25" s="225">
        <v>5.5350715302765821</v>
      </c>
      <c r="I25" s="226">
        <v>5.9417363053186403</v>
      </c>
      <c r="J25" s="226">
        <v>6.3489069938192513</v>
      </c>
      <c r="K25" s="227">
        <v>6.7741160557818851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0.84733333333333805</v>
      </c>
      <c r="D26" s="225">
        <v>0.60966666666666669</v>
      </c>
      <c r="E26" s="221">
        <v>0.37199999999999994</v>
      </c>
      <c r="F26" s="225">
        <v>0.1343333333333345</v>
      </c>
      <c r="G26" s="225">
        <v>0.14358301489077546</v>
      </c>
      <c r="H26" s="225">
        <v>0.15673479277443658</v>
      </c>
      <c r="I26" s="226">
        <v>0.17211236386266462</v>
      </c>
      <c r="J26" s="226">
        <v>0.18960258019170811</v>
      </c>
      <c r="K26" s="227">
        <v>0.20944869658074505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0.32550000000000007</v>
      </c>
      <c r="D27" s="225">
        <v>0.55722499999999997</v>
      </c>
      <c r="E27" s="221">
        <v>0.57350000000000001</v>
      </c>
      <c r="F27" s="225">
        <v>1.0078985714285671</v>
      </c>
      <c r="G27" s="225">
        <v>1.1043672746304543</v>
      </c>
      <c r="H27" s="225">
        <v>1.2104470504144549</v>
      </c>
      <c r="I27" s="226">
        <v>1.3026032154422664</v>
      </c>
      <c r="J27" s="226">
        <v>1.4035366028024732</v>
      </c>
      <c r="K27" s="227">
        <v>1.5060392143156329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0.37860076337368687</v>
      </c>
      <c r="D28" s="225">
        <v>0.29796811865106598</v>
      </c>
      <c r="E28" s="221">
        <v>0.4900796559091507</v>
      </c>
      <c r="F28" s="225">
        <v>0.53315195863109699</v>
      </c>
      <c r="G28" s="225">
        <v>0.53034187436350766</v>
      </c>
      <c r="H28" s="225">
        <v>0.54056767887143953</v>
      </c>
      <c r="I28" s="226">
        <v>0.54760241459235504</v>
      </c>
      <c r="J28" s="226">
        <v>0.55544247274201541</v>
      </c>
      <c r="K28" s="227">
        <v>0.56376483241214137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1.5610978034954319</v>
      </c>
      <c r="D29" s="225">
        <v>1.5784170718178558</v>
      </c>
      <c r="E29" s="221">
        <v>1.5575295620427134</v>
      </c>
      <c r="F29" s="225">
        <v>1.3959279920566741</v>
      </c>
      <c r="G29" s="225">
        <v>1.4954195840156548</v>
      </c>
      <c r="H29" s="225">
        <v>1.6192914412448807</v>
      </c>
      <c r="I29" s="226">
        <v>1.6885690311885568</v>
      </c>
      <c r="J29" s="226">
        <v>1.7444215648770176</v>
      </c>
      <c r="K29" s="227">
        <v>1.7904874909105462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98.486999999999995</v>
      </c>
      <c r="D30" s="225">
        <v>110.76300000000001</v>
      </c>
      <c r="E30" s="221">
        <v>116.56</v>
      </c>
      <c r="F30" s="225">
        <v>141.608</v>
      </c>
      <c r="G30" s="225">
        <v>129.88450305457761</v>
      </c>
      <c r="H30" s="225">
        <v>136.57217901971524</v>
      </c>
      <c r="I30" s="226">
        <v>138.94215219139085</v>
      </c>
      <c r="J30" s="226">
        <v>140.37970345926408</v>
      </c>
      <c r="K30" s="227">
        <v>141.56272363506014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1.9325522922507894E-2</v>
      </c>
      <c r="D31" s="225">
        <v>1.3161706829796824E-2</v>
      </c>
      <c r="E31" s="221">
        <v>3.3046676234055702E-2</v>
      </c>
      <c r="F31" s="225">
        <v>4.082616449438653E-2</v>
      </c>
      <c r="G31" s="225">
        <v>5.2965137714967449E-2</v>
      </c>
      <c r="H31" s="225">
        <v>5.211064337275946E-2</v>
      </c>
      <c r="I31" s="226">
        <v>5.1292540191529325E-2</v>
      </c>
      <c r="J31" s="226">
        <v>5.05171151779258E-2</v>
      </c>
      <c r="K31" s="227">
        <v>4.9787446305317284E-2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9.0000391625471536</v>
      </c>
      <c r="D32" s="225">
        <v>4.0663773013975861</v>
      </c>
      <c r="E32" s="221">
        <v>3.396699676621036</v>
      </c>
      <c r="F32" s="225">
        <v>3.4553219648592992</v>
      </c>
      <c r="G32" s="225">
        <v>3.3022225287746281</v>
      </c>
      <c r="H32" s="225">
        <v>3.3537696144562568</v>
      </c>
      <c r="I32" s="226">
        <v>3.3909494367876536</v>
      </c>
      <c r="J32" s="226">
        <v>3.4399833901326002</v>
      </c>
      <c r="K32" s="227">
        <v>3.4959409279958615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3.3613950713411946</v>
      </c>
      <c r="D33" s="225">
        <v>4.1281125585492306</v>
      </c>
      <c r="E33" s="221">
        <v>5.0319455234620021</v>
      </c>
      <c r="F33" s="225">
        <v>6.3779273690075957</v>
      </c>
      <c r="G33" s="225">
        <v>7.5375018841762937</v>
      </c>
      <c r="H33" s="225">
        <v>8.42112705269607</v>
      </c>
      <c r="I33" s="226">
        <v>9.174186123063631</v>
      </c>
      <c r="J33" s="226">
        <v>9.9950844284313405</v>
      </c>
      <c r="K33" s="227">
        <v>10.958723520372454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4.9751091322020162</v>
      </c>
      <c r="D34" s="225">
        <v>5.8243002471803003</v>
      </c>
      <c r="E34" s="221">
        <v>6.8705167561918694</v>
      </c>
      <c r="F34" s="225">
        <v>7.1587048179568136</v>
      </c>
      <c r="G34" s="225">
        <v>8.3363796942462365</v>
      </c>
      <c r="H34" s="225">
        <v>9.2638389726118255</v>
      </c>
      <c r="I34" s="226">
        <v>10.282437422112269</v>
      </c>
      <c r="J34" s="226">
        <v>11.433151715617806</v>
      </c>
      <c r="K34" s="227">
        <v>12.694233204012193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7.7485385714285711</v>
      </c>
      <c r="F35" s="225">
        <v>25.423100000000005</v>
      </c>
      <c r="G35" s="225">
        <v>35.422335138398651</v>
      </c>
      <c r="H35" s="225">
        <v>38.361289438877932</v>
      </c>
      <c r="I35" s="226">
        <v>41.01465081520324</v>
      </c>
      <c r="J35" s="226">
        <v>43.835771799181835</v>
      </c>
      <c r="K35" s="227">
        <v>47.478630581114928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1.1380355348360569</v>
      </c>
      <c r="D36" s="225">
        <v>1.4261805594368357</v>
      </c>
      <c r="E36" s="221">
        <v>1.4769487794411611</v>
      </c>
      <c r="F36" s="225">
        <v>1.6496568061342636</v>
      </c>
      <c r="G36" s="225">
        <v>1.8357739951943088</v>
      </c>
      <c r="H36" s="225">
        <v>2.0471022141281305</v>
      </c>
      <c r="I36" s="226">
        <v>2.3196576804838522</v>
      </c>
      <c r="J36" s="226">
        <v>2.6572635727349789</v>
      </c>
      <c r="K36" s="227">
        <v>3.0690553636062488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3.1128172804289402</v>
      </c>
      <c r="D37" s="225">
        <v>3.1471459088203533</v>
      </c>
      <c r="E37" s="221">
        <v>3.8956019375735167</v>
      </c>
      <c r="F37" s="225">
        <v>4.0020894667974343</v>
      </c>
      <c r="G37" s="225">
        <v>4.1343938633437443</v>
      </c>
      <c r="H37" s="225">
        <v>4.4421505984638774</v>
      </c>
      <c r="I37" s="226">
        <v>4.6968038133334611</v>
      </c>
      <c r="J37" s="226">
        <v>4.9376005705052801</v>
      </c>
      <c r="K37" s="227">
        <v>5.1734683465834168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24.700239613472444</v>
      </c>
      <c r="D38" s="225">
        <v>26.790808408641201</v>
      </c>
      <c r="E38" s="221">
        <v>28.55458897940883</v>
      </c>
      <c r="F38" s="225">
        <v>28.476058568943426</v>
      </c>
      <c r="G38" s="225">
        <v>31.477673650390205</v>
      </c>
      <c r="H38" s="225">
        <v>35.46112763186391</v>
      </c>
      <c r="I38" s="226">
        <v>38.018090162549363</v>
      </c>
      <c r="J38" s="226">
        <v>40.565371527909427</v>
      </c>
      <c r="K38" s="227">
        <v>43.100428092925675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1.24E-3</v>
      </c>
      <c r="E39" s="221">
        <v>9.0520000000000003E-2</v>
      </c>
      <c r="F39" s="225">
        <v>0.17979999999999946</v>
      </c>
      <c r="G39" s="225">
        <v>0.23069296207870751</v>
      </c>
      <c r="H39" s="225">
        <v>0.24068840528772786</v>
      </c>
      <c r="I39" s="226">
        <v>0.25029201467567663</v>
      </c>
      <c r="J39" s="226">
        <v>0.2614352888215602</v>
      </c>
      <c r="K39" s="227">
        <v>0.27862992147236876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1.3588895573904041</v>
      </c>
      <c r="D40" s="225">
        <v>1.5832483584744534</v>
      </c>
      <c r="E40" s="221">
        <v>1.8228683619425494</v>
      </c>
      <c r="F40" s="225">
        <v>2.0298196244840705</v>
      </c>
      <c r="G40" s="225">
        <v>2.0948976474994021</v>
      </c>
      <c r="H40" s="225">
        <v>2.2226831982788648</v>
      </c>
      <c r="I40" s="226">
        <v>2.3108125721816735</v>
      </c>
      <c r="J40" s="226">
        <v>2.3829033868835983</v>
      </c>
      <c r="K40" s="227">
        <v>2.4450928113250066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2.7448892660317803</v>
      </c>
      <c r="D41" s="225">
        <v>3.1211258320298607</v>
      </c>
      <c r="E41" s="221">
        <v>3.8840305611785229</v>
      </c>
      <c r="F41" s="225">
        <v>4.2729706226259747</v>
      </c>
      <c r="G41" s="225">
        <v>4.7472281467893751</v>
      </c>
      <c r="H41" s="225">
        <v>5.1892986206703711</v>
      </c>
      <c r="I41" s="226">
        <v>5.4655274054211835</v>
      </c>
      <c r="J41" s="226">
        <v>5.7306150461581433</v>
      </c>
      <c r="K41" s="227">
        <v>5.9987000499538938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0.19219999999968423</v>
      </c>
      <c r="D42" s="225">
        <v>5.2012504287907513</v>
      </c>
      <c r="E42" s="221">
        <v>6.5625025727445054</v>
      </c>
      <c r="F42" s="225">
        <v>6.8377555434930422</v>
      </c>
      <c r="G42" s="225">
        <v>7.146456406211974</v>
      </c>
      <c r="H42" s="225">
        <v>7.5720666863838222</v>
      </c>
      <c r="I42" s="226">
        <v>7.954897533800497</v>
      </c>
      <c r="J42" s="226">
        <v>8.3634103210788542</v>
      </c>
      <c r="K42" s="227">
        <v>8.7821144659899879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218.96887210387843</v>
      </c>
      <c r="D43" s="225">
        <v>262.56547270268857</v>
      </c>
      <c r="E43" s="221">
        <v>263.42773553658122</v>
      </c>
      <c r="F43" s="225">
        <v>308.59611552446614</v>
      </c>
      <c r="G43" s="225">
        <v>329.21751927794367</v>
      </c>
      <c r="H43" s="225">
        <v>351.91345202939073</v>
      </c>
      <c r="I43" s="226">
        <v>369.82424503077652</v>
      </c>
      <c r="J43" s="226">
        <v>388.10558516156135</v>
      </c>
      <c r="K43" s="227">
        <v>406.38409567678281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23.157</v>
      </c>
      <c r="D44" s="225">
        <v>27.55125</v>
      </c>
      <c r="E44" s="221">
        <v>31.697500000000002</v>
      </c>
      <c r="F44" s="225">
        <v>34.467571428571439</v>
      </c>
      <c r="G44" s="225">
        <v>36.412826954171543</v>
      </c>
      <c r="H44" s="225">
        <v>38.674928588334652</v>
      </c>
      <c r="I44" s="226">
        <v>40.317187517298699</v>
      </c>
      <c r="J44" s="226">
        <v>41.968790375932286</v>
      </c>
      <c r="K44" s="227">
        <v>43.423755392125152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3.8579051966543897E-2</v>
      </c>
      <c r="D45" s="225">
        <v>4.0747355119020778E-2</v>
      </c>
      <c r="E45" s="221">
        <v>4.3535132594941711E-2</v>
      </c>
      <c r="F45" s="225">
        <v>4.1538403030820535E-2</v>
      </c>
      <c r="G45" s="225">
        <v>4.0312882837776599E-2</v>
      </c>
      <c r="H45" s="225">
        <v>4.0460447921696105E-2</v>
      </c>
      <c r="I45" s="226">
        <v>4.0676241658571054E-2</v>
      </c>
      <c r="J45" s="226">
        <v>4.1193342959699356E-2</v>
      </c>
      <c r="K45" s="227">
        <v>4.2416059088494273E-2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5.0633333333333336E-2</v>
      </c>
      <c r="E46" s="221">
        <v>0.2263</v>
      </c>
      <c r="F46" s="225">
        <v>0.40196666666666231</v>
      </c>
      <c r="G46" s="225">
        <v>0.40529623087810257</v>
      </c>
      <c r="H46" s="225">
        <v>0.4271720969894211</v>
      </c>
      <c r="I46" s="226">
        <v>0.44723442485349657</v>
      </c>
      <c r="J46" s="226">
        <v>0.4681876751285477</v>
      </c>
      <c r="K46" s="227">
        <v>0.49278404722919189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1.7817240606060558</v>
      </c>
      <c r="D47" s="225">
        <v>0.89453600000000011</v>
      </c>
      <c r="E47" s="221">
        <v>0.58279999999999998</v>
      </c>
      <c r="F47" s="225">
        <v>0.81923042424241721</v>
      </c>
      <c r="G47" s="225">
        <v>0.82577472536887508</v>
      </c>
      <c r="H47" s="225">
        <v>0.86287784039781723</v>
      </c>
      <c r="I47" s="226">
        <v>0.90196988752473928</v>
      </c>
      <c r="J47" s="226">
        <v>0.94652100189433253</v>
      </c>
      <c r="K47" s="227">
        <v>1.0063189572776963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1.5105397791166336E-3</v>
      </c>
      <c r="D48" s="225">
        <v>1.9554533331596156E-3</v>
      </c>
      <c r="E48" s="221">
        <v>1.677206372042286E-3</v>
      </c>
      <c r="F48" s="225">
        <v>1.1995951843806751E-3</v>
      </c>
      <c r="G48" s="225">
        <v>1.2047501256720247E-3</v>
      </c>
      <c r="H48" s="225">
        <v>1.1790688885674654E-3</v>
      </c>
      <c r="I48" s="226">
        <v>1.1537125689893625E-3</v>
      </c>
      <c r="J48" s="226">
        <v>1.1292129712053708E-3</v>
      </c>
      <c r="K48" s="227">
        <v>1.1054997601519677E-3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0.14415</v>
      </c>
      <c r="D49" s="225">
        <v>1.9925250000000001</v>
      </c>
      <c r="E49" s="221">
        <v>2.5109999999999997</v>
      </c>
      <c r="F49" s="225">
        <v>2.4955000000000007</v>
      </c>
      <c r="G49" s="225">
        <v>2.9574546539262272</v>
      </c>
      <c r="H49" s="225">
        <v>3.1429421064769896</v>
      </c>
      <c r="I49" s="226">
        <v>3.3083579711130668</v>
      </c>
      <c r="J49" s="226">
        <v>3.4837076510402025</v>
      </c>
      <c r="K49" s="227">
        <v>3.661374057289124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0.99767472427297854</v>
      </c>
      <c r="D50" s="225">
        <v>1.2610204770801348</v>
      </c>
      <c r="E50" s="221">
        <v>1.3628658540806589</v>
      </c>
      <c r="F50" s="225">
        <v>1.4709429583188744</v>
      </c>
      <c r="G50" s="225">
        <v>1.6071884198042046</v>
      </c>
      <c r="H50" s="225">
        <v>1.7587847909768506</v>
      </c>
      <c r="I50" s="226">
        <v>1.9057077768934281</v>
      </c>
      <c r="J50" s="226">
        <v>2.0555039035985883</v>
      </c>
      <c r="K50" s="227">
        <v>2.2130451452991262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2.5270826300591565</v>
      </c>
      <c r="D51" s="225">
        <v>1.9016796269911187</v>
      </c>
      <c r="E51" s="221">
        <v>2.0648014826471268</v>
      </c>
      <c r="F51" s="225">
        <v>2.2935895846490548</v>
      </c>
      <c r="G51" s="225">
        <v>2.2940873441372247</v>
      </c>
      <c r="H51" s="225">
        <v>2.3431363804610705</v>
      </c>
      <c r="I51" s="226">
        <v>2.3752072206592714</v>
      </c>
      <c r="J51" s="226">
        <v>2.4096942465924709</v>
      </c>
      <c r="K51" s="227">
        <v>2.445141933212299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16.0518</v>
      </c>
      <c r="D52" s="225">
        <v>5.8636500000000007</v>
      </c>
      <c r="E52" s="221">
        <v>10.211399999999877</v>
      </c>
      <c r="F52" s="225">
        <v>14.559150000000045</v>
      </c>
      <c r="G52" s="225">
        <v>15.995442092489673</v>
      </c>
      <c r="H52" s="225">
        <v>17.642914307891818</v>
      </c>
      <c r="I52" s="226">
        <v>19.146872896550505</v>
      </c>
      <c r="J52" s="226">
        <v>20.825006484886273</v>
      </c>
      <c r="K52" s="227">
        <v>22.594565034534135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0.17425433352971853</v>
      </c>
      <c r="D53" s="225">
        <v>0.18773412630309805</v>
      </c>
      <c r="E53" s="221">
        <v>0.16480436749667376</v>
      </c>
      <c r="F53" s="225">
        <v>0.18253818070459307</v>
      </c>
      <c r="G53" s="225">
        <v>0.1735415149388288</v>
      </c>
      <c r="H53" s="225">
        <v>0.17263512186386193</v>
      </c>
      <c r="I53" s="226">
        <v>0.17364443317707184</v>
      </c>
      <c r="J53" s="226">
        <v>0.17635582673998654</v>
      </c>
      <c r="K53" s="227">
        <v>0.18044174758331105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9.5400249361183036</v>
      </c>
      <c r="D54" s="225">
        <v>5.8779592518622499</v>
      </c>
      <c r="E54" s="221">
        <v>5.267726708470363</v>
      </c>
      <c r="F54" s="225">
        <v>5.0356561046226052</v>
      </c>
      <c r="G54" s="225">
        <v>4.9067429969490712</v>
      </c>
      <c r="H54" s="225">
        <v>5.009455181743359</v>
      </c>
      <c r="I54" s="226">
        <v>5.0794006879845446</v>
      </c>
      <c r="J54" s="226">
        <v>5.1517144688559577</v>
      </c>
      <c r="K54" s="227">
        <v>5.224267698864157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7.5687096884145371</v>
      </c>
      <c r="D55" s="225">
        <v>6.696095840447045</v>
      </c>
      <c r="E55" s="221">
        <v>5.8038243641252851</v>
      </c>
      <c r="F55" s="225">
        <v>5.2521096755510719</v>
      </c>
      <c r="G55" s="225">
        <v>2.9698000000000007</v>
      </c>
      <c r="H55" s="225">
        <v>3.0504000000000011</v>
      </c>
      <c r="I55" s="226">
        <v>2.8086000000000002</v>
      </c>
      <c r="J55" s="226">
        <v>2.8147999999999995</v>
      </c>
      <c r="K55" s="227">
        <v>2.7341999999999977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0.19508555039092854</v>
      </c>
      <c r="D56" s="225">
        <v>0.22286036691003572</v>
      </c>
      <c r="E56" s="221">
        <v>0.24823009996310752</v>
      </c>
      <c r="F56" s="225">
        <v>0.25088516674154471</v>
      </c>
      <c r="G56" s="225">
        <v>0.2580984881710976</v>
      </c>
      <c r="H56" s="225">
        <v>0.29474221192197908</v>
      </c>
      <c r="I56" s="226">
        <v>0.33368085037843742</v>
      </c>
      <c r="J56" s="226">
        <v>0.37881471794962468</v>
      </c>
      <c r="K56" s="227">
        <v>0.43039471817015584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2.3430466605211864E-2</v>
      </c>
      <c r="D57" s="225">
        <v>1.6221014675238874E-2</v>
      </c>
      <c r="E57" s="221">
        <v>1.5724299508383825E-2</v>
      </c>
      <c r="F57" s="225">
        <v>1.0393863756936917E-2</v>
      </c>
      <c r="G57" s="225">
        <v>1.0679919163655079E-2</v>
      </c>
      <c r="H57" s="225">
        <v>1.1096689087450951E-2</v>
      </c>
      <c r="I57" s="226">
        <v>1.1518888589209126E-2</v>
      </c>
      <c r="J57" s="226">
        <v>1.1983665640734267E-2</v>
      </c>
      <c r="K57" s="227">
        <v>1.24960721048841E-2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0.76570000000000016</v>
      </c>
      <c r="D58" s="225">
        <v>1.1415749999999998</v>
      </c>
      <c r="E58" s="221">
        <v>2.7559</v>
      </c>
      <c r="F58" s="225">
        <v>3.9409454545453944</v>
      </c>
      <c r="G58" s="225">
        <v>4.6860280279280389</v>
      </c>
      <c r="H58" s="225">
        <v>5.0789456897552503</v>
      </c>
      <c r="I58" s="226">
        <v>5.4240956282740322</v>
      </c>
      <c r="J58" s="226">
        <v>5.8003310353275159</v>
      </c>
      <c r="K58" s="227">
        <v>6.1830485405640152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3.0259419531644256</v>
      </c>
      <c r="D59" s="225">
        <v>3.5598887134260697</v>
      </c>
      <c r="E59" s="221">
        <v>3.642880067071121</v>
      </c>
      <c r="F59" s="225">
        <v>3.5614955305040672</v>
      </c>
      <c r="G59" s="225">
        <v>3.6300567309839478</v>
      </c>
      <c r="H59" s="225">
        <v>3.9186388085111883</v>
      </c>
      <c r="I59" s="226">
        <v>4.1778194414330176</v>
      </c>
      <c r="J59" s="226">
        <v>4.4688513773751701</v>
      </c>
      <c r="K59" s="227">
        <v>4.7729658288303396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6.5410000000000004</v>
      </c>
      <c r="D60" s="225">
        <v>8.3855000000000022</v>
      </c>
      <c r="E60" s="221">
        <v>10.23</v>
      </c>
      <c r="F60" s="225">
        <v>12.074500000000086</v>
      </c>
      <c r="G60" s="225">
        <v>13.959669768631786</v>
      </c>
      <c r="H60" s="225">
        <v>15.737118687766655</v>
      </c>
      <c r="I60" s="226">
        <v>17.384963657981082</v>
      </c>
      <c r="J60" s="226">
        <v>19.046667755972713</v>
      </c>
      <c r="K60" s="227">
        <v>20.734097558979865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1.0323469189928289</v>
      </c>
      <c r="D61" s="225">
        <v>0.91405969881395865</v>
      </c>
      <c r="E61" s="221">
        <v>0.94985975444109405</v>
      </c>
      <c r="F61" s="225">
        <v>1.0346733465882076</v>
      </c>
      <c r="G61" s="225">
        <v>1.1663554774231468</v>
      </c>
      <c r="H61" s="225">
        <v>1.2539769402470897</v>
      </c>
      <c r="I61" s="226">
        <v>1.3245138715811984</v>
      </c>
      <c r="J61" s="226">
        <v>1.3989452332652053</v>
      </c>
      <c r="K61" s="227">
        <v>1.4710250799751265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7.6264170324971603E-3</v>
      </c>
      <c r="D62" s="225">
        <v>8.0859831816315481E-3</v>
      </c>
      <c r="E62" s="221">
        <v>8.526704245835813E-3</v>
      </c>
      <c r="F62" s="225">
        <v>8.7364518459674082E-3</v>
      </c>
      <c r="G62" s="225">
        <v>9.1556178078947559E-3</v>
      </c>
      <c r="H62" s="225">
        <v>1.0135524847378063E-2</v>
      </c>
      <c r="I62" s="226">
        <v>1.1205803819314806E-2</v>
      </c>
      <c r="J62" s="226">
        <v>1.2412551016380974E-2</v>
      </c>
      <c r="K62" s="227">
        <v>1.3822566807194977E-2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1.154978270232413</v>
      </c>
      <c r="D63" s="225">
        <v>0.9511138854796426</v>
      </c>
      <c r="E63" s="221">
        <v>1.4324468559679993</v>
      </c>
      <c r="F63" s="225">
        <v>1.3210977538648396</v>
      </c>
      <c r="G63" s="225">
        <v>1.3614080035492113</v>
      </c>
      <c r="H63" s="225">
        <v>1.491459015512566</v>
      </c>
      <c r="I63" s="226">
        <v>1.5902569943075149</v>
      </c>
      <c r="J63" s="226">
        <v>1.6976722233660397</v>
      </c>
      <c r="K63" s="227">
        <v>1.8138136393430588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1.4906157693914994</v>
      </c>
      <c r="D64" s="225">
        <v>0.62654321754439313</v>
      </c>
      <c r="E64" s="221">
        <v>0.61919553522169246</v>
      </c>
      <c r="F64" s="225">
        <v>0.58438776112356938</v>
      </c>
      <c r="G64" s="225">
        <v>0.59120624189594806</v>
      </c>
      <c r="H64" s="225">
        <v>0.5978955821084373</v>
      </c>
      <c r="I64" s="226">
        <v>0.60341846006431477</v>
      </c>
      <c r="J64" s="226">
        <v>0.60905941027300459</v>
      </c>
      <c r="K64" s="227">
        <v>0.61439380637128538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19.215891246806258</v>
      </c>
      <c r="D65" s="225">
        <v>17.911372690979366</v>
      </c>
      <c r="E65" s="221">
        <v>19.735615056050925</v>
      </c>
      <c r="F65" s="225">
        <v>25.56366045782487</v>
      </c>
      <c r="G65" s="225">
        <v>32.773437247248182</v>
      </c>
      <c r="H65" s="225">
        <v>36.986171025234206</v>
      </c>
      <c r="I65" s="226">
        <v>40.34612171447008</v>
      </c>
      <c r="J65" s="226">
        <v>43.767414213704583</v>
      </c>
      <c r="K65" s="227">
        <v>47.303457867239963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0.30430376838319639</v>
      </c>
      <c r="D66" s="225">
        <v>0.35240753237635281</v>
      </c>
      <c r="E66" s="221">
        <v>0.29434439114534794</v>
      </c>
      <c r="F66" s="225">
        <v>0.30442848373403697</v>
      </c>
      <c r="G66" s="225">
        <v>0.32433419296718385</v>
      </c>
      <c r="H66" s="225">
        <v>0.3389677732138161</v>
      </c>
      <c r="I66" s="226">
        <v>0.34913236717396018</v>
      </c>
      <c r="J66" s="226">
        <v>0.36128880724952323</v>
      </c>
      <c r="K66" s="227">
        <v>0.37585979891516164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3.986013877067871</v>
      </c>
      <c r="D67" s="225">
        <v>3.6347980855321071</v>
      </c>
      <c r="E67" s="221">
        <v>3.4682334129786914</v>
      </c>
      <c r="F67" s="225">
        <v>3.4507144071940932</v>
      </c>
      <c r="G67" s="225">
        <v>3.8428453269325176</v>
      </c>
      <c r="H67" s="225">
        <v>4.2779379795335588</v>
      </c>
      <c r="I67" s="226">
        <v>4.3158733116597592</v>
      </c>
      <c r="J67" s="226">
        <v>4.3541082457443432</v>
      </c>
      <c r="K67" s="227">
        <v>4.3913281865324514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56.14968174307544</v>
      </c>
      <c r="D68" s="225">
        <v>51.439461387922734</v>
      </c>
      <c r="E68" s="221">
        <v>53.315345893586866</v>
      </c>
      <c r="F68" s="225">
        <v>49.000245947344844</v>
      </c>
      <c r="G68" s="225">
        <v>53.865073633049143</v>
      </c>
      <c r="H68" s="225">
        <v>59.501155117429086</v>
      </c>
      <c r="I68" s="226">
        <v>59.978592803309475</v>
      </c>
      <c r="J68" s="226">
        <v>60.447365100112989</v>
      </c>
      <c r="K68" s="227">
        <v>60.862974701137595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6.3166871885193765E-2</v>
      </c>
      <c r="D69" s="225">
        <v>6.9970595361939891E-2</v>
      </c>
      <c r="E69" s="221">
        <v>7.8838441774350287E-2</v>
      </c>
      <c r="F69" s="225">
        <v>8.0733442623478924E-2</v>
      </c>
      <c r="G69" s="225">
        <v>8.5970760526171724E-2</v>
      </c>
      <c r="H69" s="225">
        <v>9.4871091229079552E-2</v>
      </c>
      <c r="I69" s="226">
        <v>0.1044160848447305</v>
      </c>
      <c r="J69" s="226">
        <v>0.11500221096575389</v>
      </c>
      <c r="K69" s="227">
        <v>0.12709529803859668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0.19868141717456989</v>
      </c>
      <c r="D70" s="225">
        <v>0.21286224035975232</v>
      </c>
      <c r="E70" s="221">
        <v>0.21664369934039493</v>
      </c>
      <c r="F70" s="225">
        <v>0.26833024506773345</v>
      </c>
      <c r="G70" s="225">
        <v>0.29086005360005596</v>
      </c>
      <c r="H70" s="225">
        <v>0.31819659464069827</v>
      </c>
      <c r="I70" s="226">
        <v>0.34273429588938842</v>
      </c>
      <c r="J70" s="226">
        <v>0.36733442553077683</v>
      </c>
      <c r="K70" s="227">
        <v>0.39462553193021788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0.76448214285713734</v>
      </c>
      <c r="D71" s="225">
        <v>1.0230000000000035</v>
      </c>
      <c r="E71" s="221">
        <v>1.1749000000000001</v>
      </c>
      <c r="F71" s="225">
        <v>1.6120000000000001</v>
      </c>
      <c r="G71" s="225">
        <v>1.3266225906296909</v>
      </c>
      <c r="H71" s="225">
        <v>1.3276898096946006</v>
      </c>
      <c r="I71" s="226">
        <v>1.3330268038061586</v>
      </c>
      <c r="J71" s="226">
        <v>1.3408871151944923</v>
      </c>
      <c r="K71" s="227">
        <v>1.3483334439672927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50.054965223401481</v>
      </c>
      <c r="D72" s="225">
        <v>43.874245443322572</v>
      </c>
      <c r="E72" s="221">
        <v>46.279258334611185</v>
      </c>
      <c r="F72" s="225">
        <v>44.20137652551022</v>
      </c>
      <c r="G72" s="225">
        <v>36.270000000000003</v>
      </c>
      <c r="H72" s="225">
        <v>35.65</v>
      </c>
      <c r="I72" s="226">
        <v>35.340000000000003</v>
      </c>
      <c r="J72" s="226">
        <v>34.823333333333345</v>
      </c>
      <c r="K72" s="227">
        <v>34.358333333333341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2.5109999999999997</v>
      </c>
      <c r="D73" s="225">
        <v>2.1885999999999997</v>
      </c>
      <c r="E73" s="221">
        <v>2.7435</v>
      </c>
      <c r="F73" s="225">
        <v>3.1371999999999995</v>
      </c>
      <c r="G73" s="225">
        <v>3.3202196843924647</v>
      </c>
      <c r="H73" s="225">
        <v>3.5891429311949303</v>
      </c>
      <c r="I73" s="226">
        <v>3.8604842928216239</v>
      </c>
      <c r="J73" s="226">
        <v>4.1570149843920952</v>
      </c>
      <c r="K73" s="227">
        <v>4.5069040424376636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7.4515292056106794</v>
      </c>
      <c r="D74" s="225">
        <v>6.3729281342509827</v>
      </c>
      <c r="E74" s="221">
        <v>5.9653002359052731</v>
      </c>
      <c r="F74" s="225">
        <v>5.4901231098488763</v>
      </c>
      <c r="G74" s="225">
        <v>6.5110000000000001</v>
      </c>
      <c r="H74" s="225">
        <v>5.9989999999999988</v>
      </c>
      <c r="I74" s="226">
        <v>5.633</v>
      </c>
      <c r="J74" s="226">
        <v>5.1696666666666529</v>
      </c>
      <c r="K74" s="227">
        <v>4.7306666666666635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5.1185827970012081E-3</v>
      </c>
      <c r="D75" s="225">
        <v>5.0176816336811791E-3</v>
      </c>
      <c r="E75" s="221">
        <v>4.6506480665928478E-3</v>
      </c>
      <c r="F75" s="225">
        <v>4.8621059814231756E-3</v>
      </c>
      <c r="G75" s="225">
        <v>5.1814262243286341E-3</v>
      </c>
      <c r="H75" s="225">
        <v>5.3481541029803854E-3</v>
      </c>
      <c r="I75" s="226">
        <v>5.5301984817119829E-3</v>
      </c>
      <c r="J75" s="226">
        <v>5.7465461236276081E-3</v>
      </c>
      <c r="K75" s="227">
        <v>6.0026039513209496E-3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1.7510995782586884</v>
      </c>
      <c r="D76" s="225">
        <v>2.1451040813091762</v>
      </c>
      <c r="E76" s="221">
        <v>2.3028320769340307</v>
      </c>
      <c r="F76" s="225">
        <v>2.116856858436285</v>
      </c>
      <c r="G76" s="225">
        <v>2.5930421560183645</v>
      </c>
      <c r="H76" s="225">
        <v>2.8016797066437755</v>
      </c>
      <c r="I76" s="226">
        <v>2.9705333565119534</v>
      </c>
      <c r="J76" s="226">
        <v>3.1497965336758802</v>
      </c>
      <c r="K76" s="227">
        <v>3.3233730925471754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0.87709226151078046</v>
      </c>
      <c r="D77" s="225">
        <v>1.2893907192673022</v>
      </c>
      <c r="E77" s="221">
        <v>1.6736957709577482</v>
      </c>
      <c r="F77" s="225">
        <v>2.1979392792326524</v>
      </c>
      <c r="G77" s="225">
        <v>2.6451067228802265</v>
      </c>
      <c r="H77" s="225">
        <v>2.8595195995597411</v>
      </c>
      <c r="I77" s="226">
        <v>3.0648514094639481</v>
      </c>
      <c r="J77" s="226">
        <v>3.289113259706574</v>
      </c>
      <c r="K77" s="227">
        <v>3.5758824905178899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0.27425043829321594</v>
      </c>
      <c r="D78" s="225">
        <v>0.30623455231431634</v>
      </c>
      <c r="E78" s="221">
        <v>0.34888518238526256</v>
      </c>
      <c r="F78" s="225">
        <v>0.35828195561489201</v>
      </c>
      <c r="G78" s="225">
        <v>0.42267294687428769</v>
      </c>
      <c r="H78" s="225">
        <v>0.46481408669817759</v>
      </c>
      <c r="I78" s="226">
        <v>0.50511513815444398</v>
      </c>
      <c r="J78" s="226">
        <v>0.54789354435855486</v>
      </c>
      <c r="K78" s="227">
        <v>0.59762324692777502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0.37076000000000153</v>
      </c>
      <c r="D79" s="225">
        <v>0.31</v>
      </c>
      <c r="E79" s="221">
        <v>0.28396000000000121</v>
      </c>
      <c r="F79" s="225">
        <v>0.24056000000000105</v>
      </c>
      <c r="G79" s="225">
        <v>0.25127836703048634</v>
      </c>
      <c r="H79" s="225">
        <v>0.27545812148723048</v>
      </c>
      <c r="I79" s="226">
        <v>0.30411730148704114</v>
      </c>
      <c r="J79" s="226">
        <v>0.33796302461805333</v>
      </c>
      <c r="K79" s="227">
        <v>0.37793678011350146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0.82866903010422832</v>
      </c>
      <c r="D80" s="225">
        <v>0.9902258734058399</v>
      </c>
      <c r="E80" s="221">
        <v>1.2293113606887287</v>
      </c>
      <c r="F80" s="225">
        <v>1.1826006949645478</v>
      </c>
      <c r="G80" s="225">
        <v>1.2145305391367505</v>
      </c>
      <c r="H80" s="225">
        <v>1.28968609061346</v>
      </c>
      <c r="I80" s="226">
        <v>1.3493591659351847</v>
      </c>
      <c r="J80" s="226">
        <v>1.4139307073372616</v>
      </c>
      <c r="K80" s="227">
        <v>1.4762487649478171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1.394252357920492</v>
      </c>
      <c r="D82" s="225">
        <v>1.6426910897705094</v>
      </c>
      <c r="E82" s="221">
        <v>1.9114917468234918</v>
      </c>
      <c r="F82" s="225">
        <v>1.9181060473619178</v>
      </c>
      <c r="G82" s="225">
        <v>2.0345016594393739</v>
      </c>
      <c r="H82" s="225">
        <v>2.1879254111862085</v>
      </c>
      <c r="I82" s="226">
        <v>2.3126719053183571</v>
      </c>
      <c r="J82" s="226">
        <v>2.4444240395504746</v>
      </c>
      <c r="K82" s="227">
        <v>2.5717318626467724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7.1116200183799148</v>
      </c>
      <c r="D83" s="225">
        <v>4.2895226269581412</v>
      </c>
      <c r="E83" s="221">
        <v>4.7415930480768518</v>
      </c>
      <c r="F83" s="225">
        <v>4.9875422051800955</v>
      </c>
      <c r="G83" s="225">
        <v>4.8806225751719028</v>
      </c>
      <c r="H83" s="225">
        <v>5.0199787363118267</v>
      </c>
      <c r="I83" s="226">
        <v>5.1029748348634767</v>
      </c>
      <c r="J83" s="226">
        <v>5.18879725758649</v>
      </c>
      <c r="K83" s="227">
        <v>5.2762695079213344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0.2635579553972231</v>
      </c>
      <c r="D84" s="225">
        <v>0.25454909961370775</v>
      </c>
      <c r="E84" s="221">
        <v>0.27411715359203204</v>
      </c>
      <c r="F84" s="225">
        <v>0.23999254637360629</v>
      </c>
      <c r="G84" s="225">
        <v>0.27315176685597464</v>
      </c>
      <c r="H84" s="225">
        <v>0.3105659203237438</v>
      </c>
      <c r="I84" s="226">
        <v>0.32539726143765058</v>
      </c>
      <c r="J84" s="226">
        <v>0.34207456603251757</v>
      </c>
      <c r="K84" s="227">
        <v>0.36088369370129303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45.832307692307722</v>
      </c>
      <c r="D85" s="225">
        <v>45.116923076923086</v>
      </c>
      <c r="E85" s="221">
        <v>44.401538461538472</v>
      </c>
      <c r="F85" s="225">
        <v>43.686153846153871</v>
      </c>
      <c r="G85" s="225">
        <v>46.001727294137602</v>
      </c>
      <c r="H85" s="225">
        <v>49.089266187353395</v>
      </c>
      <c r="I85" s="226">
        <v>51.714152633718321</v>
      </c>
      <c r="J85" s="226">
        <v>54.418531151758167</v>
      </c>
      <c r="K85" s="227">
        <v>57.137235002745193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21.018518197165712</v>
      </c>
      <c r="D86" s="225">
        <v>24.732121039611986</v>
      </c>
      <c r="E86" s="221">
        <v>24.582206281886478</v>
      </c>
      <c r="F86" s="225">
        <v>29.274471295716928</v>
      </c>
      <c r="G86" s="225">
        <v>33.119130670424198</v>
      </c>
      <c r="H86" s="225">
        <v>36.152640738177737</v>
      </c>
      <c r="I86" s="226">
        <v>39.391692444837076</v>
      </c>
      <c r="J86" s="226">
        <v>43.036779265553513</v>
      </c>
      <c r="K86" s="227">
        <v>47.139716064671362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1.1128999999994813</v>
      </c>
      <c r="D87" s="225">
        <v>12.358150000000002</v>
      </c>
      <c r="E87" s="221">
        <v>23.603400000000001</v>
      </c>
      <c r="F87" s="225">
        <v>34.848649999999708</v>
      </c>
      <c r="G87" s="225">
        <v>37.191586870231994</v>
      </c>
      <c r="H87" s="225">
        <v>40.633107043584126</v>
      </c>
      <c r="I87" s="226">
        <v>43.992857008502881</v>
      </c>
      <c r="J87" s="226">
        <v>47.520100509118585</v>
      </c>
      <c r="K87" s="227">
        <v>51.218334682178643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3.2976042886722565</v>
      </c>
      <c r="D88" s="225">
        <v>3.1547633230797429</v>
      </c>
      <c r="E88" s="221">
        <v>3.320237286507437</v>
      </c>
      <c r="F88" s="225">
        <v>2.6138010486645249</v>
      </c>
      <c r="G88" s="225">
        <v>2.955815626534362</v>
      </c>
      <c r="H88" s="225">
        <v>3.2796788060794908</v>
      </c>
      <c r="I88" s="226">
        <v>3.6098048035310581</v>
      </c>
      <c r="J88" s="226">
        <v>3.9585453481230064</v>
      </c>
      <c r="K88" s="227">
        <v>4.3246961689028653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7.0619053586844398</v>
      </c>
      <c r="D89" s="225">
        <v>7.5597202268612564</v>
      </c>
      <c r="E89" s="221">
        <v>7.4530651685769387</v>
      </c>
      <c r="F89" s="225">
        <v>6.8873166853543015</v>
      </c>
      <c r="G89" s="225">
        <v>7.1616256052580427</v>
      </c>
      <c r="H89" s="225">
        <v>7.7616961056331384</v>
      </c>
      <c r="I89" s="226">
        <v>7.8316271515356366</v>
      </c>
      <c r="J89" s="226">
        <v>7.898340284365915</v>
      </c>
      <c r="K89" s="227">
        <v>7.9516878329417144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0.70064260221591046</v>
      </c>
      <c r="D90" s="225">
        <v>0.74091434940736711</v>
      </c>
      <c r="E90" s="221">
        <v>0.719411810576572</v>
      </c>
      <c r="F90" s="225">
        <v>0.74607828233535256</v>
      </c>
      <c r="G90" s="225">
        <v>0.88083332609377951</v>
      </c>
      <c r="H90" s="225">
        <v>0.96614994265776744</v>
      </c>
      <c r="I90" s="226">
        <v>1.046045901105024</v>
      </c>
      <c r="J90" s="226">
        <v>1.1275371660989828</v>
      </c>
      <c r="K90" s="227">
        <v>1.2108671392121004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19.481550609379287</v>
      </c>
      <c r="D91" s="225">
        <v>19.426087375523448</v>
      </c>
      <c r="E91" s="221">
        <v>19.341284546287948</v>
      </c>
      <c r="F91" s="225">
        <v>18.100847026910863</v>
      </c>
      <c r="G91" s="225">
        <v>19.601451554934542</v>
      </c>
      <c r="H91" s="225">
        <v>21.414887915523497</v>
      </c>
      <c r="I91" s="226">
        <v>21.637608852447002</v>
      </c>
      <c r="J91" s="226">
        <v>21.878091199927809</v>
      </c>
      <c r="K91" s="227">
        <v>22.127905397294448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0.31798900189762896</v>
      </c>
      <c r="D92" s="225">
        <v>0.34732611483743236</v>
      </c>
      <c r="E92" s="221">
        <v>0.35181745251732705</v>
      </c>
      <c r="F92" s="225">
        <v>0.31655860326059415</v>
      </c>
      <c r="G92" s="225">
        <v>0.34871772954405983</v>
      </c>
      <c r="H92" s="225">
        <v>0.34798158832104592</v>
      </c>
      <c r="I92" s="226">
        <v>0.34527258893273177</v>
      </c>
      <c r="J92" s="226">
        <v>0.34237970299796039</v>
      </c>
      <c r="K92" s="227">
        <v>0.33929450659185117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7.89788732180397</v>
      </c>
      <c r="D93" s="225">
        <v>7.2104054471554599</v>
      </c>
      <c r="E93" s="221">
        <v>6.70275879203915</v>
      </c>
      <c r="F93" s="225">
        <v>6.4682223146760052</v>
      </c>
      <c r="G93" s="225">
        <v>6.7582839236195129</v>
      </c>
      <c r="H93" s="225">
        <v>6.9033131778450594</v>
      </c>
      <c r="I93" s="226">
        <v>7.0457270252776549</v>
      </c>
      <c r="J93" s="226">
        <v>7.1835966441520069</v>
      </c>
      <c r="K93" s="227">
        <v>7.3204005510991648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0.34227952327186661</v>
      </c>
      <c r="D94" s="225">
        <v>0.45920092453351075</v>
      </c>
      <c r="E94" s="221">
        <v>0.42845350190848591</v>
      </c>
      <c r="F94" s="225">
        <v>0.47223691395039669</v>
      </c>
      <c r="G94" s="225">
        <v>0.57927338361822822</v>
      </c>
      <c r="H94" s="225">
        <v>0.64534011868792074</v>
      </c>
      <c r="I94" s="226">
        <v>0.71762880899193848</v>
      </c>
      <c r="J94" s="226">
        <v>0.79842625551044777</v>
      </c>
      <c r="K94" s="227">
        <v>0.88894249141217063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17.034944545140018</v>
      </c>
      <c r="D95" s="225">
        <v>4.6828966651594488</v>
      </c>
      <c r="E95" s="221">
        <v>2.5782475963545384</v>
      </c>
      <c r="F95" s="225">
        <v>3.5421286203484992</v>
      </c>
      <c r="G95" s="225">
        <v>4.276594918259927</v>
      </c>
      <c r="H95" s="225">
        <v>4.5999498036990101</v>
      </c>
      <c r="I95" s="226">
        <v>5.0932495098812787</v>
      </c>
      <c r="J95" s="226">
        <v>5.6884834476966972</v>
      </c>
      <c r="K95" s="227">
        <v>6.4101472051888875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9.6089413895224602</v>
      </c>
      <c r="D96" s="225">
        <v>8.9795126626023407</v>
      </c>
      <c r="E96" s="221">
        <v>8.694433014558923</v>
      </c>
      <c r="F96" s="225">
        <v>10.14077532191447</v>
      </c>
      <c r="G96" s="225">
        <v>11.084858781073699</v>
      </c>
      <c r="H96" s="225">
        <v>11.849966812617021</v>
      </c>
      <c r="I96" s="226">
        <v>12.525216707738128</v>
      </c>
      <c r="J96" s="226">
        <v>13.22438925108634</v>
      </c>
      <c r="K96" s="227">
        <v>14.00089964141632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4.410560791413031E-4</v>
      </c>
      <c r="D97" s="225">
        <v>4.5728652866101069E-4</v>
      </c>
      <c r="E97" s="221">
        <v>5.5229670491436958E-4</v>
      </c>
      <c r="F97" s="225">
        <v>6.7264292816862409E-4</v>
      </c>
      <c r="G97" s="225">
        <v>6.8538388136686146E-4</v>
      </c>
      <c r="H97" s="225">
        <v>6.6826420530318581E-4</v>
      </c>
      <c r="I97" s="226">
        <v>6.5159040193804379E-4</v>
      </c>
      <c r="J97" s="226">
        <v>6.3535042615826842E-4</v>
      </c>
      <c r="K97" s="227">
        <v>6.1953256807841482E-4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0.14332381086926707</v>
      </c>
      <c r="D98" s="225">
        <v>0.14753676324834811</v>
      </c>
      <c r="E98" s="221">
        <v>0.20748727797755831</v>
      </c>
      <c r="F98" s="225">
        <v>0.24592698784603778</v>
      </c>
      <c r="G98" s="225">
        <v>0.27676122736162401</v>
      </c>
      <c r="H98" s="225">
        <v>0.30056845591425729</v>
      </c>
      <c r="I98" s="226">
        <v>0.32678740470523021</v>
      </c>
      <c r="J98" s="226">
        <v>0.35584898791670733</v>
      </c>
      <c r="K98" s="227">
        <v>0.38811207612776022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2.1700000000000001E-3</v>
      </c>
      <c r="D99" s="225">
        <v>1.24E-3</v>
      </c>
      <c r="E99" s="221">
        <v>1.24E-3</v>
      </c>
      <c r="F99" s="225">
        <v>1.24E-3</v>
      </c>
      <c r="G99" s="225">
        <v>1.4342195884495114E-3</v>
      </c>
      <c r="H99" s="225">
        <v>1.5321571249480507E-3</v>
      </c>
      <c r="I99" s="226">
        <v>1.6546176209240877E-3</v>
      </c>
      <c r="J99" s="226">
        <v>1.790328448289482E-3</v>
      </c>
      <c r="K99" s="227">
        <v>1.9393486662811056E-3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0.7932197730225542</v>
      </c>
      <c r="D100" s="225">
        <v>0.94930037201244533</v>
      </c>
      <c r="E100" s="221">
        <v>0.93943169804399995</v>
      </c>
      <c r="F100" s="225">
        <v>1.0460930452859727</v>
      </c>
      <c r="G100" s="225">
        <v>1.2171526570953668</v>
      </c>
      <c r="H100" s="225">
        <v>1.3404713310470935</v>
      </c>
      <c r="I100" s="226">
        <v>1.4919311214819249</v>
      </c>
      <c r="J100" s="226">
        <v>1.6735341979733098</v>
      </c>
      <c r="K100" s="227">
        <v>1.8891519545245345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3.0102483193150942</v>
      </c>
      <c r="D101" s="225">
        <v>1.1206187843348663</v>
      </c>
      <c r="E101" s="221">
        <v>1.0795730788198725</v>
      </c>
      <c r="F101" s="225">
        <v>1.2683488332598429</v>
      </c>
      <c r="G101" s="225">
        <v>1.2835267940157546</v>
      </c>
      <c r="H101" s="225">
        <v>1.2969216177630387</v>
      </c>
      <c r="I101" s="226">
        <v>1.3049308427684529</v>
      </c>
      <c r="J101" s="226">
        <v>1.3133527920946011</v>
      </c>
      <c r="K101" s="227">
        <v>1.3209903539304506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0.95030500000000007</v>
      </c>
      <c r="D102" s="225">
        <v>0.88590250000000015</v>
      </c>
      <c r="E102" s="221">
        <v>0.82150000000000001</v>
      </c>
      <c r="F102" s="225">
        <v>0.75709749999999609</v>
      </c>
      <c r="G102" s="225">
        <v>0.78624055939010018</v>
      </c>
      <c r="H102" s="225">
        <v>0.81962838207069655</v>
      </c>
      <c r="I102" s="226">
        <v>0.85410531704001658</v>
      </c>
      <c r="J102" s="226">
        <v>0.89184411171863087</v>
      </c>
      <c r="K102" s="227">
        <v>0.93260131014674796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0.52728156208781285</v>
      </c>
      <c r="D103" s="225">
        <v>0.52746104311182429</v>
      </c>
      <c r="E103" s="221">
        <v>0.62196008985198337</v>
      </c>
      <c r="F103" s="225">
        <v>0.59350299081159241</v>
      </c>
      <c r="G103" s="225">
        <v>0.6096652860890347</v>
      </c>
      <c r="H103" s="225">
        <v>0.65658636621627886</v>
      </c>
      <c r="I103" s="226">
        <v>0.69694511372178569</v>
      </c>
      <c r="J103" s="226">
        <v>0.74171791051334457</v>
      </c>
      <c r="K103" s="227">
        <v>0.79140049204598195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9.9599200570150606E-2</v>
      </c>
      <c r="D104" s="225">
        <v>8.9093284964683425E-2</v>
      </c>
      <c r="E104" s="221">
        <v>9.8084980421447449E-2</v>
      </c>
      <c r="F104" s="225">
        <v>0.10369657950171633</v>
      </c>
      <c r="G104" s="225">
        <v>0.1283233168280897</v>
      </c>
      <c r="H104" s="225">
        <v>0.1409980619370397</v>
      </c>
      <c r="I104" s="226">
        <v>0.15599551254487529</v>
      </c>
      <c r="J104" s="226">
        <v>0.17368813375773337</v>
      </c>
      <c r="K104" s="227">
        <v>0.19597367189949644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1.0354142393741128</v>
      </c>
      <c r="D105" s="225">
        <v>0.99805002746129623</v>
      </c>
      <c r="E105" s="221">
        <v>0.90472116756502452</v>
      </c>
      <c r="F105" s="225">
        <v>0.94809731141650888</v>
      </c>
      <c r="G105" s="225">
        <v>1.0008220465257138</v>
      </c>
      <c r="H105" s="225">
        <v>1.0931691490655364</v>
      </c>
      <c r="I105" s="226">
        <v>1.1870241403358026</v>
      </c>
      <c r="J105" s="226">
        <v>1.2893235684264062</v>
      </c>
      <c r="K105" s="227">
        <v>1.4047321034711151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9.3388979568582494E-3</v>
      </c>
      <c r="D106" s="225">
        <v>9.0008347138733086E-3</v>
      </c>
      <c r="E106" s="221">
        <v>8.3797763373593698E-3</v>
      </c>
      <c r="F106" s="225">
        <v>8.7159164470435521E-3</v>
      </c>
      <c r="G106" s="225">
        <v>8.7570398611715762E-3</v>
      </c>
      <c r="H106" s="225">
        <v>8.7901150264487748E-3</v>
      </c>
      <c r="I106" s="226">
        <v>8.8011170424406732E-3</v>
      </c>
      <c r="J106" s="226">
        <v>8.8200738071470813E-3</v>
      </c>
      <c r="K106" s="227">
        <v>8.8360582062686939E-3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4.5900118585872862</v>
      </c>
      <c r="D107" s="225">
        <v>1.5821271169132518</v>
      </c>
      <c r="E107" s="221">
        <v>2.0050715789327422</v>
      </c>
      <c r="F107" s="225">
        <v>2.3347060936783035</v>
      </c>
      <c r="G107" s="225">
        <v>2.3107153738379718</v>
      </c>
      <c r="H107" s="225">
        <v>2.3350608336948175</v>
      </c>
      <c r="I107" s="226">
        <v>2.3501223821474588</v>
      </c>
      <c r="J107" s="226">
        <v>2.3662489984151365</v>
      </c>
      <c r="K107" s="227">
        <v>2.3818488392894874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0.36354580237140877</v>
      </c>
      <c r="D108" s="225">
        <v>0.35490674604566552</v>
      </c>
      <c r="E108" s="221">
        <v>0.3469073849168855</v>
      </c>
      <c r="F108" s="225">
        <v>0.30672430354926022</v>
      </c>
      <c r="G108" s="225">
        <v>0.33051594542470641</v>
      </c>
      <c r="H108" s="225">
        <v>0.3533189624165603</v>
      </c>
      <c r="I108" s="226">
        <v>0.35456538670816523</v>
      </c>
      <c r="J108" s="226">
        <v>0.35598483245125084</v>
      </c>
      <c r="K108" s="227">
        <v>0.35747448862864073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1.034494250833695</v>
      </c>
      <c r="D109" s="225">
        <v>0.9636095575151018</v>
      </c>
      <c r="E109" s="221">
        <v>0.65378259316754173</v>
      </c>
      <c r="F109" s="225">
        <v>0.35394186129323657</v>
      </c>
      <c r="G109" s="225">
        <v>0.35311836161732263</v>
      </c>
      <c r="H109" s="225">
        <v>0.36929426068471705</v>
      </c>
      <c r="I109" s="226">
        <v>0.38789101782639579</v>
      </c>
      <c r="J109" s="226">
        <v>0.41292642602222024</v>
      </c>
      <c r="K109" s="227">
        <v>0.4473018033972887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3.5236666666667045</v>
      </c>
      <c r="D110" s="225">
        <v>10.255833333333333</v>
      </c>
      <c r="E110" s="221">
        <v>16.988</v>
      </c>
      <c r="F110" s="225">
        <v>23.720166666667158</v>
      </c>
      <c r="G110" s="225">
        <v>24.992420879495519</v>
      </c>
      <c r="H110" s="225">
        <v>26.862941734172768</v>
      </c>
      <c r="I110" s="226">
        <v>28.10853376093316</v>
      </c>
      <c r="J110" s="226">
        <v>29.294740129802292</v>
      </c>
      <c r="K110" s="227">
        <v>30.438575099704991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9.6100000000000005E-2</v>
      </c>
      <c r="D111" s="225">
        <v>2.6148499999999832</v>
      </c>
      <c r="E111" s="221">
        <v>5.1335999999999835</v>
      </c>
      <c r="F111" s="225">
        <v>7.6523499999999833</v>
      </c>
      <c r="G111" s="225">
        <v>9.8363338925980983</v>
      </c>
      <c r="H111" s="225">
        <v>11.317992632821214</v>
      </c>
      <c r="I111" s="226">
        <v>12.944632797310547</v>
      </c>
      <c r="J111" s="226">
        <v>14.874215074973463</v>
      </c>
      <c r="K111" s="227">
        <v>17.471571879562376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2.3808793495812517</v>
      </c>
      <c r="D112" s="225">
        <v>2.7271783171856199</v>
      </c>
      <c r="E112" s="221">
        <v>3.2055973056326383</v>
      </c>
      <c r="F112" s="225">
        <v>4.3309011776701754</v>
      </c>
      <c r="G112" s="225">
        <v>4.610780557244853</v>
      </c>
      <c r="H112" s="225">
        <v>4.9068019610593838</v>
      </c>
      <c r="I112" s="226">
        <v>5.1961154877707534</v>
      </c>
      <c r="J112" s="226">
        <v>5.4902334986669468</v>
      </c>
      <c r="K112" s="227">
        <v>5.7881904507304061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3.1250248289260006E-6</v>
      </c>
      <c r="D113" s="225">
        <v>3.336518263617E-6</v>
      </c>
      <c r="E113" s="221">
        <v>4.0936298095000003E-6</v>
      </c>
      <c r="F113" s="225">
        <v>2.2420362401716712E-4</v>
      </c>
      <c r="G113" s="225">
        <v>2.4489133541611796E-4</v>
      </c>
      <c r="H113" s="225">
        <v>2.6499384610775205E-4</v>
      </c>
      <c r="I113" s="226">
        <v>2.7963504428181528E-4</v>
      </c>
      <c r="J113" s="226">
        <v>2.9430170202342069E-4</v>
      </c>
      <c r="K113" s="227">
        <v>3.0899671374010485E-4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3.8924401542654521</v>
      </c>
      <c r="D114" s="225">
        <v>4.0329820383684023</v>
      </c>
      <c r="E114" s="221">
        <v>4.5694846079326004</v>
      </c>
      <c r="F114" s="225">
        <v>5.5787847543841469</v>
      </c>
      <c r="G114" s="225">
        <v>6.9823215278137596</v>
      </c>
      <c r="H114" s="225">
        <v>8.0632012502675288</v>
      </c>
      <c r="I114" s="226">
        <v>9.1376331185799824</v>
      </c>
      <c r="J114" s="226">
        <v>10.442380298759335</v>
      </c>
      <c r="K114" s="227">
        <v>12.124867338614552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2.0747186942961814E-2</v>
      </c>
      <c r="D115" s="225">
        <v>2.6762636194533913E-2</v>
      </c>
      <c r="E115" s="221">
        <v>2.6377860019615704E-2</v>
      </c>
      <c r="F115" s="225">
        <v>2.0691445912859957E-2</v>
      </c>
      <c r="G115" s="225">
        <v>2.0343748601060713E-2</v>
      </c>
      <c r="H115" s="225">
        <v>2.0824622686887798E-2</v>
      </c>
      <c r="I115" s="226">
        <v>2.129476811802011E-2</v>
      </c>
      <c r="J115" s="226">
        <v>2.183181228901367E-2</v>
      </c>
      <c r="K115" s="227">
        <v>2.2443178806894865E-2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1.745847978812253</v>
      </c>
      <c r="D117" s="225">
        <v>1.7214592938072897</v>
      </c>
      <c r="E117" s="221">
        <v>2.336771668011794</v>
      </c>
      <c r="F117" s="225">
        <v>2.6025505222338068</v>
      </c>
      <c r="G117" s="225">
        <v>2.6617282052147551</v>
      </c>
      <c r="H117" s="225">
        <v>2.9273840861873279</v>
      </c>
      <c r="I117" s="226">
        <v>3.1996306606198286</v>
      </c>
      <c r="J117" s="226">
        <v>3.5138403717372535</v>
      </c>
      <c r="K117" s="227">
        <v>3.8732044679177893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0.11066999999999978</v>
      </c>
      <c r="D118" s="225">
        <v>0.12493000000000001</v>
      </c>
      <c r="E118" s="221">
        <v>0.13919000000000001</v>
      </c>
      <c r="F118" s="225">
        <v>0.128216</v>
      </c>
      <c r="G118" s="225">
        <v>0.14888454944031512</v>
      </c>
      <c r="H118" s="225">
        <v>0.15709811634720533</v>
      </c>
      <c r="I118" s="226">
        <v>0.16543619320658617</v>
      </c>
      <c r="J118" s="226">
        <v>0.17394072796760418</v>
      </c>
      <c r="K118" s="227">
        <v>0.18258470117832773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7.1004813049852746</v>
      </c>
      <c r="D119" s="225">
        <v>6.8485077363213076</v>
      </c>
      <c r="E119" s="221">
        <v>7.8005008474055373</v>
      </c>
      <c r="F119" s="225">
        <v>7.0893797847994771</v>
      </c>
      <c r="G119" s="225">
        <v>8.2381051323898919</v>
      </c>
      <c r="H119" s="225">
        <v>9.0706154161812762</v>
      </c>
      <c r="I119" s="226">
        <v>9.6752718614017326</v>
      </c>
      <c r="J119" s="226">
        <v>10.282598037224977</v>
      </c>
      <c r="K119" s="227">
        <v>10.868336136244025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1.0038469071113106E-2</v>
      </c>
      <c r="D120" s="225">
        <v>1.0861902958292795E-2</v>
      </c>
      <c r="E120" s="221">
        <v>1.0856649199431025E-2</v>
      </c>
      <c r="F120" s="225">
        <v>1.0865460147543096E-2</v>
      </c>
      <c r="G120" s="225">
        <v>1.1013214898158336E-2</v>
      </c>
      <c r="H120" s="225">
        <v>1.0853777479380872E-2</v>
      </c>
      <c r="I120" s="226">
        <v>1.0612623668933891E-2</v>
      </c>
      <c r="J120" s="226">
        <v>1.0360660806308642E-2</v>
      </c>
      <c r="K120" s="227">
        <v>1.0097423913655517E-2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1.7185779999999999</v>
      </c>
      <c r="D121" s="225">
        <v>0.912609</v>
      </c>
      <c r="E121" s="221">
        <v>0.64647399999999999</v>
      </c>
      <c r="F121" s="225">
        <v>0.69923599999999997</v>
      </c>
      <c r="G121" s="225">
        <v>0.60529056766685796</v>
      </c>
      <c r="H121" s="225">
        <v>0.60364428540142911</v>
      </c>
      <c r="I121" s="226">
        <v>0.60605551959380111</v>
      </c>
      <c r="J121" s="226">
        <v>0.61148678343958884</v>
      </c>
      <c r="K121" s="227">
        <v>0.61940341203570726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3.428833045930872</v>
      </c>
      <c r="D123" s="225">
        <v>3.6630982890608914</v>
      </c>
      <c r="E123" s="221">
        <v>4.6393148721713038</v>
      </c>
      <c r="F123" s="225">
        <v>3.7482947015846664</v>
      </c>
      <c r="G123" s="225">
        <v>5.5976402967884855</v>
      </c>
      <c r="H123" s="225">
        <v>7.0854652772875149</v>
      </c>
      <c r="I123" s="226">
        <v>9.1437285069379701</v>
      </c>
      <c r="J123" s="226">
        <v>12.039931081194528</v>
      </c>
      <c r="K123" s="227">
        <v>16.155019061502031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0.1450802332998401</v>
      </c>
      <c r="D124" s="225">
        <v>0.11637935389824759</v>
      </c>
      <c r="E124" s="221">
        <v>8.2229031626257165E-2</v>
      </c>
      <c r="F124" s="225">
        <v>8.0504355442826941E-2</v>
      </c>
      <c r="G124" s="225">
        <v>7.4146794020245183E-2</v>
      </c>
      <c r="H124" s="225">
        <v>7.5904611900739632E-2</v>
      </c>
      <c r="I124" s="226">
        <v>7.7057225361760989E-2</v>
      </c>
      <c r="J124" s="226">
        <v>7.8446544527916814E-2</v>
      </c>
      <c r="K124" s="227">
        <v>7.9965843951949375E-2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0.82873333333356636</v>
      </c>
      <c r="D125" s="225">
        <v>7.9303166666666671</v>
      </c>
      <c r="E125" s="221">
        <v>15.031900000000002</v>
      </c>
      <c r="F125" s="225">
        <v>22.133483333333679</v>
      </c>
      <c r="G125" s="225">
        <v>23.859600461085638</v>
      </c>
      <c r="H125" s="225">
        <v>25.183430838906773</v>
      </c>
      <c r="I125" s="226">
        <v>26.936575894062084</v>
      </c>
      <c r="J125" s="226">
        <v>28.823155315015143</v>
      </c>
      <c r="K125" s="227">
        <v>30.880795519988364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0.88055806612919874</v>
      </c>
      <c r="D126" s="225">
        <v>1.0621060042374213</v>
      </c>
      <c r="E126" s="221">
        <v>1.2173629415547227</v>
      </c>
      <c r="F126" s="225">
        <v>1.3927792968815407</v>
      </c>
      <c r="G126" s="225">
        <v>1.4735327948847534</v>
      </c>
      <c r="H126" s="225">
        <v>1.5228127196412351</v>
      </c>
      <c r="I126" s="226">
        <v>1.5600785937290165</v>
      </c>
      <c r="J126" s="226">
        <v>1.5999458016719066</v>
      </c>
      <c r="K126" s="227">
        <v>1.6571782596700171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1.477935543084635</v>
      </c>
      <c r="D127" s="225">
        <v>1.3612728965864469</v>
      </c>
      <c r="E127" s="221">
        <v>1.6266390527379215</v>
      </c>
      <c r="F127" s="225">
        <v>1.966259084891034</v>
      </c>
      <c r="G127" s="225">
        <v>1.7073017648510789</v>
      </c>
      <c r="H127" s="225">
        <v>1.8407979080227252</v>
      </c>
      <c r="I127" s="226">
        <v>1.9267482424856506</v>
      </c>
      <c r="J127" s="226">
        <v>2.0097067774482773</v>
      </c>
      <c r="K127" s="227">
        <v>2.0949703812518106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7.3769397111241058E-5</v>
      </c>
      <c r="D128" s="225">
        <v>8.2198820281368209E-5</v>
      </c>
      <c r="E128" s="221">
        <v>8.2198820281368195E-5</v>
      </c>
      <c r="F128" s="225">
        <v>8.2198820281368195E-5</v>
      </c>
      <c r="G128" s="225">
        <v>8.6768541462433287E-5</v>
      </c>
      <c r="H128" s="225">
        <v>8.4198648042777531E-5</v>
      </c>
      <c r="I128" s="226">
        <v>8.1705226815460244E-5</v>
      </c>
      <c r="J128" s="226">
        <v>7.9285995053834872E-5</v>
      </c>
      <c r="K128" s="227">
        <v>7.6938738313778727E-5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2.1015891561485027</v>
      </c>
      <c r="D129" s="225">
        <v>2.3451854058820345</v>
      </c>
      <c r="E129" s="221">
        <v>2.4295333577880434</v>
      </c>
      <c r="F129" s="225">
        <v>2.3157089734958674</v>
      </c>
      <c r="G129" s="225">
        <v>2.67425116246645</v>
      </c>
      <c r="H129" s="225">
        <v>3.1105285302652455</v>
      </c>
      <c r="I129" s="226">
        <v>3.6929509503334637</v>
      </c>
      <c r="J129" s="226">
        <v>4.4048593672862157</v>
      </c>
      <c r="K129" s="227">
        <v>5.2757016621331143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10.669707069309256</v>
      </c>
      <c r="D130" s="225">
        <v>10.43329319555462</v>
      </c>
      <c r="E130" s="221">
        <v>8.4522948134593339</v>
      </c>
      <c r="F130" s="225">
        <v>7.0929205115255156</v>
      </c>
      <c r="G130" s="225">
        <v>7.7605569388662534</v>
      </c>
      <c r="H130" s="225">
        <v>8.2883932168175427</v>
      </c>
      <c r="I130" s="226">
        <v>8.3161082458261824</v>
      </c>
      <c r="J130" s="226">
        <v>8.3632452576949419</v>
      </c>
      <c r="K130" s="227">
        <v>8.4322592277333897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7.7623948616574658</v>
      </c>
      <c r="D131" s="225">
        <v>8.4982959054557874</v>
      </c>
      <c r="E131" s="221">
        <v>9.1593956577266376</v>
      </c>
      <c r="F131" s="225">
        <v>10.308875675756269</v>
      </c>
      <c r="G131" s="225">
        <v>10.233554022153028</v>
      </c>
      <c r="H131" s="225">
        <v>10.889663399674484</v>
      </c>
      <c r="I131" s="226">
        <v>11.401371451294199</v>
      </c>
      <c r="J131" s="226">
        <v>11.964589158907838</v>
      </c>
      <c r="K131" s="227">
        <v>12.58841606162702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1.1315000000000002</v>
      </c>
      <c r="E132" s="221">
        <v>3.4099999999999997</v>
      </c>
      <c r="F132" s="225">
        <v>5.6884999999999719</v>
      </c>
      <c r="G132" s="225">
        <v>6.0522610610365373</v>
      </c>
      <c r="H132" s="225">
        <v>6.5209546538719838</v>
      </c>
      <c r="I132" s="226">
        <v>6.8971377612751681</v>
      </c>
      <c r="J132" s="226">
        <v>7.3033638595449819</v>
      </c>
      <c r="K132" s="227">
        <v>7.6970705391938878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0.72943000000000002</v>
      </c>
      <c r="D133" s="225">
        <v>2.6897149999999996</v>
      </c>
      <c r="E133" s="221">
        <v>4.6499999999999995</v>
      </c>
      <c r="F133" s="225">
        <v>6.6102850000001308</v>
      </c>
      <c r="G133" s="225">
        <v>7.9424479038973796</v>
      </c>
      <c r="H133" s="225">
        <v>8.9636640121789988</v>
      </c>
      <c r="I133" s="226">
        <v>9.8551001160381126</v>
      </c>
      <c r="J133" s="226">
        <v>10.814646996927673</v>
      </c>
      <c r="K133" s="227">
        <v>11.938726463223988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12.993073527398785</v>
      </c>
      <c r="D134" s="225">
        <v>14.006482851542945</v>
      </c>
      <c r="E134" s="221">
        <v>16.175477280266897</v>
      </c>
      <c r="F134" s="225">
        <v>18.466389638433348</v>
      </c>
      <c r="G134" s="225">
        <v>20.005391710849519</v>
      </c>
      <c r="H134" s="225">
        <v>21.51760958539473</v>
      </c>
      <c r="I134" s="226">
        <v>22.817503048439022</v>
      </c>
      <c r="J134" s="226">
        <v>24.109577312132089</v>
      </c>
      <c r="K134" s="227">
        <v>25.699384291049839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1.3588169511785989E-4</v>
      </c>
      <c r="D135" s="225">
        <v>1.4033523789695927E-4</v>
      </c>
      <c r="E135" s="221">
        <v>1.4174491950769854E-4</v>
      </c>
      <c r="F135" s="225">
        <v>1.494790573705589E-4</v>
      </c>
      <c r="G135" s="225">
        <v>1.5604196440775257E-4</v>
      </c>
      <c r="H135" s="225">
        <v>1.5859636485472241E-4</v>
      </c>
      <c r="I135" s="226">
        <v>1.6136767952622971E-4</v>
      </c>
      <c r="J135" s="226">
        <v>1.6459181153235015E-4</v>
      </c>
      <c r="K135" s="227">
        <v>1.6830084065844186E-4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5.1579666235254962</v>
      </c>
      <c r="D136" s="225">
        <v>1.2107147678693229</v>
      </c>
      <c r="E136" s="221">
        <v>1.7870579702002201</v>
      </c>
      <c r="F136" s="225">
        <v>1.9125945115795537</v>
      </c>
      <c r="G136" s="225">
        <v>2.1142760125108335</v>
      </c>
      <c r="H136" s="225">
        <v>2.4037360076880923</v>
      </c>
      <c r="I136" s="226">
        <v>2.7435278504747909</v>
      </c>
      <c r="J136" s="226">
        <v>3.1660230753325171</v>
      </c>
      <c r="K136" s="227">
        <v>3.6983928264123236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2.0369579073520003</v>
      </c>
      <c r="D137" s="225">
        <v>2.0436763770510002</v>
      </c>
      <c r="E137" s="221">
        <v>2.0102154105550003</v>
      </c>
      <c r="F137" s="225">
        <v>1.9521699875859999</v>
      </c>
      <c r="G137" s="225">
        <v>2.1072184701044954</v>
      </c>
      <c r="H137" s="225">
        <v>2.3403250540167546</v>
      </c>
      <c r="I137" s="226">
        <v>2.3921294227593872</v>
      </c>
      <c r="J137" s="226">
        <v>2.4481699589544346</v>
      </c>
      <c r="K137" s="227">
        <v>2.5080586133168574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0.23855113563306568</v>
      </c>
      <c r="D138" s="225">
        <v>0.31682824080234318</v>
      </c>
      <c r="E138" s="221">
        <v>0.35690345749268731</v>
      </c>
      <c r="F138" s="225">
        <v>0.44252823536517216</v>
      </c>
      <c r="G138" s="225">
        <v>0.47587937341702852</v>
      </c>
      <c r="H138" s="225">
        <v>0.51473612910450928</v>
      </c>
      <c r="I138" s="226">
        <v>0.55486767803180459</v>
      </c>
      <c r="J138" s="226">
        <v>0.59674138997900783</v>
      </c>
      <c r="K138" s="227">
        <v>0.64006468238335201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21.490453094614089</v>
      </c>
      <c r="D139" s="225">
        <v>26.90858126957383</v>
      </c>
      <c r="E139" s="221">
        <v>29.78350907007755</v>
      </c>
      <c r="F139" s="225">
        <v>36.094851477821095</v>
      </c>
      <c r="G139" s="225">
        <v>40.470722927709076</v>
      </c>
      <c r="H139" s="225">
        <v>43.772656453731045</v>
      </c>
      <c r="I139" s="226">
        <v>46.720919029597866</v>
      </c>
      <c r="J139" s="226">
        <v>49.907505716811997</v>
      </c>
      <c r="K139" s="227">
        <v>53.34854701803183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6.2000000000000006E-3</v>
      </c>
      <c r="E140" s="221">
        <v>6.2E-2</v>
      </c>
      <c r="F140" s="225">
        <v>6.1999999999998681E-2</v>
      </c>
      <c r="G140" s="225">
        <v>6.1999999999998681E-2</v>
      </c>
      <c r="H140" s="225">
        <v>6.1999999999998681E-2</v>
      </c>
      <c r="I140" s="226">
        <v>6.1999999999998681E-2</v>
      </c>
      <c r="J140" s="226">
        <v>6.1999999999998681E-2</v>
      </c>
      <c r="K140" s="227">
        <v>6.1999999999998681E-2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0.89088590205470219</v>
      </c>
      <c r="D141" s="225">
        <v>0.90685826311813067</v>
      </c>
      <c r="E141" s="221">
        <v>0.85932217894433749</v>
      </c>
      <c r="F141" s="225">
        <v>0.97282177263430258</v>
      </c>
      <c r="G141" s="225">
        <v>1.0489869558041323</v>
      </c>
      <c r="H141" s="225">
        <v>1.1457128840284803</v>
      </c>
      <c r="I141" s="226">
        <v>1.2261868037956187</v>
      </c>
      <c r="J141" s="226">
        <v>1.313584775643349</v>
      </c>
      <c r="K141" s="227">
        <v>1.4001530849938482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0.13298779621984447</v>
      </c>
      <c r="D142" s="225">
        <v>0.15549402942070978</v>
      </c>
      <c r="E142" s="221">
        <v>0.1372660043722467</v>
      </c>
      <c r="F142" s="225">
        <v>0.20702424644370426</v>
      </c>
      <c r="G142" s="225">
        <v>0.22312047195309725</v>
      </c>
      <c r="H142" s="225">
        <v>0.23618037372566975</v>
      </c>
      <c r="I142" s="226">
        <v>0.23879782865788957</v>
      </c>
      <c r="J142" s="226">
        <v>0.24136777456514513</v>
      </c>
      <c r="K142" s="227">
        <v>0.2439023807622801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4.3701002143421821</v>
      </c>
      <c r="D143" s="225">
        <v>5.2016461187202712</v>
      </c>
      <c r="E143" s="221">
        <v>5.1980967926157629</v>
      </c>
      <c r="F143" s="225">
        <v>5.4873277182489391</v>
      </c>
      <c r="G143" s="225">
        <v>6.0944705767976615</v>
      </c>
      <c r="H143" s="225">
        <v>6.7170240575371158</v>
      </c>
      <c r="I143" s="226">
        <v>7.2121426366977062</v>
      </c>
      <c r="J143" s="226">
        <v>7.7444590251649288</v>
      </c>
      <c r="K143" s="227">
        <v>8.2533720170314062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13.773166666666757</v>
      </c>
      <c r="D144" s="225">
        <v>11.719583333333334</v>
      </c>
      <c r="E144" s="221">
        <v>9.6659999999999933</v>
      </c>
      <c r="F144" s="225">
        <v>7.6124166666666868</v>
      </c>
      <c r="G144" s="225">
        <v>8.0477843580752868</v>
      </c>
      <c r="H144" s="225">
        <v>8.6525335564101074</v>
      </c>
      <c r="I144" s="226">
        <v>9.2145507875326746</v>
      </c>
      <c r="J144" s="226">
        <v>9.8515798856208789</v>
      </c>
      <c r="K144" s="227">
        <v>10.554720462983504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5.6852945860433053</v>
      </c>
      <c r="D145" s="225">
        <v>5.991162373817625</v>
      </c>
      <c r="E145" s="221">
        <v>7.0289971691993411</v>
      </c>
      <c r="F145" s="225">
        <v>7.4924043336812742</v>
      </c>
      <c r="G145" s="225">
        <v>8.1865684336899402</v>
      </c>
      <c r="H145" s="225">
        <v>8.8546578829095424</v>
      </c>
      <c r="I145" s="226">
        <v>9.5170741434978225</v>
      </c>
      <c r="J145" s="226">
        <v>10.235138085516045</v>
      </c>
      <c r="K145" s="227">
        <v>11.00618349944437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23.294856059691909</v>
      </c>
      <c r="D146" s="225">
        <v>16.978552137206911</v>
      </c>
      <c r="E146" s="221">
        <v>16.331594021001017</v>
      </c>
      <c r="F146" s="225">
        <v>16.298869458319423</v>
      </c>
      <c r="G146" s="225">
        <v>16.782154999999996</v>
      </c>
      <c r="H146" s="225">
        <v>16.829509999999999</v>
      </c>
      <c r="I146" s="226">
        <v>16.849770000000003</v>
      </c>
      <c r="J146" s="226">
        <v>16.802415</v>
      </c>
      <c r="K146" s="227">
        <v>16.944480000000002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3.4186287060489269</v>
      </c>
      <c r="D147" s="225">
        <v>3.3217110543254704</v>
      </c>
      <c r="E147" s="221">
        <v>3.6766301849717156</v>
      </c>
      <c r="F147" s="225">
        <v>2.9491095928726887</v>
      </c>
      <c r="G147" s="225">
        <v>3.0440810852205642</v>
      </c>
      <c r="H147" s="225">
        <v>3.2438508498979459</v>
      </c>
      <c r="I147" s="226">
        <v>3.2702649965210031</v>
      </c>
      <c r="J147" s="226">
        <v>3.299062317690721</v>
      </c>
      <c r="K147" s="227">
        <v>3.327349637236348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5.306633684406406E-2</v>
      </c>
      <c r="D148" s="225">
        <v>0.10995634507376803</v>
      </c>
      <c r="E148" s="221">
        <v>8.1846921299073089E-2</v>
      </c>
      <c r="F148" s="225">
        <v>6.0883389835507243E-2</v>
      </c>
      <c r="G148" s="225">
        <v>6.6133304782070371E-2</v>
      </c>
      <c r="H148" s="225">
        <v>7.1901077121616433E-2</v>
      </c>
      <c r="I148" s="226">
        <v>7.799424052252503E-2</v>
      </c>
      <c r="J148" s="226">
        <v>8.4565942732172023E-2</v>
      </c>
      <c r="K148" s="227">
        <v>9.166789876976629E-2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25.893896052901606</v>
      </c>
      <c r="D149" s="225">
        <v>18.162595071214639</v>
      </c>
      <c r="E149" s="221">
        <v>13.456758376299343</v>
      </c>
      <c r="F149" s="225">
        <v>16.133585684876969</v>
      </c>
      <c r="G149" s="225">
        <v>16.306090002415214</v>
      </c>
      <c r="H149" s="225">
        <v>16.833108864953132</v>
      </c>
      <c r="I149" s="226">
        <v>17.250903188385376</v>
      </c>
      <c r="J149" s="226">
        <v>17.730568497039517</v>
      </c>
      <c r="K149" s="227">
        <v>18.277897692479222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159.96562542059115</v>
      </c>
      <c r="D150" s="225">
        <v>99.059327323585663</v>
      </c>
      <c r="E150" s="221">
        <v>77.870292098067992</v>
      </c>
      <c r="F150" s="225">
        <v>72.279421486553005</v>
      </c>
      <c r="G150" s="225">
        <v>76.968166517699586</v>
      </c>
      <c r="H150" s="225">
        <v>76.6750741440095</v>
      </c>
      <c r="I150" s="226">
        <v>77.781685063041309</v>
      </c>
      <c r="J150" s="226">
        <v>78.969415509615374</v>
      </c>
      <c r="K150" s="227">
        <v>80.16775672140443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0.47658472135366975</v>
      </c>
      <c r="D151" s="225">
        <v>0.33400580102632588</v>
      </c>
      <c r="E151" s="221">
        <v>0.50839256698652413</v>
      </c>
      <c r="F151" s="225">
        <v>0.74704551796610275</v>
      </c>
      <c r="G151" s="225">
        <v>0.77169627896457782</v>
      </c>
      <c r="H151" s="225">
        <v>0.81447214521818745</v>
      </c>
      <c r="I151" s="226">
        <v>0.84740901120472845</v>
      </c>
      <c r="J151" s="226">
        <v>0.87959699717240936</v>
      </c>
      <c r="K151" s="227">
        <v>0.91580988834845323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6.8859982823520453E-3</v>
      </c>
      <c r="D152" s="225">
        <v>8.3099110109822703E-3</v>
      </c>
      <c r="E152" s="221">
        <v>1.0288762284996662E-2</v>
      </c>
      <c r="F152" s="225">
        <v>5.555412408469431E-3</v>
      </c>
      <c r="G152" s="225">
        <v>5.2990840061201451E-3</v>
      </c>
      <c r="H152" s="225">
        <v>4.9485324485248764E-3</v>
      </c>
      <c r="I152" s="226">
        <v>4.8264483205895355E-3</v>
      </c>
      <c r="J152" s="226">
        <v>4.8112877823629106E-3</v>
      </c>
      <c r="K152" s="227">
        <v>4.8482396040820334E-3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2.5509406392987981E-2</v>
      </c>
      <c r="D153" s="225">
        <v>5.5243042694013894E-2</v>
      </c>
      <c r="E153" s="221">
        <v>2.2813021046454298E-2</v>
      </c>
      <c r="F153" s="225">
        <v>1.0078692697892459E-2</v>
      </c>
      <c r="G153" s="225">
        <v>1.0349624374526365E-2</v>
      </c>
      <c r="H153" s="225">
        <v>1.0410823597008942E-2</v>
      </c>
      <c r="I153" s="226">
        <v>1.0485065653698979E-2</v>
      </c>
      <c r="J153" s="226">
        <v>1.061999436316167E-2</v>
      </c>
      <c r="K153" s="227">
        <v>1.0821928511418772E-2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2.9139999999999999E-3</v>
      </c>
      <c r="D154" s="225">
        <v>2.3456666666666669E-3</v>
      </c>
      <c r="E154" s="221">
        <v>1.7416587301587383E-3</v>
      </c>
      <c r="F154" s="225">
        <v>1.14687698412698E-3</v>
      </c>
      <c r="G154" s="225">
        <v>1.1933014624399712E-3</v>
      </c>
      <c r="H154" s="225">
        <v>1.2338219626519742E-3</v>
      </c>
      <c r="I154" s="226">
        <v>1.2773393527053874E-3</v>
      </c>
      <c r="J154" s="226">
        <v>1.328304390669297E-3</v>
      </c>
      <c r="K154" s="227">
        <v>1.3878557322752421E-3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2.3168854516025832E-2</v>
      </c>
      <c r="D155" s="225">
        <v>2.3977529605706562E-2</v>
      </c>
      <c r="E155" s="221">
        <v>2.5185061828169254E-2</v>
      </c>
      <c r="F155" s="225">
        <v>2.7474086672318928E-2</v>
      </c>
      <c r="G155" s="225">
        <v>2.6864317135248995E-2</v>
      </c>
      <c r="H155" s="225">
        <v>2.6553479879182561E-2</v>
      </c>
      <c r="I155" s="226">
        <v>2.6094953929409186E-2</v>
      </c>
      <c r="J155" s="226">
        <v>2.563035862281151E-2</v>
      </c>
      <c r="K155" s="227">
        <v>2.5159416996027254E-2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1.0327428571428572E-3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3.3766681694099728E-3</v>
      </c>
      <c r="D157" s="225">
        <v>4.3220002665739516E-3</v>
      </c>
      <c r="E157" s="221">
        <v>5.0453211628505926E-3</v>
      </c>
      <c r="F157" s="225">
        <v>5.7883743614254119E-3</v>
      </c>
      <c r="G157" s="225">
        <v>5.8956612308684432E-3</v>
      </c>
      <c r="H157" s="225">
        <v>5.8815173875820066E-3</v>
      </c>
      <c r="I157" s="226">
        <v>5.8658917259549566E-3</v>
      </c>
      <c r="J157" s="226">
        <v>5.8653168087278882E-3</v>
      </c>
      <c r="K157" s="227">
        <v>5.8967034102960104E-3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7.3116599999999998</v>
      </c>
      <c r="D158" s="225">
        <v>7.4319400000000009</v>
      </c>
      <c r="E158" s="221">
        <v>7.5522199999999993</v>
      </c>
      <c r="F158" s="225">
        <v>7.6725000000000092</v>
      </c>
      <c r="G158" s="225">
        <v>8.1373007733419893</v>
      </c>
      <c r="H158" s="225">
        <v>9.0796917016502157</v>
      </c>
      <c r="I158" s="226">
        <v>10.011811221582446</v>
      </c>
      <c r="J158" s="226">
        <v>10.995282571112023</v>
      </c>
      <c r="K158" s="227">
        <v>12.035660005594119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1.9972298192678866</v>
      </c>
      <c r="D159" s="225">
        <v>2.2963108391024454</v>
      </c>
      <c r="E159" s="221">
        <v>2.6336117773190102</v>
      </c>
      <c r="F159" s="225">
        <v>2.7476679405602065</v>
      </c>
      <c r="G159" s="225">
        <v>3.0408437097365706</v>
      </c>
      <c r="H159" s="225">
        <v>3.3058172583159782</v>
      </c>
      <c r="I159" s="226">
        <v>3.5517885085382379</v>
      </c>
      <c r="J159" s="226">
        <v>3.8050628872550147</v>
      </c>
      <c r="K159" s="227">
        <v>4.0878657603835347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6.7704000000000004</v>
      </c>
      <c r="D160" s="225">
        <v>5.739650000000001</v>
      </c>
      <c r="E160" s="221">
        <v>4.7089000000000167</v>
      </c>
      <c r="F160" s="225">
        <v>3.6781500000000027</v>
      </c>
      <c r="G160" s="225">
        <v>3.7143084967216065</v>
      </c>
      <c r="H160" s="225">
        <v>3.8155748007479948</v>
      </c>
      <c r="I160" s="226">
        <v>3.882311218070341</v>
      </c>
      <c r="J160" s="226">
        <v>3.9541558587739987</v>
      </c>
      <c r="K160" s="227">
        <v>4.0307292436874897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2.6610314590930708E-3</v>
      </c>
      <c r="D161" s="225">
        <v>3.3323856518740896E-3</v>
      </c>
      <c r="E161" s="221">
        <v>3.2442648165118999E-3</v>
      </c>
      <c r="F161" s="225">
        <v>2.3606962732443245E-3</v>
      </c>
      <c r="G161" s="225">
        <v>2.3103144552612466E-3</v>
      </c>
      <c r="H161" s="225">
        <v>2.3126521338375887E-3</v>
      </c>
      <c r="I161" s="226">
        <v>2.3161886284396747E-3</v>
      </c>
      <c r="J161" s="226">
        <v>2.321582904415284E-3</v>
      </c>
      <c r="K161" s="227">
        <v>2.3288828903313169E-3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0.33315728785759186</v>
      </c>
      <c r="D162" s="225">
        <v>0.37073669082482769</v>
      </c>
      <c r="E162" s="221">
        <v>0.29313958239548132</v>
      </c>
      <c r="F162" s="225">
        <v>0.39303716313276948</v>
      </c>
      <c r="G162" s="225">
        <v>0.47348933378137004</v>
      </c>
      <c r="H162" s="225">
        <v>0.52540306549296012</v>
      </c>
      <c r="I162" s="226">
        <v>0.59078922085561902</v>
      </c>
      <c r="J162" s="226">
        <v>0.67095021298961233</v>
      </c>
      <c r="K162" s="227">
        <v>0.77844992670808633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3.1522596235841097E-2</v>
      </c>
      <c r="D163" s="225">
        <v>3.4108441132606956E-2</v>
      </c>
      <c r="E163" s="221">
        <v>2.1010185557577318E-2</v>
      </c>
      <c r="F163" s="225">
        <v>7.1753785615580087E-2</v>
      </c>
      <c r="G163" s="225">
        <v>7.7064667238602044E-2</v>
      </c>
      <c r="H163" s="225">
        <v>8.2894908262022962E-2</v>
      </c>
      <c r="I163" s="226">
        <v>8.8736965888861541E-2</v>
      </c>
      <c r="J163" s="226">
        <v>9.4820231307042577E-2</v>
      </c>
      <c r="K163" s="227">
        <v>0.10117775239200721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3.6310078703547561</v>
      </c>
      <c r="D164" s="225">
        <v>1.8796693060438872</v>
      </c>
      <c r="E164" s="221">
        <v>1.6916599291960701</v>
      </c>
      <c r="F164" s="225">
        <v>1.6808856768585185</v>
      </c>
      <c r="G164" s="225">
        <v>1.1119700000000001</v>
      </c>
      <c r="H164" s="225">
        <v>1.19722</v>
      </c>
      <c r="I164" s="226">
        <v>1.2982799999999997</v>
      </c>
      <c r="J164" s="226">
        <v>1.3888000000000011</v>
      </c>
      <c r="K164" s="227">
        <v>1.481955000000001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0.74740368336451812</v>
      </c>
      <c r="D165" s="225">
        <v>0.76174510994249167</v>
      </c>
      <c r="E165" s="221">
        <v>0.8125018941470723</v>
      </c>
      <c r="F165" s="225">
        <v>0.74931882739229183</v>
      </c>
      <c r="G165" s="225">
        <v>0.76780221734179055</v>
      </c>
      <c r="H165" s="225">
        <v>0.78330275398141169</v>
      </c>
      <c r="I165" s="226">
        <v>0.79331915404098585</v>
      </c>
      <c r="J165" s="226">
        <v>0.80343450602707667</v>
      </c>
      <c r="K165" s="227">
        <v>0.81289417793330254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1.0685254819750486E-2</v>
      </c>
      <c r="D166" s="225">
        <v>1.0796580822265915E-2</v>
      </c>
      <c r="E166" s="221">
        <v>1.0911914449222605E-2</v>
      </c>
      <c r="F166" s="225">
        <v>1.1446506251208993E-2</v>
      </c>
      <c r="G166" s="225">
        <v>1.1681892877616385E-2</v>
      </c>
      <c r="H166" s="225">
        <v>1.1730785464805217E-2</v>
      </c>
      <c r="I166" s="226">
        <v>1.1800825201931171E-2</v>
      </c>
      <c r="J166" s="226">
        <v>1.1921099651826538E-2</v>
      </c>
      <c r="K166" s="227">
        <v>1.210890455384345E-2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6.7288376630092603</v>
      </c>
      <c r="D167" s="225">
        <v>6.5587752696740544</v>
      </c>
      <c r="E167" s="221">
        <v>6.7406040753210634</v>
      </c>
      <c r="F167" s="225">
        <v>7.2804783096072532</v>
      </c>
      <c r="G167" s="225">
        <v>6.798115040847482</v>
      </c>
      <c r="H167" s="225">
        <v>7.0618292272540488</v>
      </c>
      <c r="I167" s="226">
        <v>7.3799762728916525</v>
      </c>
      <c r="J167" s="226">
        <v>7.8210926746640252</v>
      </c>
      <c r="K167" s="227">
        <v>8.3298083825346403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18.510100000000001</v>
      </c>
      <c r="D168" s="225">
        <v>14.766850000000067</v>
      </c>
      <c r="E168" s="221">
        <v>11.023600000000124</v>
      </c>
      <c r="F168" s="225">
        <v>7.2803500000001806</v>
      </c>
      <c r="G168" s="225">
        <v>7.724011579343693</v>
      </c>
      <c r="H168" s="225">
        <v>8.2283118810546121</v>
      </c>
      <c r="I168" s="226">
        <v>8.4952849561708099</v>
      </c>
      <c r="J168" s="226">
        <v>8.7427315860112351</v>
      </c>
      <c r="K168" s="227">
        <v>9.01215707475267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0.31</v>
      </c>
      <c r="D169" s="225">
        <v>1.7190909090909092</v>
      </c>
      <c r="E169" s="221">
        <v>3.128181818181818</v>
      </c>
      <c r="F169" s="225">
        <v>4.53727272727276</v>
      </c>
      <c r="G169" s="225">
        <v>4.9611896086530578</v>
      </c>
      <c r="H169" s="225">
        <v>5.2061363554714317</v>
      </c>
      <c r="I169" s="226">
        <v>5.453109704358555</v>
      </c>
      <c r="J169" s="226">
        <v>5.7083298843776298</v>
      </c>
      <c r="K169" s="227">
        <v>5.9719282538988185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19.055792970280084</v>
      </c>
      <c r="D170" s="225">
        <v>17.307328272564849</v>
      </c>
      <c r="E170" s="221">
        <v>22.368882741400824</v>
      </c>
      <c r="F170" s="225">
        <v>18.821506471815113</v>
      </c>
      <c r="G170" s="225">
        <v>20.062311589545232</v>
      </c>
      <c r="H170" s="225">
        <v>21.984569878326599</v>
      </c>
      <c r="I170" s="226">
        <v>22.269917243179911</v>
      </c>
      <c r="J170" s="226">
        <v>22.562155709098061</v>
      </c>
      <c r="K170" s="227">
        <v>22.85126491304008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6.7497333333333334</v>
      </c>
      <c r="D171" s="225">
        <v>6.8199999999999994</v>
      </c>
      <c r="E171" s="221">
        <v>6.7497333333333334</v>
      </c>
      <c r="F171" s="225">
        <v>6.7497333333333334</v>
      </c>
      <c r="G171" s="225">
        <v>7.2700808970545001</v>
      </c>
      <c r="H171" s="225">
        <v>7.9510496757510714</v>
      </c>
      <c r="I171" s="226">
        <v>8.6857199986869755</v>
      </c>
      <c r="J171" s="226">
        <v>9.5526999344739174</v>
      </c>
      <c r="K171" s="227">
        <v>10.597033456594403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15.013636416052547</v>
      </c>
      <c r="D172" s="225">
        <v>22.605618756031767</v>
      </c>
      <c r="E172" s="221">
        <v>27.481435002016312</v>
      </c>
      <c r="F172" s="225">
        <v>31.098735792569464</v>
      </c>
      <c r="G172" s="225">
        <v>32.340368583793307</v>
      </c>
      <c r="H172" s="225">
        <v>34.549579875441189</v>
      </c>
      <c r="I172" s="226">
        <v>36.256841262761647</v>
      </c>
      <c r="J172" s="226">
        <v>37.982450183912036</v>
      </c>
      <c r="K172" s="227">
        <v>39.638646346914122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8.8230601413272755E-2</v>
      </c>
      <c r="D173" s="225">
        <v>9.5906370681599518E-2</v>
      </c>
      <c r="E173" s="221">
        <v>0.11180287242864674</v>
      </c>
      <c r="F173" s="225">
        <v>9.7154918475806124E-2</v>
      </c>
      <c r="G173" s="225">
        <v>7.9693714451818415E-2</v>
      </c>
      <c r="H173" s="225">
        <v>8.7175448587542143E-2</v>
      </c>
      <c r="I173" s="226">
        <v>9.5937643396611802E-2</v>
      </c>
      <c r="J173" s="226">
        <v>0.10636803826342006</v>
      </c>
      <c r="K173" s="227">
        <v>0.11866493142304914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0.44385118166610443</v>
      </c>
      <c r="D174" s="225">
        <v>0.38473183486762014</v>
      </c>
      <c r="E174" s="221">
        <v>0.37051826080191302</v>
      </c>
      <c r="F174" s="225">
        <v>0.35802844874239226</v>
      </c>
      <c r="G174" s="225">
        <v>0.34966406009858592</v>
      </c>
      <c r="H174" s="225">
        <v>0.3787392187921898</v>
      </c>
      <c r="I174" s="226">
        <v>0.39736306130911037</v>
      </c>
      <c r="J174" s="226">
        <v>0.41345223724320246</v>
      </c>
      <c r="K174" s="227">
        <v>0.42680339515849131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5.1016519255303834</v>
      </c>
      <c r="D175" s="225">
        <v>5.0256924060620394</v>
      </c>
      <c r="E175" s="221">
        <v>4.7741725044614567</v>
      </c>
      <c r="F175" s="225">
        <v>4.623203300668898</v>
      </c>
      <c r="G175" s="225">
        <v>4.6000000000000005</v>
      </c>
      <c r="H175" s="225">
        <v>4.3000000000000007</v>
      </c>
      <c r="I175" s="226">
        <v>4</v>
      </c>
      <c r="J175" s="226">
        <v>3.7000000000000006</v>
      </c>
      <c r="K175" s="227">
        <v>3.4000000000000088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2.3306509300879275</v>
      </c>
      <c r="D176" s="225">
        <v>2.2213508126315502</v>
      </c>
      <c r="E176" s="221">
        <v>2.1388490646299978</v>
      </c>
      <c r="F176" s="225">
        <v>2.1072537482894127</v>
      </c>
      <c r="G176" s="225">
        <v>2.2562743905038087</v>
      </c>
      <c r="H176" s="225">
        <v>2.3828728883712298</v>
      </c>
      <c r="I176" s="226">
        <v>2.3929483039005106</v>
      </c>
      <c r="J176" s="226">
        <v>2.4044522119126994</v>
      </c>
      <c r="K176" s="227">
        <v>2.4156397731669323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3.2578217791038782</v>
      </c>
      <c r="D177" s="225">
        <v>3.5995174657683</v>
      </c>
      <c r="E177" s="221">
        <v>3.6996394598222935</v>
      </c>
      <c r="F177" s="225">
        <v>4.6730579684830129</v>
      </c>
      <c r="G177" s="225">
        <v>5.4735136453300672</v>
      </c>
      <c r="H177" s="225">
        <v>6.1876812777384398</v>
      </c>
      <c r="I177" s="226">
        <v>6.9070585738253403</v>
      </c>
      <c r="J177" s="226">
        <v>7.6720844149876619</v>
      </c>
      <c r="K177" s="227">
        <v>8.487444712920091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2.7900000000000005</v>
      </c>
      <c r="D178" s="225">
        <v>2.17</v>
      </c>
      <c r="E178" s="221">
        <v>1.86</v>
      </c>
      <c r="F178" s="225">
        <v>1.6474285714285632</v>
      </c>
      <c r="G178" s="225">
        <v>2.1393593681806817</v>
      </c>
      <c r="H178" s="225">
        <v>2.3025960670494405</v>
      </c>
      <c r="I178" s="226">
        <v>2.4981939976491381</v>
      </c>
      <c r="J178" s="226">
        <v>2.7217485664551013</v>
      </c>
      <c r="K178" s="227">
        <v>2.9754156710593751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12.414569999999999</v>
      </c>
      <c r="D179" s="225">
        <v>11.257998750000018</v>
      </c>
      <c r="E179" s="221">
        <v>10.101427500000026</v>
      </c>
      <c r="F179" s="225">
        <v>8.9448562500000364</v>
      </c>
      <c r="G179" s="225">
        <v>9.256226926446935</v>
      </c>
      <c r="H179" s="225">
        <v>9.7365147237097602</v>
      </c>
      <c r="I179" s="226">
        <v>10.026368495116827</v>
      </c>
      <c r="J179" s="226">
        <v>10.285582069843445</v>
      </c>
      <c r="K179" s="227">
        <v>10.54029202581771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13.242166666666817</v>
      </c>
      <c r="D180" s="225">
        <v>10.418583333333334</v>
      </c>
      <c r="E180" s="221">
        <v>7.5950000000000006</v>
      </c>
      <c r="F180" s="225">
        <v>4.7714166666667328</v>
      </c>
      <c r="G180" s="225">
        <v>5.2700378887223325</v>
      </c>
      <c r="H180" s="225">
        <v>5.6043187872890936</v>
      </c>
      <c r="I180" s="226">
        <v>5.9351923397345017</v>
      </c>
      <c r="J180" s="226">
        <v>6.281393622240091</v>
      </c>
      <c r="K180" s="227">
        <v>6.6372528607808068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7.036750491736718E-2</v>
      </c>
      <c r="D181" s="225">
        <v>0.11117381196669901</v>
      </c>
      <c r="E181" s="221">
        <v>0.10873960390773454</v>
      </c>
      <c r="F181" s="225">
        <v>0.13646994168681095</v>
      </c>
      <c r="G181" s="225">
        <v>0.14089460190574635</v>
      </c>
      <c r="H181" s="225">
        <v>0.14991277641900555</v>
      </c>
      <c r="I181" s="226">
        <v>0.15794941274269447</v>
      </c>
      <c r="J181" s="226">
        <v>0.16722064994209099</v>
      </c>
      <c r="K181" s="227">
        <v>0.17731982802969995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3.2388799999999938</v>
      </c>
      <c r="D182" s="225">
        <v>2.6734400000000003</v>
      </c>
      <c r="E182" s="221">
        <v>2.1080000000000001</v>
      </c>
      <c r="F182" s="225">
        <v>1.5425599999999999</v>
      </c>
      <c r="G182" s="225">
        <v>1.7370590660634326</v>
      </c>
      <c r="H182" s="225">
        <v>1.8930281070999022</v>
      </c>
      <c r="I182" s="226">
        <v>2.0633253737895361</v>
      </c>
      <c r="J182" s="226">
        <v>2.2543182825215111</v>
      </c>
      <c r="K182" s="227">
        <v>2.4806960292195916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1.3238674411256771E-2</v>
      </c>
      <c r="D183" s="225">
        <v>1.3563271045237257E-2</v>
      </c>
      <c r="E183" s="221">
        <v>1.4692018319284496E-2</v>
      </c>
      <c r="F183" s="225">
        <v>1.8117607965518926E-2</v>
      </c>
      <c r="G183" s="225">
        <v>1.8783200174798946E-2</v>
      </c>
      <c r="H183" s="225">
        <v>1.9224696585631453E-2</v>
      </c>
      <c r="I183" s="226">
        <v>1.9231419442811225E-2</v>
      </c>
      <c r="J183" s="226">
        <v>1.9235105158646685E-2</v>
      </c>
      <c r="K183" s="227">
        <v>1.9234179854366255E-2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0.10860892225473072</v>
      </c>
      <c r="D184" s="225">
        <v>9.7460194375417836E-2</v>
      </c>
      <c r="E184" s="221">
        <v>0.12180489850643049</v>
      </c>
      <c r="F184" s="225">
        <v>0.15030499026485689</v>
      </c>
      <c r="G184" s="225">
        <v>0.15381832527084674</v>
      </c>
      <c r="H184" s="225">
        <v>0.155102969360983</v>
      </c>
      <c r="I184" s="226">
        <v>0.15621974222880963</v>
      </c>
      <c r="J184" s="226">
        <v>0.15746228712137877</v>
      </c>
      <c r="K184" s="227">
        <v>0.15884284657431344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1.6400387646426766</v>
      </c>
      <c r="D185" s="225">
        <v>1.6003070274012992</v>
      </c>
      <c r="E185" s="221">
        <v>2.088694284500662</v>
      </c>
      <c r="F185" s="225">
        <v>2.2457302543340356</v>
      </c>
      <c r="G185" s="225">
        <v>2.4007567971879649</v>
      </c>
      <c r="H185" s="225">
        <v>2.6011204794898268</v>
      </c>
      <c r="I185" s="226">
        <v>2.8058644881235626</v>
      </c>
      <c r="J185" s="226">
        <v>3.0235255892352098</v>
      </c>
      <c r="K185" s="227">
        <v>3.2618549977373719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20.975286121703903</v>
      </c>
      <c r="D186" s="225">
        <v>18.888882575096225</v>
      </c>
      <c r="E186" s="221">
        <v>19.400914826256347</v>
      </c>
      <c r="F186" s="225">
        <v>18.955512649354588</v>
      </c>
      <c r="G186" s="225">
        <v>20.793172368880043</v>
      </c>
      <c r="H186" s="225">
        <v>23.028527834593124</v>
      </c>
      <c r="I186" s="226">
        <v>25.148366364710071</v>
      </c>
      <c r="J186" s="226">
        <v>27.307428995576373</v>
      </c>
      <c r="K186" s="227">
        <v>29.50130819591633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4.3259090909086813E-2</v>
      </c>
      <c r="D187" s="225">
        <v>0.5264833333333333</v>
      </c>
      <c r="E187" s="221">
        <v>0.6169</v>
      </c>
      <c r="F187" s="225">
        <v>1.1543272727272802</v>
      </c>
      <c r="G187" s="225">
        <v>1.242231928703482</v>
      </c>
      <c r="H187" s="225">
        <v>1.3251846399737732</v>
      </c>
      <c r="I187" s="226">
        <v>1.425996754658331</v>
      </c>
      <c r="J187" s="226">
        <v>1.5394203110317954</v>
      </c>
      <c r="K187" s="227">
        <v>1.6666277518277279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3.3941692273690771E-4</v>
      </c>
      <c r="D188" s="225">
        <v>3.8573449839076832E-4</v>
      </c>
      <c r="E188" s="221">
        <v>4.0613665975407643E-4</v>
      </c>
      <c r="F188" s="225">
        <v>4.2161449097789994E-4</v>
      </c>
      <c r="G188" s="225">
        <v>4.1945607555138233E-4</v>
      </c>
      <c r="H188" s="225">
        <v>4.0729134894471226E-4</v>
      </c>
      <c r="I188" s="226">
        <v>3.9548343805076078E-4</v>
      </c>
      <c r="J188" s="226">
        <v>3.8402179461180904E-4</v>
      </c>
      <c r="K188" s="227">
        <v>3.7289618385759858E-4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3.2273895238212664</v>
      </c>
      <c r="D189" s="225">
        <v>3.5346073588488354</v>
      </c>
      <c r="E189" s="221">
        <v>4.064065392796838</v>
      </c>
      <c r="F189" s="225">
        <v>4.7911460262724148</v>
      </c>
      <c r="G189" s="225">
        <v>5.3146892181905869</v>
      </c>
      <c r="H189" s="225">
        <v>5.6580732110112946</v>
      </c>
      <c r="I189" s="226">
        <v>5.9573424235373817</v>
      </c>
      <c r="J189" s="226">
        <v>6.2540383342944601</v>
      </c>
      <c r="K189" s="227">
        <v>6.5967939644731679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41.02605566340533</v>
      </c>
      <c r="D190" s="225">
        <v>26.215283455518133</v>
      </c>
      <c r="E190" s="221">
        <v>16.594972367240544</v>
      </c>
      <c r="F190" s="225">
        <v>16.823219484382822</v>
      </c>
      <c r="G190" s="225">
        <v>16.583325259802059</v>
      </c>
      <c r="H190" s="225">
        <v>16.893373210914504</v>
      </c>
      <c r="I190" s="226">
        <v>17.089047264243849</v>
      </c>
      <c r="J190" s="226">
        <v>17.331901961054534</v>
      </c>
      <c r="K190" s="227">
        <v>17.608828731383607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0.23752489591530337</v>
      </c>
      <c r="D191" s="225">
        <v>0.41557126298808778</v>
      </c>
      <c r="E191" s="221">
        <v>0.49606240335644602</v>
      </c>
      <c r="F191" s="225">
        <v>0.61892435594688755</v>
      </c>
      <c r="G191" s="225">
        <v>0.68225880001458505</v>
      </c>
      <c r="H191" s="225">
        <v>0.75357018354002192</v>
      </c>
      <c r="I191" s="226">
        <v>0.82386701811227825</v>
      </c>
      <c r="J191" s="226">
        <v>0.89674216018445674</v>
      </c>
      <c r="K191" s="227">
        <v>0.97236004999955172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32.091461986881939</v>
      </c>
      <c r="D192" s="225">
        <v>30.677517218029596</v>
      </c>
      <c r="E192" s="221">
        <v>29.089732056050781</v>
      </c>
      <c r="F192" s="225">
        <v>26.897059055640103</v>
      </c>
      <c r="G192" s="225">
        <v>28.391091779060552</v>
      </c>
      <c r="H192" s="225">
        <v>31.187463669640607</v>
      </c>
      <c r="I192" s="226">
        <v>31.753464580063717</v>
      </c>
      <c r="J192" s="226">
        <v>32.333606901928171</v>
      </c>
      <c r="K192" s="227">
        <v>32.908257621631762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197.7800380439902</v>
      </c>
      <c r="D193" s="225">
        <v>207.62341330117977</v>
      </c>
      <c r="E193" s="221">
        <v>206.75932491520103</v>
      </c>
      <c r="F193" s="225">
        <v>211.34889352040193</v>
      </c>
      <c r="G193" s="225">
        <v>243.61202160602241</v>
      </c>
      <c r="H193" s="225">
        <v>273.9593248371545</v>
      </c>
      <c r="I193" s="226">
        <v>294.54922762592798</v>
      </c>
      <c r="J193" s="226">
        <v>315.24425971705426</v>
      </c>
      <c r="K193" s="227">
        <v>335.99427218357613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6.6218069810548972</v>
      </c>
      <c r="D194" s="225">
        <v>7.0326560965495126</v>
      </c>
      <c r="E194" s="221">
        <v>6.5292308504392835</v>
      </c>
      <c r="F194" s="225">
        <v>7.2566307387437119</v>
      </c>
      <c r="G194" s="225">
        <v>7.7758256155172223</v>
      </c>
      <c r="H194" s="225">
        <v>8.5719380158968139</v>
      </c>
      <c r="I194" s="226">
        <v>9.2574979351737081</v>
      </c>
      <c r="J194" s="226">
        <v>10.000304813738403</v>
      </c>
      <c r="K194" s="227">
        <v>10.738920044889609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10.221692000000001</v>
      </c>
      <c r="D195" s="225">
        <v>9.0737000000000005</v>
      </c>
      <c r="E195" s="221">
        <v>8.538888</v>
      </c>
      <c r="F195" s="225">
        <v>7.4152000000000013</v>
      </c>
      <c r="G195" s="225">
        <v>8.1464278490623876</v>
      </c>
      <c r="H195" s="225">
        <v>8.4801785580118185</v>
      </c>
      <c r="I195" s="226">
        <v>8.8725074485946784</v>
      </c>
      <c r="J195" s="226">
        <v>9.2970796635133635</v>
      </c>
      <c r="K195" s="227">
        <v>9.7497895598688693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8.9234055711493301E-2</v>
      </c>
      <c r="D196" s="225">
        <v>0.10704692386561057</v>
      </c>
      <c r="E196" s="221">
        <v>9.3163290086401979E-2</v>
      </c>
      <c r="F196" s="225">
        <v>0.10096963108338022</v>
      </c>
      <c r="G196" s="225">
        <v>0.11110119934428092</v>
      </c>
      <c r="H196" s="225">
        <v>0.11004727589348699</v>
      </c>
      <c r="I196" s="226">
        <v>0.10845506993605379</v>
      </c>
      <c r="J196" s="226">
        <v>0.10695356406780057</v>
      </c>
      <c r="K196" s="227">
        <v>0.10548587891203048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8.458862573483179</v>
      </c>
      <c r="D197" s="225">
        <v>8.6293470937681978</v>
      </c>
      <c r="E197" s="221">
        <v>9.1740696774188031</v>
      </c>
      <c r="F197" s="225">
        <v>10.373562129578174</v>
      </c>
      <c r="G197" s="225">
        <v>11.042451462490813</v>
      </c>
      <c r="H197" s="225">
        <v>12.068011791535053</v>
      </c>
      <c r="I197" s="226">
        <v>12.894735522140683</v>
      </c>
      <c r="J197" s="226">
        <v>13.78284347442929</v>
      </c>
      <c r="K197" s="227">
        <v>14.643693708814247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3.9659333333332505</v>
      </c>
      <c r="D198" s="225">
        <v>9.0928166666666677</v>
      </c>
      <c r="E198" s="221">
        <v>14.2197</v>
      </c>
      <c r="F198" s="225">
        <v>19.346583333333182</v>
      </c>
      <c r="G198" s="225">
        <v>21.417126300050398</v>
      </c>
      <c r="H198" s="225">
        <v>23.41845913859656</v>
      </c>
      <c r="I198" s="226">
        <v>25.065282241079576</v>
      </c>
      <c r="J198" s="226">
        <v>26.832013452244968</v>
      </c>
      <c r="K198" s="227">
        <v>28.698217410805796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1.9439274564954472</v>
      </c>
      <c r="D199" s="225">
        <v>1.9001364659972177</v>
      </c>
      <c r="E199" s="221">
        <v>2.3133894021022305</v>
      </c>
      <c r="F199" s="225">
        <v>2.6857647765366641</v>
      </c>
      <c r="G199" s="225">
        <v>3.0479597431822949</v>
      </c>
      <c r="H199" s="225">
        <v>3.4358745437122136</v>
      </c>
      <c r="I199" s="226">
        <v>3.876838319128753</v>
      </c>
      <c r="J199" s="226">
        <v>4.3795481086944053</v>
      </c>
      <c r="K199" s="227">
        <v>4.9522354889195555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1.8003378571776711</v>
      </c>
      <c r="D200" s="225">
        <v>1.5884340432065556</v>
      </c>
      <c r="E200" s="221">
        <v>1.6467748097228458</v>
      </c>
      <c r="F200" s="225">
        <v>1.8950561987517172</v>
      </c>
      <c r="G200" s="225">
        <v>1.9264064587809702</v>
      </c>
      <c r="H200" s="225">
        <v>2.0608213434440676</v>
      </c>
      <c r="I200" s="226">
        <v>2.1493918544406241</v>
      </c>
      <c r="J200" s="226">
        <v>2.2263401010390704</v>
      </c>
      <c r="K200" s="227">
        <v>2.2958616330338923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4.1797605941159253</v>
      </c>
      <c r="D201" s="225">
        <v>3.1310484866342505</v>
      </c>
      <c r="E201" s="221">
        <v>3.9194378982915961</v>
      </c>
      <c r="F201" s="225">
        <v>3.2742555953273311</v>
      </c>
      <c r="G201" s="225">
        <v>3.4089351613625465</v>
      </c>
      <c r="H201" s="225">
        <v>3.7062101280511679</v>
      </c>
      <c r="I201" s="226">
        <v>3.9108075668597273</v>
      </c>
      <c r="J201" s="226">
        <v>4.0984939444079016</v>
      </c>
      <c r="K201" s="227">
        <v>4.2664903061548465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v>1658.133785005939</v>
      </c>
      <c r="D202" s="231">
        <v>1627.4071217606602</v>
      </c>
      <c r="E202" s="231">
        <v>1683.9347857421481</v>
      </c>
      <c r="F202" s="231">
        <v>1839.9567456960303</v>
      </c>
      <c r="G202" s="231">
        <v>1968.9687886267989</v>
      </c>
      <c r="H202" s="231">
        <v>2122.4305448451564</v>
      </c>
      <c r="I202" s="232">
        <v>2236.6581239306474</v>
      </c>
      <c r="J202" s="232">
        <v>2355.8118512715832</v>
      </c>
      <c r="K202" s="233">
        <v>2482.8287035446597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0">SUMIF($M$7:$M$201,$N$204,C$7:C$201)</f>
        <v>91.034127616942953</v>
      </c>
      <c r="D204" s="225">
        <f t="shared" si="0"/>
        <v>114.78444280750875</v>
      </c>
      <c r="E204" s="225">
        <f t="shared" si="0"/>
        <v>154.21576074471258</v>
      </c>
      <c r="F204" s="225">
        <f t="shared" si="0"/>
        <v>201.39780778890807</v>
      </c>
      <c r="G204" s="225">
        <f t="shared" si="0"/>
        <v>225.5263769614576</v>
      </c>
      <c r="H204" s="225">
        <f t="shared" si="0"/>
        <v>243.88507981780987</v>
      </c>
      <c r="I204" s="225">
        <f t="shared" si="0"/>
        <v>260.27563118076927</v>
      </c>
      <c r="J204" s="225">
        <f t="shared" si="0"/>
        <v>277.78348663103458</v>
      </c>
      <c r="K204" s="227">
        <f t="shared" si="0"/>
        <v>297.9532293948364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1">SUMIF($M$7:$M$201,$N$205,C$7:C$201)</f>
        <v>28.285532119735489</v>
      </c>
      <c r="D205" s="225">
        <f t="shared" si="1"/>
        <v>22.968986882972125</v>
      </c>
      <c r="E205" s="225">
        <f t="shared" si="1"/>
        <v>32.379199597489389</v>
      </c>
      <c r="F205" s="225">
        <f t="shared" si="1"/>
        <v>40.364398288022585</v>
      </c>
      <c r="G205" s="225">
        <f t="shared" si="1"/>
        <v>44.857256781156842</v>
      </c>
      <c r="H205" s="225">
        <f t="shared" si="1"/>
        <v>48.837105186840816</v>
      </c>
      <c r="I205" s="225">
        <f t="shared" si="1"/>
        <v>52.271310541587233</v>
      </c>
      <c r="J205" s="225">
        <f t="shared" si="1"/>
        <v>56.028768054306894</v>
      </c>
      <c r="K205" s="227">
        <f t="shared" si="1"/>
        <v>59.84338116062672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2">SUMIF($M$7:$M$201,$N$206,C$7:C$201)</f>
        <v>6.4578671424466005</v>
      </c>
      <c r="D206" s="225">
        <f t="shared" si="2"/>
        <v>6.8252083630163636</v>
      </c>
      <c r="E206" s="221">
        <f t="shared" si="2"/>
        <v>7.2865701885690202</v>
      </c>
      <c r="F206" s="225">
        <f t="shared" si="2"/>
        <v>8.6333130802288061</v>
      </c>
      <c r="G206" s="225">
        <f t="shared" si="2"/>
        <v>9.8637922306499739</v>
      </c>
      <c r="H206" s="225">
        <f t="shared" si="2"/>
        <v>11.044480595464202</v>
      </c>
      <c r="I206" s="226">
        <f t="shared" si="2"/>
        <v>12.286266186851348</v>
      </c>
      <c r="J206" s="226">
        <f t="shared" si="2"/>
        <v>13.641099026847822</v>
      </c>
      <c r="K206" s="227">
        <f t="shared" si="2"/>
        <v>15.121427155636294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3">SUMIF($M$7:$M$201,$N$207,C$7:C$201)</f>
        <v>13.095285058122034</v>
      </c>
      <c r="D207" s="225">
        <f t="shared" si="3"/>
        <v>13.254939089282205</v>
      </c>
      <c r="E207" s="221">
        <f t="shared" si="3"/>
        <v>13.941254601916562</v>
      </c>
      <c r="F207" s="225">
        <f t="shared" si="3"/>
        <v>15.057020240722434</v>
      </c>
      <c r="G207" s="225">
        <f t="shared" si="3"/>
        <v>16.124691949169474</v>
      </c>
      <c r="H207" s="225">
        <f t="shared" si="3"/>
        <v>17.367281272744325</v>
      </c>
      <c r="I207" s="226">
        <f t="shared" si="3"/>
        <v>18.741603333952519</v>
      </c>
      <c r="J207" s="226">
        <f t="shared" si="3"/>
        <v>20.328911855673585</v>
      </c>
      <c r="K207" s="227">
        <f t="shared" si="3"/>
        <v>22.181804441670955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4">SUMIF($M$7:$M$201,$N$208,C$7:C$201)</f>
        <v>7.4984214151030661</v>
      </c>
      <c r="D208" s="225">
        <f t="shared" si="4"/>
        <v>6.3774950697608199</v>
      </c>
      <c r="E208" s="221">
        <f t="shared" si="4"/>
        <v>5.4818034342462161</v>
      </c>
      <c r="F208" s="225">
        <f t="shared" si="4"/>
        <v>4.5037518571384236</v>
      </c>
      <c r="G208" s="225">
        <f t="shared" si="4"/>
        <v>4.5214394685064203</v>
      </c>
      <c r="H208" s="225">
        <f t="shared" si="4"/>
        <v>4.6342969510973724</v>
      </c>
      <c r="I208" s="226">
        <f t="shared" si="4"/>
        <v>4.7107111763619898</v>
      </c>
      <c r="J208" s="226">
        <f t="shared" si="4"/>
        <v>4.7950525888800781</v>
      </c>
      <c r="K208" s="227">
        <f t="shared" si="4"/>
        <v>4.8861809046480555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5">SUMIF($N$7:$N$208,$B$210,C$7:C$208)</f>
        <v>167.73980246150998</v>
      </c>
      <c r="D210" s="240">
        <f t="shared" si="5"/>
        <v>183.15778588131573</v>
      </c>
      <c r="E210" s="240">
        <f t="shared" si="5"/>
        <v>219.37703025114638</v>
      </c>
      <c r="F210" s="240">
        <f t="shared" si="5"/>
        <v>273.14075227624159</v>
      </c>
      <c r="G210" s="240">
        <f t="shared" si="5"/>
        <v>309.17019492082682</v>
      </c>
      <c r="H210" s="240">
        <f t="shared" si="5"/>
        <v>336.18105930698516</v>
      </c>
      <c r="I210" s="241">
        <f t="shared" si="5"/>
        <v>359.73060537743061</v>
      </c>
      <c r="J210" s="241">
        <f t="shared" si="5"/>
        <v>384.45549972229901</v>
      </c>
      <c r="K210" s="242">
        <f t="shared" si="5"/>
        <v>412.39330486899314</v>
      </c>
    </row>
    <row r="211" spans="2:11">
      <c r="B211" s="239" t="s">
        <v>25</v>
      </c>
      <c r="C211" s="243">
        <f t="shared" ref="C211:K211" si="6">SUMIF($N$7:$N$208,$B$211,C$7:C$208)</f>
        <v>232.34229089473072</v>
      </c>
      <c r="D211" s="243">
        <f t="shared" si="6"/>
        <v>249.30376926620011</v>
      </c>
      <c r="E211" s="243">
        <f t="shared" si="6"/>
        <v>275.40742687813616</v>
      </c>
      <c r="F211" s="243">
        <f t="shared" si="6"/>
        <v>318.40080944904776</v>
      </c>
      <c r="G211" s="243">
        <f t="shared" si="6"/>
        <v>317.07828600478308</v>
      </c>
      <c r="H211" s="243">
        <f t="shared" si="6"/>
        <v>338.63100542656139</v>
      </c>
      <c r="I211" s="244">
        <f t="shared" si="6"/>
        <v>352.23100943616532</v>
      </c>
      <c r="J211" s="244">
        <f t="shared" si="6"/>
        <v>364.92511971181381</v>
      </c>
      <c r="K211" s="245">
        <f t="shared" si="6"/>
        <v>377.20074224464531</v>
      </c>
    </row>
    <row r="212" spans="2:11">
      <c r="B212" s="239" t="s">
        <v>239</v>
      </c>
      <c r="C212" s="243">
        <f t="shared" ref="C212:K212" si="7">SUMIF($N$7:$N$208,$B$212,C$7:C$208)</f>
        <v>18.903159661174776</v>
      </c>
      <c r="D212" s="243">
        <f t="shared" si="7"/>
        <v>30.792370636866053</v>
      </c>
      <c r="E212" s="243">
        <f t="shared" si="7"/>
        <v>42.894430658318953</v>
      </c>
      <c r="F212" s="243">
        <f t="shared" si="7"/>
        <v>55.105352386636369</v>
      </c>
      <c r="G212" s="243">
        <f t="shared" si="7"/>
        <v>59.686788911752757</v>
      </c>
      <c r="H212" s="243">
        <f t="shared" si="7"/>
        <v>65.736436904920239</v>
      </c>
      <c r="I212" s="244">
        <f t="shared" si="7"/>
        <v>71.769022452277184</v>
      </c>
      <c r="J212" s="244">
        <f t="shared" si="7"/>
        <v>78.166044858813052</v>
      </c>
      <c r="K212" s="245">
        <f t="shared" si="7"/>
        <v>84.949532629851419</v>
      </c>
    </row>
    <row r="213" spans="2:11">
      <c r="B213" s="239" t="s">
        <v>429</v>
      </c>
      <c r="C213" s="243">
        <f t="shared" ref="C213:K213" si="8">SUMIF($N$7:$N$208,$B$213,C$7:C$208)</f>
        <v>560.5616982183227</v>
      </c>
      <c r="D213" s="243">
        <f t="shared" si="8"/>
        <v>546.38428208464461</v>
      </c>
      <c r="E213" s="243">
        <f t="shared" si="8"/>
        <v>556.30228340097187</v>
      </c>
      <c r="F213" s="243">
        <f t="shared" si="8"/>
        <v>543.69555507968471</v>
      </c>
      <c r="G213" s="243">
        <f t="shared" si="8"/>
        <v>584.30282424561381</v>
      </c>
      <c r="H213" s="243">
        <f t="shared" si="8"/>
        <v>638.18647667413052</v>
      </c>
      <c r="I213" s="244">
        <f t="shared" si="8"/>
        <v>666.96129363487614</v>
      </c>
      <c r="J213" s="244">
        <f t="shared" si="8"/>
        <v>695.90505689200222</v>
      </c>
      <c r="K213" s="245">
        <f t="shared" si="8"/>
        <v>725.14252928910832</v>
      </c>
    </row>
    <row r="214" spans="2:11">
      <c r="B214" s="239" t="s">
        <v>430</v>
      </c>
      <c r="C214" s="243">
        <f t="shared" ref="C214:K214" si="9">SUMIF($N$7:$N$208,$B$214,C$7:C$208)</f>
        <v>370.57302174381203</v>
      </c>
      <c r="D214" s="243">
        <f t="shared" si="9"/>
        <v>426.50788259722884</v>
      </c>
      <c r="E214" s="243">
        <f t="shared" si="9"/>
        <v>437.39561935437536</v>
      </c>
      <c r="F214" s="243">
        <f t="shared" si="9"/>
        <v>499.07064966883905</v>
      </c>
      <c r="G214" s="243">
        <f t="shared" si="9"/>
        <v>541.70435806270461</v>
      </c>
      <c r="H214" s="243">
        <f t="shared" si="9"/>
        <v>584.81858810595668</v>
      </c>
      <c r="I214" s="244">
        <f t="shared" si="9"/>
        <v>623.85727610224228</v>
      </c>
      <c r="J214" s="244">
        <f t="shared" si="9"/>
        <v>666.61038517934492</v>
      </c>
      <c r="K214" s="245">
        <f t="shared" si="9"/>
        <v>713.42424565496208</v>
      </c>
    </row>
    <row r="215" spans="2:11">
      <c r="B215" s="239" t="s">
        <v>431</v>
      </c>
      <c r="C215" s="243">
        <f t="shared" ref="C215:K215" si="10">SUMIF($N$7:$N$208,$B$215,C$7:C$208)</f>
        <v>308.01381202638919</v>
      </c>
      <c r="D215" s="243">
        <f t="shared" si="10"/>
        <v>191.26103129440551</v>
      </c>
      <c r="E215" s="243">
        <f t="shared" si="10"/>
        <v>152.55799519919873</v>
      </c>
      <c r="F215" s="243">
        <f t="shared" si="10"/>
        <v>150.54362683558139</v>
      </c>
      <c r="G215" s="243">
        <f t="shared" si="10"/>
        <v>157.02633648111919</v>
      </c>
      <c r="H215" s="243">
        <f t="shared" si="10"/>
        <v>158.87697842660421</v>
      </c>
      <c r="I215" s="244">
        <f t="shared" si="10"/>
        <v>162.10891692765532</v>
      </c>
      <c r="J215" s="244">
        <f t="shared" si="10"/>
        <v>165.74974490731128</v>
      </c>
      <c r="K215" s="245">
        <f t="shared" si="10"/>
        <v>169.7183488570993</v>
      </c>
    </row>
    <row r="216" spans="2:11">
      <c r="B216" s="246" t="s">
        <v>476</v>
      </c>
      <c r="C216" s="247">
        <f t="shared" ref="C216:K217" si="11">SUMIF($O$7:$O$208,$B216,C$7:C$208)</f>
        <v>319.25303458637819</v>
      </c>
      <c r="D216" s="247">
        <f t="shared" si="11"/>
        <v>270.24824290752122</v>
      </c>
      <c r="E216" s="247">
        <f t="shared" si="11"/>
        <v>267.45559628736021</v>
      </c>
      <c r="F216" s="247">
        <f t="shared" si="11"/>
        <v>252.60033126818419</v>
      </c>
      <c r="G216" s="247">
        <f t="shared" si="11"/>
        <v>254.03937353260025</v>
      </c>
      <c r="H216" s="247">
        <f t="shared" si="11"/>
        <v>268.17788810718145</v>
      </c>
      <c r="I216" s="247">
        <f t="shared" si="11"/>
        <v>269.4717142118588</v>
      </c>
      <c r="J216" s="247">
        <f t="shared" si="11"/>
        <v>270.76008834539795</v>
      </c>
      <c r="K216" s="248">
        <f t="shared" si="11"/>
        <v>272.24969488506264</v>
      </c>
    </row>
    <row r="217" spans="2:11" ht="13.5" thickBot="1">
      <c r="B217" s="246" t="s">
        <v>475</v>
      </c>
      <c r="C217" s="247">
        <f t="shared" si="11"/>
        <v>51.853231608533463</v>
      </c>
      <c r="D217" s="247">
        <f t="shared" si="11"/>
        <v>59.087869986606819</v>
      </c>
      <c r="E217" s="247">
        <f t="shared" si="11"/>
        <v>68.143199478586553</v>
      </c>
      <c r="F217" s="247">
        <f t="shared" si="11"/>
        <v>81.747271320051951</v>
      </c>
      <c r="G217" s="247">
        <f t="shared" si="11"/>
        <v>87.412685648246082</v>
      </c>
      <c r="H217" s="247">
        <f t="shared" si="11"/>
        <v>95.304171571020959</v>
      </c>
      <c r="I217" s="247">
        <f t="shared" si="11"/>
        <v>102.61102409759042</v>
      </c>
      <c r="J217" s="247">
        <f t="shared" si="11"/>
        <v>110.23860641410552</v>
      </c>
      <c r="K217" s="248">
        <f t="shared" si="11"/>
        <v>118.40016210739779</v>
      </c>
    </row>
    <row r="218" spans="2:11" ht="13.5" thickBot="1">
      <c r="B218" s="249" t="s">
        <v>428</v>
      </c>
      <c r="C218" s="250">
        <f t="shared" ref="C218:K218" si="12">SUM(C210:C215)</f>
        <v>1658.1337850059392</v>
      </c>
      <c r="D218" s="250">
        <f t="shared" si="12"/>
        <v>1627.4071217606609</v>
      </c>
      <c r="E218" s="250">
        <f t="shared" si="12"/>
        <v>1683.9347857421476</v>
      </c>
      <c r="F218" s="250">
        <f t="shared" si="12"/>
        <v>1839.9567456960306</v>
      </c>
      <c r="G218" s="250">
        <f t="shared" si="12"/>
        <v>1968.9687886268002</v>
      </c>
      <c r="H218" s="250">
        <f t="shared" si="12"/>
        <v>2122.4305448451582</v>
      </c>
      <c r="I218" s="251">
        <f t="shared" si="12"/>
        <v>2236.658123930647</v>
      </c>
      <c r="J218" s="251">
        <f t="shared" si="12"/>
        <v>2355.8118512715841</v>
      </c>
      <c r="K218" s="252">
        <f t="shared" si="12"/>
        <v>2482.8287035446597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3">C202-C218</f>
        <v>0</v>
      </c>
      <c r="D220" s="253">
        <f t="shared" si="13"/>
        <v>0</v>
      </c>
      <c r="E220" s="253">
        <f t="shared" si="13"/>
        <v>0</v>
      </c>
      <c r="F220" s="253">
        <f t="shared" si="13"/>
        <v>0</v>
      </c>
      <c r="G220" s="253">
        <f t="shared" si="13"/>
        <v>0</v>
      </c>
      <c r="H220" s="253">
        <f t="shared" si="13"/>
        <v>0</v>
      </c>
      <c r="I220" s="253">
        <f t="shared" si="13"/>
        <v>0</v>
      </c>
      <c r="J220" s="253">
        <f t="shared" si="13"/>
        <v>0</v>
      </c>
      <c r="K220" s="253">
        <f t="shared" si="13"/>
        <v>0</v>
      </c>
    </row>
    <row r="221" spans="2:11" ht="15.75" thickTop="1">
      <c r="B221" s="254" t="s">
        <v>24</v>
      </c>
      <c r="C221" s="255">
        <f>C210/C$218</f>
        <v>0.10116180249044812</v>
      </c>
      <c r="D221" s="255">
        <f t="shared" ref="D221:K221" si="14">D210/D$218</f>
        <v>0.11254576893037116</v>
      </c>
      <c r="E221" s="255">
        <f t="shared" si="14"/>
        <v>0.13027644069628389</v>
      </c>
      <c r="F221" s="255">
        <f t="shared" si="14"/>
        <v>0.14844955073817029</v>
      </c>
      <c r="G221" s="255">
        <f t="shared" si="14"/>
        <v>0.15702137926546236</v>
      </c>
      <c r="H221" s="255">
        <f t="shared" si="14"/>
        <v>0.15839437484702767</v>
      </c>
      <c r="I221" s="255">
        <f t="shared" si="14"/>
        <v>0.16083396989847024</v>
      </c>
      <c r="J221" s="255">
        <f t="shared" si="14"/>
        <v>0.16319448410737195</v>
      </c>
      <c r="K221" s="256">
        <f t="shared" si="14"/>
        <v>0.16609817031687754</v>
      </c>
    </row>
    <row r="222" spans="2:11" ht="15">
      <c r="B222" s="257" t="s">
        <v>25</v>
      </c>
      <c r="C222" s="258">
        <f t="shared" ref="C222:K226" si="15">C211/C$218</f>
        <v>0.14012276512048666</v>
      </c>
      <c r="D222" s="258">
        <f t="shared" si="15"/>
        <v>0.15319078178574216</v>
      </c>
      <c r="E222" s="258">
        <f t="shared" si="15"/>
        <v>0.16354993626238201</v>
      </c>
      <c r="F222" s="258">
        <f t="shared" si="15"/>
        <v>0.17304798615176198</v>
      </c>
      <c r="G222" s="258">
        <f t="shared" si="15"/>
        <v>0.16103774109386471</v>
      </c>
      <c r="H222" s="258">
        <f t="shared" si="15"/>
        <v>0.15954868641002629</v>
      </c>
      <c r="I222" s="258">
        <f t="shared" si="15"/>
        <v>0.15748093357118134</v>
      </c>
      <c r="J222" s="258">
        <f t="shared" si="15"/>
        <v>0.15490418707030448</v>
      </c>
      <c r="K222" s="259">
        <f t="shared" si="15"/>
        <v>0.15192378826059452</v>
      </c>
    </row>
    <row r="223" spans="2:11" ht="15">
      <c r="B223" s="257" t="s">
        <v>239</v>
      </c>
      <c r="C223" s="258">
        <f t="shared" si="15"/>
        <v>1.1400262048883508E-2</v>
      </c>
      <c r="D223" s="258">
        <f t="shared" si="15"/>
        <v>1.8921123193532771E-2</v>
      </c>
      <c r="E223" s="258">
        <f t="shared" si="15"/>
        <v>2.5472738624740993E-2</v>
      </c>
      <c r="F223" s="258">
        <f t="shared" si="15"/>
        <v>2.9949265120246489E-2</v>
      </c>
      <c r="G223" s="258">
        <f t="shared" si="15"/>
        <v>3.0313730342764633E-2</v>
      </c>
      <c r="H223" s="258">
        <f t="shared" si="15"/>
        <v>3.0972244092781862E-2</v>
      </c>
      <c r="I223" s="258">
        <f t="shared" si="15"/>
        <v>3.2087613964959516E-2</v>
      </c>
      <c r="J223" s="258">
        <f t="shared" si="15"/>
        <v>3.3180088136759212E-2</v>
      </c>
      <c r="K223" s="259">
        <f t="shared" si="15"/>
        <v>3.4214818166300211E-2</v>
      </c>
    </row>
    <row r="224" spans="2:11" ht="15">
      <c r="B224" s="257" t="s">
        <v>429</v>
      </c>
      <c r="C224" s="258">
        <f t="shared" si="15"/>
        <v>0.33806783462669437</v>
      </c>
      <c r="D224" s="258">
        <f t="shared" si="15"/>
        <v>0.33573914896815854</v>
      </c>
      <c r="E224" s="258">
        <f t="shared" si="15"/>
        <v>0.33035856739297481</v>
      </c>
      <c r="F224" s="258">
        <f t="shared" si="15"/>
        <v>0.29549366111539327</v>
      </c>
      <c r="G224" s="258">
        <f t="shared" si="15"/>
        <v>0.29675575744048172</v>
      </c>
      <c r="H224" s="258">
        <f t="shared" si="15"/>
        <v>0.30068662469267721</v>
      </c>
      <c r="I224" s="258">
        <f t="shared" si="15"/>
        <v>0.29819545799103847</v>
      </c>
      <c r="J224" s="258">
        <f t="shared" si="15"/>
        <v>0.29539925122474325</v>
      </c>
      <c r="K224" s="259">
        <f t="shared" si="15"/>
        <v>0.29206305221695084</v>
      </c>
    </row>
    <row r="225" spans="2:11" ht="15">
      <c r="B225" s="257" t="s">
        <v>430</v>
      </c>
      <c r="C225" s="258">
        <f t="shared" si="15"/>
        <v>0.22348801109705674</v>
      </c>
      <c r="D225" s="258">
        <f t="shared" si="15"/>
        <v>0.26207817140175599</v>
      </c>
      <c r="E225" s="258">
        <f t="shared" si="15"/>
        <v>0.25974617488622359</v>
      </c>
      <c r="F225" s="258">
        <f t="shared" si="15"/>
        <v>0.27124042499164697</v>
      </c>
      <c r="G225" s="258">
        <f t="shared" si="15"/>
        <v>0.27512084558765426</v>
      </c>
      <c r="H225" s="258">
        <f t="shared" si="15"/>
        <v>0.27554192033578279</v>
      </c>
      <c r="I225" s="258">
        <f t="shared" si="15"/>
        <v>0.27892384152384053</v>
      </c>
      <c r="J225" s="258">
        <f t="shared" si="15"/>
        <v>0.28296418698273046</v>
      </c>
      <c r="K225" s="259">
        <f t="shared" si="15"/>
        <v>0.28734332120312117</v>
      </c>
    </row>
    <row r="226" spans="2:11" ht="15.75" thickBot="1">
      <c r="B226" s="260" t="s">
        <v>431</v>
      </c>
      <c r="C226" s="261">
        <f t="shared" si="15"/>
        <v>0.18575932461643072</v>
      </c>
      <c r="D226" s="261">
        <f t="shared" si="15"/>
        <v>0.11752500572043942</v>
      </c>
      <c r="E226" s="261">
        <f t="shared" si="15"/>
        <v>9.05961421373946E-2</v>
      </c>
      <c r="F226" s="261">
        <f t="shared" si="15"/>
        <v>8.1819111882781126E-2</v>
      </c>
      <c r="G226" s="261">
        <f t="shared" si="15"/>
        <v>7.9750546269772321E-2</v>
      </c>
      <c r="H226" s="261">
        <f t="shared" si="15"/>
        <v>7.4856149621704143E-2</v>
      </c>
      <c r="I226" s="261">
        <f t="shared" si="15"/>
        <v>7.247818305050982E-2</v>
      </c>
      <c r="J226" s="261">
        <f t="shared" si="15"/>
        <v>7.0357802478090689E-2</v>
      </c>
      <c r="K226" s="262">
        <f t="shared" si="15"/>
        <v>6.8356849836155642E-2</v>
      </c>
    </row>
    <row r="227" spans="2:11" ht="13.5" thickTop="1"/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432</v>
      </c>
      <c r="D2" s="215"/>
      <c r="E2" s="215"/>
      <c r="F2" s="215"/>
      <c r="G2" s="215"/>
      <c r="H2" s="215"/>
      <c r="I2" s="215"/>
      <c r="J2" s="215"/>
      <c r="K2" s="215"/>
    </row>
    <row r="3" spans="2:15" ht="16.5">
      <c r="B3" s="213" t="s">
        <v>427</v>
      </c>
      <c r="C3" s="214" t="s">
        <v>433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280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3.7435860000000001</v>
      </c>
      <c r="D7" s="221">
        <v>4.2422209199999994</v>
      </c>
      <c r="E7" s="221">
        <v>5.5499219999999996</v>
      </c>
      <c r="F7" s="221">
        <v>5.7679439999999991</v>
      </c>
      <c r="G7" s="221">
        <v>6.4411147085604208</v>
      </c>
      <c r="H7" s="221">
        <v>7.0824061023046472</v>
      </c>
      <c r="I7" s="222">
        <v>7.8180130428416152</v>
      </c>
      <c r="J7" s="222">
        <v>8.6697123366998365</v>
      </c>
      <c r="K7" s="223">
        <v>9.6360432454193745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1.2064757707444331</v>
      </c>
      <c r="D8" s="225">
        <v>1.6999892348269465</v>
      </c>
      <c r="E8" s="221">
        <v>1.4592589207815534</v>
      </c>
      <c r="F8" s="225">
        <v>1.3240841472488465</v>
      </c>
      <c r="G8" s="225">
        <v>1.2036903478758254</v>
      </c>
      <c r="H8" s="225">
        <v>1.1816441617626934</v>
      </c>
      <c r="I8" s="226">
        <v>1.162402094772117</v>
      </c>
      <c r="J8" s="226">
        <v>1.1466957663331911</v>
      </c>
      <c r="K8" s="227">
        <v>1.1326214425915344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3.4043894430415857</v>
      </c>
      <c r="D9" s="225">
        <v>3.4266050000000003</v>
      </c>
      <c r="E9" s="221">
        <v>3.86463</v>
      </c>
      <c r="F9" s="225">
        <v>4.2032080853656542</v>
      </c>
      <c r="G9" s="225">
        <v>4.5566265019814072</v>
      </c>
      <c r="H9" s="225">
        <v>5.0316929954358613</v>
      </c>
      <c r="I9" s="226">
        <v>5.5557147152151662</v>
      </c>
      <c r="J9" s="226">
        <v>6.1361123687890275</v>
      </c>
      <c r="K9" s="227">
        <v>6.7770633699866272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2.3165163</v>
      </c>
      <c r="D11" s="225">
        <v>2.244186</v>
      </c>
      <c r="E11" s="221">
        <v>3.0392250000000001</v>
      </c>
      <c r="F11" s="225">
        <v>3.0975629999999996</v>
      </c>
      <c r="G11" s="225">
        <v>3.2240463216381916</v>
      </c>
      <c r="H11" s="225">
        <v>3.4579906956578204</v>
      </c>
      <c r="I11" s="226">
        <v>3.602909334406863</v>
      </c>
      <c r="J11" s="226">
        <v>3.7216806330554912</v>
      </c>
      <c r="K11" s="227">
        <v>3.8061384756294476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2.121E-2</v>
      </c>
      <c r="D12" s="225">
        <v>2.2469999999999997E-2</v>
      </c>
      <c r="E12" s="221">
        <v>2.3729999999999998E-2</v>
      </c>
      <c r="F12" s="225">
        <v>2.4643644770568442E-2</v>
      </c>
      <c r="G12" s="225">
        <v>2.5916165876865727E-2</v>
      </c>
      <c r="H12" s="225">
        <v>2.7695409618628992E-2</v>
      </c>
      <c r="I12" s="226">
        <v>2.9623651305637325E-2</v>
      </c>
      <c r="J12" s="226">
        <v>3.1716209227237557E-2</v>
      </c>
      <c r="K12" s="227">
        <v>3.399027219301691E-2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57.375885000000004</v>
      </c>
      <c r="D13" s="225">
        <v>59.004658999999997</v>
      </c>
      <c r="E13" s="221">
        <v>57.525551999999998</v>
      </c>
      <c r="F13" s="225">
        <v>60.514586879119022</v>
      </c>
      <c r="G13" s="225">
        <v>62.877696610802161</v>
      </c>
      <c r="H13" s="225">
        <v>67.036749286835359</v>
      </c>
      <c r="I13" s="226">
        <v>69.682043482003934</v>
      </c>
      <c r="J13" s="226">
        <v>71.614945741383451</v>
      </c>
      <c r="K13" s="227">
        <v>73.361645613099469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0.8703240000000001</v>
      </c>
      <c r="D14" s="225">
        <v>0.7788584999999999</v>
      </c>
      <c r="E14" s="221">
        <v>0.68739299999999992</v>
      </c>
      <c r="F14" s="225">
        <v>0.82910800000000018</v>
      </c>
      <c r="G14" s="225">
        <v>0.89637014384350777</v>
      </c>
      <c r="H14" s="225">
        <v>0.89297335875713157</v>
      </c>
      <c r="I14" s="226">
        <v>0.88850957616836113</v>
      </c>
      <c r="J14" s="226">
        <v>0.88369795939036799</v>
      </c>
      <c r="K14" s="227">
        <v>0.87619365791803872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63.918834851835598</v>
      </c>
      <c r="D15" s="225">
        <v>59.342240722806928</v>
      </c>
      <c r="E15" s="221">
        <v>60.442208322970522</v>
      </c>
      <c r="F15" s="225">
        <v>60.124428709246857</v>
      </c>
      <c r="G15" s="225">
        <v>57.211002558315187</v>
      </c>
      <c r="H15" s="225">
        <v>59.428721653495259</v>
      </c>
      <c r="I15" s="226">
        <v>61.155653092189254</v>
      </c>
      <c r="J15" s="226">
        <v>62.921112850455614</v>
      </c>
      <c r="K15" s="227">
        <v>64.722847273609091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3.753345919026732</v>
      </c>
      <c r="D16" s="225">
        <v>3.6136264395523532</v>
      </c>
      <c r="E16" s="221">
        <v>3.4168817867310213</v>
      </c>
      <c r="F16" s="225">
        <v>3.2286256785664982</v>
      </c>
      <c r="G16" s="225">
        <v>3.216931874362722</v>
      </c>
      <c r="H16" s="225">
        <v>3.2348228775681549</v>
      </c>
      <c r="I16" s="226">
        <v>3.2303143390554099</v>
      </c>
      <c r="J16" s="226">
        <v>3.2210986186014741</v>
      </c>
      <c r="K16" s="227">
        <v>3.1996975408710919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3.44442</v>
      </c>
      <c r="D17" s="225">
        <v>2.644710265366728</v>
      </c>
      <c r="E17" s="221">
        <v>3.2458796668512733</v>
      </c>
      <c r="F17" s="225">
        <v>3.9272282235279588</v>
      </c>
      <c r="G17" s="225">
        <v>4.2741122561296452</v>
      </c>
      <c r="H17" s="225">
        <v>4.3085115177711861</v>
      </c>
      <c r="I17" s="226">
        <v>4.3448928266802529</v>
      </c>
      <c r="J17" s="226">
        <v>4.3868700010683392</v>
      </c>
      <c r="K17" s="227">
        <v>4.4262092064195322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3.7033500000000002E-3</v>
      </c>
      <c r="D18" s="225">
        <v>3.3831000000000009E-3</v>
      </c>
      <c r="E18" s="221">
        <v>3.1584210000000002E-3</v>
      </c>
      <c r="F18" s="225">
        <v>3.444E-3</v>
      </c>
      <c r="G18" s="225">
        <v>3.5012341987990334E-3</v>
      </c>
      <c r="H18" s="225">
        <v>3.7008010741098377E-3</v>
      </c>
      <c r="I18" s="226">
        <v>3.9252998881727725E-3</v>
      </c>
      <c r="J18" s="226">
        <v>4.1786310791189748E-3</v>
      </c>
      <c r="K18" s="227">
        <v>4.4647425973569623E-3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2.0080674171957455E-2</v>
      </c>
      <c r="D19" s="225">
        <v>1.7077671432648996E-2</v>
      </c>
      <c r="E19" s="221">
        <v>1.9088414845869796E-2</v>
      </c>
      <c r="F19" s="225">
        <v>1.9904593633509327E-2</v>
      </c>
      <c r="G19" s="225">
        <v>2.0221906644435694E-2</v>
      </c>
      <c r="H19" s="225">
        <v>2.1426927570923859E-2</v>
      </c>
      <c r="I19" s="226">
        <v>2.2863043222640336E-2</v>
      </c>
      <c r="J19" s="226">
        <v>2.4567224152541364E-2</v>
      </c>
      <c r="K19" s="227">
        <v>2.6565282524884486E-2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8.1754849122515036</v>
      </c>
      <c r="D20" s="225">
        <v>8.8975155896709506</v>
      </c>
      <c r="E20" s="221">
        <v>9.0553252092256038</v>
      </c>
      <c r="F20" s="225">
        <v>9.9959846055484238</v>
      </c>
      <c r="G20" s="225">
        <v>11.481232531549653</v>
      </c>
      <c r="H20" s="225">
        <v>13.504603226831575</v>
      </c>
      <c r="I20" s="226">
        <v>15.845318223786339</v>
      </c>
      <c r="J20" s="226">
        <v>18.69507728391698</v>
      </c>
      <c r="K20" s="227">
        <v>22.111006878622742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2.3520000000000003E-2</v>
      </c>
      <c r="D21" s="225">
        <v>2.3520000000000003E-2</v>
      </c>
      <c r="E21" s="221">
        <v>2.0475326581964007E-2</v>
      </c>
      <c r="F21" s="225">
        <v>1.3028938061521288E-2</v>
      </c>
      <c r="G21" s="225">
        <v>1.1942281232458853E-2</v>
      </c>
      <c r="H21" s="225">
        <v>1.2404273088252692E-2</v>
      </c>
      <c r="I21" s="226">
        <v>1.2875667050440099E-2</v>
      </c>
      <c r="J21" s="226">
        <v>1.340457226856207E-2</v>
      </c>
      <c r="K21" s="227">
        <v>1.3998298644326918E-2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9.9682430338124952</v>
      </c>
      <c r="D22" s="225">
        <v>7.4016396018032999</v>
      </c>
      <c r="E22" s="221">
        <v>6.1742430464062954</v>
      </c>
      <c r="F22" s="225">
        <v>6.0899828679178434</v>
      </c>
      <c r="G22" s="225">
        <v>5.9442879991039153</v>
      </c>
      <c r="H22" s="225">
        <v>5.8203066863418087</v>
      </c>
      <c r="I22" s="226">
        <v>5.7014090382361511</v>
      </c>
      <c r="J22" s="226">
        <v>5.575874598022426</v>
      </c>
      <c r="K22" s="227">
        <v>5.4196204960185579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4.1316283379705663</v>
      </c>
      <c r="D23" s="225">
        <v>4.1295747058023986</v>
      </c>
      <c r="E23" s="221">
        <v>3.8533706835556591</v>
      </c>
      <c r="F23" s="225">
        <v>3.5218922775835262</v>
      </c>
      <c r="G23" s="225">
        <v>3.4046472036944357</v>
      </c>
      <c r="H23" s="225">
        <v>3.3715660042065094</v>
      </c>
      <c r="I23" s="226">
        <v>3.3303040098111936</v>
      </c>
      <c r="J23" s="226">
        <v>3.2826895175379298</v>
      </c>
      <c r="K23" s="227">
        <v>3.2182752221617958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8.0890632256362741E-2</v>
      </c>
      <c r="D24" s="225">
        <v>5.5191694837754372E-2</v>
      </c>
      <c r="E24" s="221">
        <v>7.0335979323592673E-2</v>
      </c>
      <c r="F24" s="225">
        <v>7.7694907621269307E-2</v>
      </c>
      <c r="G24" s="225">
        <v>0.11203980301737798</v>
      </c>
      <c r="H24" s="225">
        <v>0.12286501522345912</v>
      </c>
      <c r="I24" s="226">
        <v>0.13099923902566946</v>
      </c>
      <c r="J24" s="226">
        <v>0.13969535438918523</v>
      </c>
      <c r="K24" s="227">
        <v>0.14773613494165327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0.99075751303340553</v>
      </c>
      <c r="D25" s="225">
        <v>1.0094485800000002</v>
      </c>
      <c r="E25" s="221">
        <v>1.2165299999999999</v>
      </c>
      <c r="F25" s="225">
        <v>1.399372411639356</v>
      </c>
      <c r="G25" s="225">
        <v>1.5630838063637684</v>
      </c>
      <c r="H25" s="225">
        <v>1.6925764610044043</v>
      </c>
      <c r="I25" s="226">
        <v>1.8039444314033661</v>
      </c>
      <c r="J25" s="226">
        <v>1.9119725109774881</v>
      </c>
      <c r="K25" s="227">
        <v>2.0129907172318409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0.35222975542927393</v>
      </c>
      <c r="D26" s="225">
        <v>0.36253000000000002</v>
      </c>
      <c r="E26" s="221">
        <v>0.40172999999999998</v>
      </c>
      <c r="F26" s="225">
        <v>0.4127268765599108</v>
      </c>
      <c r="G26" s="225">
        <v>0.43860577950408408</v>
      </c>
      <c r="H26" s="225">
        <v>0.48565046635177989</v>
      </c>
      <c r="I26" s="226">
        <v>0.53609996459076514</v>
      </c>
      <c r="J26" s="226">
        <v>0.59124682725650157</v>
      </c>
      <c r="K26" s="227">
        <v>0.65001219058251236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7.6185900000000002</v>
      </c>
      <c r="D27" s="225">
        <v>8.6865450000000006</v>
      </c>
      <c r="E27" s="221">
        <v>9.8777699999999999</v>
      </c>
      <c r="F27" s="225">
        <v>6.8504544648239651</v>
      </c>
      <c r="G27" s="225">
        <v>7.4841993310301769</v>
      </c>
      <c r="H27" s="225">
        <v>8.2339210452443972</v>
      </c>
      <c r="I27" s="226">
        <v>8.8307638373916486</v>
      </c>
      <c r="J27" s="226">
        <v>9.472679709335349</v>
      </c>
      <c r="K27" s="227">
        <v>10.087041518040907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1.554</v>
      </c>
      <c r="D28" s="225">
        <v>1.2051675959082624</v>
      </c>
      <c r="E28" s="221">
        <v>1.3736075496802325</v>
      </c>
      <c r="F28" s="225">
        <v>1.4125010431011014</v>
      </c>
      <c r="G28" s="225">
        <v>1.438012525638608</v>
      </c>
      <c r="H28" s="225">
        <v>1.4223635500240976</v>
      </c>
      <c r="I28" s="226">
        <v>1.4064323702300163</v>
      </c>
      <c r="J28" s="226">
        <v>1.3921818819332381</v>
      </c>
      <c r="K28" s="227">
        <v>1.3771880784035377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1.9643343765822185</v>
      </c>
      <c r="D29" s="225">
        <v>1.9406401252233871</v>
      </c>
      <c r="E29" s="221">
        <v>1.9282601037187723</v>
      </c>
      <c r="F29" s="225">
        <v>1.7378718286478043</v>
      </c>
      <c r="G29" s="225">
        <v>1.8830341981557994</v>
      </c>
      <c r="H29" s="225">
        <v>2.0550550095304962</v>
      </c>
      <c r="I29" s="226">
        <v>2.1593204909671764</v>
      </c>
      <c r="J29" s="226">
        <v>2.2446306054110274</v>
      </c>
      <c r="K29" s="227">
        <v>2.3070126738635182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176.79900000000001</v>
      </c>
      <c r="D30" s="225">
        <v>192.67500000000001</v>
      </c>
      <c r="E30" s="221">
        <v>201.57900000000001</v>
      </c>
      <c r="F30" s="225">
        <v>241.227</v>
      </c>
      <c r="G30" s="225">
        <v>210.62940552757141</v>
      </c>
      <c r="H30" s="225">
        <v>220.94626060586114</v>
      </c>
      <c r="I30" s="226">
        <v>221.96352558383296</v>
      </c>
      <c r="J30" s="226">
        <v>220.83411548186555</v>
      </c>
      <c r="K30" s="227">
        <v>218.98168685481031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6.0148409999999999E-3</v>
      </c>
      <c r="D31" s="225">
        <v>6.6760049999999996E-3</v>
      </c>
      <c r="E31" s="221">
        <v>8.3353620000000007E-3</v>
      </c>
      <c r="F31" s="225">
        <v>7.6293629999999992E-3</v>
      </c>
      <c r="G31" s="225">
        <v>6.9938401051429623E-3</v>
      </c>
      <c r="H31" s="225">
        <v>6.7318713399719841E-3</v>
      </c>
      <c r="I31" s="226">
        <v>6.5057266956423283E-3</v>
      </c>
      <c r="J31" s="226">
        <v>6.322356860537913E-3</v>
      </c>
      <c r="K31" s="227">
        <v>6.182708480824064E-3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3.8981168015858882</v>
      </c>
      <c r="D32" s="225">
        <v>1.958319672136779</v>
      </c>
      <c r="E32" s="221">
        <v>1.7795377263858831</v>
      </c>
      <c r="F32" s="225">
        <v>1.5759310165337905</v>
      </c>
      <c r="G32" s="225">
        <v>1.3922449378786483</v>
      </c>
      <c r="H32" s="225">
        <v>1.3549230203797962</v>
      </c>
      <c r="I32" s="226">
        <v>1.3275070422343358</v>
      </c>
      <c r="J32" s="226">
        <v>1.3078793478609718</v>
      </c>
      <c r="K32" s="227">
        <v>1.291172568900121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3.5062794327287565</v>
      </c>
      <c r="D33" s="225">
        <v>4.3061036181972705</v>
      </c>
      <c r="E33" s="221">
        <v>5.2996381636122827</v>
      </c>
      <c r="F33" s="225">
        <v>6.536212392961505</v>
      </c>
      <c r="G33" s="225">
        <v>7.8128519135111603</v>
      </c>
      <c r="H33" s="225">
        <v>8.7660494589737503</v>
      </c>
      <c r="I33" s="226">
        <v>9.5939064985249622</v>
      </c>
      <c r="J33" s="226">
        <v>10.503567059467295</v>
      </c>
      <c r="K33" s="227">
        <v>11.497725976012672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12.278342622</v>
      </c>
      <c r="D34" s="225">
        <v>13.043004533999998</v>
      </c>
      <c r="E34" s="221">
        <v>14.537374404000001</v>
      </c>
      <c r="F34" s="225">
        <v>16.127760012000003</v>
      </c>
      <c r="G34" s="225">
        <v>18.687130000357129</v>
      </c>
      <c r="H34" s="225">
        <v>21.114469799914172</v>
      </c>
      <c r="I34" s="226">
        <v>23.576062421230976</v>
      </c>
      <c r="J34" s="226">
        <v>26.348073955685351</v>
      </c>
      <c r="K34" s="227">
        <v>29.337888808598894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0.47611755079089552</v>
      </c>
      <c r="D35" s="225">
        <v>0.34111378769418843</v>
      </c>
      <c r="E35" s="221">
        <v>0.34254000000000001</v>
      </c>
      <c r="F35" s="225">
        <v>0.42105000000000004</v>
      </c>
      <c r="G35" s="225">
        <v>0.60114706868980738</v>
      </c>
      <c r="H35" s="225">
        <v>0.65974846576018853</v>
      </c>
      <c r="I35" s="226">
        <v>0.71603844318956555</v>
      </c>
      <c r="J35" s="226">
        <v>0.77745683446657299</v>
      </c>
      <c r="K35" s="227">
        <v>0.84316248759032386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2.9341846962627445</v>
      </c>
      <c r="D36" s="225">
        <v>3.5506143426066088</v>
      </c>
      <c r="E36" s="221">
        <v>3.6695427155970464</v>
      </c>
      <c r="F36" s="225">
        <v>3.8495526138733522</v>
      </c>
      <c r="G36" s="225">
        <v>4.4070367360552547</v>
      </c>
      <c r="H36" s="225">
        <v>4.8431862512332611</v>
      </c>
      <c r="I36" s="226">
        <v>5.2671164729751832</v>
      </c>
      <c r="J36" s="226">
        <v>5.744194801450889</v>
      </c>
      <c r="K36" s="227">
        <v>6.2481456313480654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2.2342365845263576</v>
      </c>
      <c r="D37" s="225">
        <v>2.215556524412412</v>
      </c>
      <c r="E37" s="221">
        <v>2.7488216932088858</v>
      </c>
      <c r="F37" s="225">
        <v>2.7971312625159377</v>
      </c>
      <c r="G37" s="225">
        <v>2.8840562415860229</v>
      </c>
      <c r="H37" s="225">
        <v>3.1054363836897516</v>
      </c>
      <c r="I37" s="226">
        <v>3.2797895908079195</v>
      </c>
      <c r="J37" s="226">
        <v>3.4346437596250046</v>
      </c>
      <c r="K37" s="227">
        <v>3.5657833778735548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16.293705086566508</v>
      </c>
      <c r="D38" s="225">
        <v>19.281795084222004</v>
      </c>
      <c r="E38" s="221">
        <v>19.92084493899188</v>
      </c>
      <c r="F38" s="225">
        <v>21.96001952166624</v>
      </c>
      <c r="G38" s="225">
        <v>20.717871821847936</v>
      </c>
      <c r="H38" s="225">
        <v>21.21053504084486</v>
      </c>
      <c r="I38" s="226">
        <v>21.461823898973364</v>
      </c>
      <c r="J38" s="226">
        <v>21.667780676555843</v>
      </c>
      <c r="K38" s="227">
        <v>21.822949740518581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3.0115689814987131E-2</v>
      </c>
      <c r="D39" s="225">
        <v>3.3600000000000005E-2</v>
      </c>
      <c r="E39" s="221">
        <v>3.7107000000000001E-2</v>
      </c>
      <c r="F39" s="225">
        <v>4.3480876209393886E-2</v>
      </c>
      <c r="G39" s="225">
        <v>6.1913910932692773E-2</v>
      </c>
      <c r="H39" s="225">
        <v>6.6908278819844569E-2</v>
      </c>
      <c r="I39" s="226">
        <v>7.2614422355567421E-2</v>
      </c>
      <c r="J39" s="226">
        <v>7.9303985662508458E-2</v>
      </c>
      <c r="K39" s="227">
        <v>8.714826084471923E-2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1.9229589812801726</v>
      </c>
      <c r="D40" s="225">
        <v>2.2148550536677889</v>
      </c>
      <c r="E40" s="221">
        <v>2.5222771983847956</v>
      </c>
      <c r="F40" s="225">
        <v>2.7931763861750114</v>
      </c>
      <c r="G40" s="225">
        <v>2.9180732626771775</v>
      </c>
      <c r="H40" s="225">
        <v>3.1193068255853302</v>
      </c>
      <c r="I40" s="226">
        <v>3.2644460809402678</v>
      </c>
      <c r="J40" s="226">
        <v>3.3802743055117621</v>
      </c>
      <c r="K40" s="227">
        <v>3.4618370176973792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4.0928147399999997</v>
      </c>
      <c r="D41" s="225">
        <v>4.597838994</v>
      </c>
      <c r="E41" s="221">
        <v>5.6342692770000005</v>
      </c>
      <c r="F41" s="225">
        <v>6.2537579999999986</v>
      </c>
      <c r="G41" s="225">
        <v>6.9676361741966559</v>
      </c>
      <c r="H41" s="225">
        <v>7.6243193378403555</v>
      </c>
      <c r="I41" s="226">
        <v>8.0601401132068968</v>
      </c>
      <c r="J41" s="226">
        <v>8.4798368358031677</v>
      </c>
      <c r="K41" s="227">
        <v>8.8598282097776941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5.8079522291063821</v>
      </c>
      <c r="D42" s="225">
        <v>6.2768324450180684</v>
      </c>
      <c r="E42" s="221">
        <v>4.7959946701084109</v>
      </c>
      <c r="F42" s="225">
        <v>4.5857727951191478</v>
      </c>
      <c r="G42" s="225">
        <v>4.597135805860125</v>
      </c>
      <c r="H42" s="225">
        <v>4.8326494504412345</v>
      </c>
      <c r="I42" s="226">
        <v>5.0212647740065002</v>
      </c>
      <c r="J42" s="226">
        <v>5.2271745366232505</v>
      </c>
      <c r="K42" s="227">
        <v>5.426603006385899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185.85284932374404</v>
      </c>
      <c r="D43" s="225">
        <v>221.44872204931204</v>
      </c>
      <c r="E43" s="221">
        <v>231.06202251273365</v>
      </c>
      <c r="F43" s="225">
        <v>217.45248826210423</v>
      </c>
      <c r="G43" s="225">
        <v>212.53191887135614</v>
      </c>
      <c r="H43" s="225">
        <v>225.31996255092324</v>
      </c>
      <c r="I43" s="226">
        <v>234.49304185568397</v>
      </c>
      <c r="J43" s="226">
        <v>243.35954214856426</v>
      </c>
      <c r="K43" s="227">
        <v>250.26470263654173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25.945499999999999</v>
      </c>
      <c r="D44" s="225">
        <v>29.1158</v>
      </c>
      <c r="E44" s="221">
        <v>30.928799999999999</v>
      </c>
      <c r="F44" s="225">
        <v>31.28176547146759</v>
      </c>
      <c r="G44" s="225">
        <v>32.639422029830925</v>
      </c>
      <c r="H44" s="225">
        <v>34.730092585715603</v>
      </c>
      <c r="I44" s="226">
        <v>36.105489447071569</v>
      </c>
      <c r="J44" s="226">
        <v>37.437814582730091</v>
      </c>
      <c r="K44" s="227">
        <v>38.483217282217396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4.8902478181744188E-2</v>
      </c>
      <c r="D45" s="225">
        <v>5.0437891743530347E-2</v>
      </c>
      <c r="E45" s="221">
        <v>5.4044560449720232E-2</v>
      </c>
      <c r="F45" s="225">
        <v>5.1631609223647311E-2</v>
      </c>
      <c r="G45" s="225">
        <v>5.0852581553639413E-2</v>
      </c>
      <c r="H45" s="225">
        <v>5.1662687315954463E-2</v>
      </c>
      <c r="I45" s="226">
        <v>5.2378460737683957E-2</v>
      </c>
      <c r="J45" s="226">
        <v>5.3203976540597858E-2</v>
      </c>
      <c r="K45" s="227">
        <v>5.4155035954516179E-2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7.6259062000225822E-2</v>
      </c>
      <c r="D46" s="225">
        <v>6.5922499999999995E-2</v>
      </c>
      <c r="E46" s="221">
        <v>4.62E-3</v>
      </c>
      <c r="F46" s="225">
        <v>5.4032027465550254E-3</v>
      </c>
      <c r="G46" s="225">
        <v>5.5482218116272063E-3</v>
      </c>
      <c r="H46" s="225">
        <v>5.8835600500808868E-3</v>
      </c>
      <c r="I46" s="226">
        <v>6.1920851661034669E-3</v>
      </c>
      <c r="J46" s="226">
        <v>6.4824363903485038E-3</v>
      </c>
      <c r="K46" s="227">
        <v>6.7429006020732485E-3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1.5206097368946889</v>
      </c>
      <c r="D47" s="225">
        <v>1.3033440000000001</v>
      </c>
      <c r="E47" s="221">
        <v>1.1056499999999998</v>
      </c>
      <c r="F47" s="225">
        <v>1.4581991524100844</v>
      </c>
      <c r="G47" s="225">
        <v>1.492351195082265</v>
      </c>
      <c r="H47" s="225">
        <v>1.5744527981449348</v>
      </c>
      <c r="I47" s="226">
        <v>1.6524030298504833</v>
      </c>
      <c r="J47" s="226">
        <v>1.728182853869175</v>
      </c>
      <c r="K47" s="227">
        <v>1.7996530168118825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8.904031674359365E-3</v>
      </c>
      <c r="D48" s="225">
        <v>1.0712535820478104E-2</v>
      </c>
      <c r="E48" s="221">
        <v>9.3276452581349291E-3</v>
      </c>
      <c r="F48" s="225">
        <v>6.7343697933550566E-3</v>
      </c>
      <c r="G48" s="225">
        <v>6.7860153411769212E-3</v>
      </c>
      <c r="H48" s="225">
        <v>6.6731594602564255E-3</v>
      </c>
      <c r="I48" s="226">
        <v>6.5557879859356148E-3</v>
      </c>
      <c r="J48" s="226">
        <v>6.4415824362707794E-3</v>
      </c>
      <c r="K48" s="227">
        <v>6.3303800380617274E-3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2.3449377</v>
      </c>
      <c r="D49" s="225">
        <v>2.4862729499999996</v>
      </c>
      <c r="E49" s="221">
        <v>1.7870999999999999</v>
      </c>
      <c r="F49" s="225">
        <v>1.8627</v>
      </c>
      <c r="G49" s="225">
        <v>2.4023151702456889</v>
      </c>
      <c r="H49" s="225">
        <v>2.5378548323423011</v>
      </c>
      <c r="I49" s="226">
        <v>2.6465293203566387</v>
      </c>
      <c r="J49" s="226">
        <v>2.7615489386327647</v>
      </c>
      <c r="K49" s="227">
        <v>2.870506408231404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1.1308289999999999</v>
      </c>
      <c r="D50" s="225">
        <v>1.7577525000000001</v>
      </c>
      <c r="E50" s="221">
        <v>4.8923699999999997</v>
      </c>
      <c r="F50" s="225">
        <v>4.8923699999999997</v>
      </c>
      <c r="G50" s="225">
        <v>4.8923699999999997</v>
      </c>
      <c r="H50" s="225">
        <v>4.8923699999999997</v>
      </c>
      <c r="I50" s="226">
        <v>4.8923699999999997</v>
      </c>
      <c r="J50" s="226">
        <v>4.8923699999999997</v>
      </c>
      <c r="K50" s="227">
        <v>4.8923699999999997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1.2419195901070286</v>
      </c>
      <c r="D51" s="225">
        <v>0.76721739106964493</v>
      </c>
      <c r="E51" s="221">
        <v>0.7017273574171119</v>
      </c>
      <c r="F51" s="225">
        <v>0.80576184365442349</v>
      </c>
      <c r="G51" s="225">
        <v>0.78039586496342217</v>
      </c>
      <c r="H51" s="225">
        <v>0.77297347820842321</v>
      </c>
      <c r="I51" s="226">
        <v>0.76531618791149036</v>
      </c>
      <c r="J51" s="226">
        <v>0.75854380089212647</v>
      </c>
      <c r="K51" s="227">
        <v>0.75033057586792862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7.2752400000000002</v>
      </c>
      <c r="D52" s="225">
        <v>5.1430050000000005</v>
      </c>
      <c r="E52" s="221">
        <v>3.1228328720292722</v>
      </c>
      <c r="F52" s="225">
        <v>2.8397114585162684</v>
      </c>
      <c r="G52" s="225">
        <v>3.094492005545757</v>
      </c>
      <c r="H52" s="225">
        <v>3.4098434248165415</v>
      </c>
      <c r="I52" s="226">
        <v>3.6730303272299025</v>
      </c>
      <c r="J52" s="226">
        <v>3.9627161667334199</v>
      </c>
      <c r="K52" s="227">
        <v>4.2530203024585322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0.16215112199999998</v>
      </c>
      <c r="D53" s="225">
        <v>0.17989956600000001</v>
      </c>
      <c r="E53" s="221">
        <v>0.17684333099999999</v>
      </c>
      <c r="F53" s="225">
        <v>0.19793123700000001</v>
      </c>
      <c r="G53" s="225">
        <v>0.18317486252920206</v>
      </c>
      <c r="H53" s="225">
        <v>0.18695678451518602</v>
      </c>
      <c r="I53" s="226">
        <v>0.19354601953920075</v>
      </c>
      <c r="J53" s="226">
        <v>0.20239606990806955</v>
      </c>
      <c r="K53" s="227">
        <v>0.21306520442461854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4.8694976400000005</v>
      </c>
      <c r="D54" s="225">
        <v>3.0322441800000002</v>
      </c>
      <c r="E54" s="221">
        <v>2.5770584699999999</v>
      </c>
      <c r="F54" s="225">
        <v>2.3934582</v>
      </c>
      <c r="G54" s="225">
        <v>2.2946452160994251</v>
      </c>
      <c r="H54" s="225">
        <v>2.2764164808079745</v>
      </c>
      <c r="I54" s="226">
        <v>2.2498295543416953</v>
      </c>
      <c r="J54" s="226">
        <v>2.2226292080590966</v>
      </c>
      <c r="K54" s="227">
        <v>2.1852770267576234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3.2906083630631398</v>
      </c>
      <c r="D55" s="225">
        <v>3.162810199235274</v>
      </c>
      <c r="E55" s="221">
        <v>2.8971493542015567</v>
      </c>
      <c r="F55" s="225">
        <v>2.7593727834391109</v>
      </c>
      <c r="G55" s="225">
        <v>2.7377699999999998</v>
      </c>
      <c r="H55" s="225">
        <v>2.5998000000000001</v>
      </c>
      <c r="I55" s="226">
        <v>2.46183</v>
      </c>
      <c r="J55" s="226">
        <v>2.4981599999999999</v>
      </c>
      <c r="K55" s="227">
        <v>2.4637873529994829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0.17683550856552188</v>
      </c>
      <c r="D56" s="225">
        <v>0.20290444748127021</v>
      </c>
      <c r="E56" s="221">
        <v>0.22702361845499661</v>
      </c>
      <c r="F56" s="225">
        <v>0.23053561325802771</v>
      </c>
      <c r="G56" s="225">
        <v>0.23822882559528841</v>
      </c>
      <c r="H56" s="225">
        <v>0.27009425422970273</v>
      </c>
      <c r="I56" s="226">
        <v>0.30447959629214744</v>
      </c>
      <c r="J56" s="226">
        <v>0.34384476866295383</v>
      </c>
      <c r="K56" s="227">
        <v>0.38701788877067284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4.7477238252076432E-3</v>
      </c>
      <c r="D57" s="225">
        <v>4.6254000025709044E-3</v>
      </c>
      <c r="E57" s="221">
        <v>4.6254000025709044E-3</v>
      </c>
      <c r="F57" s="225">
        <v>4.6254000025709044E-3</v>
      </c>
      <c r="G57" s="225">
        <v>4.7519476797250673E-3</v>
      </c>
      <c r="H57" s="225">
        <v>4.9533512770141373E-3</v>
      </c>
      <c r="I57" s="226">
        <v>5.1593475102990494E-3</v>
      </c>
      <c r="J57" s="226">
        <v>5.3861143022647436E-3</v>
      </c>
      <c r="K57" s="227">
        <v>5.6358628046715717E-3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1.18923</v>
      </c>
      <c r="D58" s="225">
        <v>1.6676099999999998</v>
      </c>
      <c r="E58" s="221">
        <v>2.4082800000000004</v>
      </c>
      <c r="F58" s="225">
        <v>2.5296598085756048</v>
      </c>
      <c r="G58" s="225">
        <v>3.1231457491032506</v>
      </c>
      <c r="H58" s="225">
        <v>3.3875773346086127</v>
      </c>
      <c r="I58" s="226">
        <v>3.587807762408429</v>
      </c>
      <c r="J58" s="226">
        <v>3.8013438097488805</v>
      </c>
      <c r="K58" s="227">
        <v>3.9991449476638383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5.9041499999999996</v>
      </c>
      <c r="D59" s="225">
        <v>6.7389948893829672</v>
      </c>
      <c r="E59" s="221">
        <v>6.2699181824759265</v>
      </c>
      <c r="F59" s="225">
        <v>6.5787043654412027</v>
      </c>
      <c r="G59" s="225">
        <v>6.6765684472411673</v>
      </c>
      <c r="H59" s="225">
        <v>7.2134781292383874</v>
      </c>
      <c r="I59" s="226">
        <v>7.6308741250982557</v>
      </c>
      <c r="J59" s="226">
        <v>8.0827935864711584</v>
      </c>
      <c r="K59" s="227">
        <v>8.5101281727462457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6.7907700000000002</v>
      </c>
      <c r="D60" s="225">
        <v>7.4378850000000005</v>
      </c>
      <c r="E60" s="221">
        <v>8.0850000000000009</v>
      </c>
      <c r="F60" s="225">
        <v>8.491338480048281</v>
      </c>
      <c r="G60" s="225">
        <v>10.418752811011849</v>
      </c>
      <c r="H60" s="225">
        <v>11.648654362928429</v>
      </c>
      <c r="I60" s="226">
        <v>13.037564898233066</v>
      </c>
      <c r="J60" s="226">
        <v>14.614090202254731</v>
      </c>
      <c r="K60" s="227">
        <v>16.394916433077402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1.8673217491481062</v>
      </c>
      <c r="D61" s="225">
        <v>1.719429679570998</v>
      </c>
      <c r="E61" s="221">
        <v>1.6281848815994364</v>
      </c>
      <c r="F61" s="225">
        <v>1.9255288531536825</v>
      </c>
      <c r="G61" s="225">
        <v>2.2099327310141215</v>
      </c>
      <c r="H61" s="225">
        <v>2.3846810618738856</v>
      </c>
      <c r="I61" s="226">
        <v>2.5173931126215741</v>
      </c>
      <c r="J61" s="226">
        <v>2.6587390418184818</v>
      </c>
      <c r="K61" s="227">
        <v>2.7897165782972975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7.6681499999999994E-3</v>
      </c>
      <c r="D62" s="225">
        <v>7.9663500000000005E-3</v>
      </c>
      <c r="E62" s="221">
        <v>8.2099500000000006E-3</v>
      </c>
      <c r="F62" s="225">
        <v>8.3317500000000006E-3</v>
      </c>
      <c r="G62" s="225">
        <v>8.7456079899710416E-3</v>
      </c>
      <c r="H62" s="225">
        <v>9.6802070020174276E-3</v>
      </c>
      <c r="I62" s="226">
        <v>1.069569782185055E-2</v>
      </c>
      <c r="J62" s="226">
        <v>1.1821172584802747E-2</v>
      </c>
      <c r="K62" s="227">
        <v>1.3099452770947744E-2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1.471718442034879</v>
      </c>
      <c r="D63" s="225">
        <v>1.2882306334130122</v>
      </c>
      <c r="E63" s="221">
        <v>1.9544265463212125</v>
      </c>
      <c r="F63" s="225">
        <v>1.8186104642887215</v>
      </c>
      <c r="G63" s="225">
        <v>1.8972599288605905</v>
      </c>
      <c r="H63" s="225">
        <v>2.0899864030449176</v>
      </c>
      <c r="I63" s="226">
        <v>2.235179779464707</v>
      </c>
      <c r="J63" s="226">
        <v>2.3864278221504027</v>
      </c>
      <c r="K63" s="227">
        <v>2.539979307866552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1.0995853778262044</v>
      </c>
      <c r="D64" s="225">
        <v>0.56225847570991139</v>
      </c>
      <c r="E64" s="221">
        <v>0.4368956944459842</v>
      </c>
      <c r="F64" s="225">
        <v>0.44752181388765688</v>
      </c>
      <c r="G64" s="225">
        <v>0.42656543544830261</v>
      </c>
      <c r="H64" s="225">
        <v>0.41772371993375079</v>
      </c>
      <c r="I64" s="226">
        <v>0.40926829807355053</v>
      </c>
      <c r="J64" s="226">
        <v>0.40056631257610953</v>
      </c>
      <c r="K64" s="227">
        <v>0.39021975931285963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28.771253391423567</v>
      </c>
      <c r="D65" s="225">
        <v>27.90607017534057</v>
      </c>
      <c r="E65" s="221">
        <v>30.493729947083114</v>
      </c>
      <c r="F65" s="225">
        <v>38.571101378430029</v>
      </c>
      <c r="G65" s="225">
        <v>49.560411059433832</v>
      </c>
      <c r="H65" s="225">
        <v>56.050354664357592</v>
      </c>
      <c r="I65" s="226">
        <v>61.217093177440539</v>
      </c>
      <c r="J65" s="226">
        <v>66.468581120958831</v>
      </c>
      <c r="K65" s="227">
        <v>71.713774106260388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0.25897544928345695</v>
      </c>
      <c r="D66" s="225">
        <v>0.33080612603728593</v>
      </c>
      <c r="E66" s="221">
        <v>0.31330667650991761</v>
      </c>
      <c r="F66" s="225">
        <v>0.29278609528214516</v>
      </c>
      <c r="G66" s="225">
        <v>0.30422604479803722</v>
      </c>
      <c r="H66" s="225">
        <v>0.30886276360536091</v>
      </c>
      <c r="I66" s="226">
        <v>0.31266295057973953</v>
      </c>
      <c r="J66" s="226">
        <v>0.31762973703210229</v>
      </c>
      <c r="K66" s="227">
        <v>0.32402255336639491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1.9330031590219603</v>
      </c>
      <c r="D67" s="225">
        <v>1.6967231536508023</v>
      </c>
      <c r="E67" s="221">
        <v>1.6572748035397049</v>
      </c>
      <c r="F67" s="225">
        <v>1.6030058406356757</v>
      </c>
      <c r="G67" s="225">
        <v>1.5272017149169492</v>
      </c>
      <c r="H67" s="225">
        <v>1.5238244988860628</v>
      </c>
      <c r="I67" s="226">
        <v>1.511057763188179</v>
      </c>
      <c r="J67" s="226">
        <v>1.4966115157434685</v>
      </c>
      <c r="K67" s="227">
        <v>1.4778549446458533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32.244762352584182</v>
      </c>
      <c r="D68" s="225">
        <v>31.465209390608276</v>
      </c>
      <c r="E68" s="221">
        <v>31.233530712326672</v>
      </c>
      <c r="F68" s="225">
        <v>29.616972862648502</v>
      </c>
      <c r="G68" s="225">
        <v>29.992063676165248</v>
      </c>
      <c r="H68" s="225">
        <v>29.790929243547392</v>
      </c>
      <c r="I68" s="226">
        <v>29.538936130634465</v>
      </c>
      <c r="J68" s="226">
        <v>29.244043111979142</v>
      </c>
      <c r="K68" s="227">
        <v>28.813823590966479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2.0704151630236541E-2</v>
      </c>
      <c r="D69" s="225">
        <v>2.4859871012724442E-2</v>
      </c>
      <c r="E69" s="221">
        <v>2.6040000000000001E-2</v>
      </c>
      <c r="F69" s="225">
        <v>2.2304708862710736E-2</v>
      </c>
      <c r="G69" s="225">
        <v>2.3774431022157337E-2</v>
      </c>
      <c r="H69" s="225">
        <v>2.6303406541539519E-2</v>
      </c>
      <c r="I69" s="226">
        <v>2.893937239560667E-2</v>
      </c>
      <c r="J69" s="226">
        <v>3.1814415672861356E-2</v>
      </c>
      <c r="K69" s="227">
        <v>3.4964659359595612E-2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0.24421960166741555</v>
      </c>
      <c r="D70" s="225">
        <v>0.26107946579355251</v>
      </c>
      <c r="E70" s="221">
        <v>0.26434277846694404</v>
      </c>
      <c r="F70" s="225">
        <v>0.31792322288389069</v>
      </c>
      <c r="G70" s="225">
        <v>0.34320440505003613</v>
      </c>
      <c r="H70" s="225">
        <v>0.37614139821276438</v>
      </c>
      <c r="I70" s="226">
        <v>0.40677350669167389</v>
      </c>
      <c r="J70" s="226">
        <v>0.43807596071389782</v>
      </c>
      <c r="K70" s="227">
        <v>0.47004501381795899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1.1459058430025244</v>
      </c>
      <c r="D71" s="225">
        <v>1.0840418417631863</v>
      </c>
      <c r="E71" s="221">
        <v>1.28793</v>
      </c>
      <c r="F71" s="225">
        <v>1.4490000000000001</v>
      </c>
      <c r="G71" s="225">
        <v>1.1339710072765865</v>
      </c>
      <c r="H71" s="225">
        <v>1.1183648621318756</v>
      </c>
      <c r="I71" s="226">
        <v>1.1054734102655974</v>
      </c>
      <c r="J71" s="226">
        <v>1.0934738457336337</v>
      </c>
      <c r="K71" s="227">
        <v>1.0785445009718122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27.293769780322499</v>
      </c>
      <c r="D72" s="225">
        <v>23.933755715188827</v>
      </c>
      <c r="E72" s="221">
        <v>22.513498822857635</v>
      </c>
      <c r="F72" s="225">
        <v>21.02789070327162</v>
      </c>
      <c r="G72" s="225">
        <v>16.8</v>
      </c>
      <c r="H72" s="225">
        <v>16.254000000000001</v>
      </c>
      <c r="I72" s="226">
        <v>15.708</v>
      </c>
      <c r="J72" s="226">
        <v>15.400558005123189</v>
      </c>
      <c r="K72" s="227">
        <v>15.052044161609681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1.3608</v>
      </c>
      <c r="D73" s="225">
        <v>1.2112799999999999</v>
      </c>
      <c r="E73" s="221">
        <v>1.4968800000000002</v>
      </c>
      <c r="F73" s="225">
        <v>1.6596300000000002</v>
      </c>
      <c r="G73" s="225">
        <v>1.7759394243968794</v>
      </c>
      <c r="H73" s="225">
        <v>1.9329207074547581</v>
      </c>
      <c r="I73" s="226">
        <v>2.0857052308794373</v>
      </c>
      <c r="J73" s="226">
        <v>2.2452394229726744</v>
      </c>
      <c r="K73" s="227">
        <v>2.411965258468483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3.2462805039812066</v>
      </c>
      <c r="D74" s="225">
        <v>3.1832651480242617</v>
      </c>
      <c r="E74" s="221">
        <v>3.2405840398818602</v>
      </c>
      <c r="F74" s="225">
        <v>3.2860453284793256</v>
      </c>
      <c r="G74" s="225">
        <v>2.762</v>
      </c>
      <c r="H74" s="225">
        <v>2.67</v>
      </c>
      <c r="I74" s="226">
        <v>2.5790000000000002</v>
      </c>
      <c r="J74" s="226">
        <v>2.6744526768369234</v>
      </c>
      <c r="K74" s="227">
        <v>2.7755708606828842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6.6804478975446226E-5</v>
      </c>
      <c r="D75" s="225">
        <v>6.8352434262519742E-5</v>
      </c>
      <c r="E75" s="221">
        <v>6.7917002235724268E-5</v>
      </c>
      <c r="F75" s="225">
        <v>6.902507094841355E-5</v>
      </c>
      <c r="G75" s="225">
        <v>7.0228088037916305E-5</v>
      </c>
      <c r="H75" s="225">
        <v>7.2388680691588448E-5</v>
      </c>
      <c r="I75" s="226">
        <v>7.4577587394664594E-5</v>
      </c>
      <c r="J75" s="226">
        <v>7.7152720517301458E-5</v>
      </c>
      <c r="K75" s="227">
        <v>8.0176091854746546E-5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2.4449249999999996</v>
      </c>
      <c r="D76" s="225">
        <v>2.7596061896085091</v>
      </c>
      <c r="E76" s="221">
        <v>2.9421510608455357</v>
      </c>
      <c r="F76" s="225">
        <v>2.9424063509936635</v>
      </c>
      <c r="G76" s="225">
        <v>3.9821394776642531</v>
      </c>
      <c r="H76" s="225">
        <v>4.3280916769826332</v>
      </c>
      <c r="I76" s="226">
        <v>4.5904777297774366</v>
      </c>
      <c r="J76" s="226">
        <v>4.8707623659755326</v>
      </c>
      <c r="K76" s="227">
        <v>5.1309256312056943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1.0415717666363367</v>
      </c>
      <c r="D77" s="225">
        <v>1.5394476135286086</v>
      </c>
      <c r="E77" s="221">
        <v>2.0188005452603011</v>
      </c>
      <c r="F77" s="225">
        <v>2.6449774320189765</v>
      </c>
      <c r="G77" s="225">
        <v>3.1985293734514957</v>
      </c>
      <c r="H77" s="225">
        <v>3.4395622634718213</v>
      </c>
      <c r="I77" s="226">
        <v>3.6556128013539677</v>
      </c>
      <c r="J77" s="226">
        <v>3.8895926157610687</v>
      </c>
      <c r="K77" s="227">
        <v>4.1709183692183158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0.32704002151755601</v>
      </c>
      <c r="D78" s="225">
        <v>0.36464109863249966</v>
      </c>
      <c r="E78" s="221">
        <v>0.40879162489963261</v>
      </c>
      <c r="F78" s="225">
        <v>0.42551902920995199</v>
      </c>
      <c r="G78" s="225">
        <v>0.50694560356103702</v>
      </c>
      <c r="H78" s="225">
        <v>0.55711177561029701</v>
      </c>
      <c r="I78" s="226">
        <v>0.60482420488161226</v>
      </c>
      <c r="J78" s="226">
        <v>0.65571573795862426</v>
      </c>
      <c r="K78" s="227">
        <v>0.71088999611232784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0.35699999999999998</v>
      </c>
      <c r="D79" s="225">
        <v>0.29399999999999998</v>
      </c>
      <c r="E79" s="221">
        <v>0.27911316858957946</v>
      </c>
      <c r="F79" s="225">
        <v>0.25194507458921989</v>
      </c>
      <c r="G79" s="225">
        <v>0.26149653294268344</v>
      </c>
      <c r="H79" s="225">
        <v>0.28411371452820394</v>
      </c>
      <c r="I79" s="226">
        <v>0.30324301663727993</v>
      </c>
      <c r="J79" s="226">
        <v>0.32382109926712288</v>
      </c>
      <c r="K79" s="227">
        <v>0.34406770194081221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1.1423204542078194</v>
      </c>
      <c r="D80" s="225">
        <v>1.3645772642905647</v>
      </c>
      <c r="E80" s="221">
        <v>1.599402311288374</v>
      </c>
      <c r="F80" s="225">
        <v>1.6253583872381137</v>
      </c>
      <c r="G80" s="225">
        <v>1.6733636948544244</v>
      </c>
      <c r="H80" s="225">
        <v>1.7952312526996261</v>
      </c>
      <c r="I80" s="226">
        <v>1.8872837512887108</v>
      </c>
      <c r="J80" s="226">
        <v>1.9856533483607219</v>
      </c>
      <c r="K80" s="227">
        <v>2.0768222557170932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2.9146600793201132</v>
      </c>
      <c r="D82" s="225">
        <v>2.5502399999999996</v>
      </c>
      <c r="E82" s="221">
        <v>2.1821002111769254</v>
      </c>
      <c r="F82" s="225">
        <v>3.0477689982384755</v>
      </c>
      <c r="G82" s="225">
        <v>3.2240593848537915</v>
      </c>
      <c r="H82" s="225">
        <v>3.4785423827034778</v>
      </c>
      <c r="I82" s="226">
        <v>3.6716658826686115</v>
      </c>
      <c r="J82" s="226">
        <v>3.8773635772503905</v>
      </c>
      <c r="K82" s="227">
        <v>4.067907852015451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3.2698218332241002</v>
      </c>
      <c r="D83" s="225">
        <v>1.953578179215768</v>
      </c>
      <c r="E83" s="221">
        <v>1.8977382155505249</v>
      </c>
      <c r="F83" s="225">
        <v>1.7180270907964563</v>
      </c>
      <c r="G83" s="225">
        <v>1.6157491719642327</v>
      </c>
      <c r="H83" s="225">
        <v>1.6011714911294914</v>
      </c>
      <c r="I83" s="226">
        <v>1.5843916487077481</v>
      </c>
      <c r="J83" s="226">
        <v>1.5690382179966098</v>
      </c>
      <c r="K83" s="227">
        <v>1.5497754149919682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0.2821914483062094</v>
      </c>
      <c r="D84" s="225">
        <v>0.25725943466236023</v>
      </c>
      <c r="E84" s="221">
        <v>0.25046392021423503</v>
      </c>
      <c r="F84" s="225">
        <v>0.23920549160966217</v>
      </c>
      <c r="G84" s="225">
        <v>0.25742384153720044</v>
      </c>
      <c r="H84" s="225">
        <v>0.27831881486479987</v>
      </c>
      <c r="I84" s="226">
        <v>0.30151379938098061</v>
      </c>
      <c r="J84" s="226">
        <v>0.32787010900963154</v>
      </c>
      <c r="K84" s="227">
        <v>0.35785602469149297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181.78312168029555</v>
      </c>
      <c r="D85" s="225">
        <v>190.23383076923076</v>
      </c>
      <c r="E85" s="221">
        <v>199.34298461538461</v>
      </c>
      <c r="F85" s="225">
        <v>208.45213846153845</v>
      </c>
      <c r="G85" s="225">
        <v>210.7618938179792</v>
      </c>
      <c r="H85" s="225">
        <v>218.68454054424279</v>
      </c>
      <c r="I85" s="226">
        <v>225.7794419290245</v>
      </c>
      <c r="J85" s="226">
        <v>233.07941560022613</v>
      </c>
      <c r="K85" s="227">
        <v>240.09020425644314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18.726583824825696</v>
      </c>
      <c r="D86" s="225">
        <v>20.193766102575246</v>
      </c>
      <c r="E86" s="221">
        <v>18.591168320332667</v>
      </c>
      <c r="F86" s="225">
        <v>18.083443805630381</v>
      </c>
      <c r="G86" s="225">
        <v>21.204477938404771</v>
      </c>
      <c r="H86" s="225">
        <v>23.781340386543434</v>
      </c>
      <c r="I86" s="226">
        <v>26.070637539594607</v>
      </c>
      <c r="J86" s="226">
        <v>28.73775688109146</v>
      </c>
      <c r="K86" s="227">
        <v>31.694535635633937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10.432169999999999</v>
      </c>
      <c r="D87" s="225">
        <v>11.522630000000001</v>
      </c>
      <c r="E87" s="221">
        <v>16.974930000000001</v>
      </c>
      <c r="F87" s="225">
        <v>16.974930000000001</v>
      </c>
      <c r="G87" s="225">
        <v>16.974930000000001</v>
      </c>
      <c r="H87" s="225">
        <v>16.974930000000001</v>
      </c>
      <c r="I87" s="226">
        <v>16.974930000000001</v>
      </c>
      <c r="J87" s="226">
        <v>16.974930000000001</v>
      </c>
      <c r="K87" s="227">
        <v>16.974930000000001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2.6364029999999996</v>
      </c>
      <c r="D88" s="225">
        <v>1.9798611000000002</v>
      </c>
      <c r="E88" s="221">
        <v>2.1297149999999996</v>
      </c>
      <c r="F88" s="225">
        <v>2.1745290000000002</v>
      </c>
      <c r="G88" s="225">
        <v>2.2694933566107149</v>
      </c>
      <c r="H88" s="225">
        <v>2.4123989633921301</v>
      </c>
      <c r="I88" s="226">
        <v>2.6114553094445458</v>
      </c>
      <c r="J88" s="226">
        <v>2.8427283354699564</v>
      </c>
      <c r="K88" s="227">
        <v>3.0967473060803985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9.5104334168044957</v>
      </c>
      <c r="D89" s="225">
        <v>9.6538931811407824</v>
      </c>
      <c r="E89" s="221">
        <v>9.5255050896124978</v>
      </c>
      <c r="F89" s="225">
        <v>9.2083710355012318</v>
      </c>
      <c r="G89" s="225">
        <v>8.7774189121803694</v>
      </c>
      <c r="H89" s="225">
        <v>8.5210000000000008</v>
      </c>
      <c r="I89" s="226">
        <v>8.4049999999999994</v>
      </c>
      <c r="J89" s="226">
        <v>8.4029913994292968</v>
      </c>
      <c r="K89" s="227">
        <v>8.3610333177425584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0.34422989999999998</v>
      </c>
      <c r="D90" s="225">
        <v>0.37403540999999996</v>
      </c>
      <c r="E90" s="221">
        <v>0.37932929999999998</v>
      </c>
      <c r="F90" s="225">
        <v>0.36647729999999989</v>
      </c>
      <c r="G90" s="225">
        <v>0.41312158732318793</v>
      </c>
      <c r="H90" s="225">
        <v>0.43109423489656068</v>
      </c>
      <c r="I90" s="226">
        <v>0.4480339200677303</v>
      </c>
      <c r="J90" s="226">
        <v>0.46616456156290464</v>
      </c>
      <c r="K90" s="227">
        <v>0.48576387292933837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12.178590498779291</v>
      </c>
      <c r="D91" s="225">
        <v>12.267157611247708</v>
      </c>
      <c r="E91" s="221">
        <v>12.165287478510054</v>
      </c>
      <c r="F91" s="225">
        <v>10.841054663621952</v>
      </c>
      <c r="G91" s="225">
        <v>10.95800095631345</v>
      </c>
      <c r="H91" s="225">
        <v>11.026560459265516</v>
      </c>
      <c r="I91" s="226">
        <v>11.118886896673752</v>
      </c>
      <c r="J91" s="226">
        <v>11.247201053974708</v>
      </c>
      <c r="K91" s="227">
        <v>11.400842619287813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0.67628148827911916</v>
      </c>
      <c r="D92" s="225">
        <v>0.7718058552043997</v>
      </c>
      <c r="E92" s="221">
        <v>0.69472020275348079</v>
      </c>
      <c r="F92" s="225">
        <v>0.63135102266161502</v>
      </c>
      <c r="G92" s="225">
        <v>0.73929243128072419</v>
      </c>
      <c r="H92" s="225">
        <v>0.73186106574221799</v>
      </c>
      <c r="I92" s="226">
        <v>0.71894456341409019</v>
      </c>
      <c r="J92" s="226">
        <v>0.70537739512661635</v>
      </c>
      <c r="K92" s="227">
        <v>0.69113481994024784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7.6766127913749118</v>
      </c>
      <c r="D93" s="225">
        <v>7.6064269206296693</v>
      </c>
      <c r="E93" s="221">
        <v>7.3699679561666764</v>
      </c>
      <c r="F93" s="225">
        <v>7.0022974630639379</v>
      </c>
      <c r="G93" s="225">
        <v>6.9991811605001866</v>
      </c>
      <c r="H93" s="225">
        <v>6.9995753003479191</v>
      </c>
      <c r="I93" s="226">
        <v>6.9887118039194567</v>
      </c>
      <c r="J93" s="226">
        <v>6.9424386611212396</v>
      </c>
      <c r="K93" s="227">
        <v>6.875494391177102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0.38229920952125157</v>
      </c>
      <c r="D94" s="225">
        <v>0.41333102999999999</v>
      </c>
      <c r="E94" s="221">
        <v>3.7967999999999997E-4</v>
      </c>
      <c r="F94" s="225">
        <v>2.7213727896215219E-4</v>
      </c>
      <c r="G94" s="225">
        <v>3.8743593008364112E-4</v>
      </c>
      <c r="H94" s="225">
        <v>4.3752036238298034E-4</v>
      </c>
      <c r="I94" s="226">
        <v>4.9480425906630351E-4</v>
      </c>
      <c r="J94" s="226">
        <v>5.6028225171410827E-4</v>
      </c>
      <c r="K94" s="227">
        <v>6.3506734508420894E-4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21.81075521176356</v>
      </c>
      <c r="D95" s="225">
        <v>14.190958761617651</v>
      </c>
      <c r="E95" s="221">
        <v>8.4698704279164776</v>
      </c>
      <c r="F95" s="225">
        <v>11.543013021616359</v>
      </c>
      <c r="G95" s="225">
        <v>13.253972944587899</v>
      </c>
      <c r="H95" s="225">
        <v>14.27844214408065</v>
      </c>
      <c r="I95" s="226">
        <v>15.437649883070911</v>
      </c>
      <c r="J95" s="226">
        <v>16.781152086577588</v>
      </c>
      <c r="K95" s="227">
        <v>18.322392067797811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12.174389445374041</v>
      </c>
      <c r="D96" s="225">
        <v>11.378509231112714</v>
      </c>
      <c r="E96" s="221">
        <v>10.774341825291549</v>
      </c>
      <c r="F96" s="225">
        <v>12.472091650932104</v>
      </c>
      <c r="G96" s="225">
        <v>13.934552063208903</v>
      </c>
      <c r="H96" s="225">
        <v>14.952309189844117</v>
      </c>
      <c r="I96" s="226">
        <v>15.878364164715498</v>
      </c>
      <c r="J96" s="226">
        <v>16.837575366442341</v>
      </c>
      <c r="K96" s="227">
        <v>17.821757204495849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4.9614147010605062E-4</v>
      </c>
      <c r="D97" s="225">
        <v>4.8535578597331018E-4</v>
      </c>
      <c r="E97" s="221">
        <v>5.6624841696886188E-4</v>
      </c>
      <c r="F97" s="225">
        <v>6.6871241622989399E-4</v>
      </c>
      <c r="G97" s="225">
        <v>6.7126018964299046E-4</v>
      </c>
      <c r="H97" s="225">
        <v>6.5109971040440558E-4</v>
      </c>
      <c r="I97" s="226">
        <v>6.3154472651531486E-4</v>
      </c>
      <c r="J97" s="226">
        <v>6.1257705266306195E-4</v>
      </c>
      <c r="K97" s="227">
        <v>5.9417904970862569E-4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5.2284120000000003E-2</v>
      </c>
      <c r="D98" s="225">
        <v>5.8614863999999996E-2</v>
      </c>
      <c r="E98" s="221">
        <v>9.9816884999999994E-2</v>
      </c>
      <c r="F98" s="225">
        <v>0.12554535</v>
      </c>
      <c r="G98" s="225">
        <v>0.14429654243008677</v>
      </c>
      <c r="H98" s="225">
        <v>0.16357125391057997</v>
      </c>
      <c r="I98" s="226">
        <v>0.18557737611832562</v>
      </c>
      <c r="J98" s="226">
        <v>0.21069509270661324</v>
      </c>
      <c r="K98" s="227">
        <v>0.23934539650289685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2.4075240000000004</v>
      </c>
      <c r="D99" s="225">
        <v>1.522416</v>
      </c>
      <c r="E99" s="221">
        <v>1.5534540000000001</v>
      </c>
      <c r="F99" s="225">
        <v>1.6939650000000002</v>
      </c>
      <c r="G99" s="225">
        <v>1.9422529491804748</v>
      </c>
      <c r="H99" s="225">
        <v>2.0574918934630579</v>
      </c>
      <c r="I99" s="226">
        <v>2.1797304733173957</v>
      </c>
      <c r="J99" s="226">
        <v>2.3108130342877584</v>
      </c>
      <c r="K99" s="227">
        <v>2.4474497455700535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2.0563200000000004</v>
      </c>
      <c r="D100" s="225">
        <v>2.4821030659007208</v>
      </c>
      <c r="E100" s="221">
        <v>2.3036929468894285</v>
      </c>
      <c r="F100" s="225">
        <v>2.5044287553664306</v>
      </c>
      <c r="G100" s="225">
        <v>2.9375182684705097</v>
      </c>
      <c r="H100" s="225">
        <v>3.1913640021594318</v>
      </c>
      <c r="I100" s="226">
        <v>3.440280960322295</v>
      </c>
      <c r="J100" s="226">
        <v>3.7125790783885488</v>
      </c>
      <c r="K100" s="227">
        <v>3.9955650186069573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2.148052975371828</v>
      </c>
      <c r="D101" s="225">
        <v>0.87175013728733486</v>
      </c>
      <c r="E101" s="221">
        <v>0.64862481776995762</v>
      </c>
      <c r="F101" s="225">
        <v>0.67415581597676966</v>
      </c>
      <c r="G101" s="225">
        <v>0.69598575075779889</v>
      </c>
      <c r="H101" s="225">
        <v>0.67749132233043829</v>
      </c>
      <c r="I101" s="226">
        <v>0.65991062072052908</v>
      </c>
      <c r="J101" s="226">
        <v>0.64212906723505536</v>
      </c>
      <c r="K101" s="227">
        <v>0.6218429097040602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0.14550640684258623</v>
      </c>
      <c r="D102" s="225">
        <v>0.14631575000000002</v>
      </c>
      <c r="E102" s="221">
        <v>0.12663000000000002</v>
      </c>
      <c r="F102" s="225">
        <v>0.12778694678962713</v>
      </c>
      <c r="G102" s="225">
        <v>0.12440621248931841</v>
      </c>
      <c r="H102" s="225">
        <v>0.12624481980960661</v>
      </c>
      <c r="I102" s="226">
        <v>0.12941810725424913</v>
      </c>
      <c r="J102" s="226">
        <v>0.13384353875440883</v>
      </c>
      <c r="K102" s="227">
        <v>0.13941609941625854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0.66783094470860915</v>
      </c>
      <c r="D103" s="225">
        <v>0.67068097803083138</v>
      </c>
      <c r="E103" s="221">
        <v>0.77854310467699661</v>
      </c>
      <c r="F103" s="225">
        <v>0.77205537196087481</v>
      </c>
      <c r="G103" s="225">
        <v>0.79425217759141231</v>
      </c>
      <c r="H103" s="225">
        <v>0.86324882634749034</v>
      </c>
      <c r="I103" s="226">
        <v>0.92100364034015192</v>
      </c>
      <c r="J103" s="226">
        <v>0.9820313658315809</v>
      </c>
      <c r="K103" s="227">
        <v>1.045737917731336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7.6303499999999996E-2</v>
      </c>
      <c r="D104" s="225">
        <v>7.2838500000000014E-2</v>
      </c>
      <c r="E104" s="221">
        <v>7.3048500000000002E-2</v>
      </c>
      <c r="F104" s="225">
        <v>7.3048500000000002E-2</v>
      </c>
      <c r="G104" s="225">
        <v>8.952013283027592E-2</v>
      </c>
      <c r="H104" s="225">
        <v>9.8017630249755058E-2</v>
      </c>
      <c r="I104" s="226">
        <v>0.10719334657008754</v>
      </c>
      <c r="J104" s="226">
        <v>0.11725664225397359</v>
      </c>
      <c r="K104" s="227">
        <v>0.12851266171624856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1.0067820000000001</v>
      </c>
      <c r="D105" s="225">
        <v>0.90202350000000009</v>
      </c>
      <c r="E105" s="221">
        <v>0.74918570999999989</v>
      </c>
      <c r="F105" s="225">
        <v>0.79268700000000003</v>
      </c>
      <c r="G105" s="225">
        <v>0.8189681800684171</v>
      </c>
      <c r="H105" s="225">
        <v>0.88995998361728368</v>
      </c>
      <c r="I105" s="226">
        <v>0.96952994469989862</v>
      </c>
      <c r="J105" s="226">
        <v>1.0588034595798688</v>
      </c>
      <c r="K105" s="227">
        <v>1.1589488994601762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9.7981708383613527E-3</v>
      </c>
      <c r="D106" s="225">
        <v>9.2232375977290091E-3</v>
      </c>
      <c r="E106" s="221">
        <v>8.6277657695360242E-3</v>
      </c>
      <c r="F106" s="225">
        <v>9.8440346217850347E-3</v>
      </c>
      <c r="G106" s="225">
        <v>9.8411866438240306E-3</v>
      </c>
      <c r="H106" s="225">
        <v>9.7973931524063078E-3</v>
      </c>
      <c r="I106" s="226">
        <v>9.7185690032369609E-3</v>
      </c>
      <c r="J106" s="226">
        <v>9.6405450608082893E-3</v>
      </c>
      <c r="K106" s="227">
        <v>9.5488588018642941E-3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3.1349432296138744</v>
      </c>
      <c r="D107" s="225">
        <v>1.5296481655186895</v>
      </c>
      <c r="E107" s="221">
        <v>1.2016573031656768</v>
      </c>
      <c r="F107" s="225">
        <v>1.3226002611664145</v>
      </c>
      <c r="G107" s="225">
        <v>1.2704475022436816</v>
      </c>
      <c r="H107" s="225">
        <v>1.2289580975105507</v>
      </c>
      <c r="I107" s="226">
        <v>1.1898335840943244</v>
      </c>
      <c r="J107" s="226">
        <v>1.1511769443466369</v>
      </c>
      <c r="K107" s="227">
        <v>1.1092630359841789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0.26137536150041191</v>
      </c>
      <c r="D108" s="225">
        <v>0.25691497587696366</v>
      </c>
      <c r="E108" s="221">
        <v>0.24873211955082961</v>
      </c>
      <c r="F108" s="225">
        <v>0.23281564573102501</v>
      </c>
      <c r="G108" s="225">
        <v>0.24379972776934811</v>
      </c>
      <c r="H108" s="225">
        <v>0.24165906307556467</v>
      </c>
      <c r="I108" s="226">
        <v>0.23906885963188482</v>
      </c>
      <c r="J108" s="226">
        <v>0.23623156545980245</v>
      </c>
      <c r="K108" s="227">
        <v>0.23250034222295415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0.69437976300000004</v>
      </c>
      <c r="D109" s="225">
        <v>0.69220911900000004</v>
      </c>
      <c r="E109" s="221">
        <v>0.55945902599999997</v>
      </c>
      <c r="F109" s="225">
        <v>0.80201551039800145</v>
      </c>
      <c r="G109" s="225">
        <v>0.81398713231549558</v>
      </c>
      <c r="H109" s="225">
        <v>0.82730438137799878</v>
      </c>
      <c r="I109" s="226">
        <v>0.84593435874239187</v>
      </c>
      <c r="J109" s="226">
        <v>0.87481679829638359</v>
      </c>
      <c r="K109" s="227">
        <v>0.9173011681120008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6.1774545317951954</v>
      </c>
      <c r="D110" s="225">
        <v>6.0614749999999997</v>
      </c>
      <c r="E110" s="221">
        <v>5.1618000000000004</v>
      </c>
      <c r="F110" s="225">
        <v>4.7038056619306001</v>
      </c>
      <c r="G110" s="225">
        <v>4.9588177064288965</v>
      </c>
      <c r="H110" s="225">
        <v>5.3125328031923917</v>
      </c>
      <c r="I110" s="226">
        <v>5.5002111655716348</v>
      </c>
      <c r="J110" s="226">
        <v>5.6505951396725305</v>
      </c>
      <c r="K110" s="227">
        <v>5.7538690893622482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0.75138000000000005</v>
      </c>
      <c r="D111" s="225">
        <v>0.61996071618132509</v>
      </c>
      <c r="E111" s="221">
        <v>0.72928387755965629</v>
      </c>
      <c r="F111" s="225">
        <v>0.78042716419713642</v>
      </c>
      <c r="G111" s="225">
        <v>1.1001988280404444</v>
      </c>
      <c r="H111" s="225">
        <v>1.3202284725176157</v>
      </c>
      <c r="I111" s="226">
        <v>1.5892726654261753</v>
      </c>
      <c r="J111" s="226">
        <v>1.9535726717558906</v>
      </c>
      <c r="K111" s="227">
        <v>2.4559268038963129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1.5573766141347747</v>
      </c>
      <c r="D112" s="225">
        <v>1.5794369192936304</v>
      </c>
      <c r="E112" s="221">
        <v>1.5071152376699559</v>
      </c>
      <c r="F112" s="225">
        <v>1.5785676130557447</v>
      </c>
      <c r="G112" s="225">
        <v>1.6350981533507376</v>
      </c>
      <c r="H112" s="225">
        <v>1.7344037773072249</v>
      </c>
      <c r="I112" s="226">
        <v>1.8312210249923233</v>
      </c>
      <c r="J112" s="226">
        <v>1.9358827739443738</v>
      </c>
      <c r="K112" s="227">
        <v>2.0428769009414807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5.6656891371394487</v>
      </c>
      <c r="D114" s="225">
        <v>5.8354799999999996</v>
      </c>
      <c r="E114" s="221">
        <v>6.710724960857041</v>
      </c>
      <c r="F114" s="225">
        <v>8.4701151923211011</v>
      </c>
      <c r="G114" s="225">
        <v>11.03326011793321</v>
      </c>
      <c r="H114" s="225">
        <v>13.136210227915372</v>
      </c>
      <c r="I114" s="226">
        <v>15.476510822247876</v>
      </c>
      <c r="J114" s="226">
        <v>18.519931641514347</v>
      </c>
      <c r="K114" s="227">
        <v>22.585443654135574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3.370433934E-2</v>
      </c>
      <c r="D115" s="225">
        <v>3.5755713840000002E-2</v>
      </c>
      <c r="E115" s="221">
        <v>3.7669695840000003E-2</v>
      </c>
      <c r="F115" s="225">
        <v>3.6495671520000002E-2</v>
      </c>
      <c r="G115" s="225">
        <v>3.6988759526374169E-2</v>
      </c>
      <c r="H115" s="225">
        <v>3.858179848157859E-2</v>
      </c>
      <c r="I115" s="226">
        <v>4.0235837148572824E-2</v>
      </c>
      <c r="J115" s="226">
        <v>4.2068930778201369E-2</v>
      </c>
      <c r="K115" s="227">
        <v>4.4100616852684002E-2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2.7171538548676053</v>
      </c>
      <c r="D117" s="225">
        <v>2.759484</v>
      </c>
      <c r="E117" s="221">
        <v>3.8069367000000001</v>
      </c>
      <c r="F117" s="225">
        <v>4.2373772489448545</v>
      </c>
      <c r="G117" s="225">
        <v>3.4525560027006144</v>
      </c>
      <c r="H117" s="225">
        <v>3.654072404132191</v>
      </c>
      <c r="I117" s="226">
        <v>3.8915886328257758</v>
      </c>
      <c r="J117" s="226">
        <v>4.1716848760597509</v>
      </c>
      <c r="K117" s="227">
        <v>4.5021659498576465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1.578289031817405E-2</v>
      </c>
      <c r="D118" s="225">
        <v>1.3439999999999999E-2</v>
      </c>
      <c r="E118" s="221">
        <v>6.5276399999999998E-2</v>
      </c>
      <c r="F118" s="225">
        <v>5.8846200000000001E-2</v>
      </c>
      <c r="G118" s="225">
        <v>5.4225144312631111E-2</v>
      </c>
      <c r="H118" s="225">
        <v>5.2803593928696872E-2</v>
      </c>
      <c r="I118" s="226">
        <v>5.1496805935927321E-2</v>
      </c>
      <c r="J118" s="226">
        <v>5.0501529056975594E-2</v>
      </c>
      <c r="K118" s="227">
        <v>4.9743903746455952E-2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38.802614560834733</v>
      </c>
      <c r="D119" s="225">
        <v>36.503773140492321</v>
      </c>
      <c r="E119" s="221">
        <v>36.321149190122995</v>
      </c>
      <c r="F119" s="225">
        <v>37.227469060716061</v>
      </c>
      <c r="G119" s="225">
        <v>42.81362271432274</v>
      </c>
      <c r="H119" s="225">
        <v>45.722575342265365</v>
      </c>
      <c r="I119" s="226">
        <v>48.013635856861249</v>
      </c>
      <c r="J119" s="226">
        <v>50.27609070891787</v>
      </c>
      <c r="K119" s="227">
        <v>52.279805076434037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7.8415177112185395E-4</v>
      </c>
      <c r="D120" s="225">
        <v>8.5457281969066382E-4</v>
      </c>
      <c r="E120" s="221">
        <v>8.5457281969066382E-4</v>
      </c>
      <c r="F120" s="225">
        <v>8.5457281969066382E-4</v>
      </c>
      <c r="G120" s="225">
        <v>8.6648259948175841E-4</v>
      </c>
      <c r="H120" s="225">
        <v>8.5498132647495156E-4</v>
      </c>
      <c r="I120" s="226">
        <v>8.3642187666744649E-4</v>
      </c>
      <c r="J120" s="226">
        <v>8.1696212688426879E-4</v>
      </c>
      <c r="K120" s="227">
        <v>7.9656788568247764E-4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1.9034064000000002</v>
      </c>
      <c r="D121" s="225">
        <v>1.3846266</v>
      </c>
      <c r="E121" s="221">
        <v>0.90306299999999995</v>
      </c>
      <c r="F121" s="225">
        <v>0.7928592000000001</v>
      </c>
      <c r="G121" s="225">
        <v>0.57855559066200313</v>
      </c>
      <c r="H121" s="225">
        <v>0.55897167130008463</v>
      </c>
      <c r="I121" s="226">
        <v>0.54284934764248272</v>
      </c>
      <c r="J121" s="226">
        <v>0.52990788727306204</v>
      </c>
      <c r="K121" s="227">
        <v>0.51895431264181213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5.1135000000000002</v>
      </c>
      <c r="D123" s="225">
        <v>5.6112000000000002</v>
      </c>
      <c r="E123" s="221">
        <v>6.2302799999999996</v>
      </c>
      <c r="F123" s="225">
        <v>5.9509799999999995</v>
      </c>
      <c r="G123" s="225">
        <v>8.3498320996378332</v>
      </c>
      <c r="H123" s="225">
        <v>10.090200611352779</v>
      </c>
      <c r="I123" s="226">
        <v>12.402935394251998</v>
      </c>
      <c r="J123" s="226">
        <v>15.571485993670077</v>
      </c>
      <c r="K123" s="227">
        <v>19.974742524503906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0.42377999999999999</v>
      </c>
      <c r="D124" s="225">
        <v>0.32779673077353516</v>
      </c>
      <c r="E124" s="221">
        <v>0.24365986245350046</v>
      </c>
      <c r="F124" s="225">
        <v>0.19904523660891585</v>
      </c>
      <c r="G124" s="225">
        <v>0.18904177858911123</v>
      </c>
      <c r="H124" s="225">
        <v>0.18637624493823463</v>
      </c>
      <c r="I124" s="226">
        <v>0.183900065017671</v>
      </c>
      <c r="J124" s="226">
        <v>0.18173704473832558</v>
      </c>
      <c r="K124" s="227">
        <v>0.17951660296050656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4.4869105029338749</v>
      </c>
      <c r="D125" s="225">
        <v>3.9619649999999997</v>
      </c>
      <c r="E125" s="221">
        <v>4.4517899999999999</v>
      </c>
      <c r="F125" s="225">
        <v>5.4371763088610017</v>
      </c>
      <c r="G125" s="225">
        <v>5.6298366060432636</v>
      </c>
      <c r="H125" s="225">
        <v>5.9393176441099413</v>
      </c>
      <c r="I125" s="226">
        <v>6.2850871257992447</v>
      </c>
      <c r="J125" s="226">
        <v>6.6737293914621922</v>
      </c>
      <c r="K125" s="227">
        <v>7.105596267516189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7.3499999999999996E-2</v>
      </c>
      <c r="D126" s="225">
        <v>0.2451537609305369</v>
      </c>
      <c r="E126" s="221">
        <v>0.26235086614453834</v>
      </c>
      <c r="F126" s="225">
        <v>0.31662626036276087</v>
      </c>
      <c r="G126" s="225">
        <v>0.3430123958167926</v>
      </c>
      <c r="H126" s="225">
        <v>0.35922558087861411</v>
      </c>
      <c r="I126" s="226">
        <v>0.37083170126165488</v>
      </c>
      <c r="J126" s="226">
        <v>0.38112292367604073</v>
      </c>
      <c r="K126" s="227">
        <v>0.3898591560807782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2.5605894863146705</v>
      </c>
      <c r="D127" s="225">
        <v>3.0929499999999996</v>
      </c>
      <c r="E127" s="221">
        <v>6.5205000000000002</v>
      </c>
      <c r="F127" s="225">
        <v>8.5299811243850296</v>
      </c>
      <c r="G127" s="225">
        <v>7.3838196309758146</v>
      </c>
      <c r="H127" s="225">
        <v>8.0116077358254323</v>
      </c>
      <c r="I127" s="226">
        <v>8.423443306061241</v>
      </c>
      <c r="J127" s="226">
        <v>8.8066081257337032</v>
      </c>
      <c r="K127" s="227">
        <v>9.16201726939995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2.1097818980411872E-4</v>
      </c>
      <c r="D128" s="225">
        <v>2.3629557258061302E-4</v>
      </c>
      <c r="E128" s="221">
        <v>2.3629557258061302E-4</v>
      </c>
      <c r="F128" s="225">
        <v>2.3629557258061302E-4</v>
      </c>
      <c r="G128" s="225">
        <v>2.5010446908893579E-4</v>
      </c>
      <c r="H128" s="225">
        <v>2.4259288709086365E-4</v>
      </c>
      <c r="I128" s="226">
        <v>2.3530690627584632E-4</v>
      </c>
      <c r="J128" s="226">
        <v>2.2823975098812865E-4</v>
      </c>
      <c r="K128" s="227">
        <v>2.2138484907049342E-4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10.350899591798582</v>
      </c>
      <c r="D129" s="225">
        <v>11.253635993435488</v>
      </c>
      <c r="E129" s="221">
        <v>11.899091058066112</v>
      </c>
      <c r="F129" s="225">
        <v>12.851391763380718</v>
      </c>
      <c r="G129" s="225">
        <v>14.523455405490319</v>
      </c>
      <c r="H129" s="225">
        <v>16.76465688440441</v>
      </c>
      <c r="I129" s="226">
        <v>19.317218702030697</v>
      </c>
      <c r="J129" s="226">
        <v>22.268533079089099</v>
      </c>
      <c r="K129" s="227">
        <v>25.638208662330364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7.6532331900150004</v>
      </c>
      <c r="D130" s="225">
        <v>7.4338013727599996</v>
      </c>
      <c r="E130" s="221">
        <v>6.5799484002000002</v>
      </c>
      <c r="F130" s="225">
        <v>6.3747560652299997</v>
      </c>
      <c r="G130" s="225">
        <v>6.4879181116544462</v>
      </c>
      <c r="H130" s="225">
        <v>6.4083247177057556</v>
      </c>
      <c r="I130" s="226">
        <v>6.3304373391011488</v>
      </c>
      <c r="J130" s="226">
        <v>6.2582909817632153</v>
      </c>
      <c r="K130" s="227">
        <v>6.1829438159241086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21.864651200077557</v>
      </c>
      <c r="D131" s="225">
        <v>22.372218884099912</v>
      </c>
      <c r="E131" s="221">
        <v>23.456960396848441</v>
      </c>
      <c r="F131" s="225">
        <v>23.928096447806251</v>
      </c>
      <c r="G131" s="225">
        <v>23.619841025938989</v>
      </c>
      <c r="H131" s="225">
        <v>24.395411103347431</v>
      </c>
      <c r="I131" s="226">
        <v>25.13361403764808</v>
      </c>
      <c r="J131" s="226">
        <v>25.95999349517685</v>
      </c>
      <c r="K131" s="227">
        <v>26.894856993088123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3.6490260035920663</v>
      </c>
      <c r="D132" s="225">
        <v>3.1779999999999999</v>
      </c>
      <c r="E132" s="221">
        <v>3.0030000000000001</v>
      </c>
      <c r="F132" s="225">
        <v>3.7752740956441655</v>
      </c>
      <c r="G132" s="225">
        <v>4.0143502551477495</v>
      </c>
      <c r="H132" s="225">
        <v>4.3196926450638449</v>
      </c>
      <c r="I132" s="226">
        <v>4.5521521719085767</v>
      </c>
      <c r="J132" s="226">
        <v>4.7995758502338797</v>
      </c>
      <c r="K132" s="227">
        <v>5.0290148349376267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2.844093</v>
      </c>
      <c r="D133" s="225">
        <v>4.2675465000000008</v>
      </c>
      <c r="E133" s="221">
        <v>5.6909999999999998</v>
      </c>
      <c r="F133" s="225">
        <v>5.7820956789343523</v>
      </c>
      <c r="G133" s="225">
        <v>6.9768891264749442</v>
      </c>
      <c r="H133" s="225">
        <v>7.869206117143186</v>
      </c>
      <c r="I133" s="226">
        <v>8.6915809619759212</v>
      </c>
      <c r="J133" s="226">
        <v>9.5894941277905463</v>
      </c>
      <c r="K133" s="227">
        <v>10.568433671643801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20.131992840698459</v>
      </c>
      <c r="D134" s="225">
        <v>22.836354523898081</v>
      </c>
      <c r="E134" s="221">
        <v>26.443730246984607</v>
      </c>
      <c r="F134" s="225">
        <v>29.343697151134126</v>
      </c>
      <c r="G134" s="225">
        <v>31.90740252559705</v>
      </c>
      <c r="H134" s="225">
        <v>34.710587912491647</v>
      </c>
      <c r="I134" s="226">
        <v>37.499129549046259</v>
      </c>
      <c r="J134" s="226">
        <v>40.343147112930858</v>
      </c>
      <c r="K134" s="227">
        <v>43.309032204191041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1.4173681235814603E-4</v>
      </c>
      <c r="D135" s="225">
        <v>1.4570176626110836E-4</v>
      </c>
      <c r="E135" s="221">
        <v>1.4570176626110836E-4</v>
      </c>
      <c r="F135" s="225">
        <v>1.4844567899672241E-4</v>
      </c>
      <c r="G135" s="225">
        <v>1.5710862101222541E-4</v>
      </c>
      <c r="H135" s="225">
        <v>1.6354713424025961E-4</v>
      </c>
      <c r="I135" s="226">
        <v>1.70351099782261E-4</v>
      </c>
      <c r="J135" s="226">
        <v>1.7782328752020301E-4</v>
      </c>
      <c r="K135" s="227">
        <v>1.8601696029592427E-4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1.0960319999999999</v>
      </c>
      <c r="D136" s="225">
        <v>0.92546237322643432</v>
      </c>
      <c r="E136" s="221">
        <v>0.80736168465876013</v>
      </c>
      <c r="F136" s="225">
        <v>0.85875499140038902</v>
      </c>
      <c r="G136" s="225">
        <v>0.9566138766431338</v>
      </c>
      <c r="H136" s="225">
        <v>1.1296731236510518</v>
      </c>
      <c r="I136" s="226">
        <v>1.3389433774739745</v>
      </c>
      <c r="J136" s="226">
        <v>1.6029947706594259</v>
      </c>
      <c r="K136" s="227">
        <v>1.9381300600146505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1.9914228536475003</v>
      </c>
      <c r="D137" s="225">
        <v>2.0441609875701001</v>
      </c>
      <c r="E137" s="221">
        <v>2.0112171882809999</v>
      </c>
      <c r="F137" s="225">
        <v>1.9549984215656999</v>
      </c>
      <c r="G137" s="225">
        <v>1.8787468713044837</v>
      </c>
      <c r="H137" s="225">
        <v>1.9232019534908615</v>
      </c>
      <c r="I137" s="226">
        <v>1.9628970940162245</v>
      </c>
      <c r="J137" s="226">
        <v>2.0067252422882067</v>
      </c>
      <c r="K137" s="227">
        <v>2.0526328996642373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0.29380050000000002</v>
      </c>
      <c r="D138" s="225">
        <v>0.3871014000000001</v>
      </c>
      <c r="E138" s="221">
        <v>0.46700639999999999</v>
      </c>
      <c r="F138" s="225">
        <v>0.54273554999999996</v>
      </c>
      <c r="G138" s="225">
        <v>0.58100187967129202</v>
      </c>
      <c r="H138" s="225">
        <v>0.62407591057309908</v>
      </c>
      <c r="I138" s="226">
        <v>0.66964724726990377</v>
      </c>
      <c r="J138" s="226">
        <v>0.71752934463583673</v>
      </c>
      <c r="K138" s="227">
        <v>0.76729629772070451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40.560381650389957</v>
      </c>
      <c r="D139" s="225">
        <v>44.844599075064806</v>
      </c>
      <c r="E139" s="221">
        <v>51.61964184061744</v>
      </c>
      <c r="F139" s="225">
        <v>58.536127470838295</v>
      </c>
      <c r="G139" s="225">
        <v>71.765284838711182</v>
      </c>
      <c r="H139" s="225">
        <v>79.811377270023698</v>
      </c>
      <c r="I139" s="226">
        <v>88.539788716733327</v>
      </c>
      <c r="J139" s="226">
        <v>98.512653426491084</v>
      </c>
      <c r="K139" s="227">
        <v>109.73003140415139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9.6641999999999995E-4</v>
      </c>
      <c r="D140" s="225">
        <v>9.6768000000000006E-4</v>
      </c>
      <c r="E140" s="221">
        <v>6.0459000000000001E-4</v>
      </c>
      <c r="F140" s="225">
        <v>6.0459000000000001E-4</v>
      </c>
      <c r="G140" s="225">
        <v>6.0459000000000001E-4</v>
      </c>
      <c r="H140" s="225">
        <v>6.0459000000000001E-4</v>
      </c>
      <c r="I140" s="226">
        <v>6.0459000000000001E-4</v>
      </c>
      <c r="J140" s="226">
        <v>6.0459000000000001E-4</v>
      </c>
      <c r="K140" s="227">
        <v>6.0459000000000001E-4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1.6466328544045614</v>
      </c>
      <c r="D141" s="225">
        <v>1.7326191843644327</v>
      </c>
      <c r="E141" s="221">
        <v>1.6114154889424912</v>
      </c>
      <c r="F141" s="225">
        <v>1.8678015815159039</v>
      </c>
      <c r="G141" s="225">
        <v>1.9964861016924143</v>
      </c>
      <c r="H141" s="225">
        <v>2.18371306940531</v>
      </c>
      <c r="I141" s="226">
        <v>2.3262270738119009</v>
      </c>
      <c r="J141" s="226">
        <v>2.4785514059386853</v>
      </c>
      <c r="K141" s="227">
        <v>2.6203189111936682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9.1079219141041945E-2</v>
      </c>
      <c r="D142" s="225">
        <v>8.9321115370452744E-2</v>
      </c>
      <c r="E142" s="221">
        <v>8.9185926375584035E-2</v>
      </c>
      <c r="F142" s="225">
        <v>9.6449909209916848E-2</v>
      </c>
      <c r="G142" s="225">
        <v>9.8197886334223911E-2</v>
      </c>
      <c r="H142" s="225">
        <v>9.708595577652944E-2</v>
      </c>
      <c r="I142" s="226">
        <v>9.5308767238385828E-2</v>
      </c>
      <c r="J142" s="226">
        <v>9.3415871680569168E-2</v>
      </c>
      <c r="K142" s="227">
        <v>9.1416387586202907E-2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9.7529064796800018</v>
      </c>
      <c r="D143" s="225">
        <v>11.552886861410462</v>
      </c>
      <c r="E143" s="221">
        <v>11.463237301972967</v>
      </c>
      <c r="F143" s="225">
        <v>11.587325848517915</v>
      </c>
      <c r="G143" s="225">
        <v>13.020650963370027</v>
      </c>
      <c r="H143" s="225">
        <v>14.387784131113783</v>
      </c>
      <c r="I143" s="226">
        <v>15.423129886025224</v>
      </c>
      <c r="J143" s="226">
        <v>16.530693314027666</v>
      </c>
      <c r="K143" s="227">
        <v>17.559237569238604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7.2343757615215436</v>
      </c>
      <c r="D144" s="225">
        <v>7.7678154519101943</v>
      </c>
      <c r="E144" s="221">
        <v>8.5131559820946165</v>
      </c>
      <c r="F144" s="225">
        <v>9.0790214391424584</v>
      </c>
      <c r="G144" s="225">
        <v>9.6489669300436027</v>
      </c>
      <c r="H144" s="225">
        <v>10.496412711951219</v>
      </c>
      <c r="I144" s="226">
        <v>11.225475555072334</v>
      </c>
      <c r="J144" s="226">
        <v>12.015017598642014</v>
      </c>
      <c r="K144" s="227">
        <v>12.802159953535831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6.5421095205177444</v>
      </c>
      <c r="D145" s="225">
        <v>7.1230440114497684</v>
      </c>
      <c r="E145" s="221">
        <v>8.1425188356754905</v>
      </c>
      <c r="F145" s="225">
        <v>8.6583006341509545</v>
      </c>
      <c r="G145" s="225">
        <v>9.1170845034746826</v>
      </c>
      <c r="H145" s="225">
        <v>9.6559592539932027</v>
      </c>
      <c r="I145" s="226">
        <v>10.218090783642459</v>
      </c>
      <c r="J145" s="226">
        <v>10.850209064136374</v>
      </c>
      <c r="K145" s="227">
        <v>11.523811790069304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15.5977738463131</v>
      </c>
      <c r="D146" s="225">
        <v>10.775247610398601</v>
      </c>
      <c r="E146" s="221">
        <v>9.7244599059611652</v>
      </c>
      <c r="F146" s="225">
        <v>8.9489224225948476</v>
      </c>
      <c r="G146" s="225">
        <v>9.1281249594875025</v>
      </c>
      <c r="H146" s="225">
        <v>9.2973400000000002</v>
      </c>
      <c r="I146" s="226">
        <v>9.5023</v>
      </c>
      <c r="J146" s="226">
        <v>9.714735000000001</v>
      </c>
      <c r="K146" s="227">
        <v>9.9271700000000003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2.6372211572510373</v>
      </c>
      <c r="D147" s="225">
        <v>2.801172266024853</v>
      </c>
      <c r="E147" s="221">
        <v>2.9944254694484971</v>
      </c>
      <c r="F147" s="225">
        <v>3.0292820264689708</v>
      </c>
      <c r="G147" s="225">
        <v>2.9225033798561539</v>
      </c>
      <c r="H147" s="225">
        <v>2.9385355179370189</v>
      </c>
      <c r="I147" s="226">
        <v>2.953491312566991</v>
      </c>
      <c r="J147" s="226">
        <v>2.9680844475957846</v>
      </c>
      <c r="K147" s="227">
        <v>2.9754802611278346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5.8639727999999988E-2</v>
      </c>
      <c r="D148" s="225">
        <v>9.6109250999999979E-2</v>
      </c>
      <c r="E148" s="221">
        <v>0.103311915</v>
      </c>
      <c r="F148" s="225">
        <v>4.7103273000000008E-2</v>
      </c>
      <c r="G148" s="225">
        <v>5.1751555756112066E-2</v>
      </c>
      <c r="H148" s="225">
        <v>5.6151068984345548E-2</v>
      </c>
      <c r="I148" s="226">
        <v>6.1021460349217661E-2</v>
      </c>
      <c r="J148" s="226">
        <v>6.6417193870307381E-2</v>
      </c>
      <c r="K148" s="227">
        <v>7.2396727588039431E-2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11.442077123810046</v>
      </c>
      <c r="D149" s="225">
        <v>7.6627135882950652</v>
      </c>
      <c r="E149" s="221">
        <v>6.2197077806588545</v>
      </c>
      <c r="F149" s="225">
        <v>6.4341669980000065</v>
      </c>
      <c r="G149" s="225">
        <v>6.5868418270285884</v>
      </c>
      <c r="H149" s="225">
        <v>6.5654665090489681</v>
      </c>
      <c r="I149" s="226">
        <v>6.5570431950094772</v>
      </c>
      <c r="J149" s="226">
        <v>6.5741285910496394</v>
      </c>
      <c r="K149" s="227">
        <v>6.6086778629671192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98.559814707899989</v>
      </c>
      <c r="D150" s="225">
        <v>70.738866701999996</v>
      </c>
      <c r="E150" s="221">
        <v>45.1328830092</v>
      </c>
      <c r="F150" s="225">
        <v>40.580251989900006</v>
      </c>
      <c r="G150" s="225">
        <v>38.451592012162635</v>
      </c>
      <c r="H150" s="225">
        <v>38.202126100027449</v>
      </c>
      <c r="I150" s="226">
        <v>37.818271859272748</v>
      </c>
      <c r="J150" s="226">
        <v>37.407504129681996</v>
      </c>
      <c r="K150" s="227">
        <v>36.850985284052349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5.7684411137834346E-2</v>
      </c>
      <c r="D151" s="225">
        <v>9.2261571680813628E-2</v>
      </c>
      <c r="E151" s="221">
        <v>0.19903616986022679</v>
      </c>
      <c r="F151" s="225">
        <v>0.3640725724319176</v>
      </c>
      <c r="G151" s="225">
        <v>0.37761916840774484</v>
      </c>
      <c r="H151" s="225">
        <v>0.40060589834895893</v>
      </c>
      <c r="I151" s="226">
        <v>0.41858880218164785</v>
      </c>
      <c r="J151" s="226">
        <v>0.43556854339239437</v>
      </c>
      <c r="K151" s="227">
        <v>0.45079968586453051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1.4817346024625058E-2</v>
      </c>
      <c r="D152" s="225">
        <v>1.3372826451081883E-2</v>
      </c>
      <c r="E152" s="221">
        <v>1.6534366077578692E-2</v>
      </c>
      <c r="F152" s="225">
        <v>1.7602962995671326E-2</v>
      </c>
      <c r="G152" s="225">
        <v>1.9819993111220294E-2</v>
      </c>
      <c r="H152" s="225">
        <v>1.9002859680881657E-2</v>
      </c>
      <c r="I152" s="226">
        <v>1.8569593696194871E-2</v>
      </c>
      <c r="J152" s="226">
        <v>1.8348487490862715E-2</v>
      </c>
      <c r="K152" s="227">
        <v>1.8228754064153807E-2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9.4286974365250468E-3</v>
      </c>
      <c r="D153" s="225">
        <v>9.323406249027423E-3</v>
      </c>
      <c r="E153" s="221">
        <v>9.2456148940368021E-3</v>
      </c>
      <c r="F153" s="225">
        <v>9.2602743378245849E-3</v>
      </c>
      <c r="G153" s="225">
        <v>9.5044284607431733E-3</v>
      </c>
      <c r="H153" s="225">
        <v>9.5587337740217909E-3</v>
      </c>
      <c r="I153" s="226">
        <v>9.5900470996757893E-3</v>
      </c>
      <c r="J153" s="226">
        <v>9.656593029201967E-3</v>
      </c>
      <c r="K153" s="227">
        <v>9.7628047342338611E-3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1.3209E-2</v>
      </c>
      <c r="D154" s="225">
        <v>1.3335000000000001E-2</v>
      </c>
      <c r="E154" s="221">
        <v>1.3936521345830333E-2</v>
      </c>
      <c r="F154" s="225">
        <v>1.2254097121114124E-2</v>
      </c>
      <c r="G154" s="225">
        <v>1.2737202533916296E-2</v>
      </c>
      <c r="H154" s="225">
        <v>1.3128289469263988E-2</v>
      </c>
      <c r="I154" s="226">
        <v>1.3520778204081879E-2</v>
      </c>
      <c r="J154" s="226">
        <v>1.3976454571511875E-2</v>
      </c>
      <c r="K154" s="227">
        <v>1.4505084954457178E-2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1.8085484346871978E-2</v>
      </c>
      <c r="D155" s="225">
        <v>1.9088544823253107E-2</v>
      </c>
      <c r="E155" s="221">
        <v>2.0237505005289678E-2</v>
      </c>
      <c r="F155" s="225">
        <v>2.1767425529870994E-2</v>
      </c>
      <c r="G155" s="225">
        <v>2.1300352823594982E-2</v>
      </c>
      <c r="H155" s="225">
        <v>2.1130404361069104E-2</v>
      </c>
      <c r="I155" s="226">
        <v>2.0823969636312098E-2</v>
      </c>
      <c r="J155" s="226">
        <v>2.0509770629824474E-2</v>
      </c>
      <c r="K155" s="227">
        <v>2.0187774613562189E-2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1.9740000000000001E-3</v>
      </c>
      <c r="D156" s="225">
        <v>1.9740000000000001E-3</v>
      </c>
      <c r="E156" s="221">
        <v>1.9740000000000001E-3</v>
      </c>
      <c r="F156" s="225">
        <v>1.9740000000000001E-3</v>
      </c>
      <c r="G156" s="225">
        <v>1.9740000000000001E-3</v>
      </c>
      <c r="H156" s="225">
        <v>1.9740000000000001E-3</v>
      </c>
      <c r="I156" s="226">
        <v>1.9740000000000001E-3</v>
      </c>
      <c r="J156" s="226">
        <v>1.9740000000000001E-3</v>
      </c>
      <c r="K156" s="227">
        <v>1.9740000000000001E-3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4.6384333969221488E-3</v>
      </c>
      <c r="D157" s="225">
        <v>5.3735736041916624E-3</v>
      </c>
      <c r="E157" s="221">
        <v>5.5649409412139115E-3</v>
      </c>
      <c r="F157" s="225">
        <v>6.2883923521572854E-3</v>
      </c>
      <c r="G157" s="225">
        <v>6.4699045391853416E-3</v>
      </c>
      <c r="H157" s="225">
        <v>6.5888455704631744E-3</v>
      </c>
      <c r="I157" s="226">
        <v>6.6949231396613703E-3</v>
      </c>
      <c r="J157" s="226">
        <v>6.8189149052963185E-3</v>
      </c>
      <c r="K157" s="227">
        <v>6.9635086618392503E-3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1.5657180000000002</v>
      </c>
      <c r="D158" s="225">
        <v>1.5665790000000002</v>
      </c>
      <c r="E158" s="221">
        <v>1.5674399999999999</v>
      </c>
      <c r="F158" s="225">
        <v>1.3805646288494919</v>
      </c>
      <c r="G158" s="225">
        <v>1.314199988885165</v>
      </c>
      <c r="H158" s="225">
        <v>1.4194839938561477</v>
      </c>
      <c r="I158" s="226">
        <v>1.5418193573796324</v>
      </c>
      <c r="J158" s="226">
        <v>1.6833353526108084</v>
      </c>
      <c r="K158" s="227">
        <v>1.8463097236476556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2.8978282085390794</v>
      </c>
      <c r="D159" s="225">
        <v>3.6466566882925546</v>
      </c>
      <c r="E159" s="221">
        <v>4.0000256099999998</v>
      </c>
      <c r="F159" s="225">
        <v>3.6502389644449353</v>
      </c>
      <c r="G159" s="225">
        <v>3.9968915950342301</v>
      </c>
      <c r="H159" s="225">
        <v>4.3637608416930371</v>
      </c>
      <c r="I159" s="226">
        <v>4.7098615307027982</v>
      </c>
      <c r="J159" s="226">
        <v>5.064324684707576</v>
      </c>
      <c r="K159" s="227">
        <v>5.4240051212521765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3.3322800000000004</v>
      </c>
      <c r="D160" s="225">
        <v>3.0263362500000004</v>
      </c>
      <c r="E160" s="221">
        <v>2.9508826887954012</v>
      </c>
      <c r="F160" s="225">
        <v>2.4030093396637007</v>
      </c>
      <c r="G160" s="225">
        <v>2.3894348294268539</v>
      </c>
      <c r="H160" s="225">
        <v>2.3763572651912006</v>
      </c>
      <c r="I160" s="226">
        <v>2.3613534327958661</v>
      </c>
      <c r="J160" s="226">
        <v>2.3498405076763738</v>
      </c>
      <c r="K160" s="227">
        <v>2.3370074884073126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4.9595696291936438E-3</v>
      </c>
      <c r="D161" s="225">
        <v>4.2420000000000001E-3</v>
      </c>
      <c r="E161" s="221">
        <v>3.1546597998822839E-3</v>
      </c>
      <c r="F161" s="225">
        <v>1.9916676868746313E-3</v>
      </c>
      <c r="G161" s="225">
        <v>1.6283764677478736E-3</v>
      </c>
      <c r="H161" s="225">
        <v>1.6781722359636903E-3</v>
      </c>
      <c r="I161" s="226">
        <v>1.7292509401835934E-3</v>
      </c>
      <c r="J161" s="226">
        <v>1.7842189662558474E-3</v>
      </c>
      <c r="K161" s="227">
        <v>1.8433531258753577E-3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0.37813755000000004</v>
      </c>
      <c r="D162" s="225">
        <v>0.43491000000000002</v>
      </c>
      <c r="E162" s="221">
        <v>0.32953199999999999</v>
      </c>
      <c r="F162" s="225">
        <v>0.42088199999999992</v>
      </c>
      <c r="G162" s="225">
        <v>0.53265685147418451</v>
      </c>
      <c r="H162" s="225">
        <v>0.58796505603075</v>
      </c>
      <c r="I162" s="226">
        <v>0.65376196669732112</v>
      </c>
      <c r="J162" s="226">
        <v>0.73531349289823855</v>
      </c>
      <c r="K162" s="227">
        <v>0.83889035065042594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9.9004499999999999E-3</v>
      </c>
      <c r="D163" s="225">
        <v>6.2401500000000007E-3</v>
      </c>
      <c r="E163" s="221">
        <v>3.3999E-3</v>
      </c>
      <c r="F163" s="225">
        <v>8.135400000000001E-3</v>
      </c>
      <c r="G163" s="225">
        <v>8.6744333568750925E-3</v>
      </c>
      <c r="H163" s="225">
        <v>9.2624998987385215E-3</v>
      </c>
      <c r="I163" s="226">
        <v>9.8873008856418133E-3</v>
      </c>
      <c r="J163" s="226">
        <v>1.0554324290543853E-2</v>
      </c>
      <c r="K163" s="227">
        <v>1.1265358725180334E-2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1.9901616</v>
      </c>
      <c r="D164" s="225">
        <v>1.4049338939999998</v>
      </c>
      <c r="E164" s="221">
        <v>1.0534252785</v>
      </c>
      <c r="F164" s="225">
        <v>0.95614217725462369</v>
      </c>
      <c r="G164" s="225">
        <v>0.69810300000000003</v>
      </c>
      <c r="H164" s="225">
        <v>0.60055800000000004</v>
      </c>
      <c r="I164" s="226">
        <v>0.56216999999999995</v>
      </c>
      <c r="J164" s="226">
        <v>0.55464715628829986</v>
      </c>
      <c r="K164" s="227">
        <v>0.54482851336102145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0.65579346379101866</v>
      </c>
      <c r="D165" s="225">
        <v>0.64653699050550961</v>
      </c>
      <c r="E165" s="221">
        <v>0.69432992251173598</v>
      </c>
      <c r="F165" s="225">
        <v>0.66191433316403636</v>
      </c>
      <c r="G165" s="225">
        <v>0.68482913389662781</v>
      </c>
      <c r="H165" s="225">
        <v>0.68702324576088747</v>
      </c>
      <c r="I165" s="226">
        <v>0.68533914119527606</v>
      </c>
      <c r="J165" s="226">
        <v>0.68272730267889381</v>
      </c>
      <c r="K165" s="227">
        <v>0.67598616813607448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1.8790799999999996E-2</v>
      </c>
      <c r="D166" s="225">
        <v>1.88328E-2</v>
      </c>
      <c r="E166" s="221">
        <v>1.8739139999999998E-2</v>
      </c>
      <c r="F166" s="225">
        <v>1.9502700000000005E-2</v>
      </c>
      <c r="G166" s="225">
        <v>1.990110738356567E-2</v>
      </c>
      <c r="H166" s="225">
        <v>1.9995807479008341E-2</v>
      </c>
      <c r="I166" s="226">
        <v>1.9990453668579176E-2</v>
      </c>
      <c r="J166" s="226">
        <v>1.9997078308736378E-2</v>
      </c>
      <c r="K166" s="227">
        <v>2.0017198236323717E-2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12.72200076</v>
      </c>
      <c r="D167" s="225">
        <v>12.441483600000002</v>
      </c>
      <c r="E167" s="221">
        <v>13.221198900000001</v>
      </c>
      <c r="F167" s="225">
        <v>14.028842100000004</v>
      </c>
      <c r="G167" s="225">
        <v>13.371775436420116</v>
      </c>
      <c r="H167" s="225">
        <v>13.639130437267056</v>
      </c>
      <c r="I167" s="226">
        <v>13.959183677454414</v>
      </c>
      <c r="J167" s="226">
        <v>14.41487275039476</v>
      </c>
      <c r="K167" s="227">
        <v>14.918069713460236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19.24755</v>
      </c>
      <c r="D168" s="225">
        <v>17.502242457583705</v>
      </c>
      <c r="E168" s="221">
        <v>18.497643613075304</v>
      </c>
      <c r="F168" s="225">
        <v>18.068755307535213</v>
      </c>
      <c r="G168" s="225">
        <v>18.919627029530428</v>
      </c>
      <c r="H168" s="225">
        <v>19.726769314175279</v>
      </c>
      <c r="I168" s="226">
        <v>20.221872886132456</v>
      </c>
      <c r="J168" s="226">
        <v>20.626553917540893</v>
      </c>
      <c r="K168" s="227">
        <v>21.024312628852456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3.024</v>
      </c>
      <c r="D169" s="225">
        <v>2.8521818181818182</v>
      </c>
      <c r="E169" s="221">
        <v>2.6803636363636363</v>
      </c>
      <c r="F169" s="225">
        <v>1.8811634683949727</v>
      </c>
      <c r="G169" s="225">
        <v>2.3508952506561269</v>
      </c>
      <c r="H169" s="225">
        <v>2.5445557112600432</v>
      </c>
      <c r="I169" s="226">
        <v>2.722574484126012</v>
      </c>
      <c r="J169" s="226">
        <v>2.9040671945629377</v>
      </c>
      <c r="K169" s="227">
        <v>3.0898660901744437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11.5796435055</v>
      </c>
      <c r="D170" s="225">
        <v>11.799705369899998</v>
      </c>
      <c r="E170" s="221">
        <v>13.096754689515</v>
      </c>
      <c r="F170" s="225">
        <v>13.20594618336</v>
      </c>
      <c r="G170" s="225">
        <v>12.262119819216217</v>
      </c>
      <c r="H170" s="225">
        <v>12.469324203012473</v>
      </c>
      <c r="I170" s="226">
        <v>12.66937601244809</v>
      </c>
      <c r="J170" s="226">
        <v>12.866031152685631</v>
      </c>
      <c r="K170" s="227">
        <v>13.03207343084371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3.0412568754675662</v>
      </c>
      <c r="D171" s="225">
        <v>2.835</v>
      </c>
      <c r="E171" s="221">
        <v>1.580839332632042</v>
      </c>
      <c r="F171" s="225">
        <v>1.6076728292193652</v>
      </c>
      <c r="G171" s="225">
        <v>1.7186697552200074</v>
      </c>
      <c r="H171" s="225">
        <v>1.8916452704932214</v>
      </c>
      <c r="I171" s="226">
        <v>2.0762603108763948</v>
      </c>
      <c r="J171" s="226">
        <v>2.2778016971587296</v>
      </c>
      <c r="K171" s="227">
        <v>2.4913250344404743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23.32325742920381</v>
      </c>
      <c r="D172" s="225">
        <v>34.271999999999998</v>
      </c>
      <c r="E172" s="221">
        <v>41.978070633640534</v>
      </c>
      <c r="F172" s="225">
        <v>47.948144298518983</v>
      </c>
      <c r="G172" s="225">
        <v>50.609459207392639</v>
      </c>
      <c r="H172" s="225">
        <v>54.732369919694179</v>
      </c>
      <c r="I172" s="226">
        <v>58.340003838004556</v>
      </c>
      <c r="J172" s="226">
        <v>62.106732080753446</v>
      </c>
      <c r="K172" s="227">
        <v>65.712385297819225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7.7726868636386628E-2</v>
      </c>
      <c r="D173" s="225">
        <v>7.8576714842957016E-2</v>
      </c>
      <c r="E173" s="221">
        <v>7.204699711539464E-2</v>
      </c>
      <c r="F173" s="225">
        <v>4.5392143800492467E-2</v>
      </c>
      <c r="G173" s="225">
        <v>2.5446008442783018E-2</v>
      </c>
      <c r="H173" s="225">
        <v>2.7942464025780125E-2</v>
      </c>
      <c r="I173" s="226">
        <v>2.9892779371128456E-2</v>
      </c>
      <c r="J173" s="226">
        <v>3.201273640724471E-2</v>
      </c>
      <c r="K173" s="227">
        <v>3.4015396610265113E-2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0.53741550073821576</v>
      </c>
      <c r="D174" s="225">
        <v>0.49856050833407822</v>
      </c>
      <c r="E174" s="221">
        <v>0.46261715559184508</v>
      </c>
      <c r="F174" s="225">
        <v>0.46764741415543487</v>
      </c>
      <c r="G174" s="225">
        <v>0.46016384804329757</v>
      </c>
      <c r="H174" s="225">
        <v>0.50115797769993664</v>
      </c>
      <c r="I174" s="226">
        <v>0.52749224842075648</v>
      </c>
      <c r="J174" s="226">
        <v>0.54985564036596501</v>
      </c>
      <c r="K174" s="227">
        <v>0.56672316577416637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3.0580611169445193</v>
      </c>
      <c r="D175" s="225">
        <v>3.094977820419345</v>
      </c>
      <c r="E175" s="221">
        <v>2.8770500464764028</v>
      </c>
      <c r="F175" s="225">
        <v>2.7938224946611978</v>
      </c>
      <c r="G175" s="225">
        <v>2.6</v>
      </c>
      <c r="H175" s="225">
        <v>2.4</v>
      </c>
      <c r="I175" s="226">
        <v>2.2000000000000002</v>
      </c>
      <c r="J175" s="226">
        <v>2.1864423608759771</v>
      </c>
      <c r="K175" s="227">
        <v>2.1644829032830231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2.6549049449174911</v>
      </c>
      <c r="D176" s="225">
        <v>2.5949480045123461</v>
      </c>
      <c r="E176" s="221">
        <v>2.4489323199634225</v>
      </c>
      <c r="F176" s="225">
        <v>2.4465142935414512</v>
      </c>
      <c r="G176" s="225">
        <v>2.5322479956100432</v>
      </c>
      <c r="H176" s="225">
        <v>2.5180891721224041</v>
      </c>
      <c r="I176" s="226">
        <v>2.4945359278718726</v>
      </c>
      <c r="J176" s="226">
        <v>2.4708517417288722</v>
      </c>
      <c r="K176" s="227">
        <v>2.4432082456708306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2.3066536500000003</v>
      </c>
      <c r="D177" s="225">
        <v>2.0632513860000001</v>
      </c>
      <c r="E177" s="221">
        <v>2.3882346809999997</v>
      </c>
      <c r="F177" s="225">
        <v>3.1389870329999998</v>
      </c>
      <c r="G177" s="225">
        <v>3.7345416271068896</v>
      </c>
      <c r="H177" s="225">
        <v>4.1351799936425575</v>
      </c>
      <c r="I177" s="226">
        <v>4.5818074060080081</v>
      </c>
      <c r="J177" s="226">
        <v>5.07945580472785</v>
      </c>
      <c r="K177" s="227">
        <v>5.6331169723014662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1.7849999999999999</v>
      </c>
      <c r="D178" s="225">
        <v>1.4910000000000001</v>
      </c>
      <c r="E178" s="221">
        <v>1.407</v>
      </c>
      <c r="F178" s="225">
        <v>2.7848102677263626</v>
      </c>
      <c r="G178" s="225">
        <v>3.7354675556769781</v>
      </c>
      <c r="H178" s="225">
        <v>3.9466020675649593</v>
      </c>
      <c r="I178" s="226">
        <v>4.1715884862374937</v>
      </c>
      <c r="J178" s="226">
        <v>4.4147232918187722</v>
      </c>
      <c r="K178" s="227">
        <v>4.6693751911479868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11.347539000000001</v>
      </c>
      <c r="D179" s="225">
        <v>12.341781559661591</v>
      </c>
      <c r="E179" s="221">
        <v>13.394587608959743</v>
      </c>
      <c r="F179" s="225">
        <v>14.375537078722907</v>
      </c>
      <c r="G179" s="225">
        <v>14.97625165324888</v>
      </c>
      <c r="H179" s="225">
        <v>15.818214153750542</v>
      </c>
      <c r="I179" s="226">
        <v>16.318143765914655</v>
      </c>
      <c r="J179" s="226">
        <v>16.737093709103931</v>
      </c>
      <c r="K179" s="227">
        <v>17.063300616216971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13.256529059145342</v>
      </c>
      <c r="D180" s="225">
        <v>12.3932725</v>
      </c>
      <c r="E180" s="221">
        <v>8.2593000000000014</v>
      </c>
      <c r="F180" s="225">
        <v>9.6925827094185149</v>
      </c>
      <c r="G180" s="225">
        <v>11.181467903973502</v>
      </c>
      <c r="H180" s="225">
        <v>11.731316320688817</v>
      </c>
      <c r="I180" s="226">
        <v>12.203190682187655</v>
      </c>
      <c r="J180" s="226">
        <v>12.734706949928658</v>
      </c>
      <c r="K180" s="227">
        <v>13.263647851290544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0.14754041400000001</v>
      </c>
      <c r="D181" s="225">
        <v>0.24966087299999998</v>
      </c>
      <c r="E181" s="221">
        <v>0.26588099999999998</v>
      </c>
      <c r="F181" s="225">
        <v>0.33310200000000006</v>
      </c>
      <c r="G181" s="225">
        <v>0.34461448084844598</v>
      </c>
      <c r="H181" s="225">
        <v>0.36571689126696755</v>
      </c>
      <c r="I181" s="226">
        <v>0.3809500226752599</v>
      </c>
      <c r="J181" s="226">
        <v>0.39765437592569969</v>
      </c>
      <c r="K181" s="227">
        <v>0.41384289568937543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0.59033177905957734</v>
      </c>
      <c r="D182" s="225">
        <v>0.32612999999999998</v>
      </c>
      <c r="E182" s="221">
        <v>0.43154999999999999</v>
      </c>
      <c r="F182" s="225">
        <v>0.88454121568108612</v>
      </c>
      <c r="G182" s="225">
        <v>0.98524980990523081</v>
      </c>
      <c r="H182" s="225">
        <v>1.0817746056735407</v>
      </c>
      <c r="I182" s="226">
        <v>1.1855941452053744</v>
      </c>
      <c r="J182" s="226">
        <v>1.2991937264582152</v>
      </c>
      <c r="K182" s="227">
        <v>1.4234828887559428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4.7490482523109806E-2</v>
      </c>
      <c r="D183" s="225">
        <v>4.9296646226216746E-2</v>
      </c>
      <c r="E183" s="221">
        <v>5.5385869235275768E-2</v>
      </c>
      <c r="F183" s="225">
        <v>5.5385869235275768E-2</v>
      </c>
      <c r="G183" s="225">
        <v>5.5760397837308247E-2</v>
      </c>
      <c r="H183" s="225">
        <v>5.539447665096052E-2</v>
      </c>
      <c r="I183" s="226">
        <v>5.4723766128622724E-2</v>
      </c>
      <c r="J183" s="226">
        <v>5.401966627701528E-2</v>
      </c>
      <c r="K183" s="227">
        <v>5.3280424468480435E-2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9.2106000000000007E-2</v>
      </c>
      <c r="D184" s="225">
        <v>8.0152188892375284E-2</v>
      </c>
      <c r="E184" s="221">
        <v>7.1949942265453398E-2</v>
      </c>
      <c r="F184" s="225">
        <v>7.2346017194854131E-2</v>
      </c>
      <c r="G184" s="225">
        <v>7.5611634786395904E-2</v>
      </c>
      <c r="H184" s="225">
        <v>7.8461159386310556E-2</v>
      </c>
      <c r="I184" s="226">
        <v>8.1392877541432734E-2</v>
      </c>
      <c r="J184" s="226">
        <v>8.4575509405804231E-2</v>
      </c>
      <c r="K184" s="227">
        <v>8.8031191044806667E-2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1.6910709908815356</v>
      </c>
      <c r="D185" s="225">
        <v>1.7739683605759593</v>
      </c>
      <c r="E185" s="221">
        <v>2.018024135158512</v>
      </c>
      <c r="F185" s="225">
        <v>1.9948015156841947</v>
      </c>
      <c r="G185" s="225">
        <v>2.0842976893298673</v>
      </c>
      <c r="H185" s="225">
        <v>2.2368285417667346</v>
      </c>
      <c r="I185" s="226">
        <v>2.4054232431005502</v>
      </c>
      <c r="J185" s="226">
        <v>2.5922603592426228</v>
      </c>
      <c r="K185" s="227">
        <v>2.7992005093943795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18.955636728000002</v>
      </c>
      <c r="D186" s="225">
        <v>18.407807302710001</v>
      </c>
      <c r="E186" s="221">
        <v>16.293260003264997</v>
      </c>
      <c r="F186" s="225">
        <v>15.082960110855002</v>
      </c>
      <c r="G186" s="225">
        <v>16.086091696601528</v>
      </c>
      <c r="H186" s="225">
        <v>16.878878839579997</v>
      </c>
      <c r="I186" s="226">
        <v>17.73301351409464</v>
      </c>
      <c r="J186" s="226">
        <v>18.584531303015449</v>
      </c>
      <c r="K186" s="227">
        <v>19.426953783064135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2.8272859648706627</v>
      </c>
      <c r="D187" s="225">
        <v>2.26709</v>
      </c>
      <c r="E187" s="221">
        <v>2.2467899999999998</v>
      </c>
      <c r="F187" s="225">
        <v>8.5668980337829357</v>
      </c>
      <c r="G187" s="225">
        <v>8.8502054650166979</v>
      </c>
      <c r="H187" s="225">
        <v>9.5416860918997894</v>
      </c>
      <c r="I187" s="226">
        <v>10.302691882693406</v>
      </c>
      <c r="J187" s="226">
        <v>11.146000703140729</v>
      </c>
      <c r="K187" s="227">
        <v>12.065660827023075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2.3681700000000001E-4</v>
      </c>
      <c r="D188" s="225">
        <v>2.6880000000000003E-4</v>
      </c>
      <c r="E188" s="221">
        <v>2.7720000000000002E-4</v>
      </c>
      <c r="F188" s="225">
        <v>2.8349999999999995E-4</v>
      </c>
      <c r="G188" s="225">
        <v>2.8213752188523458E-4</v>
      </c>
      <c r="H188" s="225">
        <v>2.736638663040535E-4</v>
      </c>
      <c r="I188" s="226">
        <v>2.6544470660994437E-4</v>
      </c>
      <c r="J188" s="226">
        <v>2.5747239933003813E-4</v>
      </c>
      <c r="K188" s="227">
        <v>2.4973953055382994E-4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3.8944566473717233</v>
      </c>
      <c r="D189" s="225">
        <v>4.2106227770152698</v>
      </c>
      <c r="E189" s="221">
        <v>4.8013553598919998</v>
      </c>
      <c r="F189" s="225">
        <v>5.6715988838414084</v>
      </c>
      <c r="G189" s="225">
        <v>6.3783050380425061</v>
      </c>
      <c r="H189" s="225">
        <v>6.8033225291370742</v>
      </c>
      <c r="I189" s="226">
        <v>7.188836498962532</v>
      </c>
      <c r="J189" s="226">
        <v>7.5736454534192266</v>
      </c>
      <c r="K189" s="227">
        <v>7.9574113455269879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33.58425368878671</v>
      </c>
      <c r="D190" s="225">
        <v>24.046868341204803</v>
      </c>
      <c r="E190" s="221">
        <v>13.516988144569583</v>
      </c>
      <c r="F190" s="225">
        <v>11.389463398210044</v>
      </c>
      <c r="G190" s="225">
        <v>8.9155380926575685</v>
      </c>
      <c r="H190" s="225">
        <v>8.5129196003283418</v>
      </c>
      <c r="I190" s="226">
        <v>8.1437385487848246</v>
      </c>
      <c r="J190" s="226">
        <v>7.8016312561804861</v>
      </c>
      <c r="K190" s="227">
        <v>7.4600893274305937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0.60607814347351174</v>
      </c>
      <c r="D191" s="225">
        <v>1.1799414755228317</v>
      </c>
      <c r="E191" s="221">
        <v>1.6379999999999999</v>
      </c>
      <c r="F191" s="225">
        <v>1.3632349235372252</v>
      </c>
      <c r="G191" s="225">
        <v>1.4665297087198548</v>
      </c>
      <c r="H191" s="225">
        <v>1.5745456999023668</v>
      </c>
      <c r="I191" s="226">
        <v>1.6911808349233373</v>
      </c>
      <c r="J191" s="226">
        <v>1.8170546154644198</v>
      </c>
      <c r="K191" s="227">
        <v>1.9527134825625885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18.52734201277676</v>
      </c>
      <c r="D192" s="225">
        <v>18.259141518733479</v>
      </c>
      <c r="E192" s="221">
        <v>17.201458179883844</v>
      </c>
      <c r="F192" s="225">
        <v>16.29327497118804</v>
      </c>
      <c r="G192" s="225">
        <v>15.451421834917671</v>
      </c>
      <c r="H192" s="225">
        <v>15.695590307796794</v>
      </c>
      <c r="I192" s="226">
        <v>15.932121633462108</v>
      </c>
      <c r="J192" s="226">
        <v>16.165797242328885</v>
      </c>
      <c r="K192" s="227">
        <v>16.361714581363866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132.09351457490999</v>
      </c>
      <c r="D193" s="225">
        <v>143.46688589246997</v>
      </c>
      <c r="E193" s="221">
        <v>136.5320114109</v>
      </c>
      <c r="F193" s="225">
        <v>136.50848863112998</v>
      </c>
      <c r="G193" s="225">
        <v>141.205255301146</v>
      </c>
      <c r="H193" s="225">
        <v>145.56497366166579</v>
      </c>
      <c r="I193" s="226">
        <v>148.2711126899427</v>
      </c>
      <c r="J193" s="226">
        <v>150.97289267295216</v>
      </c>
      <c r="K193" s="227">
        <v>153.58318399252295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11.824511712985764</v>
      </c>
      <c r="D194" s="225">
        <v>13.985013180730711</v>
      </c>
      <c r="E194" s="221">
        <v>14.787281664193996</v>
      </c>
      <c r="F194" s="225">
        <v>14.134458754473805</v>
      </c>
      <c r="G194" s="225">
        <v>15.153207332559608</v>
      </c>
      <c r="H194" s="225">
        <v>16.727324813630617</v>
      </c>
      <c r="I194" s="226">
        <v>18.035317528312653</v>
      </c>
      <c r="J194" s="226">
        <v>19.446797288787756</v>
      </c>
      <c r="K194" s="227">
        <v>20.819446723625617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5.8334010000000003</v>
      </c>
      <c r="D195" s="225">
        <v>6.5247000000000002</v>
      </c>
      <c r="E195" s="221">
        <v>6.592000800000001</v>
      </c>
      <c r="F195" s="225">
        <v>7.9023000000000003</v>
      </c>
      <c r="G195" s="225">
        <v>9.0806867612747126</v>
      </c>
      <c r="H195" s="225">
        <v>9.5536417828419395</v>
      </c>
      <c r="I195" s="226">
        <v>10.037877079988265</v>
      </c>
      <c r="J195" s="226">
        <v>10.540741165191024</v>
      </c>
      <c r="K195" s="227">
        <v>11.035934109477854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0.16845149999999998</v>
      </c>
      <c r="D196" s="225">
        <v>0.20296080000000002</v>
      </c>
      <c r="E196" s="221">
        <v>0.17675280000000002</v>
      </c>
      <c r="F196" s="225">
        <v>0.19016234999999998</v>
      </c>
      <c r="G196" s="225">
        <v>0.21106992712820144</v>
      </c>
      <c r="H196" s="225">
        <v>0.21023330166172438</v>
      </c>
      <c r="I196" s="226">
        <v>0.20816825551414</v>
      </c>
      <c r="J196" s="226">
        <v>0.20617276636281973</v>
      </c>
      <c r="K196" s="227">
        <v>0.20420635605389539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13.138091170453565</v>
      </c>
      <c r="D197" s="225">
        <v>14.929566784847882</v>
      </c>
      <c r="E197" s="221">
        <v>15.532677314988328</v>
      </c>
      <c r="F197" s="225">
        <v>16.947019635903896</v>
      </c>
      <c r="G197" s="225">
        <v>17.985751195575194</v>
      </c>
      <c r="H197" s="225">
        <v>19.748671314191643</v>
      </c>
      <c r="I197" s="226">
        <v>21.096390520171415</v>
      </c>
      <c r="J197" s="226">
        <v>22.539188048557008</v>
      </c>
      <c r="K197" s="227">
        <v>23.885800753769839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6.1968753942882921</v>
      </c>
      <c r="D198" s="225">
        <v>7.178657499999999</v>
      </c>
      <c r="E198" s="221">
        <v>7.7305200000000003</v>
      </c>
      <c r="F198" s="225">
        <v>8.8755764682959519</v>
      </c>
      <c r="G198" s="225">
        <v>10.569512146007819</v>
      </c>
      <c r="H198" s="225">
        <v>11.636821573099681</v>
      </c>
      <c r="I198" s="226">
        <v>12.614835535937425</v>
      </c>
      <c r="J198" s="226">
        <v>13.725319793428065</v>
      </c>
      <c r="K198" s="227">
        <v>14.870511954872036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1.814078522659502</v>
      </c>
      <c r="D199" s="225">
        <v>1.8116699999999999</v>
      </c>
      <c r="E199" s="221">
        <v>2.1514020154803282</v>
      </c>
      <c r="F199" s="225">
        <v>2.5675962072029757</v>
      </c>
      <c r="G199" s="225">
        <v>2.8953203552763029</v>
      </c>
      <c r="H199" s="225">
        <v>3.2566868908408857</v>
      </c>
      <c r="I199" s="226">
        <v>3.6670457320422392</v>
      </c>
      <c r="J199" s="226">
        <v>4.1327743471927088</v>
      </c>
      <c r="K199" s="227">
        <v>4.6605082444977111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1.8208919649974475</v>
      </c>
      <c r="D200" s="225">
        <v>1.5564598514301622</v>
      </c>
      <c r="E200" s="221">
        <v>1.7432166894150078</v>
      </c>
      <c r="F200" s="225">
        <v>1.9867453282186527</v>
      </c>
      <c r="G200" s="225">
        <v>2.0238812371291131</v>
      </c>
      <c r="H200" s="225">
        <v>2.1725476333667579</v>
      </c>
      <c r="I200" s="226">
        <v>2.2605487048602613</v>
      </c>
      <c r="J200" s="226">
        <v>2.3304331421574931</v>
      </c>
      <c r="K200" s="227">
        <v>2.3779767417786739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2.7197097807354857E-2</v>
      </c>
      <c r="D201" s="225">
        <v>1.9685365266851395E-2</v>
      </c>
      <c r="E201" s="221">
        <v>2.4656520678981386E-2</v>
      </c>
      <c r="F201" s="225">
        <v>2.2788194964129531E-2</v>
      </c>
      <c r="G201" s="225">
        <v>2.3970226691233398E-2</v>
      </c>
      <c r="H201" s="225">
        <v>2.6189989874643649E-2</v>
      </c>
      <c r="I201" s="226">
        <v>2.7663624076987185E-2</v>
      </c>
      <c r="J201" s="226">
        <v>2.8974902663006542E-2</v>
      </c>
      <c r="K201" s="227">
        <v>3.0020175006839907E-2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1763.8901600107652</v>
      </c>
      <c r="D202" s="231">
        <f t="shared" ref="D202:K202" si="0">SUM(D7:D201)</f>
        <v>1797.0019991660949</v>
      </c>
      <c r="E202" s="231">
        <f t="shared" si="0"/>
        <v>1811.3321907998352</v>
      </c>
      <c r="F202" s="231">
        <f t="shared" si="0"/>
        <v>1894.2832752212767</v>
      </c>
      <c r="G202" s="231">
        <f t="shared" si="0"/>
        <v>1932.3379333235507</v>
      </c>
      <c r="H202" s="231">
        <f t="shared" si="0"/>
        <v>2043.1547202264614</v>
      </c>
      <c r="I202" s="232">
        <f t="shared" si="0"/>
        <v>2131.8964433342194</v>
      </c>
      <c r="J202" s="232">
        <f t="shared" si="0"/>
        <v>2225.3917401257941</v>
      </c>
      <c r="K202" s="233">
        <f t="shared" si="0"/>
        <v>2320.4622031231429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115.16366313129423</v>
      </c>
      <c r="D204" s="225">
        <f t="shared" si="1"/>
        <v>129.3262286316093</v>
      </c>
      <c r="E204" s="225">
        <f t="shared" si="1"/>
        <v>153.71020941835326</v>
      </c>
      <c r="F204" s="225">
        <f t="shared" si="1"/>
        <v>172.08546833188771</v>
      </c>
      <c r="G204" s="225">
        <f t="shared" si="1"/>
        <v>182.88057282251887</v>
      </c>
      <c r="H204" s="225">
        <f t="shared" si="1"/>
        <v>197.86289902077738</v>
      </c>
      <c r="I204" s="225">
        <f t="shared" si="1"/>
        <v>211.09720261491483</v>
      </c>
      <c r="J204" s="225">
        <f t="shared" si="1"/>
        <v>225.51976360151988</v>
      </c>
      <c r="K204" s="227">
        <f t="shared" si="1"/>
        <v>241.05144353501424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35.601908231289883</v>
      </c>
      <c r="D205" s="225">
        <f t="shared" si="2"/>
        <v>35.524071668159401</v>
      </c>
      <c r="E205" s="225">
        <f t="shared" si="2"/>
        <v>33.027643984806723</v>
      </c>
      <c r="F205" s="225">
        <f t="shared" si="2"/>
        <v>35.167192890621465</v>
      </c>
      <c r="G205" s="225">
        <f t="shared" si="2"/>
        <v>40.043065425143212</v>
      </c>
      <c r="H205" s="225">
        <f t="shared" si="2"/>
        <v>43.548771337178849</v>
      </c>
      <c r="I205" s="225">
        <f t="shared" si="2"/>
        <v>46.233508456428503</v>
      </c>
      <c r="J205" s="225">
        <f t="shared" si="2"/>
        <v>49.10917412800567</v>
      </c>
      <c r="K205" s="227">
        <f t="shared" si="2"/>
        <v>51.80226653152107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4.6387594816740458</v>
      </c>
      <c r="D206" s="225">
        <f t="shared" si="3"/>
        <v>4.5215254584326487</v>
      </c>
      <c r="E206" s="221">
        <f t="shared" si="3"/>
        <v>5.2556734263261973</v>
      </c>
      <c r="F206" s="225">
        <f t="shared" si="3"/>
        <v>6.4441136036261124</v>
      </c>
      <c r="G206" s="225">
        <f t="shared" si="3"/>
        <v>7.4072435369443514</v>
      </c>
      <c r="H206" s="225">
        <f t="shared" si="3"/>
        <v>8.219765611421419</v>
      </c>
      <c r="I206" s="226">
        <f t="shared" si="3"/>
        <v>9.1318029961462592</v>
      </c>
      <c r="J206" s="226">
        <f t="shared" si="3"/>
        <v>10.154587453333654</v>
      </c>
      <c r="K206" s="227">
        <f t="shared" si="3"/>
        <v>11.299299624049064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9.4626177122438424</v>
      </c>
      <c r="D207" s="225">
        <f t="shared" si="4"/>
        <v>9.9995016915158228</v>
      </c>
      <c r="E207" s="221">
        <f t="shared" si="4"/>
        <v>9.9994431032616991</v>
      </c>
      <c r="F207" s="225">
        <f t="shared" si="4"/>
        <v>10.393227517373083</v>
      </c>
      <c r="G207" s="225">
        <f t="shared" si="4"/>
        <v>11.305170132636061</v>
      </c>
      <c r="H207" s="225">
        <f t="shared" si="4"/>
        <v>12.288720722983234</v>
      </c>
      <c r="I207" s="226">
        <f t="shared" si="4"/>
        <v>13.370027702739568</v>
      </c>
      <c r="J207" s="226">
        <f t="shared" si="4"/>
        <v>14.599504505190405</v>
      </c>
      <c r="K207" s="227">
        <f t="shared" si="4"/>
        <v>15.962396528192274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5.5176876321783617</v>
      </c>
      <c r="D208" s="225">
        <f t="shared" si="5"/>
        <v>4.7861530941195269</v>
      </c>
      <c r="E208" s="221">
        <f t="shared" si="5"/>
        <v>4.7932648935386695</v>
      </c>
      <c r="F208" s="225">
        <f t="shared" si="5"/>
        <v>4.2608005625155023</v>
      </c>
      <c r="G208" s="225">
        <f t="shared" si="5"/>
        <v>4.2484679423539733</v>
      </c>
      <c r="H208" s="225">
        <f t="shared" si="5"/>
        <v>4.2224070363027035</v>
      </c>
      <c r="I208" s="226">
        <f t="shared" si="5"/>
        <v>4.197160293734564</v>
      </c>
      <c r="J208" s="226">
        <f t="shared" si="5"/>
        <v>4.1798389800950169</v>
      </c>
      <c r="K208" s="227">
        <f t="shared" si="5"/>
        <v>4.1624008498505241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201.82251339926336</v>
      </c>
      <c r="D210" s="240">
        <f t="shared" si="6"/>
        <v>217.59600925373948</v>
      </c>
      <c r="E210" s="240">
        <f t="shared" si="6"/>
        <v>251.00197419538827</v>
      </c>
      <c r="F210" s="240">
        <f t="shared" si="6"/>
        <v>281.54360573509746</v>
      </c>
      <c r="G210" s="240">
        <f t="shared" si="6"/>
        <v>310.11094057823243</v>
      </c>
      <c r="H210" s="240">
        <f t="shared" si="6"/>
        <v>337.77249443914121</v>
      </c>
      <c r="I210" s="241">
        <f t="shared" si="6"/>
        <v>362.17967890049812</v>
      </c>
      <c r="J210" s="241">
        <f t="shared" si="6"/>
        <v>388.0744013159902</v>
      </c>
      <c r="K210" s="242">
        <f t="shared" si="6"/>
        <v>415.45161176097326</v>
      </c>
    </row>
    <row r="211" spans="2:11">
      <c r="B211" s="239" t="s">
        <v>25</v>
      </c>
      <c r="C211" s="243">
        <f t="shared" ref="C211:K211" si="7">SUMIF($N$7:$N$208,$B$211,C$7:C$208)</f>
        <v>341.44201187625077</v>
      </c>
      <c r="D211" s="243">
        <f t="shared" si="7"/>
        <v>368.42746597503123</v>
      </c>
      <c r="E211" s="243">
        <f t="shared" si="7"/>
        <v>378.04179912855966</v>
      </c>
      <c r="F211" s="243">
        <f t="shared" si="7"/>
        <v>421.78020390099334</v>
      </c>
      <c r="G211" s="243">
        <f t="shared" si="7"/>
        <v>403.13828282979745</v>
      </c>
      <c r="H211" s="243">
        <f t="shared" si="7"/>
        <v>428.68168182984726</v>
      </c>
      <c r="I211" s="244">
        <f t="shared" si="7"/>
        <v>440.80338853538331</v>
      </c>
      <c r="J211" s="244">
        <f t="shared" si="7"/>
        <v>450.55252616577815</v>
      </c>
      <c r="K211" s="245">
        <f t="shared" si="7"/>
        <v>458.73339340336662</v>
      </c>
    </row>
    <row r="212" spans="2:11">
      <c r="B212" s="239" t="s">
        <v>239</v>
      </c>
      <c r="C212" s="243">
        <f t="shared" ref="C212:K212" si="8">SUMIF($N$7:$N$208,$B$212,C$7:C$208)</f>
        <v>20.313711954668808</v>
      </c>
      <c r="D212" s="243">
        <f t="shared" si="8"/>
        <v>21.242482927955486</v>
      </c>
      <c r="E212" s="243">
        <f t="shared" si="8"/>
        <v>27.665954991326203</v>
      </c>
      <c r="F212" s="243">
        <f t="shared" si="8"/>
        <v>28.463189643291791</v>
      </c>
      <c r="G212" s="243">
        <f t="shared" si="8"/>
        <v>29.577080569520255</v>
      </c>
      <c r="H212" s="243">
        <f t="shared" si="8"/>
        <v>30.765133042845022</v>
      </c>
      <c r="I212" s="244">
        <f t="shared" si="8"/>
        <v>32.137260678271161</v>
      </c>
      <c r="J212" s="244">
        <f t="shared" si="8"/>
        <v>33.683891131837171</v>
      </c>
      <c r="K212" s="245">
        <f t="shared" si="8"/>
        <v>35.409980600187694</v>
      </c>
    </row>
    <row r="213" spans="2:11">
      <c r="B213" s="239" t="s">
        <v>429</v>
      </c>
      <c r="C213" s="243">
        <f t="shared" ref="C213:K213" si="9">SUMIF($N$7:$N$208,$B$213,C$7:C$208)</f>
        <v>481.39261822844696</v>
      </c>
      <c r="D213" s="243">
        <f t="shared" si="9"/>
        <v>475.9448357696607</v>
      </c>
      <c r="E213" s="243">
        <f t="shared" si="9"/>
        <v>462.35116672301098</v>
      </c>
      <c r="F213" s="243">
        <f t="shared" si="9"/>
        <v>455.00948449891195</v>
      </c>
      <c r="G213" s="243">
        <f t="shared" si="9"/>
        <v>455.24768632345854</v>
      </c>
      <c r="H213" s="243">
        <f t="shared" si="9"/>
        <v>466.33702638932209</v>
      </c>
      <c r="I213" s="244">
        <f t="shared" si="9"/>
        <v>474.50023953391599</v>
      </c>
      <c r="J213" s="244">
        <f t="shared" si="9"/>
        <v>483.62015428892926</v>
      </c>
      <c r="K213" s="245">
        <f t="shared" si="9"/>
        <v>492.05718345891</v>
      </c>
    </row>
    <row r="214" spans="2:11">
      <c r="B214" s="239" t="s">
        <v>430</v>
      </c>
      <c r="C214" s="243">
        <f t="shared" ref="C214:K214" si="10">SUMIF($N$7:$N$208,$B$214,C$7:C$208)</f>
        <v>504.39573243776323</v>
      </c>
      <c r="D214" s="243">
        <f t="shared" si="10"/>
        <v>559.18516974798865</v>
      </c>
      <c r="E214" s="243">
        <f t="shared" si="10"/>
        <v>583.25366714644247</v>
      </c>
      <c r="F214" s="243">
        <f t="shared" si="10"/>
        <v>592.29087347091934</v>
      </c>
      <c r="G214" s="243">
        <f t="shared" si="10"/>
        <v>619.78830350410385</v>
      </c>
      <c r="H214" s="243">
        <f t="shared" si="10"/>
        <v>663.55745502194361</v>
      </c>
      <c r="I214" s="244">
        <f t="shared" si="10"/>
        <v>704.48681759850069</v>
      </c>
      <c r="J214" s="244">
        <f t="shared" si="10"/>
        <v>749.55260165620734</v>
      </c>
      <c r="K214" s="245">
        <f t="shared" si="10"/>
        <v>796.65479499994512</v>
      </c>
    </row>
    <row r="215" spans="2:11">
      <c r="B215" s="239" t="s">
        <v>431</v>
      </c>
      <c r="C215" s="243">
        <f t="shared" ref="C215:K215" si="11">SUMIF($N$7:$N$208,$B$215,C$7:C$208)</f>
        <v>214.52357211437362</v>
      </c>
      <c r="D215" s="243">
        <f t="shared" si="11"/>
        <v>154.60603549171955</v>
      </c>
      <c r="E215" s="243">
        <f t="shared" si="11"/>
        <v>109.0176286151073</v>
      </c>
      <c r="F215" s="243">
        <f t="shared" si="11"/>
        <v>115.19591797206292</v>
      </c>
      <c r="G215" s="243">
        <f t="shared" si="11"/>
        <v>114.47563951843834</v>
      </c>
      <c r="H215" s="243">
        <f t="shared" si="11"/>
        <v>116.04092950336359</v>
      </c>
      <c r="I215" s="244">
        <f t="shared" si="11"/>
        <v>117.78905808765067</v>
      </c>
      <c r="J215" s="244">
        <f t="shared" si="11"/>
        <v>119.90816556705131</v>
      </c>
      <c r="K215" s="245">
        <f t="shared" si="11"/>
        <v>122.15523889975981</v>
      </c>
    </row>
    <row r="216" spans="2:11">
      <c r="B216" s="246" t="s">
        <v>476</v>
      </c>
      <c r="C216" s="247">
        <f t="shared" ref="C216:K217" si="12">SUMIF($O$7:$O$208,$B216,C$7:C$208)</f>
        <v>189.60097802841784</v>
      </c>
      <c r="D216" s="247">
        <f t="shared" si="12"/>
        <v>167.36461504107302</v>
      </c>
      <c r="E216" s="247">
        <f t="shared" si="12"/>
        <v>159.94939981808099</v>
      </c>
      <c r="F216" s="247">
        <f t="shared" si="12"/>
        <v>152.39039559828126</v>
      </c>
      <c r="G216" s="247">
        <f t="shared" si="12"/>
        <v>145.15749776790744</v>
      </c>
      <c r="H216" s="247">
        <f t="shared" si="12"/>
        <v>144.07854736289988</v>
      </c>
      <c r="I216" s="247">
        <f t="shared" si="12"/>
        <v>143.16919923763794</v>
      </c>
      <c r="J216" s="247">
        <f t="shared" si="12"/>
        <v>143.21280579871299</v>
      </c>
      <c r="K216" s="248">
        <f t="shared" si="12"/>
        <v>142.87350402712545</v>
      </c>
    </row>
    <row r="217" spans="2:11" ht="13.5" thickBot="1">
      <c r="B217" s="246" t="s">
        <v>475</v>
      </c>
      <c r="C217" s="247">
        <f t="shared" si="12"/>
        <v>61.253214745667115</v>
      </c>
      <c r="D217" s="247">
        <f t="shared" si="12"/>
        <v>67.481466388651754</v>
      </c>
      <c r="E217" s="247">
        <f t="shared" si="12"/>
        <v>78.412580254448855</v>
      </c>
      <c r="F217" s="247">
        <f t="shared" si="12"/>
        <v>83.0287864132316</v>
      </c>
      <c r="G217" s="247">
        <f t="shared" si="12"/>
        <v>87.390564324503359</v>
      </c>
      <c r="H217" s="247">
        <f t="shared" si="12"/>
        <v>93.653462010678226</v>
      </c>
      <c r="I217" s="247">
        <f t="shared" si="12"/>
        <v>99.420532526852938</v>
      </c>
      <c r="J217" s="247">
        <f t="shared" si="12"/>
        <v>105.47688579950552</v>
      </c>
      <c r="K217" s="248">
        <f t="shared" si="12"/>
        <v>111.62955451216496</v>
      </c>
    </row>
    <row r="218" spans="2:11" ht="13.5" thickBot="1">
      <c r="B218" s="249" t="s">
        <v>428</v>
      </c>
      <c r="C218" s="250">
        <f t="shared" ref="C218:K218" si="13">SUM(C210:C215)</f>
        <v>1763.8901600107667</v>
      </c>
      <c r="D218" s="250">
        <f t="shared" si="13"/>
        <v>1797.0019991660952</v>
      </c>
      <c r="E218" s="250">
        <f t="shared" si="13"/>
        <v>1811.3321907998347</v>
      </c>
      <c r="F218" s="250">
        <f t="shared" si="13"/>
        <v>1894.2832752212767</v>
      </c>
      <c r="G218" s="250">
        <f t="shared" si="13"/>
        <v>1932.3379333235507</v>
      </c>
      <c r="H218" s="250">
        <f t="shared" si="13"/>
        <v>2043.1547202264626</v>
      </c>
      <c r="I218" s="251">
        <f t="shared" si="13"/>
        <v>2131.8964433342198</v>
      </c>
      <c r="J218" s="251">
        <f t="shared" si="13"/>
        <v>2225.3917401257936</v>
      </c>
      <c r="K218" s="252">
        <f t="shared" si="13"/>
        <v>2320.4622031231424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0.11441898026010386</v>
      </c>
      <c r="D221" s="255">
        <f t="shared" ref="D221:K221" si="15">D210/D$218</f>
        <v>0.12108835123985151</v>
      </c>
      <c r="E221" s="255">
        <f t="shared" si="15"/>
        <v>0.13857313168191013</v>
      </c>
      <c r="F221" s="255">
        <f t="shared" si="15"/>
        <v>0.14862803753689349</v>
      </c>
      <c r="G221" s="255">
        <f t="shared" si="15"/>
        <v>0.16048483820055892</v>
      </c>
      <c r="H221" s="255">
        <f t="shared" si="15"/>
        <v>0.16531909751881277</v>
      </c>
      <c r="I221" s="255">
        <f t="shared" si="15"/>
        <v>0.16988614997361709</v>
      </c>
      <c r="J221" s="255">
        <f t="shared" si="15"/>
        <v>0.17438475856572278</v>
      </c>
      <c r="K221" s="256">
        <f t="shared" si="15"/>
        <v>0.1790383015943165</v>
      </c>
    </row>
    <row r="222" spans="2:11" ht="15">
      <c r="B222" s="257" t="s">
        <v>25</v>
      </c>
      <c r="C222" s="258">
        <f t="shared" ref="C222:K226" si="16">C211/C$218</f>
        <v>0.19357328455994482</v>
      </c>
      <c r="D222" s="258">
        <f t="shared" si="16"/>
        <v>0.20502340350539466</v>
      </c>
      <c r="E222" s="258">
        <f t="shared" si="16"/>
        <v>0.20870925888068426</v>
      </c>
      <c r="F222" s="258">
        <f t="shared" si="16"/>
        <v>0.2226595195228781</v>
      </c>
      <c r="G222" s="258">
        <f t="shared" si="16"/>
        <v>0.20862721570466419</v>
      </c>
      <c r="H222" s="258">
        <f t="shared" si="16"/>
        <v>0.20981361694543246</v>
      </c>
      <c r="I222" s="258">
        <f t="shared" si="16"/>
        <v>0.20676585390141206</v>
      </c>
      <c r="J222" s="258">
        <f t="shared" si="16"/>
        <v>0.2024598716899659</v>
      </c>
      <c r="K222" s="259">
        <f t="shared" si="16"/>
        <v>0.19769052595898823</v>
      </c>
    </row>
    <row r="223" spans="2:11" ht="15">
      <c r="B223" s="257" t="s">
        <v>239</v>
      </c>
      <c r="C223" s="258">
        <f t="shared" si="16"/>
        <v>1.1516426824754674E-2</v>
      </c>
      <c r="D223" s="258">
        <f t="shared" si="16"/>
        <v>1.182106805546857E-2</v>
      </c>
      <c r="E223" s="258">
        <f t="shared" si="16"/>
        <v>1.5273816217614767E-2</v>
      </c>
      <c r="F223" s="258">
        <f t="shared" si="16"/>
        <v>1.5025835900898678E-2</v>
      </c>
      <c r="G223" s="258">
        <f t="shared" si="16"/>
        <v>1.5306370619474803E-2</v>
      </c>
      <c r="H223" s="258">
        <f t="shared" si="16"/>
        <v>1.5057661927548505E-2</v>
      </c>
      <c r="I223" s="258">
        <f t="shared" si="16"/>
        <v>1.507449425076646E-2</v>
      </c>
      <c r="J223" s="258">
        <f t="shared" si="16"/>
        <v>1.5136162557129443E-2</v>
      </c>
      <c r="K223" s="259">
        <f t="shared" si="16"/>
        <v>1.5259882515013133E-2</v>
      </c>
    </row>
    <row r="224" spans="2:11" ht="15">
      <c r="B224" s="257" t="s">
        <v>429</v>
      </c>
      <c r="C224" s="258">
        <f t="shared" si="16"/>
        <v>0.2729153034254177</v>
      </c>
      <c r="D224" s="258">
        <f t="shared" si="16"/>
        <v>0.26485492836987634</v>
      </c>
      <c r="E224" s="258">
        <f t="shared" si="16"/>
        <v>0.2552547617004749</v>
      </c>
      <c r="F224" s="258">
        <f t="shared" si="16"/>
        <v>0.24020139461230317</v>
      </c>
      <c r="G224" s="258">
        <f t="shared" si="16"/>
        <v>0.23559423974069024</v>
      </c>
      <c r="H224" s="258">
        <f t="shared" si="16"/>
        <v>0.22824361844590677</v>
      </c>
      <c r="I224" s="258">
        <f t="shared" si="16"/>
        <v>0.22257189884505477</v>
      </c>
      <c r="J224" s="258">
        <f t="shared" si="16"/>
        <v>0.21731911086431546</v>
      </c>
      <c r="K224" s="259">
        <f t="shared" si="16"/>
        <v>0.21205136752352327</v>
      </c>
    </row>
    <row r="225" spans="2:11" ht="15">
      <c r="B225" s="257" t="s">
        <v>430</v>
      </c>
      <c r="C225" s="258">
        <f t="shared" si="16"/>
        <v>0.28595642964224283</v>
      </c>
      <c r="D225" s="258">
        <f t="shared" si="16"/>
        <v>0.31117670987983342</v>
      </c>
      <c r="E225" s="258">
        <f t="shared" si="16"/>
        <v>0.32200259571873097</v>
      </c>
      <c r="F225" s="258">
        <f t="shared" si="16"/>
        <v>0.3126728094042493</v>
      </c>
      <c r="G225" s="258">
        <f t="shared" si="16"/>
        <v>0.32074529657350909</v>
      </c>
      <c r="H225" s="258">
        <f t="shared" si="16"/>
        <v>0.32477102612590941</v>
      </c>
      <c r="I225" s="258">
        <f t="shared" si="16"/>
        <v>0.33045076828248993</v>
      </c>
      <c r="J225" s="258">
        <f t="shared" si="16"/>
        <v>0.33681827254999958</v>
      </c>
      <c r="K225" s="259">
        <f t="shared" si="16"/>
        <v>0.34331728994668231</v>
      </c>
    </row>
    <row r="226" spans="2:11" ht="15.75" thickBot="1">
      <c r="B226" s="260" t="s">
        <v>431</v>
      </c>
      <c r="C226" s="261">
        <f t="shared" si="16"/>
        <v>0.12161957528753614</v>
      </c>
      <c r="D226" s="261">
        <f t="shared" si="16"/>
        <v>8.6035538949575455E-2</v>
      </c>
      <c r="E226" s="261">
        <f t="shared" si="16"/>
        <v>6.0186435800585039E-2</v>
      </c>
      <c r="F226" s="261">
        <f t="shared" si="16"/>
        <v>6.0812403022777337E-2</v>
      </c>
      <c r="G226" s="261">
        <f t="shared" si="16"/>
        <v>5.924203916110285E-2</v>
      </c>
      <c r="H226" s="261">
        <f t="shared" si="16"/>
        <v>5.6794979036390178E-2</v>
      </c>
      <c r="I226" s="261">
        <f t="shared" si="16"/>
        <v>5.525083474665976E-2</v>
      </c>
      <c r="J226" s="261">
        <f t="shared" si="16"/>
        <v>5.3881823772866759E-2</v>
      </c>
      <c r="K226" s="262">
        <f t="shared" si="16"/>
        <v>5.2642632461476581E-2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9.85546875" style="209" customWidth="1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434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329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280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0.14483448000000002</v>
      </c>
      <c r="D7" s="264">
        <v>0.18360549774000001</v>
      </c>
      <c r="E7" s="264">
        <v>0.24439212000000002</v>
      </c>
      <c r="F7" s="264">
        <v>0.28090356000000005</v>
      </c>
      <c r="G7" s="264">
        <v>0.26987804313243696</v>
      </c>
      <c r="H7" s="264">
        <v>0.29717748536063343</v>
      </c>
      <c r="I7" s="265">
        <v>0.32853861433087272</v>
      </c>
      <c r="J7" s="265">
        <v>0.36445515954602248</v>
      </c>
      <c r="K7" s="266">
        <v>0.40551181298934547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9.2404709460628967E-2</v>
      </c>
      <c r="D8" s="225">
        <v>8.4156586671876005E-2</v>
      </c>
      <c r="E8" s="221">
        <v>7.896252714793614E-2</v>
      </c>
      <c r="F8" s="225">
        <v>8.5225284340007687E-2</v>
      </c>
      <c r="G8" s="225">
        <v>8.1051009463924434E-2</v>
      </c>
      <c r="H8" s="225">
        <v>7.9551825797780987E-2</v>
      </c>
      <c r="I8" s="226">
        <v>7.8273798499344224E-2</v>
      </c>
      <c r="J8" s="226">
        <v>7.718987925853027E-2</v>
      </c>
      <c r="K8" s="227">
        <v>7.624600814440903E-2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0.15830367519645597</v>
      </c>
      <c r="D9" s="225">
        <v>0.17051549603611255</v>
      </c>
      <c r="E9" s="221">
        <v>0.19143108320954438</v>
      </c>
      <c r="F9" s="225">
        <v>0.20535201542582657</v>
      </c>
      <c r="G9" s="225">
        <v>0.20921335245838701</v>
      </c>
      <c r="H9" s="225">
        <v>0.22389413451885279</v>
      </c>
      <c r="I9" s="226">
        <v>0.23992175285743234</v>
      </c>
      <c r="J9" s="226">
        <v>0.25748276905122403</v>
      </c>
      <c r="K9" s="227">
        <v>0.27668376933224537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0.33680732400000007</v>
      </c>
      <c r="D11" s="225">
        <v>0.33388235999999999</v>
      </c>
      <c r="E11" s="221">
        <v>0.36745149000000005</v>
      </c>
      <c r="F11" s="225">
        <v>0.36361899000000003</v>
      </c>
      <c r="G11" s="225">
        <v>0.37673614835386293</v>
      </c>
      <c r="H11" s="225">
        <v>0.40405726967826572</v>
      </c>
      <c r="I11" s="226">
        <v>0.42994022690955586</v>
      </c>
      <c r="J11" s="226">
        <v>0.4565171405907234</v>
      </c>
      <c r="K11" s="227">
        <v>0.48363585644433021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1.0500000000000002E-3</v>
      </c>
      <c r="D12" s="225">
        <v>1.107798337987417E-3</v>
      </c>
      <c r="E12" s="221">
        <v>1.0768210476735192E-3</v>
      </c>
      <c r="F12" s="225">
        <v>1.1550847828281122E-3</v>
      </c>
      <c r="G12" s="225">
        <v>1.2176341150489721E-3</v>
      </c>
      <c r="H12" s="225">
        <v>1.2584441307167175E-3</v>
      </c>
      <c r="I12" s="226">
        <v>1.3042419817202772E-3</v>
      </c>
      <c r="J12" s="226">
        <v>1.3556404532862158E-3</v>
      </c>
      <c r="K12" s="227">
        <v>1.4131912202752404E-3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1.2774678000000002</v>
      </c>
      <c r="D13" s="225">
        <v>1.3159768999999999</v>
      </c>
      <c r="E13" s="221">
        <v>1.2036969840000002</v>
      </c>
      <c r="F13" s="225">
        <v>1.135288969030839</v>
      </c>
      <c r="G13" s="225">
        <v>1.2519796863578827</v>
      </c>
      <c r="H13" s="225">
        <v>1.3301268499143213</v>
      </c>
      <c r="I13" s="226">
        <v>1.3946016916299944</v>
      </c>
      <c r="J13" s="226">
        <v>1.454036175546559</v>
      </c>
      <c r="K13" s="227">
        <v>1.5141672388867615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5.67E-2</v>
      </c>
      <c r="D14" s="225">
        <v>5.2552500000000009E-2</v>
      </c>
      <c r="E14" s="221">
        <v>4.8405000000000004E-2</v>
      </c>
      <c r="F14" s="225">
        <v>5.6752500000000004E-2</v>
      </c>
      <c r="G14" s="225">
        <v>5.7592463304393729E-2</v>
      </c>
      <c r="H14" s="225">
        <v>5.6283161881359407E-2</v>
      </c>
      <c r="I14" s="226">
        <v>5.5046201006157515E-2</v>
      </c>
      <c r="J14" s="226">
        <v>5.3879645588610969E-2</v>
      </c>
      <c r="K14" s="227">
        <v>5.2782200164194992E-2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1.5403346293160785</v>
      </c>
      <c r="D15" s="225">
        <v>1.7253792528298304</v>
      </c>
      <c r="E15" s="221">
        <v>1.9776827605421858</v>
      </c>
      <c r="F15" s="225">
        <v>2.0014378102273591</v>
      </c>
      <c r="G15" s="225">
        <v>1.8854868416860142</v>
      </c>
      <c r="H15" s="225">
        <v>1.9428402834470693</v>
      </c>
      <c r="I15" s="226">
        <v>1.9958282524546771</v>
      </c>
      <c r="J15" s="226">
        <v>2.0517822690660736</v>
      </c>
      <c r="K15" s="227">
        <v>2.1108875087222767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0.43116036862601642</v>
      </c>
      <c r="D16" s="225">
        <v>0.40793760847544253</v>
      </c>
      <c r="E16" s="221">
        <v>0.36034371839790241</v>
      </c>
      <c r="F16" s="225">
        <v>0.32672945635169071</v>
      </c>
      <c r="G16" s="225">
        <v>0.33282569594631917</v>
      </c>
      <c r="H16" s="225">
        <v>0.32986159697748307</v>
      </c>
      <c r="I16" s="226">
        <v>0.32697055408389569</v>
      </c>
      <c r="J16" s="226">
        <v>0.32415322324033868</v>
      </c>
      <c r="K16" s="227">
        <v>0.32141050068162103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0.6289499999999999</v>
      </c>
      <c r="D17" s="225">
        <v>0.53568434128410569</v>
      </c>
      <c r="E17" s="221">
        <v>0.63394215814374866</v>
      </c>
      <c r="F17" s="225">
        <v>0.77615225489316175</v>
      </c>
      <c r="G17" s="225">
        <v>0.83545818392009563</v>
      </c>
      <c r="H17" s="225">
        <v>0.81998375892165254</v>
      </c>
      <c r="I17" s="226">
        <v>0.80679424478376682</v>
      </c>
      <c r="J17" s="226">
        <v>0.79597396659070796</v>
      </c>
      <c r="K17" s="227">
        <v>0.78762258207369606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2.5477935000000002E-3</v>
      </c>
      <c r="D18" s="225">
        <v>2.7479550000000003E-3</v>
      </c>
      <c r="E18" s="221">
        <v>2.5300191000000001E-3</v>
      </c>
      <c r="F18" s="225">
        <v>2.89149E-3</v>
      </c>
      <c r="G18" s="225">
        <v>2.8629349615618303E-3</v>
      </c>
      <c r="H18" s="225">
        <v>2.8039798494706621E-3</v>
      </c>
      <c r="I18" s="226">
        <v>2.7478683875975123E-3</v>
      </c>
      <c r="J18" s="226">
        <v>2.6946864714679172E-3</v>
      </c>
      <c r="K18" s="227">
        <v>2.6445302154149961E-3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1.328292E-3</v>
      </c>
      <c r="D19" s="225">
        <v>1.2092560200000001E-3</v>
      </c>
      <c r="E19" s="221">
        <v>1.3426392000000001E-3</v>
      </c>
      <c r="F19" s="225">
        <v>1.2653592E-3</v>
      </c>
      <c r="G19" s="225">
        <v>1.2863398050600757E-3</v>
      </c>
      <c r="H19" s="225">
        <v>1.3559127386744696E-3</v>
      </c>
      <c r="I19" s="226">
        <v>1.4360551601843088E-3</v>
      </c>
      <c r="J19" s="226">
        <v>1.5280522064407668E-3</v>
      </c>
      <c r="K19" s="227">
        <v>1.6329582611545686E-3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0.86411189738834027</v>
      </c>
      <c r="D20" s="225">
        <v>0.94602044025258691</v>
      </c>
      <c r="E20" s="221">
        <v>0.9640100621273332</v>
      </c>
      <c r="F20" s="225">
        <v>1.0713823410645951</v>
      </c>
      <c r="G20" s="225">
        <v>1.2273971306234648</v>
      </c>
      <c r="H20" s="225">
        <v>1.4281669235756362</v>
      </c>
      <c r="I20" s="226">
        <v>1.6614320754456877</v>
      </c>
      <c r="J20" s="226">
        <v>1.9436146769703551</v>
      </c>
      <c r="K20" s="227">
        <v>2.2814649022104789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1.1055618000000003E-2</v>
      </c>
      <c r="D21" s="225">
        <v>9.8286299999999997E-3</v>
      </c>
      <c r="E21" s="221">
        <v>7.4012820000000012E-3</v>
      </c>
      <c r="F21" s="225">
        <v>7.8653505000000016E-3</v>
      </c>
      <c r="G21" s="225">
        <v>8.2019200079638394E-3</v>
      </c>
      <c r="H21" s="225">
        <v>8.0518376318568525E-3</v>
      </c>
      <c r="I21" s="226">
        <v>7.9121968586396384E-3</v>
      </c>
      <c r="J21" s="226">
        <v>7.7846181374673631E-3</v>
      </c>
      <c r="K21" s="227">
        <v>7.6696773347416144E-3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1.0915861849817821</v>
      </c>
      <c r="D22" s="225">
        <v>0.78995161919583834</v>
      </c>
      <c r="E22" s="221">
        <v>0.68063639019187772</v>
      </c>
      <c r="F22" s="225">
        <v>0.661070485418364</v>
      </c>
      <c r="G22" s="225">
        <v>0.67709557747350912</v>
      </c>
      <c r="H22" s="225">
        <v>0.66672625246037531</v>
      </c>
      <c r="I22" s="226">
        <v>0.65687973289262436</v>
      </c>
      <c r="J22" s="226">
        <v>0.64749081822194876</v>
      </c>
      <c r="K22" s="227">
        <v>0.63850899058481037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1.7276664045348751</v>
      </c>
      <c r="D23" s="225">
        <v>1.8395541201806582</v>
      </c>
      <c r="E23" s="221">
        <v>1.7492206272608675</v>
      </c>
      <c r="F23" s="225">
        <v>1.5614295377755392</v>
      </c>
      <c r="G23" s="225">
        <v>1.5329269069846683</v>
      </c>
      <c r="H23" s="225">
        <v>1.5009738637728653</v>
      </c>
      <c r="I23" s="226">
        <v>1.4697317584189429</v>
      </c>
      <c r="J23" s="226">
        <v>1.4391847929853863</v>
      </c>
      <c r="K23" s="227">
        <v>1.4093176257392752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5.5485533878333378E-3</v>
      </c>
      <c r="D24" s="225">
        <v>5.0230379465960456E-3</v>
      </c>
      <c r="E24" s="221">
        <v>5.4941826095928773E-3</v>
      </c>
      <c r="F24" s="225">
        <v>5.2744307987556303E-3</v>
      </c>
      <c r="G24" s="225">
        <v>4.3323806698067459E-3</v>
      </c>
      <c r="H24" s="225">
        <v>4.6432424417048469E-3</v>
      </c>
      <c r="I24" s="226">
        <v>4.9414029264546215E-3</v>
      </c>
      <c r="J24" s="226">
        <v>5.2607614507817714E-3</v>
      </c>
      <c r="K24" s="227">
        <v>5.5902601256276503E-3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5.056556192740673E-2</v>
      </c>
      <c r="D25" s="225">
        <v>5.8768500000000001E-2</v>
      </c>
      <c r="E25" s="221">
        <v>5.3759999999999995E-2</v>
      </c>
      <c r="F25" s="225">
        <v>5.0285997627952599E-2</v>
      </c>
      <c r="G25" s="225">
        <v>5.8260797511086919E-2</v>
      </c>
      <c r="H25" s="225">
        <v>6.375230547866341E-2</v>
      </c>
      <c r="I25" s="226">
        <v>6.9474281565512677E-2</v>
      </c>
      <c r="J25" s="226">
        <v>7.5619466015855202E-2</v>
      </c>
      <c r="K25" s="227">
        <v>8.2196676206172672E-2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4.9533766313830489E-2</v>
      </c>
      <c r="D26" s="225">
        <v>5.3199999999999997E-2</v>
      </c>
      <c r="E26" s="221">
        <v>7.9799999999999996E-2</v>
      </c>
      <c r="F26" s="225">
        <v>7.489259323387297E-2</v>
      </c>
      <c r="G26" s="225">
        <v>8.3335417012105908E-2</v>
      </c>
      <c r="H26" s="225">
        <v>8.9422202984704741E-2</v>
      </c>
      <c r="I26" s="226">
        <v>9.6026628066981312E-2</v>
      </c>
      <c r="J26" s="226">
        <v>0.10327069552318915</v>
      </c>
      <c r="K26" s="227">
        <v>0.1111050778650463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0.26018999999999998</v>
      </c>
      <c r="D27" s="225">
        <v>0.32387250000000001</v>
      </c>
      <c r="E27" s="221">
        <v>0.3906</v>
      </c>
      <c r="F27" s="225">
        <v>0.27504720127735016</v>
      </c>
      <c r="G27" s="225">
        <v>0.30114304152657079</v>
      </c>
      <c r="H27" s="225">
        <v>0.3211657106077111</v>
      </c>
      <c r="I27" s="226">
        <v>0.34103434934198235</v>
      </c>
      <c r="J27" s="226">
        <v>0.36226681552223761</v>
      </c>
      <c r="K27" s="227">
        <v>0.38440307226009557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0.28517999999999999</v>
      </c>
      <c r="D28" s="225">
        <v>0.24782762196166055</v>
      </c>
      <c r="E28" s="221">
        <v>0.28167952194326817</v>
      </c>
      <c r="F28" s="225">
        <v>0.37856637869088622</v>
      </c>
      <c r="G28" s="225">
        <v>0.30830722991685666</v>
      </c>
      <c r="H28" s="225">
        <v>0.30577114445066206</v>
      </c>
      <c r="I28" s="226">
        <v>0.30340103529360157</v>
      </c>
      <c r="J28" s="226">
        <v>0.30118413115508791</v>
      </c>
      <c r="K28" s="227">
        <v>0.29911122544844226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1.9814106587991201E-3</v>
      </c>
      <c r="D29" s="225">
        <v>1.8937918145648153E-3</v>
      </c>
      <c r="E29" s="221">
        <v>1.9714638218335597E-3</v>
      </c>
      <c r="F29" s="225">
        <v>1.792346413538295E-3</v>
      </c>
      <c r="G29" s="225">
        <v>1.8945109264531012E-3</v>
      </c>
      <c r="H29" s="225">
        <v>2.0430077353797873E-3</v>
      </c>
      <c r="I29" s="226">
        <v>2.1466354647727988E-3</v>
      </c>
      <c r="J29" s="226">
        <v>2.2391037810885897E-3</v>
      </c>
      <c r="K29" s="227">
        <v>2.3177867373634043E-3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13.335000000000001</v>
      </c>
      <c r="D30" s="225">
        <v>14.595000000000001</v>
      </c>
      <c r="E30" s="221">
        <v>14.238</v>
      </c>
      <c r="F30" s="225">
        <v>15.183</v>
      </c>
      <c r="G30" s="225">
        <v>16.575928435248414</v>
      </c>
      <c r="H30" s="225">
        <v>17.3689846390971</v>
      </c>
      <c r="I30" s="226">
        <v>18.052851231108718</v>
      </c>
      <c r="J30" s="226">
        <v>18.752197197736219</v>
      </c>
      <c r="K30" s="227">
        <v>19.494023236117538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4.8669612600000011E-3</v>
      </c>
      <c r="D31" s="225">
        <v>2.6938157400000001E-3</v>
      </c>
      <c r="E31" s="221">
        <v>6.6908192400000014E-3</v>
      </c>
      <c r="F31" s="225">
        <v>8.1115708800000002E-3</v>
      </c>
      <c r="G31" s="225">
        <v>1.053247092735664E-2</v>
      </c>
      <c r="H31" s="225">
        <v>1.0317011834170437E-2</v>
      </c>
      <c r="I31" s="226">
        <v>1.0107447113788056E-2</v>
      </c>
      <c r="J31" s="226">
        <v>9.9038715859274193E-3</v>
      </c>
      <c r="K31" s="227">
        <v>9.7062657091532868E-3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2.2021831066301218</v>
      </c>
      <c r="D32" s="225">
        <v>1.1658326083664254</v>
      </c>
      <c r="E32" s="221">
        <v>0.91478546304523767</v>
      </c>
      <c r="F32" s="225">
        <v>0.86099945795387789</v>
      </c>
      <c r="G32" s="225">
        <v>0.81130945021665801</v>
      </c>
      <c r="H32" s="225">
        <v>0.80236506678947961</v>
      </c>
      <c r="I32" s="226">
        <v>0.7943800269028467</v>
      </c>
      <c r="J32" s="226">
        <v>0.78710076449650535</v>
      </c>
      <c r="K32" s="227">
        <v>0.78039050243700026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0.14889216876964534</v>
      </c>
      <c r="D33" s="225">
        <v>0.20628121159024823</v>
      </c>
      <c r="E33" s="221">
        <v>0.29114162170691754</v>
      </c>
      <c r="F33" s="225">
        <v>0.41844345747305339</v>
      </c>
      <c r="G33" s="225">
        <v>0.55351482627610038</v>
      </c>
      <c r="H33" s="225">
        <v>0.6325335180780165</v>
      </c>
      <c r="I33" s="226">
        <v>0.72008617044299306</v>
      </c>
      <c r="J33" s="226">
        <v>0.82092534452702204</v>
      </c>
      <c r="K33" s="227">
        <v>0.93720525380465891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1.0929111515699999</v>
      </c>
      <c r="D34" s="225">
        <v>1.31839419726</v>
      </c>
      <c r="E34" s="221">
        <v>1.67894973204</v>
      </c>
      <c r="F34" s="225">
        <v>2.2521245892600001</v>
      </c>
      <c r="G34" s="225">
        <v>3.0656328283741368</v>
      </c>
      <c r="H34" s="225">
        <v>3.2942175280602322</v>
      </c>
      <c r="I34" s="226">
        <v>3.5361643636211313</v>
      </c>
      <c r="J34" s="226">
        <v>3.798406278990476</v>
      </c>
      <c r="K34" s="227">
        <v>4.0801523283751093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2.1468909419856595E-2</v>
      </c>
      <c r="D35" s="225">
        <v>1.467616732301689E-2</v>
      </c>
      <c r="E35" s="221">
        <v>1.4407499999999998E-2</v>
      </c>
      <c r="F35" s="225">
        <v>1.7219999999999999E-2</v>
      </c>
      <c r="G35" s="225">
        <v>3.0685960124358057E-2</v>
      </c>
      <c r="H35" s="225">
        <v>3.3177419096052381E-2</v>
      </c>
      <c r="I35" s="226">
        <v>3.5785792283468565E-2</v>
      </c>
      <c r="J35" s="226">
        <v>3.8606021249440438E-2</v>
      </c>
      <c r="K35" s="227">
        <v>4.1640990111841344E-2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0.37071735258413696</v>
      </c>
      <c r="D36" s="225">
        <v>0.48924666889875507</v>
      </c>
      <c r="E36" s="221">
        <v>0.47050012024871152</v>
      </c>
      <c r="F36" s="225">
        <v>0.62690106229591325</v>
      </c>
      <c r="G36" s="225">
        <v>0.55912363201691584</v>
      </c>
      <c r="H36" s="225">
        <v>0.61217705485261564</v>
      </c>
      <c r="I36" s="226">
        <v>0.66949692962428675</v>
      </c>
      <c r="J36" s="226">
        <v>0.73252452200915474</v>
      </c>
      <c r="K36" s="227">
        <v>0.80134281525603768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0.55437186000000005</v>
      </c>
      <c r="D37" s="225">
        <v>0.44883761999999999</v>
      </c>
      <c r="E37" s="221">
        <v>0.5820047100000002</v>
      </c>
      <c r="F37" s="225">
        <v>0.59045448000000011</v>
      </c>
      <c r="G37" s="225">
        <v>0.61258139168661696</v>
      </c>
      <c r="H37" s="225">
        <v>0.6688038843645423</v>
      </c>
      <c r="I37" s="226">
        <v>0.72664569080289609</v>
      </c>
      <c r="J37" s="226">
        <v>0.78807932794752256</v>
      </c>
      <c r="K37" s="227">
        <v>0.85332624711049265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2.5461035772088767</v>
      </c>
      <c r="D38" s="225">
        <v>2.7556939954112307</v>
      </c>
      <c r="E38" s="221">
        <v>2.8934564541876839</v>
      </c>
      <c r="F38" s="225">
        <v>3.1498917204176733</v>
      </c>
      <c r="G38" s="225">
        <v>2.9461814731560318</v>
      </c>
      <c r="H38" s="225">
        <v>2.9427692615126264</v>
      </c>
      <c r="I38" s="226">
        <v>2.9398212565882895</v>
      </c>
      <c r="J38" s="226">
        <v>2.9373661402439479</v>
      </c>
      <c r="K38" s="227">
        <v>2.9354347138951686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1.888471651498503E-3</v>
      </c>
      <c r="D39" s="225">
        <v>4.4099999999999999E-3</v>
      </c>
      <c r="E39" s="221">
        <v>3.15E-3</v>
      </c>
      <c r="F39" s="225">
        <v>1.4969438692011398E-3</v>
      </c>
      <c r="G39" s="225">
        <v>1.6403841830116969E-3</v>
      </c>
      <c r="H39" s="225">
        <v>1.6006017946993186E-3</v>
      </c>
      <c r="I39" s="226">
        <v>1.5630416093432025E-3</v>
      </c>
      <c r="J39" s="226">
        <v>1.5279095632006392E-3</v>
      </c>
      <c r="K39" s="227">
        <v>1.4953318084222403E-3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0.20814051594000002</v>
      </c>
      <c r="D40" s="225">
        <v>0.25033176000000001</v>
      </c>
      <c r="E40" s="221">
        <v>0.30096569999999995</v>
      </c>
      <c r="F40" s="225">
        <v>0.34768019999999999</v>
      </c>
      <c r="G40" s="225">
        <v>0.36083276940984754</v>
      </c>
      <c r="H40" s="225">
        <v>0.39290751990704798</v>
      </c>
      <c r="I40" s="226">
        <v>0.42575315291694721</v>
      </c>
      <c r="J40" s="226">
        <v>0.46044354248745284</v>
      </c>
      <c r="K40" s="227">
        <v>0.49709315134535592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4.6280152253659503</v>
      </c>
      <c r="D41" s="225">
        <v>5.1581959271275801</v>
      </c>
      <c r="E41" s="221">
        <v>6.3296104766082477</v>
      </c>
      <c r="F41" s="225">
        <v>7.0442853636664475</v>
      </c>
      <c r="G41" s="225">
        <v>7.7887513005164886</v>
      </c>
      <c r="H41" s="225">
        <v>8.4856027069891002</v>
      </c>
      <c r="I41" s="226">
        <v>9.0467756013587408</v>
      </c>
      <c r="J41" s="226">
        <v>9.6223897172739843</v>
      </c>
      <c r="K41" s="227">
        <v>10.198687870073307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0.86514734706819885</v>
      </c>
      <c r="D42" s="225">
        <v>1.1640827467510109</v>
      </c>
      <c r="E42" s="221">
        <v>1.2411479628507687</v>
      </c>
      <c r="F42" s="225">
        <v>1.4198576637066997</v>
      </c>
      <c r="G42" s="225">
        <v>1.6198749523565872</v>
      </c>
      <c r="H42" s="225">
        <v>1.6440121286771314</v>
      </c>
      <c r="I42" s="226">
        <v>1.669317896585828</v>
      </c>
      <c r="J42" s="226">
        <v>1.6957941758824318</v>
      </c>
      <c r="K42" s="227">
        <v>1.7234987382645399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15.969605474706084</v>
      </c>
      <c r="D43" s="225">
        <v>18.81370991688166</v>
      </c>
      <c r="E43" s="221">
        <v>19.468202797950557</v>
      </c>
      <c r="F43" s="225">
        <v>19.143901210904154</v>
      </c>
      <c r="G43" s="225">
        <v>20.075577966218187</v>
      </c>
      <c r="H43" s="225">
        <v>20.399712063619731</v>
      </c>
      <c r="I43" s="226">
        <v>20.733444495813096</v>
      </c>
      <c r="J43" s="226">
        <v>21.076847127989698</v>
      </c>
      <c r="K43" s="227">
        <v>21.430116121160907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0.63419999999999999</v>
      </c>
      <c r="D44" s="225">
        <v>0.74924500000000005</v>
      </c>
      <c r="E44" s="221">
        <v>0.88346999999999998</v>
      </c>
      <c r="F44" s="225">
        <v>0.8318498633756084</v>
      </c>
      <c r="G44" s="225">
        <v>0.66900207351031482</v>
      </c>
      <c r="H44" s="225">
        <v>0.68252131900799462</v>
      </c>
      <c r="I44" s="226">
        <v>0.69700515196005586</v>
      </c>
      <c r="J44" s="226">
        <v>0.71245148579318762</v>
      </c>
      <c r="K44" s="227">
        <v>0.72886349690989749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1.7073749015454754E-3</v>
      </c>
      <c r="D45" s="225">
        <v>1.8049515649829293E-3</v>
      </c>
      <c r="E45" s="221">
        <v>1.9098240849551632E-3</v>
      </c>
      <c r="F45" s="225">
        <v>1.8593598733195357E-3</v>
      </c>
      <c r="G45" s="225">
        <v>1.8624174329210496E-3</v>
      </c>
      <c r="H45" s="225">
        <v>1.9176164785553943E-3</v>
      </c>
      <c r="I45" s="226">
        <v>1.974395707491714E-3</v>
      </c>
      <c r="J45" s="226">
        <v>2.0373515947523244E-3</v>
      </c>
      <c r="K45" s="227">
        <v>2.1071554694820204E-3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2.6248386461657307E-3</v>
      </c>
      <c r="D46" s="225">
        <v>2.7040264010078224E-3</v>
      </c>
      <c r="E46" s="221">
        <v>2.7434233554085971E-3</v>
      </c>
      <c r="F46" s="225">
        <v>2.9021903060659059E-3</v>
      </c>
      <c r="G46" s="225">
        <v>3.0290922462792719E-3</v>
      </c>
      <c r="H46" s="225">
        <v>3.3045742659529613E-3</v>
      </c>
      <c r="I46" s="226">
        <v>3.6008768026545364E-3</v>
      </c>
      <c r="J46" s="226">
        <v>3.9213135015326549E-3</v>
      </c>
      <c r="K46" s="227">
        <v>4.2672180723752921E-3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9.8870785346021603E-2</v>
      </c>
      <c r="D47" s="225">
        <v>9.6095999999999987E-2</v>
      </c>
      <c r="E47" s="221">
        <v>8.0430000000000001E-2</v>
      </c>
      <c r="F47" s="225">
        <v>6.5957473441474693E-2</v>
      </c>
      <c r="G47" s="225">
        <v>6.8742886358237248E-2</v>
      </c>
      <c r="H47" s="225">
        <v>7.5162969863662513E-2</v>
      </c>
      <c r="I47" s="226">
        <v>8.2156264776483245E-2</v>
      </c>
      <c r="J47" s="226">
        <v>8.9790162272668866E-2</v>
      </c>
      <c r="K47" s="227">
        <v>9.8118764616383969E-2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5.0030820000000007E-3</v>
      </c>
      <c r="D48" s="225">
        <v>9.5370869999999996E-3</v>
      </c>
      <c r="E48" s="221">
        <v>1.1888037000000001E-2</v>
      </c>
      <c r="F48" s="225">
        <v>9.4979220000000007E-3</v>
      </c>
      <c r="G48" s="225">
        <v>9.4440506192160836E-3</v>
      </c>
      <c r="H48" s="225">
        <v>9.1613201284755294E-3</v>
      </c>
      <c r="I48" s="226">
        <v>8.8870745257253643E-3</v>
      </c>
      <c r="J48" s="226">
        <v>8.6210788797604753E-3</v>
      </c>
      <c r="K48" s="227">
        <v>8.3630856994921371E-3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7.42371E-2</v>
      </c>
      <c r="D49" s="225">
        <v>4.7477849999999988E-2</v>
      </c>
      <c r="E49" s="221">
        <v>4.2000000000000006E-3</v>
      </c>
      <c r="F49" s="225">
        <v>8.4000000000000012E-3</v>
      </c>
      <c r="G49" s="225">
        <v>1.0887369027866826E-2</v>
      </c>
      <c r="H49" s="225">
        <v>1.1491227683753378E-2</v>
      </c>
      <c r="I49" s="226">
        <v>1.2115904862326421E-2</v>
      </c>
      <c r="J49" s="226">
        <v>1.2779298207413284E-2</v>
      </c>
      <c r="K49" s="227">
        <v>1.3477894344240559E-2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6.3478800000000002E-2</v>
      </c>
      <c r="D50" s="225">
        <v>6.5043999999999991E-2</v>
      </c>
      <c r="E50" s="221">
        <v>7.2870000000000004E-2</v>
      </c>
      <c r="F50" s="225">
        <v>7.2870000000000004E-2</v>
      </c>
      <c r="G50" s="225">
        <v>7.2870000000000004E-2</v>
      </c>
      <c r="H50" s="225">
        <v>7.2870000000000004E-2</v>
      </c>
      <c r="I50" s="226">
        <v>7.2870000000000004E-2</v>
      </c>
      <c r="J50" s="226">
        <v>7.2870000000000004E-2</v>
      </c>
      <c r="K50" s="227">
        <v>7.2870000000000004E-2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0.22862313599999998</v>
      </c>
      <c r="D51" s="225">
        <v>0.15786124200000001</v>
      </c>
      <c r="E51" s="221">
        <v>0.154902329442</v>
      </c>
      <c r="F51" s="225">
        <v>0.15557864611799999</v>
      </c>
      <c r="G51" s="225">
        <v>0.17165172608339124</v>
      </c>
      <c r="H51" s="225">
        <v>0.17072475560225073</v>
      </c>
      <c r="I51" s="226">
        <v>0.16984066260009206</v>
      </c>
      <c r="J51" s="226">
        <v>0.16899207861150806</v>
      </c>
      <c r="K51" s="227">
        <v>0.16817558001823271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0.37485000000000002</v>
      </c>
      <c r="D52" s="225">
        <v>0.23036999999999999</v>
      </c>
      <c r="E52" s="221">
        <v>0.10712068600993201</v>
      </c>
      <c r="F52" s="225">
        <v>0.10297750788075577</v>
      </c>
      <c r="G52" s="225">
        <v>0.11982324514974203</v>
      </c>
      <c r="H52" s="225">
        <v>0.12844870883742049</v>
      </c>
      <c r="I52" s="226">
        <v>0.13742199189694343</v>
      </c>
      <c r="J52" s="226">
        <v>0.14722004761560098</v>
      </c>
      <c r="K52" s="227">
        <v>0.15780413596446155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8.989043699999999E-2</v>
      </c>
      <c r="D53" s="225">
        <v>0.113327571</v>
      </c>
      <c r="E53" s="221">
        <v>0.13162991100000002</v>
      </c>
      <c r="F53" s="225">
        <v>0.14745945900000001</v>
      </c>
      <c r="G53" s="225">
        <v>0.14716163451323749</v>
      </c>
      <c r="H53" s="225">
        <v>0.15194256712616269</v>
      </c>
      <c r="I53" s="226">
        <v>0.1569896164831612</v>
      </c>
      <c r="J53" s="226">
        <v>0.16229025911368253</v>
      </c>
      <c r="K53" s="227">
        <v>0.16783680246987201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1.009442028</v>
      </c>
      <c r="D54" s="225">
        <v>0.67343711400000006</v>
      </c>
      <c r="E54" s="221">
        <v>0.58552855199999998</v>
      </c>
      <c r="F54" s="225">
        <v>0.49647674999999997</v>
      </c>
      <c r="G54" s="225">
        <v>0.34451827743699787</v>
      </c>
      <c r="H54" s="225">
        <v>0.34160727145439856</v>
      </c>
      <c r="I54" s="226">
        <v>0.33880449343446556</v>
      </c>
      <c r="J54" s="226">
        <v>0.33611296213613229</v>
      </c>
      <c r="K54" s="227">
        <v>0.33354020127484851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0.97685845099190671</v>
      </c>
      <c r="D55" s="225">
        <v>1.0665585138005469</v>
      </c>
      <c r="E55" s="221">
        <v>1.1283458569584055</v>
      </c>
      <c r="F55" s="225">
        <v>1.1942258054257922</v>
      </c>
      <c r="G55" s="225">
        <v>1.0554600000000001</v>
      </c>
      <c r="H55" s="225">
        <v>1.1641349999999999</v>
      </c>
      <c r="I55" s="226">
        <v>1.27281</v>
      </c>
      <c r="J55" s="226">
        <v>1.2795300000000001</v>
      </c>
      <c r="K55" s="227">
        <v>1.281672046473092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7.6756644846280976E-3</v>
      </c>
      <c r="D56" s="225">
        <v>8.5915221061735065E-3</v>
      </c>
      <c r="E56" s="221">
        <v>9.5139044163164866E-3</v>
      </c>
      <c r="F56" s="225">
        <v>9.7153512196017349E-3</v>
      </c>
      <c r="G56" s="225">
        <v>9.8849662210266833E-3</v>
      </c>
      <c r="H56" s="225">
        <v>1.0934012741062848E-2</v>
      </c>
      <c r="I56" s="226">
        <v>1.2083640261679372E-2</v>
      </c>
      <c r="J56" s="226">
        <v>1.3410422877356127E-2</v>
      </c>
      <c r="K56" s="227">
        <v>1.4883713325109169E-2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2.96655158560834E-4</v>
      </c>
      <c r="D57" s="225">
        <v>3.2082702014239365E-4</v>
      </c>
      <c r="E57" s="221">
        <v>3.2082702014239365E-4</v>
      </c>
      <c r="F57" s="225">
        <v>3.2082702014239365E-4</v>
      </c>
      <c r="G57" s="225">
        <v>3.2249990175142539E-4</v>
      </c>
      <c r="H57" s="225">
        <v>3.2474803611574362E-4</v>
      </c>
      <c r="I57" s="226">
        <v>3.27745044179984E-4</v>
      </c>
      <c r="J57" s="226">
        <v>3.3169449804766512E-4</v>
      </c>
      <c r="K57" s="227">
        <v>3.3666579898727927E-4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7.6230000000000006E-2</v>
      </c>
      <c r="D58" s="225">
        <v>0.10815000000000001</v>
      </c>
      <c r="E58" s="221">
        <v>0.21209999999999998</v>
      </c>
      <c r="F58" s="225">
        <v>0.14127955762497271</v>
      </c>
      <c r="G58" s="225">
        <v>0.15490912915691404</v>
      </c>
      <c r="H58" s="225">
        <v>0.16502302368849259</v>
      </c>
      <c r="I58" s="226">
        <v>0.17506836028640613</v>
      </c>
      <c r="J58" s="226">
        <v>0.18583049108471317</v>
      </c>
      <c r="K58" s="227">
        <v>0.19707834998920792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0.19131000000000001</v>
      </c>
      <c r="D59" s="225">
        <v>0.22392058443767376</v>
      </c>
      <c r="E59" s="221">
        <v>0.13236800795446552</v>
      </c>
      <c r="F59" s="225">
        <v>0.13059159074063298</v>
      </c>
      <c r="G59" s="225">
        <v>0.12089146813500697</v>
      </c>
      <c r="H59" s="225">
        <v>0.12731062283384115</v>
      </c>
      <c r="I59" s="226">
        <v>0.13426174514111888</v>
      </c>
      <c r="J59" s="226">
        <v>0.14175535186440302</v>
      </c>
      <c r="K59" s="227">
        <v>0.14980792680873234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0.48782999999999999</v>
      </c>
      <c r="D60" s="225">
        <v>0.53791500000000003</v>
      </c>
      <c r="E60" s="221">
        <v>0.58799999999999997</v>
      </c>
      <c r="F60" s="225">
        <v>0.58004841446461675</v>
      </c>
      <c r="G60" s="225">
        <v>0.67918201465994377</v>
      </c>
      <c r="H60" s="225">
        <v>0.74251562725686393</v>
      </c>
      <c r="I60" s="226">
        <v>0.81348048585111166</v>
      </c>
      <c r="J60" s="226">
        <v>0.89333993114466959</v>
      </c>
      <c r="K60" s="227">
        <v>0.98292010591720469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0.14857103099999999</v>
      </c>
      <c r="D61" s="225">
        <v>0.10701513900000001</v>
      </c>
      <c r="E61" s="221">
        <v>0.10831784670000001</v>
      </c>
      <c r="F61" s="225">
        <v>0.16553961060000003</v>
      </c>
      <c r="G61" s="225">
        <v>0.20885637081484507</v>
      </c>
      <c r="H61" s="225">
        <v>0.22135816313354328</v>
      </c>
      <c r="I61" s="226">
        <v>0.23384753968546346</v>
      </c>
      <c r="J61" s="226">
        <v>0.24712965524963368</v>
      </c>
      <c r="K61" s="227">
        <v>0.26096210914728468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1.8174660000000002E-3</v>
      </c>
      <c r="D62" s="225">
        <v>1.9891410000000003E-3</v>
      </c>
      <c r="E62" s="221">
        <v>2.160333E-3</v>
      </c>
      <c r="F62" s="225">
        <v>2.2312500000000002E-3</v>
      </c>
      <c r="G62" s="225">
        <v>2.3548931601342577E-3</v>
      </c>
      <c r="H62" s="225">
        <v>2.5902458354556202E-3</v>
      </c>
      <c r="I62" s="226">
        <v>2.8486085050122268E-3</v>
      </c>
      <c r="J62" s="226">
        <v>3.1329544092357931E-3</v>
      </c>
      <c r="K62" s="227">
        <v>3.4469029307194758E-3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4.5277269737295588E-2</v>
      </c>
      <c r="D63" s="225">
        <v>4.1218440417340504E-2</v>
      </c>
      <c r="E63" s="221">
        <v>6.2160233172290337E-2</v>
      </c>
      <c r="F63" s="225">
        <v>5.5818524264322926E-2</v>
      </c>
      <c r="G63" s="225">
        <v>5.7913952567869471E-2</v>
      </c>
      <c r="H63" s="225">
        <v>6.3252472511980726E-2</v>
      </c>
      <c r="I63" s="226">
        <v>6.7485879020906248E-2</v>
      </c>
      <c r="J63" s="226">
        <v>7.1907991174172806E-2</v>
      </c>
      <c r="K63" s="227">
        <v>7.6427868345365746E-2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0.14671489352719838</v>
      </c>
      <c r="D64" s="225">
        <v>7.5458873078662711E-2</v>
      </c>
      <c r="E64" s="221">
        <v>5.6044352275864684E-2</v>
      </c>
      <c r="F64" s="225">
        <v>5.8815959081748755E-2</v>
      </c>
      <c r="G64" s="225">
        <v>6.3514233268788495E-2</v>
      </c>
      <c r="H64" s="225">
        <v>6.2735685671998262E-2</v>
      </c>
      <c r="I64" s="226">
        <v>6.1984078493972188E-2</v>
      </c>
      <c r="J64" s="226">
        <v>6.1258378581291871E-2</v>
      </c>
      <c r="K64" s="227">
        <v>6.0557678186872958E-2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1.0482778280499172</v>
      </c>
      <c r="D65" s="225">
        <v>1.0373170517678769</v>
      </c>
      <c r="E65" s="221">
        <v>1.1369825691206252</v>
      </c>
      <c r="F65" s="225">
        <v>1.4155188574568085</v>
      </c>
      <c r="G65" s="225">
        <v>1.8031717543225014</v>
      </c>
      <c r="H65" s="225">
        <v>2.0196433720599392</v>
      </c>
      <c r="I65" s="226">
        <v>2.2035214256892801</v>
      </c>
      <c r="J65" s="226">
        <v>2.3935772359023955</v>
      </c>
      <c r="K65" s="227">
        <v>2.5876868143545124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5.0193754137220263E-2</v>
      </c>
      <c r="D66" s="225">
        <v>6.6682713948693156E-2</v>
      </c>
      <c r="E66" s="221">
        <v>7.0947322217704584E-2</v>
      </c>
      <c r="F66" s="225">
        <v>7.2270084653066294E-2</v>
      </c>
      <c r="G66" s="225">
        <v>7.4497518557644096E-2</v>
      </c>
      <c r="H66" s="225">
        <v>7.3453601783428454E-2</v>
      </c>
      <c r="I66" s="226">
        <v>7.2496355070508986E-2</v>
      </c>
      <c r="J66" s="226">
        <v>7.170246504787349E-2</v>
      </c>
      <c r="K66" s="227">
        <v>7.1090735550317155E-2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0.24705191671194301</v>
      </c>
      <c r="D67" s="225">
        <v>0.27134416843847042</v>
      </c>
      <c r="E67" s="221">
        <v>0.28486284781871912</v>
      </c>
      <c r="F67" s="225">
        <v>0.30594956315200411</v>
      </c>
      <c r="G67" s="225">
        <v>0.31978586010976395</v>
      </c>
      <c r="H67" s="225">
        <v>0.31995032904442244</v>
      </c>
      <c r="I67" s="226">
        <v>0.32020999631096936</v>
      </c>
      <c r="J67" s="226">
        <v>0.32057110952862056</v>
      </c>
      <c r="K67" s="227">
        <v>0.3210410751608524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13.929734892388517</v>
      </c>
      <c r="D68" s="225">
        <v>13.761645586650026</v>
      </c>
      <c r="E68" s="221">
        <v>14.049564665512088</v>
      </c>
      <c r="F68" s="225">
        <v>13.994507451829946</v>
      </c>
      <c r="G68" s="225">
        <v>13.67180469023333</v>
      </c>
      <c r="H68" s="225">
        <v>13.365490020409139</v>
      </c>
      <c r="I68" s="226">
        <v>13.068763750281679</v>
      </c>
      <c r="J68" s="226">
        <v>12.781317013343491</v>
      </c>
      <c r="K68" s="227">
        <v>12.502860246258932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5.7743582025784118E-3</v>
      </c>
      <c r="D69" s="225">
        <v>7.3735338694904838E-3</v>
      </c>
      <c r="E69" s="221">
        <v>1.0289999999999999E-2</v>
      </c>
      <c r="F69" s="225">
        <v>1.1182402328473945E-2</v>
      </c>
      <c r="G69" s="225">
        <v>1.1780040178926003E-2</v>
      </c>
      <c r="H69" s="225">
        <v>1.2934648204658408E-2</v>
      </c>
      <c r="I69" s="226">
        <v>1.4200570271130317E-2</v>
      </c>
      <c r="J69" s="226">
        <v>1.5590539236979773E-2</v>
      </c>
      <c r="K69" s="227">
        <v>1.711698712726897E-2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1.029598244316325E-2</v>
      </c>
      <c r="D70" s="225">
        <v>1.1412631326446883E-2</v>
      </c>
      <c r="E70" s="221">
        <v>1.1151626393055268E-2</v>
      </c>
      <c r="F70" s="225">
        <v>1.3076328677613259E-2</v>
      </c>
      <c r="G70" s="225">
        <v>1.5641969711300961E-2</v>
      </c>
      <c r="H70" s="225">
        <v>1.7130710240823972E-2</v>
      </c>
      <c r="I70" s="226">
        <v>1.8654791320084903E-2</v>
      </c>
      <c r="J70" s="226">
        <v>2.0288336927694821E-2</v>
      </c>
      <c r="K70" s="227">
        <v>2.2043155510344713E-2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0.27626937636894816</v>
      </c>
      <c r="D71" s="225">
        <v>0.22426683033639852</v>
      </c>
      <c r="E71" s="221">
        <v>0.26040000000000002</v>
      </c>
      <c r="F71" s="225">
        <v>0.29399999999999998</v>
      </c>
      <c r="G71" s="225">
        <v>0.12189915864637976</v>
      </c>
      <c r="H71" s="225">
        <v>0.11843713071614059</v>
      </c>
      <c r="I71" s="226">
        <v>0.11530568487779684</v>
      </c>
      <c r="J71" s="226">
        <v>0.11239040838930003</v>
      </c>
      <c r="K71" s="227">
        <v>0.10964751586437758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6.617765637177933</v>
      </c>
      <c r="D72" s="225">
        <v>6.1217870809363584</v>
      </c>
      <c r="E72" s="221">
        <v>6.0474079397063853</v>
      </c>
      <c r="F72" s="225">
        <v>5.9395192787181932</v>
      </c>
      <c r="G72" s="225">
        <v>4.7670000000000003</v>
      </c>
      <c r="H72" s="225">
        <v>4.641</v>
      </c>
      <c r="I72" s="226">
        <v>4.5149999999999997</v>
      </c>
      <c r="J72" s="226">
        <v>4.3768789624866642</v>
      </c>
      <c r="K72" s="227">
        <v>4.2438148560788598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8.2110000000000002E-2</v>
      </c>
      <c r="D73" s="225">
        <v>6.8250000000000005E-2</v>
      </c>
      <c r="E73" s="221">
        <v>7.7909999999999993E-2</v>
      </c>
      <c r="F73" s="225">
        <v>8.7779999999999997E-2</v>
      </c>
      <c r="G73" s="225">
        <v>8.305441432957747E-2</v>
      </c>
      <c r="H73" s="225">
        <v>9.0951228760415809E-2</v>
      </c>
      <c r="I73" s="226">
        <v>9.9340729509686115E-2</v>
      </c>
      <c r="J73" s="226">
        <v>0.10845534885223547</v>
      </c>
      <c r="K73" s="227">
        <v>0.11836875299839797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0.33746118587215646</v>
      </c>
      <c r="D74" s="225">
        <v>0.33512508283254</v>
      </c>
      <c r="E74" s="221">
        <v>0.33202977544058698</v>
      </c>
      <c r="F74" s="225">
        <v>0.33170191240780228</v>
      </c>
      <c r="G74" s="225">
        <v>0.32689624987774152</v>
      </c>
      <c r="H74" s="225">
        <v>0.32962058508185654</v>
      </c>
      <c r="I74" s="226">
        <v>0.33263408427386348</v>
      </c>
      <c r="J74" s="226">
        <v>0.33601142943617029</v>
      </c>
      <c r="K74" s="227">
        <v>0.33972522792187171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1.7230173529818671E-5</v>
      </c>
      <c r="D75" s="225">
        <v>2.3731983469396273E-5</v>
      </c>
      <c r="E75" s="221">
        <v>1.3378972391085719E-5</v>
      </c>
      <c r="F75" s="225">
        <v>1.3829012392635066E-5</v>
      </c>
      <c r="G75" s="225">
        <v>1.4166957687911727E-5</v>
      </c>
      <c r="H75" s="225">
        <v>1.402293640132755E-5</v>
      </c>
      <c r="I75" s="226">
        <v>1.390308611178703E-5</v>
      </c>
      <c r="J75" s="226">
        <v>1.3817984752304398E-5</v>
      </c>
      <c r="K75" s="227">
        <v>1.3771129952638717E-5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0.10699499999999999</v>
      </c>
      <c r="D76" s="225">
        <v>0.12697824485606585</v>
      </c>
      <c r="E76" s="221">
        <v>0.14358465492008074</v>
      </c>
      <c r="F76" s="225">
        <v>0.28105459268880406</v>
      </c>
      <c r="G76" s="225">
        <v>0.26326667084191352</v>
      </c>
      <c r="H76" s="225">
        <v>0.27974342531239565</v>
      </c>
      <c r="I76" s="226">
        <v>0.29669227955463162</v>
      </c>
      <c r="J76" s="226">
        <v>0.31471195725911516</v>
      </c>
      <c r="K76" s="227">
        <v>0.33366209655085266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6.4040708340000002E-2</v>
      </c>
      <c r="D77" s="225">
        <v>9.5070898020000003E-2</v>
      </c>
      <c r="E77" s="221">
        <v>0.12366946031999999</v>
      </c>
      <c r="F77" s="225">
        <v>0.16024033199999999</v>
      </c>
      <c r="G77" s="225">
        <v>0.19102289253178259</v>
      </c>
      <c r="H77" s="225">
        <v>0.20787542587234797</v>
      </c>
      <c r="I77" s="226">
        <v>0.22495474468767282</v>
      </c>
      <c r="J77" s="226">
        <v>0.24397593922606706</v>
      </c>
      <c r="K77" s="227">
        <v>0.26624159263042624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0.10296015744000002</v>
      </c>
      <c r="D78" s="225">
        <v>0.11483139150000002</v>
      </c>
      <c r="E78" s="221">
        <v>0.1228914015</v>
      </c>
      <c r="F78" s="225">
        <v>0.13152008100000001</v>
      </c>
      <c r="G78" s="225">
        <v>0.14939720392149244</v>
      </c>
      <c r="H78" s="225">
        <v>0.16404821408226955</v>
      </c>
      <c r="I78" s="226">
        <v>0.17991070858597538</v>
      </c>
      <c r="J78" s="226">
        <v>0.19731290942699242</v>
      </c>
      <c r="K78" s="227">
        <v>0.21644578860403843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1.4357524375601607E-2</v>
      </c>
      <c r="D79" s="225">
        <v>2.1000000000000001E-2</v>
      </c>
      <c r="E79" s="221">
        <v>2.1007734024210811E-2</v>
      </c>
      <c r="F79" s="225">
        <v>2.8034475050202456E-2</v>
      </c>
      <c r="G79" s="225">
        <v>2.9464695542475241E-2</v>
      </c>
      <c r="H79" s="225">
        <v>3.1949323820865884E-2</v>
      </c>
      <c r="I79" s="226">
        <v>3.4564610850462044E-2</v>
      </c>
      <c r="J79" s="226">
        <v>3.7415124923224033E-2</v>
      </c>
      <c r="K79" s="227">
        <v>4.0490142900590581E-2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0.16204125</v>
      </c>
      <c r="D80" s="225">
        <v>0.19481187600000002</v>
      </c>
      <c r="E80" s="221">
        <v>0.38601706079999998</v>
      </c>
      <c r="F80" s="225">
        <v>0.38814258000000001</v>
      </c>
      <c r="G80" s="225">
        <v>0.39665512959421861</v>
      </c>
      <c r="H80" s="225">
        <v>0.418969273235829</v>
      </c>
      <c r="I80" s="226">
        <v>0.44174531750054619</v>
      </c>
      <c r="J80" s="226">
        <v>0.46595845562195615</v>
      </c>
      <c r="K80" s="227">
        <v>0.49135295430669751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0.14012001686041353</v>
      </c>
      <c r="D82" s="225">
        <v>0.10857</v>
      </c>
      <c r="E82" s="221">
        <v>0.11404961703567308</v>
      </c>
      <c r="F82" s="225">
        <v>0.13698746703766967</v>
      </c>
      <c r="G82" s="225">
        <v>0.14333718059187076</v>
      </c>
      <c r="H82" s="225">
        <v>0.15184705428266629</v>
      </c>
      <c r="I82" s="226">
        <v>0.16014358259363351</v>
      </c>
      <c r="J82" s="226">
        <v>0.16898052629670851</v>
      </c>
      <c r="K82" s="227">
        <v>0.17811508909530926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2.3633324761937939</v>
      </c>
      <c r="D83" s="225">
        <v>1.3988597637259916</v>
      </c>
      <c r="E83" s="221">
        <v>1.4132225326554195</v>
      </c>
      <c r="F83" s="225">
        <v>1.1555885563628048</v>
      </c>
      <c r="G83" s="225">
        <v>1.0934023916219322</v>
      </c>
      <c r="H83" s="225">
        <v>1.0874185965756449</v>
      </c>
      <c r="I83" s="226">
        <v>1.0816085215387428</v>
      </c>
      <c r="J83" s="226">
        <v>1.0759617640525596</v>
      </c>
      <c r="K83" s="227">
        <v>1.0704695069192953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2.2571170132434839E-2</v>
      </c>
      <c r="D84" s="225">
        <v>2.1967827347683141E-2</v>
      </c>
      <c r="E84" s="221">
        <v>2.137990714071912E-2</v>
      </c>
      <c r="F84" s="225">
        <v>1.9991359856033203E-2</v>
      </c>
      <c r="G84" s="225">
        <v>2.0694195574355059E-2</v>
      </c>
      <c r="H84" s="225">
        <v>2.1096621634511366E-2</v>
      </c>
      <c r="I84" s="226">
        <v>2.1595224207610366E-2</v>
      </c>
      <c r="J84" s="226">
        <v>2.2200876838767487E-2</v>
      </c>
      <c r="K84" s="227">
        <v>2.292614249596928E-2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18.612165616684607</v>
      </c>
      <c r="D85" s="225">
        <v>18.523615384615386</v>
      </c>
      <c r="E85" s="221">
        <v>11.811692307692306</v>
      </c>
      <c r="F85" s="225">
        <v>5.0997692307692306</v>
      </c>
      <c r="G85" s="225">
        <v>5.2794662779144845</v>
      </c>
      <c r="H85" s="225">
        <v>5.5355164489445006</v>
      </c>
      <c r="I85" s="226">
        <v>5.793476046201401</v>
      </c>
      <c r="J85" s="226">
        <v>6.0701535842723278</v>
      </c>
      <c r="K85" s="227">
        <v>6.3598594876928782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2.8618804204200003</v>
      </c>
      <c r="D86" s="225">
        <v>3.2506048470000004</v>
      </c>
      <c r="E86" s="221">
        <v>2.4369400133400001</v>
      </c>
      <c r="F86" s="225">
        <v>2.9870857741200005</v>
      </c>
      <c r="G86" s="225">
        <v>3.497233643091759</v>
      </c>
      <c r="H86" s="225">
        <v>3.9261936781635418</v>
      </c>
      <c r="I86" s="226">
        <v>4.399869946212136</v>
      </c>
      <c r="J86" s="226">
        <v>4.9367840429982124</v>
      </c>
      <c r="K86" s="227">
        <v>5.5436339799860113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0.40971000000000002</v>
      </c>
      <c r="D87" s="225">
        <v>0.44450000000000001</v>
      </c>
      <c r="E87" s="221">
        <v>0.61844999999999994</v>
      </c>
      <c r="F87" s="225">
        <v>0.61844999999999994</v>
      </c>
      <c r="G87" s="225">
        <v>0.61844999999999994</v>
      </c>
      <c r="H87" s="225">
        <v>0.61844999999999994</v>
      </c>
      <c r="I87" s="226">
        <v>0.61844999999999994</v>
      </c>
      <c r="J87" s="226">
        <v>0.61844999999999994</v>
      </c>
      <c r="K87" s="227">
        <v>0.61844999999999994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0.15414273000000001</v>
      </c>
      <c r="D88" s="225">
        <v>9.6100493999999995E-2</v>
      </c>
      <c r="E88" s="221">
        <v>0.11810568</v>
      </c>
      <c r="F88" s="225">
        <v>0.13895364000000002</v>
      </c>
      <c r="G88" s="225">
        <v>0.13822264595937736</v>
      </c>
      <c r="H88" s="225">
        <v>0.14730867143516449</v>
      </c>
      <c r="I88" s="226">
        <v>0.15884246791718815</v>
      </c>
      <c r="J88" s="226">
        <v>0.17198226385387902</v>
      </c>
      <c r="K88" s="227">
        <v>0.18643461607260253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2.3333358281109029</v>
      </c>
      <c r="D89" s="225">
        <v>2.3557991866440782</v>
      </c>
      <c r="E89" s="221">
        <v>2.314296364990827</v>
      </c>
      <c r="F89" s="225">
        <v>2.2564945617167731</v>
      </c>
      <c r="G89" s="225">
        <v>2.0070514176446443</v>
      </c>
      <c r="H89" s="225">
        <v>1.9667002776601785</v>
      </c>
      <c r="I89" s="226">
        <v>1.928552553709961</v>
      </c>
      <c r="J89" s="226">
        <v>1.8926639981101707</v>
      </c>
      <c r="K89" s="227">
        <v>1.8591087119454011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7.3852169999999995E-2</v>
      </c>
      <c r="D90" s="225">
        <v>8.7084333E-2</v>
      </c>
      <c r="E90" s="221">
        <v>9.0628040999999993E-2</v>
      </c>
      <c r="F90" s="225">
        <v>0.10947239099999999</v>
      </c>
      <c r="G90" s="225">
        <v>0.11671824817008944</v>
      </c>
      <c r="H90" s="225">
        <v>0.11887590019059813</v>
      </c>
      <c r="I90" s="226">
        <v>0.12111880247490633</v>
      </c>
      <c r="J90" s="226">
        <v>0.12352565445412685</v>
      </c>
      <c r="K90" s="227">
        <v>0.12611282453130246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3.4619941891895847</v>
      </c>
      <c r="D91" s="225">
        <v>3.2859955386036659</v>
      </c>
      <c r="E91" s="221">
        <v>3.2780058803808125</v>
      </c>
      <c r="F91" s="225">
        <v>3.1485841313348519</v>
      </c>
      <c r="G91" s="225">
        <v>3.2170483124649234</v>
      </c>
      <c r="H91" s="225">
        <v>3.1613362954770285</v>
      </c>
      <c r="I91" s="226">
        <v>3.1082609996968635</v>
      </c>
      <c r="J91" s="226">
        <v>3.0582448534176163</v>
      </c>
      <c r="K91" s="227">
        <v>3.0113243230747901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0.15851208805715408</v>
      </c>
      <c r="D92" s="225">
        <v>0.14425506530459087</v>
      </c>
      <c r="E92" s="221">
        <v>0.13533385907197562</v>
      </c>
      <c r="F92" s="225">
        <v>0.17777294171561794</v>
      </c>
      <c r="G92" s="225">
        <v>0.13724533638177205</v>
      </c>
      <c r="H92" s="225">
        <v>0.13403809497431696</v>
      </c>
      <c r="I92" s="226">
        <v>0.13080370380166201</v>
      </c>
      <c r="J92" s="226">
        <v>0.12766574815789056</v>
      </c>
      <c r="K92" s="227">
        <v>0.1246225326742524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3.0941217828066629</v>
      </c>
      <c r="D93" s="225">
        <v>2.8930449795445594</v>
      </c>
      <c r="E93" s="221">
        <v>2.677887372780039</v>
      </c>
      <c r="F93" s="225">
        <v>2.5033317891622109</v>
      </c>
      <c r="G93" s="225">
        <v>2.5213310516487946</v>
      </c>
      <c r="H93" s="225">
        <v>2.4688247311620151</v>
      </c>
      <c r="I93" s="226">
        <v>2.4173941789992757</v>
      </c>
      <c r="J93" s="226">
        <v>2.3667076374263427</v>
      </c>
      <c r="K93" s="227">
        <v>2.3169181287933811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1.9807602046466921E-2</v>
      </c>
      <c r="D94" s="225">
        <v>2.2645245000000001E-2</v>
      </c>
      <c r="E94" s="221">
        <v>2.5620000000000002E-5</v>
      </c>
      <c r="F94" s="225">
        <v>1.8693095229710197E-5</v>
      </c>
      <c r="G94" s="225">
        <v>2.0661753629524719E-5</v>
      </c>
      <c r="H94" s="225">
        <v>2.2212756592253624E-5</v>
      </c>
      <c r="I94" s="226">
        <v>2.3973142923030198E-5</v>
      </c>
      <c r="J94" s="226">
        <v>2.5968914105561162E-5</v>
      </c>
      <c r="K94" s="227">
        <v>2.8229808059366917E-5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1.7222080333499998</v>
      </c>
      <c r="D95" s="225">
        <v>1.1262286872900003</v>
      </c>
      <c r="E95" s="221">
        <v>0.69977002073999994</v>
      </c>
      <c r="F95" s="225">
        <v>0.90401787315000004</v>
      </c>
      <c r="G95" s="225">
        <v>0.98197778059816965</v>
      </c>
      <c r="H95" s="225">
        <v>1.0203161696256757</v>
      </c>
      <c r="I95" s="226">
        <v>1.0662032201405687</v>
      </c>
      <c r="J95" s="226">
        <v>1.1219216923042215</v>
      </c>
      <c r="K95" s="227">
        <v>1.1895129081503013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0.50021772615670768</v>
      </c>
      <c r="D96" s="225">
        <v>0.48974269007208515</v>
      </c>
      <c r="E96" s="221">
        <v>0.52223884610879001</v>
      </c>
      <c r="F96" s="225">
        <v>0.57797550006224041</v>
      </c>
      <c r="G96" s="225">
        <v>0.69928233924725691</v>
      </c>
      <c r="H96" s="225">
        <v>0.75121398438234976</v>
      </c>
      <c r="I96" s="226">
        <v>0.80348212060116087</v>
      </c>
      <c r="J96" s="226">
        <v>0.85890667973637436</v>
      </c>
      <c r="K96" s="227">
        <v>0.91749834798414565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2.8329000000000006E-3</v>
      </c>
      <c r="D97" s="225">
        <v>2.7867E-3</v>
      </c>
      <c r="E97" s="221">
        <v>3.2623500000000007E-3</v>
      </c>
      <c r="F97" s="225">
        <v>3.8648400000000009E-3</v>
      </c>
      <c r="G97" s="225">
        <v>3.8856299004562905E-3</v>
      </c>
      <c r="H97" s="225">
        <v>3.770994472422913E-3</v>
      </c>
      <c r="I97" s="226">
        <v>3.6597612832629388E-3</v>
      </c>
      <c r="J97" s="226">
        <v>3.5518289530206437E-3</v>
      </c>
      <c r="K97" s="227">
        <v>3.4470991307531647E-3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1.2222484260000001E-2</v>
      </c>
      <c r="D98" s="225">
        <v>1.1528083140000001E-2</v>
      </c>
      <c r="E98" s="221">
        <v>1.5517757220000001E-2</v>
      </c>
      <c r="F98" s="225">
        <v>1.8173987999999999E-2</v>
      </c>
      <c r="G98" s="225">
        <v>2.0245555946665147E-2</v>
      </c>
      <c r="H98" s="225">
        <v>2.1662283875441855E-2</v>
      </c>
      <c r="I98" s="226">
        <v>2.3218267515272048E-2</v>
      </c>
      <c r="J98" s="226">
        <v>2.4930434173373272E-2</v>
      </c>
      <c r="K98" s="227">
        <v>2.6817602388382964E-2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0.19639199999999998</v>
      </c>
      <c r="D99" s="225">
        <v>0.15506400000000004</v>
      </c>
      <c r="E99" s="221">
        <v>0.16900800000000002</v>
      </c>
      <c r="F99" s="225">
        <v>0.18179699999999999</v>
      </c>
      <c r="G99" s="225">
        <v>0.19669216869412615</v>
      </c>
      <c r="H99" s="225">
        <v>0.20276129973049214</v>
      </c>
      <c r="I99" s="226">
        <v>0.20934463685051372</v>
      </c>
      <c r="J99" s="226">
        <v>0.21651010970853718</v>
      </c>
      <c r="K99" s="227">
        <v>0.2243359163105115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0.30198000000000003</v>
      </c>
      <c r="D100" s="225">
        <v>0.37587870549091296</v>
      </c>
      <c r="E100" s="221">
        <v>0.32046253787577322</v>
      </c>
      <c r="F100" s="225">
        <v>0.39756529400304552</v>
      </c>
      <c r="G100" s="225">
        <v>0.5584567285015346</v>
      </c>
      <c r="H100" s="225">
        <v>0.61009743840741415</v>
      </c>
      <c r="I100" s="226">
        <v>0.66615865705565525</v>
      </c>
      <c r="J100" s="226">
        <v>0.72745866240532842</v>
      </c>
      <c r="K100" s="227">
        <v>0.79428134657735749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0.27375811870705202</v>
      </c>
      <c r="D101" s="225">
        <v>0.10730719728357027</v>
      </c>
      <c r="E101" s="221">
        <v>7.8046935485889091E-2</v>
      </c>
      <c r="F101" s="225">
        <v>8.4493387025316571E-2</v>
      </c>
      <c r="G101" s="225">
        <v>8.0177649314156704E-2</v>
      </c>
      <c r="H101" s="225">
        <v>7.8940995318618562E-2</v>
      </c>
      <c r="I101" s="226">
        <v>7.7761866999862997E-2</v>
      </c>
      <c r="J101" s="226">
        <v>7.6634986777296077E-2</v>
      </c>
      <c r="K101" s="227">
        <v>7.5555967029117377E-2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1.6201240828234521E-2</v>
      </c>
      <c r="D102" s="225">
        <v>1.6163E-2</v>
      </c>
      <c r="E102" s="221">
        <v>1.0710000000000001E-2</v>
      </c>
      <c r="F102" s="225">
        <v>9.2388210685114547E-3</v>
      </c>
      <c r="G102" s="225">
        <v>9.3034757624374693E-3</v>
      </c>
      <c r="H102" s="225">
        <v>9.485928597225796E-3</v>
      </c>
      <c r="I102" s="226">
        <v>9.6917249823060686E-3</v>
      </c>
      <c r="J102" s="226">
        <v>9.9197813564145306E-3</v>
      </c>
      <c r="K102" s="227">
        <v>1.0168718746172589E-2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0.1087910222101964</v>
      </c>
      <c r="D103" s="225">
        <v>0.10956529393828801</v>
      </c>
      <c r="E103" s="221">
        <v>0.17296603687384657</v>
      </c>
      <c r="F103" s="225">
        <v>0.17749928783082672</v>
      </c>
      <c r="G103" s="225">
        <v>0.26240809849833285</v>
      </c>
      <c r="H103" s="225">
        <v>0.28077784623225727</v>
      </c>
      <c r="I103" s="226">
        <v>0.3010983067697271</v>
      </c>
      <c r="J103" s="226">
        <v>0.32355084135580375</v>
      </c>
      <c r="K103" s="227">
        <v>0.34835147594885524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4.048800000000001E-2</v>
      </c>
      <c r="D104" s="225">
        <v>4.0202400000000006E-2</v>
      </c>
      <c r="E104" s="221">
        <v>4.3373400000000006E-2</v>
      </c>
      <c r="F104" s="225">
        <v>4.3919400000000004E-2</v>
      </c>
      <c r="G104" s="225">
        <v>6.7989782198125071E-2</v>
      </c>
      <c r="H104" s="225">
        <v>7.4672656091037931E-2</v>
      </c>
      <c r="I104" s="226">
        <v>8.2012494806873976E-2</v>
      </c>
      <c r="J104" s="226">
        <v>9.0079539808575554E-2</v>
      </c>
      <c r="K104" s="227">
        <v>9.8953546252706845E-2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4.7126729999999992E-2</v>
      </c>
      <c r="D105" s="225">
        <v>4.6803119999999997E-2</v>
      </c>
      <c r="E105" s="221">
        <v>4.3351350000000004E-2</v>
      </c>
      <c r="F105" s="225">
        <v>4.5004889999999999E-2</v>
      </c>
      <c r="G105" s="225">
        <v>4.6013049900771992E-2</v>
      </c>
      <c r="H105" s="225">
        <v>4.8706822543889736E-2</v>
      </c>
      <c r="I105" s="226">
        <v>5.1680259186024945E-2</v>
      </c>
      <c r="J105" s="226">
        <v>5.4968207958564767E-2</v>
      </c>
      <c r="K105" s="227">
        <v>5.860663188391884E-2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1.8958197036282147E-3</v>
      </c>
      <c r="D106" s="225">
        <v>1.7165741344858764E-3</v>
      </c>
      <c r="E106" s="221">
        <v>1.5693742860373283E-3</v>
      </c>
      <c r="F106" s="225">
        <v>1.6539920895530841E-3</v>
      </c>
      <c r="G106" s="225">
        <v>1.6448480344128812E-3</v>
      </c>
      <c r="H106" s="225">
        <v>1.6209112007486899E-3</v>
      </c>
      <c r="I106" s="226">
        <v>1.5980051488444242E-3</v>
      </c>
      <c r="J106" s="226">
        <v>1.5761418449350155E-3</v>
      </c>
      <c r="K106" s="227">
        <v>1.5553386889919727E-3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1.333072995505167</v>
      </c>
      <c r="D107" s="225">
        <v>0.6967441755609195</v>
      </c>
      <c r="E107" s="221">
        <v>0.51190702870263394</v>
      </c>
      <c r="F107" s="225">
        <v>0.63616076983366732</v>
      </c>
      <c r="G107" s="225">
        <v>0.55138920180322959</v>
      </c>
      <c r="H107" s="225">
        <v>0.54266943462934336</v>
      </c>
      <c r="I107" s="226">
        <v>0.5343627392554009</v>
      </c>
      <c r="J107" s="226">
        <v>0.52643041585507278</v>
      </c>
      <c r="K107" s="227">
        <v>0.51884010092476274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7.9674860906211911E-2</v>
      </c>
      <c r="D108" s="225">
        <v>9.372606623893695E-2</v>
      </c>
      <c r="E108" s="221">
        <v>0.10488120505127413</v>
      </c>
      <c r="F108" s="225">
        <v>9.9031023284287506E-2</v>
      </c>
      <c r="G108" s="225">
        <v>9.4552539177852585E-2</v>
      </c>
      <c r="H108" s="225">
        <v>9.3831997158548744E-2</v>
      </c>
      <c r="I108" s="226">
        <v>9.3139747057508132E-2</v>
      </c>
      <c r="J108" s="226">
        <v>9.2478306259840465E-2</v>
      </c>
      <c r="K108" s="227">
        <v>9.1851831153104163E-2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5.3825466912000006E-2</v>
      </c>
      <c r="D109" s="225">
        <v>5.3076539796000001E-2</v>
      </c>
      <c r="E109" s="221">
        <v>5.1524794188000003E-2</v>
      </c>
      <c r="F109" s="225">
        <v>4.7464799627731077E-2</v>
      </c>
      <c r="G109" s="225">
        <v>7.287719152337821E-2</v>
      </c>
      <c r="H109" s="225">
        <v>7.2560245757437705E-2</v>
      </c>
      <c r="I109" s="226">
        <v>7.2348459360200595E-2</v>
      </c>
      <c r="J109" s="226">
        <v>7.2283935141858616E-2</v>
      </c>
      <c r="K109" s="227">
        <v>7.243070670202105E-2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0.43915435829965654</v>
      </c>
      <c r="D110" s="225">
        <v>0.30196275731805072</v>
      </c>
      <c r="E110" s="221">
        <v>0.19319999999999998</v>
      </c>
      <c r="F110" s="225">
        <v>0.23914746679787599</v>
      </c>
      <c r="G110" s="225">
        <v>0.26023347803379848</v>
      </c>
      <c r="H110" s="225">
        <v>0.2784272000457097</v>
      </c>
      <c r="I110" s="226">
        <v>0.29491259309003459</v>
      </c>
      <c r="J110" s="226">
        <v>0.31176322090903197</v>
      </c>
      <c r="K110" s="227">
        <v>0.32889244302177129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2.2935766493429516E-2</v>
      </c>
      <c r="D111" s="225">
        <v>2.96160273012715E-2</v>
      </c>
      <c r="E111" s="221">
        <v>3.9192104388087262E-2</v>
      </c>
      <c r="F111" s="225">
        <v>4.7586821038909093E-2</v>
      </c>
      <c r="G111" s="225">
        <v>9.5136967135589237E-2</v>
      </c>
      <c r="H111" s="225">
        <v>0.10307917465694783</v>
      </c>
      <c r="I111" s="226">
        <v>0.11185798450124511</v>
      </c>
      <c r="J111" s="226">
        <v>0.12185273988999283</v>
      </c>
      <c r="K111" s="227">
        <v>0.13342541719055043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0.85360451946000016</v>
      </c>
      <c r="D112" s="225">
        <v>1.0175623458</v>
      </c>
      <c r="E112" s="221">
        <v>0.62496941808000006</v>
      </c>
      <c r="F112" s="225">
        <v>0.72055054680000008</v>
      </c>
      <c r="G112" s="225">
        <v>0.69334896202188434</v>
      </c>
      <c r="H112" s="225">
        <v>0.75138043090616957</v>
      </c>
      <c r="I112" s="226">
        <v>0.81429051131695096</v>
      </c>
      <c r="J112" s="226">
        <v>0.88265646173550594</v>
      </c>
      <c r="K112" s="227">
        <v>0.95686912110194633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0.28908495000000001</v>
      </c>
      <c r="D114" s="225">
        <v>0.29899948365000001</v>
      </c>
      <c r="E114" s="221">
        <v>0.34433673749999999</v>
      </c>
      <c r="F114" s="225">
        <v>0.44300865776999998</v>
      </c>
      <c r="G114" s="225">
        <v>0.56629326614340858</v>
      </c>
      <c r="H114" s="225">
        <v>0.6763540770474803</v>
      </c>
      <c r="I114" s="226">
        <v>0.80861746149636016</v>
      </c>
      <c r="J114" s="226">
        <v>0.98292421535647023</v>
      </c>
      <c r="K114" s="227">
        <v>1.2176382265988221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2.8664710620000002E-2</v>
      </c>
      <c r="D115" s="225">
        <v>2.6844869100000002E-2</v>
      </c>
      <c r="E115" s="221">
        <v>3.3239935260000006E-2</v>
      </c>
      <c r="F115" s="225">
        <v>3.0398902820999999E-2</v>
      </c>
      <c r="G115" s="225">
        <v>2.9672654405735077E-2</v>
      </c>
      <c r="H115" s="225">
        <v>2.8934014838996082E-2</v>
      </c>
      <c r="I115" s="226">
        <v>2.8227593613231263E-2</v>
      </c>
      <c r="J115" s="226">
        <v>2.7555943591653143E-2</v>
      </c>
      <c r="K115" s="227">
        <v>2.6919407453664199E-2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0.11740924913250081</v>
      </c>
      <c r="D117" s="225">
        <v>0.12334224000000001</v>
      </c>
      <c r="E117" s="221">
        <v>0.18295619999999999</v>
      </c>
      <c r="F117" s="225">
        <v>0.19619755618260945</v>
      </c>
      <c r="G117" s="225">
        <v>0.17435049488249066</v>
      </c>
      <c r="H117" s="225">
        <v>0.18321795076625752</v>
      </c>
      <c r="I117" s="226">
        <v>0.19351411263067375</v>
      </c>
      <c r="J117" s="226">
        <v>0.20548788338031301</v>
      </c>
      <c r="K117" s="227">
        <v>0.2194335457119691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7.1609812870404837E-4</v>
      </c>
      <c r="D118" s="225">
        <v>9.0299999999999994E-4</v>
      </c>
      <c r="E118" s="221">
        <v>9.9771000000000009E-3</v>
      </c>
      <c r="F118" s="225">
        <v>1.0941000000000001E-2</v>
      </c>
      <c r="G118" s="225">
        <v>1.240551350541641E-2</v>
      </c>
      <c r="H118" s="225">
        <v>1.2142759607830719E-2</v>
      </c>
      <c r="I118" s="226">
        <v>1.1890771789390778E-2</v>
      </c>
      <c r="J118" s="226">
        <v>1.1652609164115337E-2</v>
      </c>
      <c r="K118" s="227">
        <v>1.1427043103400069E-2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1.1672863316417941</v>
      </c>
      <c r="D119" s="225">
        <v>1.1436515997030536</v>
      </c>
      <c r="E119" s="221">
        <v>1.1312772817596559</v>
      </c>
      <c r="F119" s="225">
        <v>1.1652119641798682</v>
      </c>
      <c r="G119" s="225">
        <v>1.2061983054414667</v>
      </c>
      <c r="H119" s="225">
        <v>1.2312005559493824</v>
      </c>
      <c r="I119" s="226">
        <v>1.2542932755877889</v>
      </c>
      <c r="J119" s="226">
        <v>1.2777604270638327</v>
      </c>
      <c r="K119" s="227">
        <v>1.3007553163223577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9.3689400000000009E-3</v>
      </c>
      <c r="D120" s="225">
        <v>9.8691600000000001E-3</v>
      </c>
      <c r="E120" s="221">
        <v>9.8691600000000001E-3</v>
      </c>
      <c r="F120" s="225">
        <v>9.8691600000000001E-3</v>
      </c>
      <c r="G120" s="225">
        <v>1.0053278916518096E-2</v>
      </c>
      <c r="H120" s="225">
        <v>9.7588771446920197E-3</v>
      </c>
      <c r="I120" s="226">
        <v>9.4707001960561386E-3</v>
      </c>
      <c r="J120" s="226">
        <v>9.1907473023070518E-3</v>
      </c>
      <c r="K120" s="227">
        <v>8.918761531912768E-3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0.3876117</v>
      </c>
      <c r="D121" s="225">
        <v>0.16076969999999999</v>
      </c>
      <c r="E121" s="221">
        <v>9.7540800000000011E-2</v>
      </c>
      <c r="F121" s="225">
        <v>7.0576799999999995E-2</v>
      </c>
      <c r="G121" s="225">
        <v>5.3001148298014625E-2</v>
      </c>
      <c r="H121" s="225">
        <v>5.2177985848583026E-2</v>
      </c>
      <c r="I121" s="226">
        <v>5.1449052782550124E-2</v>
      </c>
      <c r="J121" s="226">
        <v>5.0795240578640495E-2</v>
      </c>
      <c r="K121" s="227">
        <v>5.0202990839647861E-2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0.16907206680288214</v>
      </c>
      <c r="D123" s="225">
        <v>0.16454071414803517</v>
      </c>
      <c r="E123" s="221">
        <v>0.1746621728190193</v>
      </c>
      <c r="F123" s="225">
        <v>0.16664483188660803</v>
      </c>
      <c r="G123" s="225">
        <v>0.19514102610674061</v>
      </c>
      <c r="H123" s="225">
        <v>0.23094080442706635</v>
      </c>
      <c r="I123" s="226">
        <v>0.2784611333167068</v>
      </c>
      <c r="J123" s="226">
        <v>0.34270364296092176</v>
      </c>
      <c r="K123" s="227">
        <v>0.4309733317848285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2.2170263067147027E-2</v>
      </c>
      <c r="D124" s="225">
        <v>1.7835898217947673E-2</v>
      </c>
      <c r="E124" s="221">
        <v>1.4689509415077007E-2</v>
      </c>
      <c r="F124" s="225">
        <v>1.1098069030801811E-2</v>
      </c>
      <c r="G124" s="225">
        <v>1.1074285789416131E-2</v>
      </c>
      <c r="H124" s="225">
        <v>1.0804381202232493E-2</v>
      </c>
      <c r="I124" s="226">
        <v>1.0568747302631487E-2</v>
      </c>
      <c r="J124" s="226">
        <v>1.0356923803070352E-2</v>
      </c>
      <c r="K124" s="227">
        <v>1.0163450342685362E-2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0.1624042097224441</v>
      </c>
      <c r="D125" s="225">
        <v>0.15140999999999999</v>
      </c>
      <c r="E125" s="221">
        <v>0.17346</v>
      </c>
      <c r="F125" s="225">
        <v>0.20410366187358725</v>
      </c>
      <c r="G125" s="225">
        <v>0.21339794552009136</v>
      </c>
      <c r="H125" s="225">
        <v>0.2186868517752428</v>
      </c>
      <c r="I125" s="226">
        <v>0.22462810815228107</v>
      </c>
      <c r="J125" s="226">
        <v>0.23133037060441225</v>
      </c>
      <c r="K125" s="227">
        <v>0.23879447189447933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8.4000000000000012E-3</v>
      </c>
      <c r="D126" s="225">
        <v>1.2777232660079517E-2</v>
      </c>
      <c r="E126" s="221">
        <v>1.3558769414823011E-2</v>
      </c>
      <c r="F126" s="225">
        <v>1.5554501139097026E-2</v>
      </c>
      <c r="G126" s="225">
        <v>1.5607768421499989E-2</v>
      </c>
      <c r="H126" s="225">
        <v>1.6554947196676849E-2</v>
      </c>
      <c r="I126" s="226">
        <v>1.7481165750404579E-2</v>
      </c>
      <c r="J126" s="226">
        <v>1.8439399740376214E-2</v>
      </c>
      <c r="K126" s="227">
        <v>1.9429627063238433E-2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8.5883156520000004E-2</v>
      </c>
      <c r="D127" s="225">
        <v>8.2389286140000004E-2</v>
      </c>
      <c r="E127" s="221">
        <v>9.913220583E-2</v>
      </c>
      <c r="F127" s="225">
        <v>0.12219992609999999</v>
      </c>
      <c r="G127" s="225">
        <v>0.10509630386382092</v>
      </c>
      <c r="H127" s="225">
        <v>0.11317064170920509</v>
      </c>
      <c r="I127" s="226">
        <v>0.11915814387408281</v>
      </c>
      <c r="J127" s="226">
        <v>0.12496012070536865</v>
      </c>
      <c r="K127" s="227">
        <v>0.13059003971596586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4.2781406684101958E-3</v>
      </c>
      <c r="D128" s="225">
        <v>4.790065280217133E-3</v>
      </c>
      <c r="E128" s="221">
        <v>4.790065280217133E-3</v>
      </c>
      <c r="F128" s="225">
        <v>4.790065280217133E-3</v>
      </c>
      <c r="G128" s="225">
        <v>5.0691890722102716E-3</v>
      </c>
      <c r="H128" s="225">
        <v>4.9170661219150895E-3</v>
      </c>
      <c r="I128" s="226">
        <v>4.7695095554514018E-3</v>
      </c>
      <c r="J128" s="226">
        <v>4.6263822752154434E-3</v>
      </c>
      <c r="K128" s="227">
        <v>4.4875513002132919E-3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0.66356165418046154</v>
      </c>
      <c r="D129" s="225">
        <v>0.72719761263110361</v>
      </c>
      <c r="E129" s="221">
        <v>0.85107416920277146</v>
      </c>
      <c r="F129" s="225">
        <v>0.91977763178343852</v>
      </c>
      <c r="G129" s="225">
        <v>1.0117201313311026</v>
      </c>
      <c r="H129" s="225">
        <v>1.1033617441146633</v>
      </c>
      <c r="I129" s="226">
        <v>1.2072899691970214</v>
      </c>
      <c r="J129" s="226">
        <v>1.3268173557054159</v>
      </c>
      <c r="K129" s="227">
        <v>1.4626884912589218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3.0161107613744522</v>
      </c>
      <c r="D130" s="225">
        <v>3.1503839233500064</v>
      </c>
      <c r="E130" s="221">
        <v>2.8618947513986761</v>
      </c>
      <c r="F130" s="225">
        <v>2.615399291433075</v>
      </c>
      <c r="G130" s="225">
        <v>2.7497816458492541</v>
      </c>
      <c r="H130" s="225">
        <v>2.6925872780117062</v>
      </c>
      <c r="I130" s="226">
        <v>2.6368984799973392</v>
      </c>
      <c r="J130" s="226">
        <v>2.5827563429651152</v>
      </c>
      <c r="K130" s="227">
        <v>2.5302322902221555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0.58036545267893225</v>
      </c>
      <c r="D131" s="225">
        <v>0.64996638663644102</v>
      </c>
      <c r="E131" s="221">
        <v>0.68626916837114582</v>
      </c>
      <c r="F131" s="225">
        <v>0.72192767382141843</v>
      </c>
      <c r="G131" s="225">
        <v>0.720108105050001</v>
      </c>
      <c r="H131" s="225">
        <v>0.7306538235697011</v>
      </c>
      <c r="I131" s="226">
        <v>0.74380713481138605</v>
      </c>
      <c r="J131" s="226">
        <v>0.75976319281618165</v>
      </c>
      <c r="K131" s="227">
        <v>0.77878272096885848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0.13434975832825369</v>
      </c>
      <c r="D132" s="225">
        <v>0.1085</v>
      </c>
      <c r="E132" s="221">
        <v>8.4000000000000005E-2</v>
      </c>
      <c r="F132" s="225">
        <v>0.11393239810361309</v>
      </c>
      <c r="G132" s="225">
        <v>0.11932486037569945</v>
      </c>
      <c r="H132" s="225">
        <v>0.12557435221919283</v>
      </c>
      <c r="I132" s="226">
        <v>0.1315085156639435</v>
      </c>
      <c r="J132" s="226">
        <v>0.13780300507083956</v>
      </c>
      <c r="K132" s="227">
        <v>0.1442264963817092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0.12657771000000001</v>
      </c>
      <c r="D133" s="225">
        <v>0.18928885499999998</v>
      </c>
      <c r="E133" s="221">
        <v>0.252</v>
      </c>
      <c r="F133" s="225">
        <v>0.25671743894513377</v>
      </c>
      <c r="G133" s="225">
        <v>0.30559652818803706</v>
      </c>
      <c r="H133" s="225">
        <v>0.34052978722242133</v>
      </c>
      <c r="I133" s="226">
        <v>0.37529477425099989</v>
      </c>
      <c r="J133" s="226">
        <v>0.41364401824587632</v>
      </c>
      <c r="K133" s="227">
        <v>0.45596437420934122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1.0073610009603269</v>
      </c>
      <c r="D134" s="225">
        <v>1.1873747809178297</v>
      </c>
      <c r="E134" s="221">
        <v>1.3999983238704055</v>
      </c>
      <c r="F134" s="225">
        <v>1.6599580447616182</v>
      </c>
      <c r="G134" s="225">
        <v>1.8717922194727166</v>
      </c>
      <c r="H134" s="225">
        <v>1.9794594149245142</v>
      </c>
      <c r="I134" s="226">
        <v>2.0912177914078121</v>
      </c>
      <c r="J134" s="226">
        <v>2.2083045880823855</v>
      </c>
      <c r="K134" s="227">
        <v>2.3319400851754217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6.9002003442493139E-4</v>
      </c>
      <c r="D135" s="225">
        <v>7.4696255576145139E-4</v>
      </c>
      <c r="E135" s="221">
        <v>7.4811296782946576E-4</v>
      </c>
      <c r="F135" s="225">
        <v>8.3094263672646939E-4</v>
      </c>
      <c r="G135" s="225">
        <v>8.6211294143158368E-4</v>
      </c>
      <c r="H135" s="225">
        <v>8.3756863423361616E-4</v>
      </c>
      <c r="I135" s="226">
        <v>8.1385030229048515E-4</v>
      </c>
      <c r="J135" s="226">
        <v>7.9094993420254648E-4</v>
      </c>
      <c r="K135" s="227">
        <v>7.6885183237908252E-4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0.81282180000000004</v>
      </c>
      <c r="D136" s="225">
        <v>0.37665367348662904</v>
      </c>
      <c r="E136" s="221">
        <v>0.44158943251729621</v>
      </c>
      <c r="F136" s="225">
        <v>0.46269050383463467</v>
      </c>
      <c r="G136" s="225">
        <v>0.32393054527511111</v>
      </c>
      <c r="H136" s="225">
        <v>0.35384408995855482</v>
      </c>
      <c r="I136" s="226">
        <v>0.38681333717780891</v>
      </c>
      <c r="J136" s="226">
        <v>0.42324047611774807</v>
      </c>
      <c r="K136" s="227">
        <v>0.46360639614732324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0.29817103652279997</v>
      </c>
      <c r="D137" s="225">
        <v>0.31423151007990002</v>
      </c>
      <c r="E137" s="221">
        <v>0.31917102826350002</v>
      </c>
      <c r="F137" s="225">
        <v>0.31499948728710003</v>
      </c>
      <c r="G137" s="225">
        <v>0.3138606175726667</v>
      </c>
      <c r="H137" s="225">
        <v>0.31500771593973143</v>
      </c>
      <c r="I137" s="226">
        <v>0.31644314143116015</v>
      </c>
      <c r="J137" s="226">
        <v>0.31819589042195157</v>
      </c>
      <c r="K137" s="227">
        <v>0.32029928329571794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1.8096539999999998E-2</v>
      </c>
      <c r="D138" s="225">
        <v>2.2829183999999999E-2</v>
      </c>
      <c r="E138" s="221">
        <v>2.4985044000000001E-2</v>
      </c>
      <c r="F138" s="225">
        <v>3.2839972200000005E-2</v>
      </c>
      <c r="G138" s="225">
        <v>3.4479709313992059E-2</v>
      </c>
      <c r="H138" s="225">
        <v>3.6739441195680796E-2</v>
      </c>
      <c r="I138" s="226">
        <v>3.9134118649743116E-2</v>
      </c>
      <c r="J138" s="226">
        <v>4.1661683479491056E-2</v>
      </c>
      <c r="K138" s="227">
        <v>4.4312715593391595E-2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3.6964027089017266</v>
      </c>
      <c r="D139" s="225">
        <v>4.1151915202158484</v>
      </c>
      <c r="E139" s="221">
        <v>5.2102015313169403</v>
      </c>
      <c r="F139" s="225">
        <v>5.8668146400336152</v>
      </c>
      <c r="G139" s="225">
        <v>7.1352094933310806</v>
      </c>
      <c r="H139" s="225">
        <v>7.6502336772540422</v>
      </c>
      <c r="I139" s="226">
        <v>8.2446231942209902</v>
      </c>
      <c r="J139" s="226">
        <v>8.930202389954264</v>
      </c>
      <c r="K139" s="227">
        <v>9.7212444218327949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6.2411229069043908E-2</v>
      </c>
      <c r="D141" s="225">
        <v>7.0599355961237495E-2</v>
      </c>
      <c r="E141" s="221">
        <v>7.3595357289486296E-2</v>
      </c>
      <c r="F141" s="225">
        <v>7.8254532298917351E-2</v>
      </c>
      <c r="G141" s="225">
        <v>8.7120052787417315E-2</v>
      </c>
      <c r="H141" s="225">
        <v>9.3165774320713324E-2</v>
      </c>
      <c r="I141" s="226">
        <v>9.9026466223420387E-2</v>
      </c>
      <c r="J141" s="226">
        <v>0.10528665856463183</v>
      </c>
      <c r="K141" s="227">
        <v>0.11175703318697827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0.29965090050000004</v>
      </c>
      <c r="D142" s="225">
        <v>0.4180518405000001</v>
      </c>
      <c r="E142" s="221">
        <v>0.4626309660000002</v>
      </c>
      <c r="F142" s="225">
        <v>0.53691140999999998</v>
      </c>
      <c r="G142" s="225">
        <v>0.53050709368412485</v>
      </c>
      <c r="H142" s="225">
        <v>0.51466610984797456</v>
      </c>
      <c r="I142" s="226">
        <v>0.49928374429807842</v>
      </c>
      <c r="J142" s="226">
        <v>0.48436076966207037</v>
      </c>
      <c r="K142" s="227">
        <v>0.46988378441365919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0.92884462230000009</v>
      </c>
      <c r="D143" s="225">
        <v>0.99124951401000017</v>
      </c>
      <c r="E143" s="221">
        <v>0.7721135612400003</v>
      </c>
      <c r="F143" s="225">
        <v>0.71740594800000024</v>
      </c>
      <c r="G143" s="225">
        <v>0.78915352018396812</v>
      </c>
      <c r="H143" s="225">
        <v>0.84956945855476806</v>
      </c>
      <c r="I143" s="226">
        <v>0.90627524870692777</v>
      </c>
      <c r="J143" s="226">
        <v>0.96683487337078045</v>
      </c>
      <c r="K143" s="227">
        <v>1.0286621278073445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0.23216497850286671</v>
      </c>
      <c r="D144" s="225">
        <v>0.25130000000000002</v>
      </c>
      <c r="E144" s="221">
        <v>0.33600000000000002</v>
      </c>
      <c r="F144" s="225">
        <v>0.36072835637201539</v>
      </c>
      <c r="G144" s="225">
        <v>0.38397908622075544</v>
      </c>
      <c r="H144" s="225">
        <v>0.40786445698898066</v>
      </c>
      <c r="I144" s="226">
        <v>0.4324452548509557</v>
      </c>
      <c r="J144" s="226">
        <v>0.45868001843194334</v>
      </c>
      <c r="K144" s="227">
        <v>0.48635725689729192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2.5861837890000006</v>
      </c>
      <c r="D145" s="225">
        <v>2.8878436019999998</v>
      </c>
      <c r="E145" s="221">
        <v>3.4441281210000003</v>
      </c>
      <c r="F145" s="225">
        <v>3.8907567089999997</v>
      </c>
      <c r="G145" s="225">
        <v>4.2981762412180489</v>
      </c>
      <c r="H145" s="225">
        <v>4.6095574566610056</v>
      </c>
      <c r="I145" s="226">
        <v>4.9442312402102173</v>
      </c>
      <c r="J145" s="226">
        <v>5.3048609219911702</v>
      </c>
      <c r="K145" s="227">
        <v>5.6929075702240439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3.3796559156316182</v>
      </c>
      <c r="D146" s="225">
        <v>3.5649260435521111</v>
      </c>
      <c r="E146" s="221">
        <v>3.3421527263741608</v>
      </c>
      <c r="F146" s="225">
        <v>3.5813581479850232</v>
      </c>
      <c r="G146" s="225">
        <v>3.0719119044193146</v>
      </c>
      <c r="H146" s="225">
        <v>3.3878499999999998</v>
      </c>
      <c r="I146" s="226">
        <v>3.4365000000000001</v>
      </c>
      <c r="J146" s="226">
        <v>3.5121700000000007</v>
      </c>
      <c r="K146" s="227">
        <v>3.5878400000000004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1.1815975179440397</v>
      </c>
      <c r="D147" s="225">
        <v>1.2359225270158556</v>
      </c>
      <c r="E147" s="221">
        <v>1.2256153217223027</v>
      </c>
      <c r="F147" s="225">
        <v>1.2448952319948332</v>
      </c>
      <c r="G147" s="225">
        <v>1.2432853628049256</v>
      </c>
      <c r="H147" s="225">
        <v>1.2217599312647736</v>
      </c>
      <c r="I147" s="226">
        <v>1.200864182898713</v>
      </c>
      <c r="J147" s="226">
        <v>1.1806154857920406</v>
      </c>
      <c r="K147" s="227">
        <v>1.1608392495650546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9.0870672945538369E-3</v>
      </c>
      <c r="D148" s="225">
        <v>9.5402495026476828E-3</v>
      </c>
      <c r="E148" s="221">
        <v>6.5632097849920093E-3</v>
      </c>
      <c r="F148" s="225">
        <v>4.1084607184464382E-3</v>
      </c>
      <c r="G148" s="225">
        <v>4.3627767054836364E-3</v>
      </c>
      <c r="H148" s="225">
        <v>4.638745446519512E-3</v>
      </c>
      <c r="I148" s="226">
        <v>4.9378152382787031E-3</v>
      </c>
      <c r="J148" s="226">
        <v>5.2623677821410537E-3</v>
      </c>
      <c r="K148" s="227">
        <v>5.6149869636354073E-3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4.0766889866477873</v>
      </c>
      <c r="D149" s="225">
        <v>2.5865754884193004</v>
      </c>
      <c r="E149" s="221">
        <v>1.956669068844088</v>
      </c>
      <c r="F149" s="225">
        <v>2.2532652217110001</v>
      </c>
      <c r="G149" s="225">
        <v>2.2713435780973379</v>
      </c>
      <c r="H149" s="225">
        <v>2.2559627288966637</v>
      </c>
      <c r="I149" s="226">
        <v>2.2416799992918</v>
      </c>
      <c r="J149" s="226">
        <v>2.2285644194639769</v>
      </c>
      <c r="K149" s="227">
        <v>2.2167146695974074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13.758882391589999</v>
      </c>
      <c r="D150" s="225">
        <v>8.8082803406955001</v>
      </c>
      <c r="E150" s="221">
        <v>5.46327926823</v>
      </c>
      <c r="F150" s="225">
        <v>4.3583041437600007</v>
      </c>
      <c r="G150" s="225">
        <v>4.9582860009053773</v>
      </c>
      <c r="H150" s="225">
        <v>4.8942041301915298</v>
      </c>
      <c r="I150" s="226">
        <v>4.8325344814570697</v>
      </c>
      <c r="J150" s="226">
        <v>4.7732320586941057</v>
      </c>
      <c r="K150" s="227">
        <v>4.7162635893083298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1.2051236106126451E-3</v>
      </c>
      <c r="D151" s="225">
        <v>2.8340140289684367E-3</v>
      </c>
      <c r="E151" s="221">
        <v>6.9780036541036957E-3</v>
      </c>
      <c r="F151" s="225">
        <v>1.0829132926983414E-2</v>
      </c>
      <c r="G151" s="225">
        <v>1.1225211904429372E-2</v>
      </c>
      <c r="H151" s="225">
        <v>1.2020324312365785E-2</v>
      </c>
      <c r="I151" s="226">
        <v>1.2835276707615032E-2</v>
      </c>
      <c r="J151" s="226">
        <v>1.3697393464815888E-2</v>
      </c>
      <c r="K151" s="227">
        <v>1.4606304908142093E-2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7.8029831750820269E-4</v>
      </c>
      <c r="D152" s="225">
        <v>8.5562593479371232E-4</v>
      </c>
      <c r="E152" s="221">
        <v>1.5350046757784642E-3</v>
      </c>
      <c r="F152" s="225">
        <v>1.5503842525889761E-3</v>
      </c>
      <c r="G152" s="225">
        <v>2.1470724946240079E-3</v>
      </c>
      <c r="H152" s="225">
        <v>2.0737136527244804E-3</v>
      </c>
      <c r="I152" s="226">
        <v>2.0130762497596014E-3</v>
      </c>
      <c r="J152" s="226">
        <v>1.9592997697400242E-3</v>
      </c>
      <c r="K152" s="227">
        <v>1.9097365197534232E-3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8.4106798876807005E-4</v>
      </c>
      <c r="D153" s="225">
        <v>9.7779795732040381E-4</v>
      </c>
      <c r="E153" s="221">
        <v>9.9935414058250987E-4</v>
      </c>
      <c r="F153" s="225">
        <v>1.0196993498880333E-3</v>
      </c>
      <c r="G153" s="225">
        <v>1.0448574395345402E-3</v>
      </c>
      <c r="H153" s="225">
        <v>1.0213397317563927E-3</v>
      </c>
      <c r="I153" s="226">
        <v>9.9924991458871229E-4</v>
      </c>
      <c r="J153" s="226">
        <v>9.7906931215215368E-4</v>
      </c>
      <c r="K153" s="227">
        <v>9.6091853662443516E-4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3.3444810000000003E-3</v>
      </c>
      <c r="D154" s="225">
        <v>3.1945200000000006E-3</v>
      </c>
      <c r="E154" s="221">
        <v>3.2210220000000005E-3</v>
      </c>
      <c r="F154" s="225">
        <v>3.0595110000000004E-3</v>
      </c>
      <c r="G154" s="225">
        <v>3.0563557715534363E-3</v>
      </c>
      <c r="H154" s="225">
        <v>2.9910230475490443E-3</v>
      </c>
      <c r="I154" s="226">
        <v>2.9294389745465003E-3</v>
      </c>
      <c r="J154" s="226">
        <v>2.8724734142643957E-3</v>
      </c>
      <c r="K154" s="227">
        <v>2.8203644312800261E-3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5.5844670000000006E-2</v>
      </c>
      <c r="D155" s="225">
        <v>5.144737500000001E-2</v>
      </c>
      <c r="E155" s="221">
        <v>5.1494982000000009E-2</v>
      </c>
      <c r="F155" s="225">
        <v>6.0762282000000008E-2</v>
      </c>
      <c r="G155" s="225">
        <v>6.0284373682623578E-2</v>
      </c>
      <c r="H155" s="225">
        <v>5.8518957685585737E-2</v>
      </c>
      <c r="I155" s="226">
        <v>5.6803588421169601E-2</v>
      </c>
      <c r="J155" s="226">
        <v>5.5141239677819004E-2</v>
      </c>
      <c r="K155" s="227">
        <v>5.3530496790117461E-2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8.61E-4</v>
      </c>
      <c r="D156" s="225">
        <v>8.61E-4</v>
      </c>
      <c r="E156" s="221">
        <v>8.61E-4</v>
      </c>
      <c r="F156" s="225">
        <v>8.61E-4</v>
      </c>
      <c r="G156" s="225">
        <v>8.61E-4</v>
      </c>
      <c r="H156" s="225">
        <v>8.61E-4</v>
      </c>
      <c r="I156" s="226">
        <v>8.61E-4</v>
      </c>
      <c r="J156" s="226">
        <v>8.61E-4</v>
      </c>
      <c r="K156" s="227">
        <v>8.61E-4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1.5335711449449578E-3</v>
      </c>
      <c r="D157" s="225">
        <v>1.4334139585739441E-3</v>
      </c>
      <c r="E157" s="221">
        <v>2.1524322083255271E-3</v>
      </c>
      <c r="F157" s="225">
        <v>2.5155034883596805E-3</v>
      </c>
      <c r="G157" s="225">
        <v>2.5161207043020951E-3</v>
      </c>
      <c r="H157" s="225">
        <v>2.4774021974980718E-3</v>
      </c>
      <c r="I157" s="226">
        <v>2.4407703538825336E-3</v>
      </c>
      <c r="J157" s="226">
        <v>2.4077381824317901E-3</v>
      </c>
      <c r="K157" s="227">
        <v>2.378495653980578E-3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0.17933999999999997</v>
      </c>
      <c r="D158" s="225">
        <v>0.22386</v>
      </c>
      <c r="E158" s="221">
        <v>0.26838000000000001</v>
      </c>
      <c r="F158" s="225">
        <v>0.26242162636650512</v>
      </c>
      <c r="G158" s="225">
        <v>0.26203359923057468</v>
      </c>
      <c r="H158" s="225">
        <v>0.27699404085932128</v>
      </c>
      <c r="I158" s="226">
        <v>0.29379576234540994</v>
      </c>
      <c r="J158" s="226">
        <v>0.31265121203358637</v>
      </c>
      <c r="K158" s="227">
        <v>0.33379150313433065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8.9560415625780432E-2</v>
      </c>
      <c r="D159" s="225">
        <v>0.12362303401249512</v>
      </c>
      <c r="E159" s="221">
        <v>0.15539201999999999</v>
      </c>
      <c r="F159" s="225">
        <v>0.15304337092186279</v>
      </c>
      <c r="G159" s="225">
        <v>0.17256130833285885</v>
      </c>
      <c r="H159" s="225">
        <v>0.18673958501498383</v>
      </c>
      <c r="I159" s="226">
        <v>0.20112771599158782</v>
      </c>
      <c r="J159" s="226">
        <v>0.21630815211921925</v>
      </c>
      <c r="K159" s="227">
        <v>0.2322759451060899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0.59283000000000008</v>
      </c>
      <c r="D160" s="225">
        <v>0.56054250000000005</v>
      </c>
      <c r="E160" s="221">
        <v>0.57143576857147704</v>
      </c>
      <c r="F160" s="225">
        <v>0.44291343847539416</v>
      </c>
      <c r="G160" s="225">
        <v>0.49807965856017372</v>
      </c>
      <c r="H160" s="225">
        <v>0.49553652244768481</v>
      </c>
      <c r="I160" s="226">
        <v>0.49308325471287706</v>
      </c>
      <c r="J160" s="226">
        <v>0.49072008742688533</v>
      </c>
      <c r="K160" s="227">
        <v>0.48845106293508223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5.4101250000000009E-3</v>
      </c>
      <c r="D161" s="225">
        <v>5.6139930000000003E-3</v>
      </c>
      <c r="E161" s="221">
        <v>5.7095640000000003E-3</v>
      </c>
      <c r="F161" s="225">
        <v>2.4758370000000003E-3</v>
      </c>
      <c r="G161" s="225">
        <v>2.4856739654432062E-3</v>
      </c>
      <c r="H161" s="225">
        <v>2.4174218320039413E-3</v>
      </c>
      <c r="I161" s="226">
        <v>2.3514365362757145E-3</v>
      </c>
      <c r="J161" s="226">
        <v>2.2877140116374746E-3</v>
      </c>
      <c r="K161" s="227">
        <v>2.2262112905926989E-3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4.4911818000000013E-2</v>
      </c>
      <c r="D162" s="225">
        <v>5.0660400000000008E-2</v>
      </c>
      <c r="E162" s="221">
        <v>4.6006800000000007E-2</v>
      </c>
      <c r="F162" s="225">
        <v>5.1848160000000004E-2</v>
      </c>
      <c r="G162" s="225">
        <v>5.8563183039482658E-2</v>
      </c>
      <c r="H162" s="225">
        <v>6.2821755531683704E-2</v>
      </c>
      <c r="I162" s="226">
        <v>6.7730903269195009E-2</v>
      </c>
      <c r="J162" s="226">
        <v>7.3531589940621034E-2</v>
      </c>
      <c r="K162" s="227">
        <v>8.052183817312171E-2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9.0516552000000014E-2</v>
      </c>
      <c r="D163" s="225">
        <v>5.7904203000000001E-2</v>
      </c>
      <c r="E163" s="221">
        <v>3.1317930000000001E-2</v>
      </c>
      <c r="F163" s="225">
        <v>7.5607476000000007E-2</v>
      </c>
      <c r="G163" s="225">
        <v>8.0720184472342055E-2</v>
      </c>
      <c r="H163" s="225">
        <v>8.6194908600895279E-2</v>
      </c>
      <c r="I163" s="226">
        <v>9.2052090356089161E-2</v>
      </c>
      <c r="J163" s="226">
        <v>9.8320124859834143E-2</v>
      </c>
      <c r="K163" s="227">
        <v>0.10502964787372165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0.36865676400000003</v>
      </c>
      <c r="D164" s="225">
        <v>0.27831655861799998</v>
      </c>
      <c r="E164" s="221">
        <v>0.19991497364999999</v>
      </c>
      <c r="F164" s="225">
        <v>0.16087716225000001</v>
      </c>
      <c r="G164" s="225">
        <v>0.17923500000000001</v>
      </c>
      <c r="H164" s="225">
        <v>0.17266199999999998</v>
      </c>
      <c r="I164" s="226">
        <v>0.16978500000000002</v>
      </c>
      <c r="J164" s="226">
        <v>0.16848451889996546</v>
      </c>
      <c r="K164" s="227">
        <v>0.16723211586246983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0.47677090961797081</v>
      </c>
      <c r="D165" s="225">
        <v>0.42814535497065986</v>
      </c>
      <c r="E165" s="221">
        <v>0.43149158854341757</v>
      </c>
      <c r="F165" s="225">
        <v>0.43044326889039841</v>
      </c>
      <c r="G165" s="225">
        <v>0.43302612805334667</v>
      </c>
      <c r="H165" s="225">
        <v>0.43097598878915766</v>
      </c>
      <c r="I165" s="226">
        <v>0.42901630698247317</v>
      </c>
      <c r="J165" s="226">
        <v>0.42715191402130631</v>
      </c>
      <c r="K165" s="227">
        <v>0.4253890273641413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1.6241799000000001E-2</v>
      </c>
      <c r="D166" s="225">
        <v>1.6844498999999999E-2</v>
      </c>
      <c r="E166" s="221">
        <v>1.5373778700000002E-2</v>
      </c>
      <c r="F166" s="225">
        <v>1.6300798500000001E-2</v>
      </c>
      <c r="G166" s="225">
        <v>1.6426967361352129E-2</v>
      </c>
      <c r="H166" s="225">
        <v>1.5970291960894247E-2</v>
      </c>
      <c r="I166" s="226">
        <v>1.5527648301534011E-2</v>
      </c>
      <c r="J166" s="226">
        <v>1.5100592183803439E-2</v>
      </c>
      <c r="K166" s="227">
        <v>1.4688859867672276E-2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0.69898447080000004</v>
      </c>
      <c r="D167" s="225">
        <v>0.69678279300000001</v>
      </c>
      <c r="E167" s="221">
        <v>0.72341299799999992</v>
      </c>
      <c r="F167" s="225">
        <v>0.76340337150000015</v>
      </c>
      <c r="G167" s="225">
        <v>0.72661857620188541</v>
      </c>
      <c r="H167" s="225">
        <v>0.72831478628393653</v>
      </c>
      <c r="I167" s="226">
        <v>0.73323822075108391</v>
      </c>
      <c r="J167" s="226">
        <v>0.74400006712859901</v>
      </c>
      <c r="K167" s="227">
        <v>0.75773643039188687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1.7518199999999999</v>
      </c>
      <c r="D168" s="225">
        <v>1.6521953713498045</v>
      </c>
      <c r="E168" s="221">
        <v>1.6940416120187622</v>
      </c>
      <c r="F168" s="225">
        <v>1.7038457009885295</v>
      </c>
      <c r="G168" s="225">
        <v>1.7732402824843962</v>
      </c>
      <c r="H168" s="225">
        <v>1.803965895796283</v>
      </c>
      <c r="I168" s="226">
        <v>1.8230128303099695</v>
      </c>
      <c r="J168" s="226">
        <v>1.8388783921840401</v>
      </c>
      <c r="K168" s="227">
        <v>1.8547705600224174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0.86099999999999999</v>
      </c>
      <c r="D169" s="225">
        <v>0.61281818181818171</v>
      </c>
      <c r="E169" s="221">
        <v>0.36463636363636365</v>
      </c>
      <c r="F169" s="225">
        <v>0.21332638699580803</v>
      </c>
      <c r="G169" s="225">
        <v>0.21836209168546039</v>
      </c>
      <c r="H169" s="225">
        <v>0.21870534428927826</v>
      </c>
      <c r="I169" s="226">
        <v>0.21910734814864469</v>
      </c>
      <c r="J169" s="226">
        <v>0.21956834124685629</v>
      </c>
      <c r="K169" s="227">
        <v>0.220101494860626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4.0723470441990006</v>
      </c>
      <c r="D170" s="225">
        <v>4.5093239241959999</v>
      </c>
      <c r="E170" s="221">
        <v>5.2849779548159992</v>
      </c>
      <c r="F170" s="225">
        <v>5.4582777046139999</v>
      </c>
      <c r="G170" s="225">
        <v>5.6937817561734008</v>
      </c>
      <c r="H170" s="225">
        <v>5.5833962182244052</v>
      </c>
      <c r="I170" s="226">
        <v>5.4757720453241872</v>
      </c>
      <c r="J170" s="226">
        <v>5.3708789956454481</v>
      </c>
      <c r="K170" s="227">
        <v>5.2686895525552639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1.0096796220694031</v>
      </c>
      <c r="D171" s="225">
        <v>0.98699999999999999</v>
      </c>
      <c r="E171" s="221">
        <v>0.62456215775014645</v>
      </c>
      <c r="F171" s="225">
        <v>0.66761751017076654</v>
      </c>
      <c r="G171" s="225">
        <v>0.73016153557765162</v>
      </c>
      <c r="H171" s="225">
        <v>0.78448867468020056</v>
      </c>
      <c r="I171" s="226">
        <v>0.84318144730969491</v>
      </c>
      <c r="J171" s="226">
        <v>0.90750681650323339</v>
      </c>
      <c r="K171" s="227">
        <v>0.97669706268796408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0.94830080055028609</v>
      </c>
      <c r="D172" s="225">
        <v>1.302</v>
      </c>
      <c r="E172" s="221">
        <v>1.7388164402771213</v>
      </c>
      <c r="F172" s="225">
        <v>2.2940938465572169</v>
      </c>
      <c r="G172" s="225">
        <v>2.335080431951206</v>
      </c>
      <c r="H172" s="225">
        <v>2.4713876033482216</v>
      </c>
      <c r="I172" s="226">
        <v>2.6010635432066982</v>
      </c>
      <c r="J172" s="226">
        <v>2.7401806042809644</v>
      </c>
      <c r="K172" s="227">
        <v>2.8826812833810584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1.6267489350000001E-2</v>
      </c>
      <c r="D173" s="225">
        <v>1.04948004E-2</v>
      </c>
      <c r="E173" s="221">
        <v>1.1148417000000001E-2</v>
      </c>
      <c r="F173" s="225">
        <v>1.3012112399999999E-2</v>
      </c>
      <c r="G173" s="225">
        <v>1.192826917587206E-2</v>
      </c>
      <c r="H173" s="225">
        <v>1.2802547732261745E-2</v>
      </c>
      <c r="I173" s="226">
        <v>1.3715011336748319E-2</v>
      </c>
      <c r="J173" s="226">
        <v>1.4700130485895241E-2</v>
      </c>
      <c r="K173" s="227">
        <v>1.5748995832830716E-2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3.6924189329999996E-2</v>
      </c>
      <c r="D174" s="225">
        <v>3.5820901200000005E-2</v>
      </c>
      <c r="E174" s="221">
        <v>3.5260154999999994E-2</v>
      </c>
      <c r="F174" s="225">
        <v>3.8457867E-2</v>
      </c>
      <c r="G174" s="225">
        <v>3.6139401255770115E-2</v>
      </c>
      <c r="H174" s="225">
        <v>3.8852013009756339E-2</v>
      </c>
      <c r="I174" s="226">
        <v>4.1168550318759774E-2</v>
      </c>
      <c r="J174" s="226">
        <v>4.3449330124162557E-2</v>
      </c>
      <c r="K174" s="227">
        <v>4.5650247961302785E-2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0.34911386531189492</v>
      </c>
      <c r="D175" s="225">
        <v>0.41590832367635461</v>
      </c>
      <c r="E175" s="221">
        <v>0.39015143138087555</v>
      </c>
      <c r="F175" s="225">
        <v>0.48311566521647104</v>
      </c>
      <c r="G175" s="225">
        <v>0.44212645748925578</v>
      </c>
      <c r="H175" s="225">
        <v>0.44194287195071774</v>
      </c>
      <c r="I175" s="226">
        <v>0.44185897049006356</v>
      </c>
      <c r="J175" s="226">
        <v>0.44187722000156227</v>
      </c>
      <c r="K175" s="227">
        <v>0.44200065299704688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0.67432595461537947</v>
      </c>
      <c r="D176" s="225">
        <v>0.63488264186505694</v>
      </c>
      <c r="E176" s="221">
        <v>0.60991044647572201</v>
      </c>
      <c r="F176" s="225">
        <v>0.62819733571725478</v>
      </c>
      <c r="G176" s="225">
        <v>0.60784151388288288</v>
      </c>
      <c r="H176" s="225">
        <v>0.6010176284287998</v>
      </c>
      <c r="I176" s="226">
        <v>0.59448701953288197</v>
      </c>
      <c r="J176" s="226">
        <v>0.5882454698295112</v>
      </c>
      <c r="K176" s="227">
        <v>0.58229899993216327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0.10544348409000001</v>
      </c>
      <c r="D177" s="225">
        <v>0.10252192692000001</v>
      </c>
      <c r="E177" s="221">
        <v>0.12066980709000001</v>
      </c>
      <c r="F177" s="225">
        <v>0.15039632790000002</v>
      </c>
      <c r="G177" s="225">
        <v>0.17461849785484937</v>
      </c>
      <c r="H177" s="225">
        <v>0.18838289535051095</v>
      </c>
      <c r="I177" s="226">
        <v>0.203583654861691</v>
      </c>
      <c r="J177" s="226">
        <v>0.22037263135408222</v>
      </c>
      <c r="K177" s="227">
        <v>0.23889889695736918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0.21</v>
      </c>
      <c r="D178" s="225">
        <v>0.21</v>
      </c>
      <c r="E178" s="221">
        <v>0.21</v>
      </c>
      <c r="F178" s="225">
        <v>0.37439926879458657</v>
      </c>
      <c r="G178" s="225">
        <v>0.50588017196884139</v>
      </c>
      <c r="H178" s="225">
        <v>0.5255489320197213</v>
      </c>
      <c r="I178" s="226">
        <v>0.54726477120593509</v>
      </c>
      <c r="J178" s="226">
        <v>0.5713754194663947</v>
      </c>
      <c r="K178" s="227">
        <v>0.59829503508181414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0.366093</v>
      </c>
      <c r="D179" s="225">
        <v>0.37911295817578694</v>
      </c>
      <c r="E179" s="221">
        <v>0.44079194435566105</v>
      </c>
      <c r="F179" s="225">
        <v>0.4853833425523269</v>
      </c>
      <c r="G179" s="225">
        <v>0.50367141688377592</v>
      </c>
      <c r="H179" s="225">
        <v>0.53458237832335376</v>
      </c>
      <c r="I179" s="226">
        <v>0.56120409541260974</v>
      </c>
      <c r="J179" s="226">
        <v>0.58781832048384286</v>
      </c>
      <c r="K179" s="227">
        <v>0.61432802006795884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2.700607049630142</v>
      </c>
      <c r="D180" s="225">
        <v>2.8706825000000005</v>
      </c>
      <c r="E180" s="221">
        <v>2.5619999999999998</v>
      </c>
      <c r="F180" s="225">
        <v>2.6266202411446185</v>
      </c>
      <c r="G180" s="225">
        <v>2.8590620388492485</v>
      </c>
      <c r="H180" s="225">
        <v>3.1483530670148019</v>
      </c>
      <c r="I180" s="226">
        <v>3.4666439570394618</v>
      </c>
      <c r="J180" s="226">
        <v>3.8196222903566004</v>
      </c>
      <c r="K180" s="227">
        <v>4.2097608510323745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8.7016146840000003E-2</v>
      </c>
      <c r="D181" s="225">
        <v>0.11014176159000003</v>
      </c>
      <c r="E181" s="221">
        <v>9.5371080000000011E-2</v>
      </c>
      <c r="F181" s="225">
        <v>0.11547374999999999</v>
      </c>
      <c r="G181" s="225">
        <v>0.11918023468235441</v>
      </c>
      <c r="H181" s="225">
        <v>0.13219149738102778</v>
      </c>
      <c r="I181" s="226">
        <v>0.14654215780468749</v>
      </c>
      <c r="J181" s="226">
        <v>0.16255901746552504</v>
      </c>
      <c r="K181" s="227">
        <v>0.18039031332725206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3.9207277447992399E-2</v>
      </c>
      <c r="D182" s="225">
        <v>3.4229999999999997E-2</v>
      </c>
      <c r="E182" s="221">
        <v>3.2340000000000001E-2</v>
      </c>
      <c r="F182" s="225">
        <v>4.6528949244495153E-2</v>
      </c>
      <c r="G182" s="225">
        <v>5.5573984101924372E-2</v>
      </c>
      <c r="H182" s="225">
        <v>6.102564395873316E-2</v>
      </c>
      <c r="I182" s="226">
        <v>6.7006726302146352E-2</v>
      </c>
      <c r="J182" s="226">
        <v>7.35804327403837E-2</v>
      </c>
      <c r="K182" s="227">
        <v>8.0806282555889272E-2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2.8399182000000002E-2</v>
      </c>
      <c r="D183" s="225">
        <v>2.4845055479999999E-2</v>
      </c>
      <c r="E183" s="221">
        <v>2.4949386E-2</v>
      </c>
      <c r="F183" s="225">
        <v>2.4949386E-2</v>
      </c>
      <c r="G183" s="225">
        <v>2.4739032087266098E-2</v>
      </c>
      <c r="H183" s="225">
        <v>2.4030189139024317E-2</v>
      </c>
      <c r="I183" s="226">
        <v>2.3341044542869904E-2</v>
      </c>
      <c r="J183" s="226">
        <v>2.2672734960620489E-2</v>
      </c>
      <c r="K183" s="227">
        <v>2.202463725353274E-2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1.6673999999999998E-2</v>
      </c>
      <c r="D184" s="225">
        <v>1.5265301338894666E-2</v>
      </c>
      <c r="E184" s="221">
        <v>1.7723089124457518E-2</v>
      </c>
      <c r="F184" s="225">
        <v>2.2734897346653404E-2</v>
      </c>
      <c r="G184" s="225">
        <v>2.3235708309754993E-2</v>
      </c>
      <c r="H184" s="225">
        <v>2.2844994872951323E-2</v>
      </c>
      <c r="I184" s="226">
        <v>2.2477017977430045E-2</v>
      </c>
      <c r="J184" s="226">
        <v>2.2133988685516425E-2</v>
      </c>
      <c r="K184" s="227">
        <v>2.1816521654623743E-2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0.21340354173179119</v>
      </c>
      <c r="D185" s="225">
        <v>0.2282813008916571</v>
      </c>
      <c r="E185" s="221">
        <v>0.29862523568063098</v>
      </c>
      <c r="F185" s="225">
        <v>0.30483294214275625</v>
      </c>
      <c r="G185" s="225">
        <v>0.3205216118464756</v>
      </c>
      <c r="H185" s="225">
        <v>0.33399710366150775</v>
      </c>
      <c r="I185" s="226">
        <v>0.34856546535196786</v>
      </c>
      <c r="J185" s="226">
        <v>0.36436437989452691</v>
      </c>
      <c r="K185" s="227">
        <v>0.3815095392767669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1.4287590837659998</v>
      </c>
      <c r="D186" s="225">
        <v>1.430906121414</v>
      </c>
      <c r="E186" s="221">
        <v>1.3074542780459999</v>
      </c>
      <c r="F186" s="225">
        <v>1.133524895244</v>
      </c>
      <c r="G186" s="225">
        <v>1.1476827345595728</v>
      </c>
      <c r="H186" s="225">
        <v>1.2138458947669541</v>
      </c>
      <c r="I186" s="226">
        <v>1.2882863154782993</v>
      </c>
      <c r="J186" s="226">
        <v>1.3707746283602418</v>
      </c>
      <c r="K186" s="227">
        <v>1.4612944903665601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0.4537418821647059</v>
      </c>
      <c r="D187" s="225">
        <v>0.33593071690036536</v>
      </c>
      <c r="E187" s="221">
        <v>0.30985791475513924</v>
      </c>
      <c r="F187" s="225">
        <v>0.48099259164697805</v>
      </c>
      <c r="G187" s="225">
        <v>0.49130469905837898</v>
      </c>
      <c r="H187" s="225">
        <v>0.52237685716881721</v>
      </c>
      <c r="I187" s="226">
        <v>0.55678701163221</v>
      </c>
      <c r="J187" s="226">
        <v>0.59508934723444351</v>
      </c>
      <c r="K187" s="227">
        <v>0.63739813678932156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8.1971696057461341E-4</v>
      </c>
      <c r="D188" s="225">
        <v>9.3049238153819036E-4</v>
      </c>
      <c r="E188" s="221">
        <v>9.607865270578643E-4</v>
      </c>
      <c r="F188" s="225">
        <v>9.8353280920229747E-4</v>
      </c>
      <c r="G188" s="225">
        <v>9.7878677333155389E-4</v>
      </c>
      <c r="H188" s="225">
        <v>9.4945321320523976E-4</v>
      </c>
      <c r="I188" s="226">
        <v>9.2099940690132268E-4</v>
      </c>
      <c r="J188" s="226">
        <v>8.9339895660474648E-4</v>
      </c>
      <c r="K188" s="227">
        <v>8.6662625684335302E-4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0.13471986014153955</v>
      </c>
      <c r="D189" s="225">
        <v>0.15158373675266842</v>
      </c>
      <c r="E189" s="221">
        <v>0.17537375214862397</v>
      </c>
      <c r="F189" s="225">
        <v>0.22346451995337735</v>
      </c>
      <c r="G189" s="225">
        <v>0.2500675242172517</v>
      </c>
      <c r="H189" s="225">
        <v>0.27661681631746021</v>
      </c>
      <c r="I189" s="226">
        <v>0.30562052702657938</v>
      </c>
      <c r="J189" s="226">
        <v>0.33773260411708111</v>
      </c>
      <c r="K189" s="227">
        <v>0.37333222509014907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17.630349058136723</v>
      </c>
      <c r="D190" s="225">
        <v>6.7444509835716087</v>
      </c>
      <c r="E190" s="221">
        <v>1.2504567986526631</v>
      </c>
      <c r="F190" s="225">
        <v>1.0184195262905558</v>
      </c>
      <c r="G190" s="225">
        <v>1.0370563761542047</v>
      </c>
      <c r="H190" s="225">
        <v>1.0177137974915211</v>
      </c>
      <c r="I190" s="226">
        <v>0.99974998157512007</v>
      </c>
      <c r="J190" s="226">
        <v>0.98297906049372874</v>
      </c>
      <c r="K190" s="227">
        <v>0.96725587980205152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1.6539047699999997E-2</v>
      </c>
      <c r="D191" s="225">
        <v>2.360611491E-2</v>
      </c>
      <c r="E191" s="221">
        <v>3.183989592E-2</v>
      </c>
      <c r="F191" s="225">
        <v>3.8067376200000003E-2</v>
      </c>
      <c r="G191" s="225">
        <v>4.0057067995476044E-2</v>
      </c>
      <c r="H191" s="225">
        <v>4.2652219813976801E-2</v>
      </c>
      <c r="I191" s="226">
        <v>4.5434616903170244E-2</v>
      </c>
      <c r="J191" s="226">
        <v>4.8417983574529658E-2</v>
      </c>
      <c r="K191" s="227">
        <v>5.1615622116320085E-2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3.6077561351304688</v>
      </c>
      <c r="D192" s="225">
        <v>3.55254358257225</v>
      </c>
      <c r="E192" s="221">
        <v>3.241030149478338</v>
      </c>
      <c r="F192" s="225">
        <v>3.0126681121256369</v>
      </c>
      <c r="G192" s="225">
        <v>2.8870471709654013</v>
      </c>
      <c r="H192" s="225">
        <v>2.8462909942525711</v>
      </c>
      <c r="I192" s="226">
        <v>2.8081748795895778</v>
      </c>
      <c r="J192" s="226">
        <v>2.7727330021679752</v>
      </c>
      <c r="K192" s="227">
        <v>2.7400062847710664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31.73835454041</v>
      </c>
      <c r="D193" s="225">
        <v>36.805747215930005</v>
      </c>
      <c r="E193" s="221">
        <v>42.40808392065</v>
      </c>
      <c r="F193" s="225">
        <v>46.557442218209999</v>
      </c>
      <c r="G193" s="225">
        <v>49.708348330804917</v>
      </c>
      <c r="H193" s="225">
        <v>49.169116956970456</v>
      </c>
      <c r="I193" s="226">
        <v>48.652351437790927</v>
      </c>
      <c r="J193" s="226">
        <v>48.158384573063074</v>
      </c>
      <c r="K193" s="227">
        <v>47.687601639256812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0.26457031541471787</v>
      </c>
      <c r="D194" s="225">
        <v>0.30682241630342161</v>
      </c>
      <c r="E194" s="221">
        <v>0.3189501567164435</v>
      </c>
      <c r="F194" s="225">
        <v>0.28031798347464643</v>
      </c>
      <c r="G194" s="225">
        <v>0.29252378851567035</v>
      </c>
      <c r="H194" s="225">
        <v>0.31684897623375713</v>
      </c>
      <c r="I194" s="226">
        <v>0.33834823618142446</v>
      </c>
      <c r="J194" s="226">
        <v>0.36150758074803402</v>
      </c>
      <c r="K194" s="227">
        <v>0.38464683154551438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0.42</v>
      </c>
      <c r="D195" s="225">
        <v>0.47249999999999998</v>
      </c>
      <c r="E195" s="221">
        <v>0.48040020000000005</v>
      </c>
      <c r="F195" s="225">
        <v>0.56699999999999995</v>
      </c>
      <c r="G195" s="225">
        <v>0.63662706741714203</v>
      </c>
      <c r="H195" s="225">
        <v>0.6643543883035623</v>
      </c>
      <c r="I195" s="226">
        <v>0.69409163957502262</v>
      </c>
      <c r="J195" s="226">
        <v>0.72607280419384046</v>
      </c>
      <c r="K195" s="227">
        <v>0.76056672981727957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2.1943404000000003E-2</v>
      </c>
      <c r="D196" s="225">
        <v>2.2770909000000002E-2</v>
      </c>
      <c r="E196" s="221">
        <v>2.4135909000000001E-2</v>
      </c>
      <c r="F196" s="225">
        <v>2.8538034000000004E-2</v>
      </c>
      <c r="G196" s="225">
        <v>2.3655686290328715E-2</v>
      </c>
      <c r="H196" s="225">
        <v>2.3197341083318078E-2</v>
      </c>
      <c r="I196" s="226">
        <v>2.2750120747266366E-2</v>
      </c>
      <c r="J196" s="226">
        <v>2.2333803307231996E-2</v>
      </c>
      <c r="K196" s="227">
        <v>2.1946852159732758E-2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0.67244877090698962</v>
      </c>
      <c r="D197" s="225">
        <v>0.70075339520255664</v>
      </c>
      <c r="E197" s="221">
        <v>0.67030550017426582</v>
      </c>
      <c r="F197" s="225">
        <v>0.7478091445758096</v>
      </c>
      <c r="G197" s="225">
        <v>0.73293245989523426</v>
      </c>
      <c r="H197" s="225">
        <v>0.78594158134093839</v>
      </c>
      <c r="I197" s="226">
        <v>0.83671115978241628</v>
      </c>
      <c r="J197" s="226">
        <v>0.89088125525937611</v>
      </c>
      <c r="K197" s="227">
        <v>0.94655728823193552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2.1610641575102756</v>
      </c>
      <c r="D198" s="225">
        <v>2.8317100000000002</v>
      </c>
      <c r="E198" s="221">
        <v>3.4473600000000002</v>
      </c>
      <c r="F198" s="225">
        <v>3.5232766195230649</v>
      </c>
      <c r="G198" s="225">
        <v>3.5352461118127474</v>
      </c>
      <c r="H198" s="225">
        <v>3.7694179394993612</v>
      </c>
      <c r="I198" s="226">
        <v>4.0186544101789616</v>
      </c>
      <c r="J198" s="226">
        <v>4.2855655244881223</v>
      </c>
      <c r="K198" s="227">
        <v>4.5708508868221873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8.5053630942114905E-2</v>
      </c>
      <c r="D199" s="225">
        <v>8.5889999999999994E-2</v>
      </c>
      <c r="E199" s="221">
        <v>0.10233326566307309</v>
      </c>
      <c r="F199" s="225">
        <v>0.12539314787939007</v>
      </c>
      <c r="G199" s="225">
        <v>0.13427874287216304</v>
      </c>
      <c r="H199" s="225">
        <v>0.1480081620954953</v>
      </c>
      <c r="I199" s="226">
        <v>0.16351990874081163</v>
      </c>
      <c r="J199" s="226">
        <v>0.18105573505785355</v>
      </c>
      <c r="K199" s="227">
        <v>0.20087658970553304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6.5293762689889748E-2</v>
      </c>
      <c r="D200" s="225">
        <v>6.3481645250262661E-2</v>
      </c>
      <c r="E200" s="221">
        <v>6.7619095725383715E-2</v>
      </c>
      <c r="F200" s="225">
        <v>7.6042321245579164E-2</v>
      </c>
      <c r="G200" s="225">
        <v>7.7036663144117598E-2</v>
      </c>
      <c r="H200" s="225">
        <v>8.253753648956795E-2</v>
      </c>
      <c r="I200" s="226">
        <v>8.7492568625137018E-2</v>
      </c>
      <c r="J200" s="226">
        <v>9.2478381511836447E-2</v>
      </c>
      <c r="K200" s="227">
        <v>9.7458555092747534E-2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0.18204018040872058</v>
      </c>
      <c r="D201" s="225">
        <v>0.14159245051802336</v>
      </c>
      <c r="E201" s="221">
        <v>0.19244168808926415</v>
      </c>
      <c r="F201" s="225">
        <v>0.20866328298514428</v>
      </c>
      <c r="G201" s="225">
        <v>0.21568714544410564</v>
      </c>
      <c r="H201" s="225">
        <v>0.23226119618141797</v>
      </c>
      <c r="I201" s="226">
        <v>0.24718019203788655</v>
      </c>
      <c r="J201" s="226">
        <v>0.26231101619338859</v>
      </c>
      <c r="K201" s="227">
        <v>0.27738060297809031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v>232.72113945655494</v>
      </c>
      <c r="D202" s="231">
        <v>223.73818161405879</v>
      </c>
      <c r="E202" s="231">
        <v>216.41399227681373</v>
      </c>
      <c r="F202" s="231">
        <v>219.22159107248953</v>
      </c>
      <c r="G202" s="231">
        <v>229.18283544108891</v>
      </c>
      <c r="H202" s="231">
        <v>234.68840451084071</v>
      </c>
      <c r="I202" s="232">
        <v>240.05422443671</v>
      </c>
      <c r="J202" s="232">
        <v>245.99908207048244</v>
      </c>
      <c r="K202" s="233">
        <v>252.67612882972639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0">SUMIF($M$7:$M$201,$N$204,C$7:C$201)</f>
        <v>10.892390905306405</v>
      </c>
      <c r="D204" s="225">
        <f t="shared" si="0"/>
        <v>11.714414130163901</v>
      </c>
      <c r="E204" s="225">
        <f t="shared" si="0"/>
        <v>14.121630275485064</v>
      </c>
      <c r="F204" s="225">
        <f t="shared" si="0"/>
        <v>16.049404263102733</v>
      </c>
      <c r="G204" s="225">
        <f t="shared" si="0"/>
        <v>17.552640887270702</v>
      </c>
      <c r="H204" s="225">
        <f t="shared" si="0"/>
        <v>18.992517246522638</v>
      </c>
      <c r="I204" s="225">
        <f t="shared" si="0"/>
        <v>20.324001583799042</v>
      </c>
      <c r="J204" s="225">
        <f t="shared" si="0"/>
        <v>21.768917495475797</v>
      </c>
      <c r="K204" s="227">
        <f t="shared" si="0"/>
        <v>23.32810730096617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1">SUMIF($M$7:$M$201,$N$205,C$7:C$201)</f>
        <v>2.4399428068666675</v>
      </c>
      <c r="D205" s="225">
        <f t="shared" si="1"/>
        <v>2.3088170710510991</v>
      </c>
      <c r="E205" s="225">
        <f t="shared" si="1"/>
        <v>2.2129037747819771</v>
      </c>
      <c r="F205" s="225">
        <f t="shared" si="1"/>
        <v>2.3986792274638025</v>
      </c>
      <c r="G205" s="225">
        <f t="shared" si="1"/>
        <v>2.518407360253863</v>
      </c>
      <c r="H205" s="225">
        <f t="shared" si="1"/>
        <v>2.6700077741274661</v>
      </c>
      <c r="I205" s="225">
        <f t="shared" si="1"/>
        <v>2.8185946743641437</v>
      </c>
      <c r="J205" s="225">
        <f t="shared" si="1"/>
        <v>2.9777020220858788</v>
      </c>
      <c r="K205" s="227">
        <f t="shared" si="1"/>
        <v>3.1431355951490412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2">SUMIF($M$7:$M$201,$N$206,C$7:C$201)</f>
        <v>0.23521025515490326</v>
      </c>
      <c r="D206" s="225">
        <f t="shared" si="2"/>
        <v>0.23815361644264768</v>
      </c>
      <c r="E206" s="221">
        <f t="shared" si="2"/>
        <v>0.26660396573806511</v>
      </c>
      <c r="F206" s="225">
        <f t="shared" si="2"/>
        <v>0.32324208896634798</v>
      </c>
      <c r="G206" s="225">
        <f t="shared" si="2"/>
        <v>0.35832954231398562</v>
      </c>
      <c r="H206" s="225">
        <f t="shared" si="2"/>
        <v>0.38861108542410683</v>
      </c>
      <c r="I206" s="226">
        <f t="shared" si="2"/>
        <v>0.42230327763301484</v>
      </c>
      <c r="J206" s="226">
        <f t="shared" si="2"/>
        <v>0.45980025123642321</v>
      </c>
      <c r="K206" s="227">
        <f t="shared" si="2"/>
        <v>0.50150486622725643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3">SUMIF($M$7:$M$201,$N$207,C$7:C$201)</f>
        <v>2.6448020052438634</v>
      </c>
      <c r="D207" s="225">
        <f t="shared" si="3"/>
        <v>2.9835062810162101</v>
      </c>
      <c r="E207" s="221">
        <f t="shared" si="3"/>
        <v>2.3568364507629553</v>
      </c>
      <c r="F207" s="225">
        <f t="shared" si="3"/>
        <v>2.6371179889638516</v>
      </c>
      <c r="G207" s="225">
        <f t="shared" si="3"/>
        <v>2.6668403832402934</v>
      </c>
      <c r="H207" s="225">
        <f t="shared" si="3"/>
        <v>2.8042090743620762</v>
      </c>
      <c r="I207" s="226">
        <f t="shared" si="3"/>
        <v>2.9574112025940904</v>
      </c>
      <c r="J207" s="226">
        <f t="shared" si="3"/>
        <v>3.1293380134999329</v>
      </c>
      <c r="K207" s="227">
        <f t="shared" si="3"/>
        <v>3.3202969954673329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4">SUMIF($M$7:$M$201,$N$208,C$7:C$201)</f>
        <v>1.0214922303907752</v>
      </c>
      <c r="D208" s="225">
        <f t="shared" si="4"/>
        <v>0.96895603441409417</v>
      </c>
      <c r="E208" s="221">
        <f t="shared" si="4"/>
        <v>1.0351050204758596</v>
      </c>
      <c r="F208" s="225">
        <f t="shared" si="4"/>
        <v>1.0129512401076353</v>
      </c>
      <c r="G208" s="225">
        <f t="shared" si="4"/>
        <v>0.99680131121983195</v>
      </c>
      <c r="H208" s="225">
        <f t="shared" si="4"/>
        <v>0.99547054126648682</v>
      </c>
      <c r="I208" s="226">
        <f t="shared" si="4"/>
        <v>0.99472925255434697</v>
      </c>
      <c r="J208" s="226">
        <f t="shared" si="4"/>
        <v>0.99454448693531439</v>
      </c>
      <c r="K208" s="227">
        <f t="shared" si="4"/>
        <v>0.99489828733873809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5">SUMIF($N$7:$N$208,$B$210,C$7:C$208)</f>
        <v>15.669134470626446</v>
      </c>
      <c r="D210" s="240">
        <f t="shared" si="5"/>
        <v>16.671034601000688</v>
      </c>
      <c r="E210" s="240">
        <f t="shared" si="5"/>
        <v>19.543279635853025</v>
      </c>
      <c r="F210" s="240">
        <f t="shared" si="5"/>
        <v>22.056592660516849</v>
      </c>
      <c r="G210" s="240">
        <f t="shared" si="5"/>
        <v>24.380612229576993</v>
      </c>
      <c r="H210" s="240">
        <f t="shared" si="5"/>
        <v>26.300515062275199</v>
      </c>
      <c r="I210" s="241">
        <f t="shared" si="5"/>
        <v>28.084060377709299</v>
      </c>
      <c r="J210" s="241">
        <f t="shared" si="5"/>
        <v>30.00433133034948</v>
      </c>
      <c r="K210" s="242">
        <f t="shared" si="5"/>
        <v>32.065835570580596</v>
      </c>
    </row>
    <row r="211" spans="2:11">
      <c r="B211" s="239" t="s">
        <v>25</v>
      </c>
      <c r="C211" s="243">
        <f t="shared" ref="C211:K211" si="6">SUMIF($N$7:$N$208,$B$211,C$7:C$208)</f>
        <v>19.307294671691242</v>
      </c>
      <c r="D211" s="243">
        <f t="shared" si="6"/>
        <v>20.775707866994754</v>
      </c>
      <c r="E211" s="243">
        <f t="shared" si="6"/>
        <v>20.386294423627149</v>
      </c>
      <c r="F211" s="243">
        <f t="shared" si="6"/>
        <v>21.343312336310703</v>
      </c>
      <c r="G211" s="243">
        <f t="shared" si="6"/>
        <v>22.846787399663711</v>
      </c>
      <c r="H211" s="243">
        <f t="shared" si="6"/>
        <v>24.010771930152114</v>
      </c>
      <c r="I211" s="244">
        <f t="shared" si="6"/>
        <v>25.045853494360806</v>
      </c>
      <c r="J211" s="244">
        <f t="shared" si="6"/>
        <v>26.11147790298784</v>
      </c>
      <c r="K211" s="245">
        <f t="shared" si="6"/>
        <v>27.231961942806812</v>
      </c>
    </row>
    <row r="212" spans="2:11">
      <c r="B212" s="239" t="s">
        <v>239</v>
      </c>
      <c r="C212" s="243">
        <f t="shared" ref="C212:K212" si="7">SUMIF($N$7:$N$208,$B$212,C$7:C$208)</f>
        <v>1.0269721191613703</v>
      </c>
      <c r="D212" s="243">
        <f t="shared" si="7"/>
        <v>1.0603935534926476</v>
      </c>
      <c r="E212" s="243">
        <f t="shared" si="7"/>
        <v>1.3189229188780649</v>
      </c>
      <c r="F212" s="243">
        <f t="shared" si="7"/>
        <v>1.3993274126280828</v>
      </c>
      <c r="G212" s="243">
        <f t="shared" si="7"/>
        <v>1.4373590731997083</v>
      </c>
      <c r="H212" s="243">
        <f t="shared" si="7"/>
        <v>1.4957005141646031</v>
      </c>
      <c r="I212" s="244">
        <f t="shared" si="7"/>
        <v>1.5620683654569782</v>
      </c>
      <c r="J212" s="244">
        <f t="shared" si="7"/>
        <v>1.6362581137858971</v>
      </c>
      <c r="K212" s="245">
        <f t="shared" si="7"/>
        <v>1.7186424397469517</v>
      </c>
    </row>
    <row r="213" spans="2:11">
      <c r="B213" s="239" t="s">
        <v>429</v>
      </c>
      <c r="C213" s="243">
        <f t="shared" ref="C213:K213" si="8">SUMIF($N$7:$N$208,$B$213,C$7:C$208)</f>
        <v>94.857880228080433</v>
      </c>
      <c r="D213" s="243">
        <f t="shared" si="8"/>
        <v>98.986696860808919</v>
      </c>
      <c r="E213" s="243">
        <f t="shared" si="8"/>
        <v>104.35392384924086</v>
      </c>
      <c r="F213" s="243">
        <f t="shared" si="8"/>
        <v>107.73588530869455</v>
      </c>
      <c r="G213" s="243">
        <f t="shared" si="8"/>
        <v>108.49615622884193</v>
      </c>
      <c r="H213" s="243">
        <f t="shared" si="8"/>
        <v>107.69735796264314</v>
      </c>
      <c r="I213" s="244">
        <f t="shared" si="8"/>
        <v>106.68920760818094</v>
      </c>
      <c r="J213" s="244">
        <f t="shared" si="8"/>
        <v>105.65984517120376</v>
      </c>
      <c r="K213" s="245">
        <f t="shared" si="8"/>
        <v>104.69527732772488</v>
      </c>
    </row>
    <row r="214" spans="2:11">
      <c r="B214" s="239" t="s">
        <v>430</v>
      </c>
      <c r="C214" s="243">
        <f t="shared" ref="C214:K214" si="9">SUMIF($N$7:$N$208,$B$214,C$7:C$208)</f>
        <v>55.598403696622519</v>
      </c>
      <c r="D214" s="243">
        <f t="shared" si="9"/>
        <v>60.732700266897119</v>
      </c>
      <c r="E214" s="243">
        <f t="shared" si="9"/>
        <v>55.669927378893661</v>
      </c>
      <c r="F214" s="243">
        <f t="shared" si="9"/>
        <v>51.748036144586777</v>
      </c>
      <c r="G214" s="243">
        <f t="shared" si="9"/>
        <v>56.368934362377189</v>
      </c>
      <c r="H214" s="243">
        <f t="shared" si="9"/>
        <v>59.562193897516146</v>
      </c>
      <c r="I214" s="244">
        <f t="shared" si="9"/>
        <v>63.056223048264727</v>
      </c>
      <c r="J214" s="244">
        <f t="shared" si="9"/>
        <v>66.946459635569553</v>
      </c>
      <c r="K214" s="245">
        <f t="shared" si="9"/>
        <v>71.268209573702293</v>
      </c>
    </row>
    <row r="215" spans="2:11">
      <c r="B215" s="239" t="s">
        <v>431</v>
      </c>
      <c r="C215" s="243">
        <f t="shared" ref="C215:K215" si="10">SUMIF($N$7:$N$208,$B$215,C$7:C$208)</f>
        <v>46.261454270372894</v>
      </c>
      <c r="D215" s="243">
        <f t="shared" si="10"/>
        <v>25.511648464864663</v>
      </c>
      <c r="E215" s="243">
        <f t="shared" si="10"/>
        <v>15.14164407032094</v>
      </c>
      <c r="F215" s="243">
        <f t="shared" si="10"/>
        <v>14.938437209752632</v>
      </c>
      <c r="G215" s="243">
        <f t="shared" si="10"/>
        <v>15.652986147429331</v>
      </c>
      <c r="H215" s="243">
        <f t="shared" si="10"/>
        <v>15.621865144089488</v>
      </c>
      <c r="I215" s="244">
        <f t="shared" si="10"/>
        <v>15.616811542737199</v>
      </c>
      <c r="J215" s="244">
        <f t="shared" si="10"/>
        <v>15.640709916585836</v>
      </c>
      <c r="K215" s="245">
        <f t="shared" si="10"/>
        <v>15.6962019751649</v>
      </c>
    </row>
    <row r="216" spans="2:11">
      <c r="B216" s="246" t="s">
        <v>476</v>
      </c>
      <c r="C216" s="247">
        <f t="shared" ref="C216:K217" si="11">SUMIF($O$7:$O$208,$B216,C$7:C$208)</f>
        <v>58.118460400550603</v>
      </c>
      <c r="D216" s="247">
        <f t="shared" si="11"/>
        <v>53.519330851286838</v>
      </c>
      <c r="E216" s="247">
        <f t="shared" si="11"/>
        <v>52.30726155815077</v>
      </c>
      <c r="F216" s="247">
        <f t="shared" si="11"/>
        <v>51.868865770295734</v>
      </c>
      <c r="G216" s="247">
        <f t="shared" si="11"/>
        <v>49.41803616887222</v>
      </c>
      <c r="H216" s="247">
        <f t="shared" si="11"/>
        <v>49.002941609376151</v>
      </c>
      <c r="I216" s="247">
        <f t="shared" si="11"/>
        <v>48.350742245129517</v>
      </c>
      <c r="J216" s="247">
        <f t="shared" si="11"/>
        <v>47.639611062369895</v>
      </c>
      <c r="K216" s="248">
        <f t="shared" si="11"/>
        <v>46.955180454117837</v>
      </c>
    </row>
    <row r="217" spans="2:11" ht="13.5" thickBot="1">
      <c r="B217" s="246" t="s">
        <v>475</v>
      </c>
      <c r="C217" s="247">
        <f t="shared" si="11"/>
        <v>3.1943988303183262</v>
      </c>
      <c r="D217" s="247">
        <f t="shared" si="11"/>
        <v>3.4723846781468208</v>
      </c>
      <c r="E217" s="247">
        <f t="shared" si="11"/>
        <v>3.8637622981336737</v>
      </c>
      <c r="F217" s="247">
        <f t="shared" si="11"/>
        <v>4.2325097667888389</v>
      </c>
      <c r="G217" s="247">
        <f t="shared" si="11"/>
        <v>4.4409503440535563</v>
      </c>
      <c r="H217" s="247">
        <f t="shared" si="11"/>
        <v>4.6810758072707266</v>
      </c>
      <c r="I217" s="247">
        <f t="shared" si="11"/>
        <v>4.9284118652036799</v>
      </c>
      <c r="J217" s="247">
        <f t="shared" si="11"/>
        <v>5.1916035742241853</v>
      </c>
      <c r="K217" s="248">
        <f t="shared" si="11"/>
        <v>5.4699558885518558</v>
      </c>
    </row>
    <row r="218" spans="2:11" ht="13.5" thickBot="1">
      <c r="B218" s="249" t="s">
        <v>428</v>
      </c>
      <c r="C218" s="250">
        <f t="shared" ref="C218:K218" si="12">SUM(C210:C215)</f>
        <v>232.72113945655488</v>
      </c>
      <c r="D218" s="250">
        <f t="shared" si="12"/>
        <v>223.73818161405879</v>
      </c>
      <c r="E218" s="250">
        <f t="shared" si="12"/>
        <v>216.41399227681373</v>
      </c>
      <c r="F218" s="250">
        <f t="shared" si="12"/>
        <v>219.22159107248962</v>
      </c>
      <c r="G218" s="250">
        <f t="shared" si="12"/>
        <v>229.18283544108886</v>
      </c>
      <c r="H218" s="250">
        <f t="shared" si="12"/>
        <v>234.68840451084071</v>
      </c>
      <c r="I218" s="251">
        <f t="shared" si="12"/>
        <v>240.05422443670994</v>
      </c>
      <c r="J218" s="251">
        <f t="shared" si="12"/>
        <v>245.99908207048239</v>
      </c>
      <c r="K218" s="252">
        <f t="shared" si="12"/>
        <v>252.67612882972645</v>
      </c>
    </row>
    <row r="219" spans="2:11" ht="12" customHeight="1" thickTop="1">
      <c r="C219" s="267"/>
      <c r="D219" s="267"/>
      <c r="E219" s="267"/>
      <c r="F219" s="267"/>
      <c r="G219" s="267"/>
      <c r="H219" s="267"/>
      <c r="I219" s="267"/>
      <c r="J219" s="267"/>
      <c r="K219" s="267"/>
    </row>
    <row r="220" spans="2:11" ht="13.5" thickBot="1">
      <c r="C220" s="253"/>
      <c r="D220" s="253"/>
      <c r="E220" s="253"/>
      <c r="F220" s="253"/>
      <c r="G220" s="253"/>
      <c r="H220" s="253"/>
      <c r="I220" s="253"/>
      <c r="J220" s="253"/>
      <c r="K220" s="253"/>
    </row>
    <row r="221" spans="2:11" ht="15.75" thickTop="1">
      <c r="B221" s="254" t="s">
        <v>24</v>
      </c>
      <c r="C221" s="255">
        <f>C210/C$218</f>
        <v>6.7330086588681434E-2</v>
      </c>
      <c r="D221" s="255">
        <f t="shared" ref="D221:K221" si="13">D210/D$218</f>
        <v>7.45113528711773E-2</v>
      </c>
      <c r="E221" s="255">
        <f t="shared" si="13"/>
        <v>9.030506498329989E-2</v>
      </c>
      <c r="F221" s="255">
        <f t="shared" si="13"/>
        <v>0.10061323135467726</v>
      </c>
      <c r="G221" s="255">
        <f t="shared" si="13"/>
        <v>0.106380620445042</v>
      </c>
      <c r="H221" s="255">
        <f t="shared" si="13"/>
        <v>0.11206567753994139</v>
      </c>
      <c r="I221" s="255">
        <f t="shared" si="13"/>
        <v>0.11699048597711154</v>
      </c>
      <c r="J221" s="255">
        <f t="shared" si="13"/>
        <v>0.12196928166485106</v>
      </c>
      <c r="K221" s="256">
        <f t="shared" si="13"/>
        <v>0.12690488697564756</v>
      </c>
    </row>
    <row r="222" spans="2:11" ht="15">
      <c r="B222" s="257" t="s">
        <v>25</v>
      </c>
      <c r="C222" s="258">
        <f t="shared" ref="C222:K226" si="14">C211/C$218</f>
        <v>8.2963218196581534E-2</v>
      </c>
      <c r="D222" s="258">
        <f t="shared" si="14"/>
        <v>9.2857230344493391E-2</v>
      </c>
      <c r="E222" s="258">
        <f t="shared" si="14"/>
        <v>9.4200445216828549E-2</v>
      </c>
      <c r="F222" s="258">
        <f t="shared" si="14"/>
        <v>9.7359535764217436E-2</v>
      </c>
      <c r="G222" s="258">
        <f t="shared" si="14"/>
        <v>9.9688038834550713E-2</v>
      </c>
      <c r="H222" s="258">
        <f t="shared" si="14"/>
        <v>0.10230915319483971</v>
      </c>
      <c r="I222" s="258">
        <f t="shared" si="14"/>
        <v>0.10433415014099916</v>
      </c>
      <c r="J222" s="258">
        <f t="shared" si="14"/>
        <v>0.10614461518806202</v>
      </c>
      <c r="K222" s="259">
        <f t="shared" si="14"/>
        <v>0.10777417743786119</v>
      </c>
    </row>
    <row r="223" spans="2:11" ht="15">
      <c r="B223" s="257" t="s">
        <v>239</v>
      </c>
      <c r="C223" s="258">
        <f t="shared" si="14"/>
        <v>4.4128871212968978E-3</v>
      </c>
      <c r="D223" s="258">
        <f t="shared" si="14"/>
        <v>4.7394394011916691E-3</v>
      </c>
      <c r="E223" s="258">
        <f t="shared" si="14"/>
        <v>6.0944438250140464E-3</v>
      </c>
      <c r="F223" s="258">
        <f t="shared" si="14"/>
        <v>6.3831642028607015E-3</v>
      </c>
      <c r="G223" s="258">
        <f t="shared" si="14"/>
        <v>6.2716698239348714E-3</v>
      </c>
      <c r="H223" s="258">
        <f t="shared" si="14"/>
        <v>6.3731334203838514E-3</v>
      </c>
      <c r="I223" s="258">
        <f t="shared" si="14"/>
        <v>6.507147995926295E-3</v>
      </c>
      <c r="J223" s="258">
        <f t="shared" si="14"/>
        <v>6.651480566570102E-3</v>
      </c>
      <c r="K223" s="259">
        <f t="shared" si="14"/>
        <v>6.8017602125965432E-3</v>
      </c>
    </row>
    <row r="224" spans="2:11" ht="15">
      <c r="B224" s="257" t="s">
        <v>429</v>
      </c>
      <c r="C224" s="258">
        <f t="shared" si="14"/>
        <v>0.40760319603792933</v>
      </c>
      <c r="D224" s="258">
        <f t="shared" si="14"/>
        <v>0.44242201374264234</v>
      </c>
      <c r="E224" s="258">
        <f t="shared" si="14"/>
        <v>0.48219582639445252</v>
      </c>
      <c r="F224" s="258">
        <f t="shared" si="14"/>
        <v>0.49144741985322837</v>
      </c>
      <c r="G224" s="258">
        <f t="shared" si="14"/>
        <v>0.47340437175423078</v>
      </c>
      <c r="H224" s="258">
        <f t="shared" si="14"/>
        <v>0.45889509618984348</v>
      </c>
      <c r="I224" s="258">
        <f t="shared" si="14"/>
        <v>0.44443795087767529</v>
      </c>
      <c r="J224" s="258">
        <f t="shared" si="14"/>
        <v>0.42951316843097259</v>
      </c>
      <c r="K224" s="259">
        <f t="shared" si="14"/>
        <v>0.41434573900044591</v>
      </c>
    </row>
    <row r="225" spans="2:11" ht="15">
      <c r="B225" s="257" t="s">
        <v>430</v>
      </c>
      <c r="C225" s="258">
        <f t="shared" si="14"/>
        <v>0.23890568697993939</v>
      </c>
      <c r="D225" s="258">
        <f t="shared" si="14"/>
        <v>0.27144540028335035</v>
      </c>
      <c r="E225" s="258">
        <f t="shared" si="14"/>
        <v>0.25723811475039293</v>
      </c>
      <c r="F225" s="258">
        <f t="shared" si="14"/>
        <v>0.23605355609099354</v>
      </c>
      <c r="G225" s="258">
        <f t="shared" si="14"/>
        <v>0.24595617841051953</v>
      </c>
      <c r="H225" s="258">
        <f t="shared" si="14"/>
        <v>0.25379265763752235</v>
      </c>
      <c r="I225" s="258">
        <f t="shared" si="14"/>
        <v>0.26267491520395819</v>
      </c>
      <c r="J225" s="258">
        <f t="shared" si="14"/>
        <v>0.27214109529233282</v>
      </c>
      <c r="K225" s="259">
        <f t="shared" si="14"/>
        <v>0.2820535913059225</v>
      </c>
    </row>
    <row r="226" spans="2:11" ht="15.75" thickBot="1">
      <c r="B226" s="260" t="s">
        <v>431</v>
      </c>
      <c r="C226" s="261">
        <f t="shared" si="14"/>
        <v>0.19878492507557152</v>
      </c>
      <c r="D226" s="261">
        <f t="shared" si="14"/>
        <v>0.11402456335714502</v>
      </c>
      <c r="E226" s="261">
        <f t="shared" si="14"/>
        <v>6.9966104830011921E-2</v>
      </c>
      <c r="F226" s="261">
        <f t="shared" si="14"/>
        <v>6.8143092734022553E-2</v>
      </c>
      <c r="G226" s="261">
        <f t="shared" si="14"/>
        <v>6.8299120731722118E-2</v>
      </c>
      <c r="H226" s="261">
        <f t="shared" si="14"/>
        <v>6.6564282017469181E-2</v>
      </c>
      <c r="I226" s="261">
        <f t="shared" si="14"/>
        <v>6.5055349804329546E-2</v>
      </c>
      <c r="J226" s="261">
        <f t="shared" si="14"/>
        <v>6.3580358857211264E-2</v>
      </c>
      <c r="K226" s="262">
        <f t="shared" si="14"/>
        <v>6.2119845067526214E-2</v>
      </c>
    </row>
    <row r="227" spans="2:11" ht="13.5" thickTop="1">
      <c r="C227" s="263">
        <f>1-SUM(C221:C226)</f>
        <v>0</v>
      </c>
      <c r="D227" s="263">
        <f t="shared" ref="D227:K227" si="15">1-SUM(D221:D226)</f>
        <v>0</v>
      </c>
      <c r="E227" s="263">
        <f t="shared" si="15"/>
        <v>0</v>
      </c>
      <c r="F227" s="263">
        <f t="shared" si="15"/>
        <v>0</v>
      </c>
      <c r="G227" s="263">
        <f t="shared" si="15"/>
        <v>0</v>
      </c>
      <c r="H227" s="263">
        <f t="shared" si="15"/>
        <v>0</v>
      </c>
      <c r="I227" s="263">
        <f t="shared" si="15"/>
        <v>0</v>
      </c>
      <c r="J227" s="263">
        <f t="shared" si="15"/>
        <v>0</v>
      </c>
      <c r="K227" s="263">
        <f t="shared" si="15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434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330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280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9.4387570451428572E-3</v>
      </c>
      <c r="D7" s="221">
        <v>1.0164184023678932E-2</v>
      </c>
      <c r="E7" s="221">
        <v>1.2573964766526431E-2</v>
      </c>
      <c r="F7" s="221">
        <v>2.0218772640868219E-2</v>
      </c>
      <c r="G7" s="221">
        <v>2.5508975145470077E-2</v>
      </c>
      <c r="H7" s="221">
        <v>2.8442285829601972E-2</v>
      </c>
      <c r="I7" s="222">
        <v>3.1506055551290442E-2</v>
      </c>
      <c r="J7" s="222">
        <v>3.4816392812690208E-2</v>
      </c>
      <c r="K7" s="223">
        <v>3.8242421347370811E-2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2.5159356507458468E-2</v>
      </c>
      <c r="D8" s="225">
        <v>3.2416059102872902E-2</v>
      </c>
      <c r="E8" s="221">
        <v>2.9461965624060713E-2</v>
      </c>
      <c r="F8" s="225">
        <v>2.7768500124351496E-2</v>
      </c>
      <c r="G8" s="225">
        <v>2.5241970703693949E-2</v>
      </c>
      <c r="H8" s="225">
        <v>2.4879415845452991E-2</v>
      </c>
      <c r="I8" s="226">
        <v>2.4484595848170785E-2</v>
      </c>
      <c r="J8" s="226">
        <v>2.4093042355657533E-2</v>
      </c>
      <c r="K8" s="227">
        <v>2.3663471870579444E-2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0.77457888942968922</v>
      </c>
      <c r="D9" s="225">
        <v>1.0999833333333333</v>
      </c>
      <c r="E9" s="221">
        <v>1.9499000000000002</v>
      </c>
      <c r="F9" s="225">
        <v>1.7119194398176918</v>
      </c>
      <c r="G9" s="225">
        <v>1.7256600482922286</v>
      </c>
      <c r="H9" s="225">
        <v>1.7691929234542789</v>
      </c>
      <c r="I9" s="226">
        <v>1.8130113124764362</v>
      </c>
      <c r="J9" s="226">
        <v>1.8573975822983704</v>
      </c>
      <c r="K9" s="227">
        <v>1.901680723282684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1.9554226739142857E-4</v>
      </c>
      <c r="D10" s="225">
        <v>2.3714700513428571E-4</v>
      </c>
      <c r="E10" s="221">
        <v>2.7459126910285716E-4</v>
      </c>
      <c r="F10" s="225">
        <v>2.9123316420000001E-4</v>
      </c>
      <c r="G10" s="225">
        <v>2.9285992275174439E-4</v>
      </c>
      <c r="H10" s="225">
        <v>2.9696668447467433E-4</v>
      </c>
      <c r="I10" s="226">
        <v>3.0113103513531393E-4</v>
      </c>
      <c r="J10" s="226">
        <v>3.053537823007852E-4</v>
      </c>
      <c r="K10" s="227">
        <v>3.096357448626884E-4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0.11898647092940146</v>
      </c>
      <c r="D11" s="225">
        <v>0.11865405549723</v>
      </c>
      <c r="E11" s="221">
        <v>0.12314189245596859</v>
      </c>
      <c r="F11" s="225">
        <v>0.12107697628572858</v>
      </c>
      <c r="G11" s="225">
        <v>0.1253117444113438</v>
      </c>
      <c r="H11" s="225">
        <v>0.13441308241937749</v>
      </c>
      <c r="I11" s="226">
        <v>0.14354049452610332</v>
      </c>
      <c r="J11" s="226">
        <v>0.15310794730320387</v>
      </c>
      <c r="K11" s="227">
        <v>0.16310916877956178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2.2704818121696176E-2</v>
      </c>
      <c r="D12" s="225">
        <v>2.4595427559505716E-2</v>
      </c>
      <c r="E12" s="221">
        <v>2.4799999999999999E-2</v>
      </c>
      <c r="F12" s="225">
        <v>2.5765311929708486E-2</v>
      </c>
      <c r="G12" s="225">
        <v>2.7180446160310463E-2</v>
      </c>
      <c r="H12" s="225">
        <v>2.7221699430236793E-2</v>
      </c>
      <c r="I12" s="226">
        <v>2.7253265343291058E-2</v>
      </c>
      <c r="J12" s="226">
        <v>2.7307868773286975E-2</v>
      </c>
      <c r="K12" s="227">
        <v>2.7394346788920082E-2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8.8769607142857018E-2</v>
      </c>
      <c r="D13" s="225">
        <v>0.11358953571428566</v>
      </c>
      <c r="E13" s="221">
        <v>0.16085457142857132</v>
      </c>
      <c r="F13" s="225">
        <v>0.12881165671157971</v>
      </c>
      <c r="G13" s="225">
        <v>0.15061829083832642</v>
      </c>
      <c r="H13" s="225">
        <v>0.16174932408142634</v>
      </c>
      <c r="I13" s="226">
        <v>0.17297179923571679</v>
      </c>
      <c r="J13" s="226">
        <v>0.18467297110274719</v>
      </c>
      <c r="K13" s="227">
        <v>0.19713050331424878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8.4925404236278122E-5</v>
      </c>
      <c r="D14" s="225">
        <v>6.3853172527626693E-5</v>
      </c>
      <c r="E14" s="221">
        <v>6.2000000000000003E-5</v>
      </c>
      <c r="F14" s="225">
        <v>9.4982381828651575E-5</v>
      </c>
      <c r="G14" s="225">
        <v>1.0080511579932345E-4</v>
      </c>
      <c r="H14" s="225">
        <v>1.0025007015679536E-4</v>
      </c>
      <c r="I14" s="226">
        <v>9.9449115214298269E-5</v>
      </c>
      <c r="J14" s="226">
        <v>9.8489658387820267E-5</v>
      </c>
      <c r="K14" s="227">
        <v>9.7081349419747288E-5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0.52413495961019951</v>
      </c>
      <c r="D15" s="225">
        <v>0.90101958240632907</v>
      </c>
      <c r="E15" s="221">
        <v>1.3188673508881739</v>
      </c>
      <c r="F15" s="225">
        <v>1.5472168795007923</v>
      </c>
      <c r="G15" s="225">
        <v>1.6266708446704312</v>
      </c>
      <c r="H15" s="225">
        <v>1.6676530404316123</v>
      </c>
      <c r="I15" s="226">
        <v>1.6858458819847664</v>
      </c>
      <c r="J15" s="226">
        <v>1.7007585940339522</v>
      </c>
      <c r="K15" s="227">
        <v>1.7118686208360783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0.93514520655632372</v>
      </c>
      <c r="D16" s="225">
        <v>0.95487186531750645</v>
      </c>
      <c r="E16" s="221">
        <v>0.92440881283302601</v>
      </c>
      <c r="F16" s="225">
        <v>0.90294899524728167</v>
      </c>
      <c r="G16" s="225">
        <v>0.91396024973486456</v>
      </c>
      <c r="H16" s="225">
        <v>0.92097050412723391</v>
      </c>
      <c r="I16" s="226">
        <v>0.9225811415262174</v>
      </c>
      <c r="J16" s="226">
        <v>0.92310433491145072</v>
      </c>
      <c r="K16" s="227">
        <v>0.92069308284433515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0.21662372689793338</v>
      </c>
      <c r="D17" s="225">
        <v>0.17052111853103427</v>
      </c>
      <c r="E17" s="221">
        <v>0.20428823153684014</v>
      </c>
      <c r="F17" s="225">
        <v>0.24453243301649563</v>
      </c>
      <c r="G17" s="225">
        <v>0.26584514466275705</v>
      </c>
      <c r="H17" s="225">
        <v>0.26377843036142473</v>
      </c>
      <c r="I17" s="226">
        <v>0.26114540517528351</v>
      </c>
      <c r="J17" s="226">
        <v>0.25815888373232027</v>
      </c>
      <c r="K17" s="227">
        <v>0.25410039105713716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3.7079010522705538E-3</v>
      </c>
      <c r="D18" s="225">
        <v>2.8690305529914285E-3</v>
      </c>
      <c r="E18" s="221">
        <v>2.3906021207532827E-3</v>
      </c>
      <c r="F18" s="225">
        <v>3.0349790796049998E-3</v>
      </c>
      <c r="G18" s="225">
        <v>3.0868751589161864E-3</v>
      </c>
      <c r="H18" s="225">
        <v>3.0404353474435121E-3</v>
      </c>
      <c r="I18" s="226">
        <v>2.9952423381769183E-3</v>
      </c>
      <c r="J18" s="226">
        <v>2.9512715779391801E-3</v>
      </c>
      <c r="K18" s="227">
        <v>2.9084988628110329E-3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1.1462294829922403E-3</v>
      </c>
      <c r="D19" s="225">
        <v>5.3170619221258836E-4</v>
      </c>
      <c r="E19" s="221">
        <v>3.724888050465878E-4</v>
      </c>
      <c r="F19" s="225">
        <v>4.3562484697282354E-4</v>
      </c>
      <c r="G19" s="225">
        <v>4.6912135082104086E-4</v>
      </c>
      <c r="H19" s="225">
        <v>4.7088605523648591E-4</v>
      </c>
      <c r="I19" s="226">
        <v>4.7276401207517943E-4</v>
      </c>
      <c r="J19" s="226">
        <v>4.7488839492288289E-4</v>
      </c>
      <c r="K19" s="227">
        <v>4.7727195305505781E-4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0.1951354893679057</v>
      </c>
      <c r="D20" s="225">
        <v>0.22055042175154216</v>
      </c>
      <c r="E20" s="221">
        <v>0.2277219304199086</v>
      </c>
      <c r="F20" s="225">
        <v>0.27422750710709359</v>
      </c>
      <c r="G20" s="225">
        <v>0.32604387687016245</v>
      </c>
      <c r="H20" s="225">
        <v>0.37925835977019379</v>
      </c>
      <c r="I20" s="226">
        <v>0.4385992864788561</v>
      </c>
      <c r="J20" s="226">
        <v>0.50731451128310834</v>
      </c>
      <c r="K20" s="227">
        <v>0.58522033054738276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3.0999999999999999E-3</v>
      </c>
      <c r="D21" s="225">
        <v>3.0999999999999999E-3</v>
      </c>
      <c r="E21" s="221">
        <v>2.9408578818782352E-3</v>
      </c>
      <c r="F21" s="225">
        <v>3.0573788590811143E-3</v>
      </c>
      <c r="G21" s="225">
        <v>3.2006534213126314E-3</v>
      </c>
      <c r="H21" s="225">
        <v>3.1258542230569023E-3</v>
      </c>
      <c r="I21" s="226">
        <v>3.0529250252751784E-3</v>
      </c>
      <c r="J21" s="226">
        <v>2.9818625815415493E-3</v>
      </c>
      <c r="K21" s="227">
        <v>2.9126245717402293E-3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2.9968501543023267</v>
      </c>
      <c r="D22" s="225">
        <v>2.2655663708912699</v>
      </c>
      <c r="E22" s="221">
        <v>1.8872643252826145</v>
      </c>
      <c r="F22" s="225">
        <v>1.7110763526779171</v>
      </c>
      <c r="G22" s="225">
        <v>1.7189389055830195</v>
      </c>
      <c r="H22" s="225">
        <v>1.6960821038482978</v>
      </c>
      <c r="I22" s="226">
        <v>1.6731021295333972</v>
      </c>
      <c r="J22" s="226">
        <v>1.6472309691297009</v>
      </c>
      <c r="K22" s="227">
        <v>1.6123608048069471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0.95979832598735049</v>
      </c>
      <c r="D23" s="225">
        <v>0.98997968649536872</v>
      </c>
      <c r="E23" s="221">
        <v>0.88717458125818216</v>
      </c>
      <c r="F23" s="225">
        <v>0.79276708322015832</v>
      </c>
      <c r="G23" s="225">
        <v>0.76095205111425401</v>
      </c>
      <c r="H23" s="225">
        <v>0.75339647281019484</v>
      </c>
      <c r="I23" s="226">
        <v>0.74441344715249558</v>
      </c>
      <c r="J23" s="226">
        <v>0.73432096870182395</v>
      </c>
      <c r="K23" s="227">
        <v>0.72128302828416924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2.748993149565834E-3</v>
      </c>
      <c r="D24" s="225">
        <v>2.725992859873831E-3</v>
      </c>
      <c r="E24" s="221">
        <v>2.6576214162771419E-3</v>
      </c>
      <c r="F24" s="225">
        <v>2.8954467200999999E-3</v>
      </c>
      <c r="G24" s="225">
        <v>2.4203742870428893E-3</v>
      </c>
      <c r="H24" s="225">
        <v>2.6273880629466527E-3</v>
      </c>
      <c r="I24" s="226">
        <v>2.8502758272135921E-3</v>
      </c>
      <c r="J24" s="226">
        <v>3.0932924571951854E-3</v>
      </c>
      <c r="K24" s="227">
        <v>3.3573645184450901E-3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1.0529531936235913E-3</v>
      </c>
      <c r="D25" s="225">
        <v>1.24E-3</v>
      </c>
      <c r="E25" s="221">
        <v>5.5799999999999995E-2</v>
      </c>
      <c r="F25" s="225">
        <v>5.0144359802526663E-2</v>
      </c>
      <c r="G25" s="225">
        <v>5.9276166878602238E-2</v>
      </c>
      <c r="H25" s="225">
        <v>6.4972277057945532E-2</v>
      </c>
      <c r="I25" s="226">
        <v>7.1041780461350845E-2</v>
      </c>
      <c r="J25" s="226">
        <v>7.7622601798099114E-2</v>
      </c>
      <c r="K25" s="227">
        <v>8.4744617836625485E-2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3.6790362799266345E-3</v>
      </c>
      <c r="D26" s="225">
        <v>1.7566666666666668E-2</v>
      </c>
      <c r="E26" s="221">
        <v>8.9899999999999994E-2</v>
      </c>
      <c r="F26" s="225">
        <v>0.10864105410448596</v>
      </c>
      <c r="G26" s="225">
        <v>0.1185535411101689</v>
      </c>
      <c r="H26" s="225">
        <v>0.12913976269351193</v>
      </c>
      <c r="I26" s="226">
        <v>0.14016822402786411</v>
      </c>
      <c r="J26" s="226">
        <v>0.15210682804258896</v>
      </c>
      <c r="K26" s="227">
        <v>0.16434481080683966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6.1999999999999998E-3</v>
      </c>
      <c r="D27" s="225">
        <v>1.0850000000000002E-2</v>
      </c>
      <c r="E27" s="221">
        <v>1.8599999999999998E-2</v>
      </c>
      <c r="F27" s="225">
        <v>9.0601378605614825E-3</v>
      </c>
      <c r="G27" s="225">
        <v>1.0119101627163654E-2</v>
      </c>
      <c r="H27" s="225">
        <v>1.0850636883255873E-2</v>
      </c>
      <c r="I27" s="226">
        <v>1.1627562590916914E-2</v>
      </c>
      <c r="J27" s="226">
        <v>1.2463446151638507E-2</v>
      </c>
      <c r="K27" s="227">
        <v>1.3359481916006164E-2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0.39679999999999999</v>
      </c>
      <c r="D28" s="225">
        <v>0.3079145900588805</v>
      </c>
      <c r="E28" s="221">
        <v>0.38528006215376742</v>
      </c>
      <c r="F28" s="225">
        <v>0.40395983202403329</v>
      </c>
      <c r="G28" s="225">
        <v>0.42716447789486395</v>
      </c>
      <c r="H28" s="225">
        <v>0.42553103396816855</v>
      </c>
      <c r="I28" s="226">
        <v>0.4234483353527711</v>
      </c>
      <c r="J28" s="226">
        <v>0.42146309598495091</v>
      </c>
      <c r="K28" s="227">
        <v>0.41895296251408687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1.4222693390984573E-2</v>
      </c>
      <c r="D29" s="225">
        <v>1.1785984123838572E-2</v>
      </c>
      <c r="E29" s="221">
        <v>1.2837896195142856E-2</v>
      </c>
      <c r="F29" s="225">
        <v>1.1816035700228572E-2</v>
      </c>
      <c r="G29" s="225">
        <v>1.2913424543706351E-2</v>
      </c>
      <c r="H29" s="225">
        <v>1.414721428887932E-2</v>
      </c>
      <c r="I29" s="226">
        <v>1.4943635496131969E-2</v>
      </c>
      <c r="J29" s="226">
        <v>1.5621289424725598E-2</v>
      </c>
      <c r="K29" s="227">
        <v>1.6153815349069265E-2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3.1</v>
      </c>
      <c r="D30" s="225">
        <v>3.5649999999999999</v>
      </c>
      <c r="E30" s="221">
        <v>3.5649999999999999</v>
      </c>
      <c r="F30" s="225">
        <v>3.968</v>
      </c>
      <c r="G30" s="225">
        <v>4.7166775934746692</v>
      </c>
      <c r="H30" s="225">
        <v>5.0070229731465981</v>
      </c>
      <c r="I30" s="226">
        <v>5.3062083203178894</v>
      </c>
      <c r="J30" s="226">
        <v>5.62221826107971</v>
      </c>
      <c r="K30" s="227">
        <v>5.9575989769868096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1.4064105312807319E-2</v>
      </c>
      <c r="D31" s="225">
        <v>1.7636016635821577E-2</v>
      </c>
      <c r="E31" s="221">
        <v>3.2846111941734618E-2</v>
      </c>
      <c r="F31" s="225">
        <v>4.7560958116880526E-2</v>
      </c>
      <c r="G31" s="225">
        <v>6.7699774422878847E-2</v>
      </c>
      <c r="H31" s="225">
        <v>7.1037413341477298E-2</v>
      </c>
      <c r="I31" s="226">
        <v>7.4615166866703664E-2</v>
      </c>
      <c r="J31" s="226">
        <v>7.8448872336238484E-2</v>
      </c>
      <c r="K31" s="227">
        <v>8.2554193031427428E-2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1.4707977341630882</v>
      </c>
      <c r="D32" s="225">
        <v>0.79753449848890157</v>
      </c>
      <c r="E32" s="221">
        <v>0.60776712863484428</v>
      </c>
      <c r="F32" s="225">
        <v>0.51351070065428661</v>
      </c>
      <c r="G32" s="225">
        <v>0.46644250103622681</v>
      </c>
      <c r="H32" s="225">
        <v>0.45534166391825531</v>
      </c>
      <c r="I32" s="226">
        <v>0.444026803044546</v>
      </c>
      <c r="J32" s="226">
        <v>0.43312699323530529</v>
      </c>
      <c r="K32" s="227">
        <v>0.42177754041471988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9.4069534105306232E-2</v>
      </c>
      <c r="D33" s="225">
        <v>0.14294517515134439</v>
      </c>
      <c r="E33" s="221">
        <v>0.21975005220193922</v>
      </c>
      <c r="F33" s="225">
        <v>0.34107317528163561</v>
      </c>
      <c r="G33" s="225">
        <v>0.47116478359512015</v>
      </c>
      <c r="H33" s="225">
        <v>0.54105038909799119</v>
      </c>
      <c r="I33" s="226">
        <v>0.619546837685925</v>
      </c>
      <c r="J33" s="226">
        <v>0.70954962819328138</v>
      </c>
      <c r="K33" s="227">
        <v>0.812689163902789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1.9287876808092348</v>
      </c>
      <c r="D34" s="225">
        <v>2.0622379829102582</v>
      </c>
      <c r="E34" s="221">
        <v>2.320938413257009</v>
      </c>
      <c r="F34" s="225">
        <v>2.61759010309967</v>
      </c>
      <c r="G34" s="225">
        <v>2.905573329963878</v>
      </c>
      <c r="H34" s="225">
        <v>3.3086996135692663</v>
      </c>
      <c r="I34" s="226">
        <v>3.7116863845746244</v>
      </c>
      <c r="J34" s="226">
        <v>4.1625469641797359</v>
      </c>
      <c r="K34" s="227">
        <v>4.6425540176203715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2.2701443066937096E-2</v>
      </c>
      <c r="D35" s="225">
        <v>1.5866124893272507E-2</v>
      </c>
      <c r="E35" s="221">
        <v>2.0504285714285714E-2</v>
      </c>
      <c r="F35" s="225">
        <v>3.5185000000000001E-2</v>
      </c>
      <c r="G35" s="225">
        <v>6.6591795215431002E-2</v>
      </c>
      <c r="H35" s="225">
        <v>7.1679092533867242E-2</v>
      </c>
      <c r="I35" s="226">
        <v>7.7030932522680909E-2</v>
      </c>
      <c r="J35" s="226">
        <v>8.275813628755363E-2</v>
      </c>
      <c r="K35" s="227">
        <v>8.8865171723534586E-2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1.0202264562536054</v>
      </c>
      <c r="D36" s="225">
        <v>1.2533363310399122</v>
      </c>
      <c r="E36" s="221">
        <v>1.3001081605279998</v>
      </c>
      <c r="F36" s="225">
        <v>1.3915515660253834</v>
      </c>
      <c r="G36" s="225">
        <v>1.5629148527226249</v>
      </c>
      <c r="H36" s="225">
        <v>1.7157200373459267</v>
      </c>
      <c r="I36" s="226">
        <v>1.8635966352093338</v>
      </c>
      <c r="J36" s="226">
        <v>2.0294608781202532</v>
      </c>
      <c r="K36" s="227">
        <v>2.2038442367765909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0.20135018796368145</v>
      </c>
      <c r="D37" s="225">
        <v>0.15483063714642858</v>
      </c>
      <c r="E37" s="221">
        <v>0.20477880977833718</v>
      </c>
      <c r="F37" s="225">
        <v>0.20803646949171431</v>
      </c>
      <c r="G37" s="225">
        <v>0.21634394540715379</v>
      </c>
      <c r="H37" s="225">
        <v>0.23706951624822958</v>
      </c>
      <c r="I37" s="226">
        <v>0.25909074126297238</v>
      </c>
      <c r="J37" s="226">
        <v>0.28286576886082782</v>
      </c>
      <c r="K37" s="227">
        <v>0.30853807283520845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3.12094825779588</v>
      </c>
      <c r="D38" s="225">
        <v>3.7175007278563257</v>
      </c>
      <c r="E38" s="221">
        <v>3.9842882600016591</v>
      </c>
      <c r="F38" s="225">
        <v>4.306568200863949</v>
      </c>
      <c r="G38" s="225">
        <v>4.1329946207824726</v>
      </c>
      <c r="H38" s="225">
        <v>4.2551197210597111</v>
      </c>
      <c r="I38" s="226">
        <v>4.3370150453055203</v>
      </c>
      <c r="J38" s="226">
        <v>4.4132390364052965</v>
      </c>
      <c r="K38" s="227">
        <v>4.4829484685354046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1.4197573756502121E-2</v>
      </c>
      <c r="D39" s="225">
        <v>3.2777515851757283E-2</v>
      </c>
      <c r="E39" s="221">
        <v>2.580310363456886E-2</v>
      </c>
      <c r="F39" s="225">
        <v>2.8397998563485571E-2</v>
      </c>
      <c r="G39" s="225">
        <v>3.0765236796457481E-2</v>
      </c>
      <c r="H39" s="225">
        <v>2.999805645805988E-2</v>
      </c>
      <c r="I39" s="226">
        <v>2.926282859432661E-2</v>
      </c>
      <c r="J39" s="226">
        <v>2.8560025753301552E-2</v>
      </c>
      <c r="K39" s="227">
        <v>2.7889353237344091E-2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1.0560339324556998E-2</v>
      </c>
      <c r="D40" s="225">
        <v>1.2907960809844934E-2</v>
      </c>
      <c r="E40" s="221">
        <v>1.5708571174180334E-2</v>
      </c>
      <c r="F40" s="225">
        <v>1.8334415866827627E-2</v>
      </c>
      <c r="G40" s="225">
        <v>1.9066397686791515E-2</v>
      </c>
      <c r="H40" s="225">
        <v>2.0870786384613156E-2</v>
      </c>
      <c r="I40" s="226">
        <v>2.2784775942547922E-2</v>
      </c>
      <c r="J40" s="226">
        <v>2.4846896879350426E-2</v>
      </c>
      <c r="K40" s="227">
        <v>2.706970193497121E-2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2.2016493814531544E-2</v>
      </c>
      <c r="D41" s="225">
        <v>2.486600923232429E-2</v>
      </c>
      <c r="E41" s="221">
        <v>3.0141723789959576E-2</v>
      </c>
      <c r="F41" s="225">
        <v>3.3564111689742861E-2</v>
      </c>
      <c r="G41" s="225">
        <v>3.7644922677151457E-2</v>
      </c>
      <c r="H41" s="225">
        <v>4.1470092564932295E-2</v>
      </c>
      <c r="I41" s="226">
        <v>4.3957305023147451E-2</v>
      </c>
      <c r="J41" s="226">
        <v>4.631663727909073E-2</v>
      </c>
      <c r="K41" s="227">
        <v>4.8396159102435915E-2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1.8309745637945436</v>
      </c>
      <c r="D42" s="225">
        <v>0.97633963905602805</v>
      </c>
      <c r="E42" s="221">
        <v>0.30903783433616794</v>
      </c>
      <c r="F42" s="225">
        <v>0.35443132910769543</v>
      </c>
      <c r="G42" s="225">
        <v>0.40265869443288527</v>
      </c>
      <c r="H42" s="225">
        <v>0.41899522131581651</v>
      </c>
      <c r="I42" s="226">
        <v>0.4365597069975431</v>
      </c>
      <c r="J42" s="226">
        <v>0.45556321817575102</v>
      </c>
      <c r="K42" s="227">
        <v>0.47611860019273416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11.852929338522353</v>
      </c>
      <c r="D43" s="225">
        <v>14.529856852645981</v>
      </c>
      <c r="E43" s="221">
        <v>15.063700926777098</v>
      </c>
      <c r="F43" s="225">
        <v>13.698995701296541</v>
      </c>
      <c r="G43" s="225">
        <v>13.829159445579126</v>
      </c>
      <c r="H43" s="225">
        <v>14.859342635733395</v>
      </c>
      <c r="I43" s="226">
        <v>15.682131848146103</v>
      </c>
      <c r="J43" s="226">
        <v>16.496802162424139</v>
      </c>
      <c r="K43" s="227">
        <v>17.211035966414407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2.2319999999999996E-2</v>
      </c>
      <c r="D44" s="225">
        <v>6.3291666666666663E-2</v>
      </c>
      <c r="E44" s="221">
        <v>0.25419999999999998</v>
      </c>
      <c r="F44" s="225">
        <v>0.22330615464072737</v>
      </c>
      <c r="G44" s="225">
        <v>0.2344060203655576</v>
      </c>
      <c r="H44" s="225">
        <v>0.2446889202881504</v>
      </c>
      <c r="I44" s="226">
        <v>0.25481231934933818</v>
      </c>
      <c r="J44" s="226">
        <v>0.26527944432367651</v>
      </c>
      <c r="K44" s="227">
        <v>0.2759299351174862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3.9829820612999995E-4</v>
      </c>
      <c r="D45" s="225">
        <v>3.7086786263999994E-4</v>
      </c>
      <c r="E45" s="221">
        <v>4.1663158057714283E-4</v>
      </c>
      <c r="F45" s="225">
        <v>3.8706968505857142E-4</v>
      </c>
      <c r="G45" s="225">
        <v>3.7299482473126958E-4</v>
      </c>
      <c r="H45" s="225">
        <v>3.7872708642473801E-4</v>
      </c>
      <c r="I45" s="226">
        <v>3.8425334806646046E-4</v>
      </c>
      <c r="J45" s="226">
        <v>3.9073582076933332E-4</v>
      </c>
      <c r="K45" s="227">
        <v>3.9827463972978363E-4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6.6470101185755149E-3</v>
      </c>
      <c r="D46" s="225">
        <v>6.8066194820014291E-3</v>
      </c>
      <c r="E46" s="221">
        <v>6.8845727294142879E-3</v>
      </c>
      <c r="F46" s="225">
        <v>7.1674718238985725E-3</v>
      </c>
      <c r="G46" s="225">
        <v>7.49873415890561E-3</v>
      </c>
      <c r="H46" s="225">
        <v>8.2324022362564812E-3</v>
      </c>
      <c r="I46" s="226">
        <v>9.0311061284803901E-3</v>
      </c>
      <c r="J46" s="226">
        <v>9.9027677307473912E-3</v>
      </c>
      <c r="K46" s="227">
        <v>1.0853334164616001E-2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1.231029254711737E-3</v>
      </c>
      <c r="D47" s="225">
        <v>1.2422528820749813E-3</v>
      </c>
      <c r="E47" s="221">
        <v>1.1922628990886097E-3</v>
      </c>
      <c r="F47" s="225">
        <v>1.090627018340562E-3</v>
      </c>
      <c r="G47" s="225">
        <v>1.1387406517777037E-3</v>
      </c>
      <c r="H47" s="225">
        <v>1.249829930272241E-3</v>
      </c>
      <c r="I47" s="226">
        <v>1.3713968563840828E-3</v>
      </c>
      <c r="J47" s="226">
        <v>1.5045495394162684E-3</v>
      </c>
      <c r="K47" s="227">
        <v>1.6503552001871909E-3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9.814955752623217E-4</v>
      </c>
      <c r="D48" s="225">
        <v>1.1280150931499999E-3</v>
      </c>
      <c r="E48" s="221">
        <v>1.3692098067685714E-3</v>
      </c>
      <c r="F48" s="225">
        <v>1.0462412680971428E-3</v>
      </c>
      <c r="G48" s="225">
        <v>1.0048121381084621E-3</v>
      </c>
      <c r="H48" s="225">
        <v>1.0052006121419438E-3</v>
      </c>
      <c r="I48" s="226">
        <v>1.0090014498077586E-3</v>
      </c>
      <c r="J48" s="226">
        <v>1.0165645203542865E-3</v>
      </c>
      <c r="K48" s="227">
        <v>1.0282264752279259E-3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3.113190067361785E-2</v>
      </c>
      <c r="D49" s="225">
        <v>3.9750163813132136E-2</v>
      </c>
      <c r="E49" s="221">
        <v>3.6278361747202136E-2</v>
      </c>
      <c r="F49" s="225">
        <v>5.9518989655816416E-2</v>
      </c>
      <c r="G49" s="225">
        <v>7.6165843242324657E-2</v>
      </c>
      <c r="H49" s="225">
        <v>8.1456416236872567E-2</v>
      </c>
      <c r="I49" s="226">
        <v>8.7116697930178649E-2</v>
      </c>
      <c r="J49" s="226">
        <v>9.319856743212919E-2</v>
      </c>
      <c r="K49" s="227">
        <v>9.9727555293103967E-2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8.1192427233261437</v>
      </c>
      <c r="D50" s="225">
        <v>5.3854217557251891</v>
      </c>
      <c r="E50" s="221">
        <v>6.5627000000000004</v>
      </c>
      <c r="F50" s="225">
        <v>9.0657997603408536</v>
      </c>
      <c r="G50" s="225">
        <v>7.5000860519714871</v>
      </c>
      <c r="H50" s="225">
        <v>8.3670165012167388</v>
      </c>
      <c r="I50" s="226">
        <v>9.3341549212266735</v>
      </c>
      <c r="J50" s="226">
        <v>10.413084291251261</v>
      </c>
      <c r="K50" s="227">
        <v>11.616726460166133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0.38184391374171345</v>
      </c>
      <c r="D51" s="225">
        <v>0.24206350201942836</v>
      </c>
      <c r="E51" s="221">
        <v>0.21607876420786865</v>
      </c>
      <c r="F51" s="225">
        <v>0.22402800284263166</v>
      </c>
      <c r="G51" s="225">
        <v>0.22757552304580278</v>
      </c>
      <c r="H51" s="225">
        <v>0.22658229369611171</v>
      </c>
      <c r="I51" s="226">
        <v>0.22508781916918308</v>
      </c>
      <c r="J51" s="226">
        <v>0.22350405718673291</v>
      </c>
      <c r="K51" s="227">
        <v>0.22136031187526042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1.1021266822484582E-3</v>
      </c>
      <c r="D52" s="225">
        <v>1.2967275528341111E-3</v>
      </c>
      <c r="E52" s="221">
        <v>9.5976072175485276E-4</v>
      </c>
      <c r="F52" s="225">
        <v>9.4717294697966431E-4</v>
      </c>
      <c r="G52" s="225">
        <v>1.1098568037276842E-3</v>
      </c>
      <c r="H52" s="225">
        <v>1.1848538592127578E-3</v>
      </c>
      <c r="I52" s="226">
        <v>1.2643638111521261E-3</v>
      </c>
      <c r="J52" s="226">
        <v>1.3494612648976758E-3</v>
      </c>
      <c r="K52" s="227">
        <v>1.4402926735054625E-3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1.1790809808744449E-2</v>
      </c>
      <c r="D53" s="225">
        <v>1.5673362290031776E-2</v>
      </c>
      <c r="E53" s="221">
        <v>1.569385671682395E-2</v>
      </c>
      <c r="F53" s="225">
        <v>1.6917149487418813E-2</v>
      </c>
      <c r="G53" s="225">
        <v>1.6640049192693337E-2</v>
      </c>
      <c r="H53" s="225">
        <v>1.7212064069542628E-2</v>
      </c>
      <c r="I53" s="226">
        <v>1.7801386286605582E-2</v>
      </c>
      <c r="J53" s="226">
        <v>1.8395039345261783E-2</v>
      </c>
      <c r="K53" s="227">
        <v>1.8978484224775667E-2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1.4431020832164052</v>
      </c>
      <c r="D54" s="225">
        <v>0.94170492618293666</v>
      </c>
      <c r="E54" s="221">
        <v>0.92383138978119383</v>
      </c>
      <c r="F54" s="225">
        <v>0.81630701415960838</v>
      </c>
      <c r="G54" s="225">
        <v>0.78741389324170263</v>
      </c>
      <c r="H54" s="225">
        <v>0.77857064969986955</v>
      </c>
      <c r="I54" s="226">
        <v>0.76727174599576287</v>
      </c>
      <c r="J54" s="226">
        <v>0.75544995654662117</v>
      </c>
      <c r="K54" s="227">
        <v>0.74035850589620467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0.6058478517354865</v>
      </c>
      <c r="D55" s="225">
        <v>0.57029645184060462</v>
      </c>
      <c r="E55" s="221">
        <v>0.54491979455795214</v>
      </c>
      <c r="F55" s="225">
        <v>0.54095752296098487</v>
      </c>
      <c r="G55" s="225">
        <v>0.58279999999999998</v>
      </c>
      <c r="H55" s="225">
        <v>0.54715000000000003</v>
      </c>
      <c r="I55" s="226">
        <v>0.51149999999999995</v>
      </c>
      <c r="J55" s="226">
        <v>0.51149999999999995</v>
      </c>
      <c r="K55" s="227">
        <v>0.50761130517067721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3.5181964666383827E-4</v>
      </c>
      <c r="D56" s="225">
        <v>4.5738523391256378E-4</v>
      </c>
      <c r="E56" s="221">
        <v>5.4872434571439212E-4</v>
      </c>
      <c r="F56" s="225">
        <v>5.1174061146609239E-4</v>
      </c>
      <c r="G56" s="225">
        <v>5.4943591472820575E-4</v>
      </c>
      <c r="H56" s="225">
        <v>6.5769571234464478E-4</v>
      </c>
      <c r="I56" s="226">
        <v>7.6833255649574265E-4</v>
      </c>
      <c r="J56" s="226">
        <v>8.8941786231018982E-4</v>
      </c>
      <c r="K56" s="227">
        <v>1.0144388792915869E-3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3.4992460721657047E-4</v>
      </c>
      <c r="D57" s="225">
        <v>4.9925516918960622E-4</v>
      </c>
      <c r="E57" s="221">
        <v>5.3830579778733694E-4</v>
      </c>
      <c r="F57" s="225">
        <v>3.6519476379739567E-4</v>
      </c>
      <c r="G57" s="225">
        <v>3.8510828543295537E-4</v>
      </c>
      <c r="H57" s="225">
        <v>3.8155343744543515E-4</v>
      </c>
      <c r="I57" s="226">
        <v>3.7848900886265993E-4</v>
      </c>
      <c r="J57" s="226">
        <v>3.7595539143506733E-4</v>
      </c>
      <c r="K57" s="227">
        <v>3.7396522146647469E-4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5.6054568335162829E-4</v>
      </c>
      <c r="D58" s="225">
        <v>7.2876127784546091E-4</v>
      </c>
      <c r="E58" s="221">
        <v>1.24E-3</v>
      </c>
      <c r="F58" s="225">
        <v>1.020558858198803E-3</v>
      </c>
      <c r="G58" s="225">
        <v>1.1593576412515765E-3</v>
      </c>
      <c r="H58" s="225">
        <v>1.2611795293541238E-3</v>
      </c>
      <c r="I58" s="226">
        <v>1.3716800614750634E-3</v>
      </c>
      <c r="J58" s="226">
        <v>1.4924534080965456E-3</v>
      </c>
      <c r="K58" s="227">
        <v>1.6242271515513427E-3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0.21829327827467856</v>
      </c>
      <c r="D59" s="225">
        <v>0.25801973659507571</v>
      </c>
      <c r="E59" s="221">
        <v>0.19617627394376311</v>
      </c>
      <c r="F59" s="225">
        <v>0.18171372379218259</v>
      </c>
      <c r="G59" s="225">
        <v>0.17664689875324485</v>
      </c>
      <c r="H59" s="225">
        <v>0.19115662955788054</v>
      </c>
      <c r="I59" s="226">
        <v>0.20679506185096633</v>
      </c>
      <c r="J59" s="226">
        <v>0.22380450592506243</v>
      </c>
      <c r="K59" s="227">
        <v>0.24226256378593042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4.2115151897379191</v>
      </c>
      <c r="D60" s="225">
        <v>6.9920115391899866</v>
      </c>
      <c r="E60" s="221">
        <v>8.68</v>
      </c>
      <c r="F60" s="225">
        <v>7.340844982659382</v>
      </c>
      <c r="G60" s="225">
        <v>7.8737400175308228</v>
      </c>
      <c r="H60" s="225">
        <v>8.2547721300444294</v>
      </c>
      <c r="I60" s="226">
        <v>8.6374991653427955</v>
      </c>
      <c r="J60" s="226">
        <v>9.0240269742166141</v>
      </c>
      <c r="K60" s="227">
        <v>9.4018335621289086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3.1327008056743134E-2</v>
      </c>
      <c r="D61" s="225">
        <v>2.2731254113762856E-2</v>
      </c>
      <c r="E61" s="221">
        <v>2.4563313330878425E-2</v>
      </c>
      <c r="F61" s="225">
        <v>4.0775001567317969E-2</v>
      </c>
      <c r="G61" s="225">
        <v>5.212766467482529E-2</v>
      </c>
      <c r="H61" s="225">
        <v>5.5810332260797985E-2</v>
      </c>
      <c r="I61" s="226">
        <v>5.9731492004881592E-2</v>
      </c>
      <c r="J61" s="226">
        <v>6.394831495653075E-2</v>
      </c>
      <c r="K61" s="227">
        <v>6.8471020705467511E-2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1.0719702639407146E-3</v>
      </c>
      <c r="D62" s="225">
        <v>1.1631559900478572E-3</v>
      </c>
      <c r="E62" s="221">
        <v>1.3479482153892859E-3</v>
      </c>
      <c r="F62" s="225">
        <v>1.3794138706495714E-3</v>
      </c>
      <c r="G62" s="225">
        <v>1.4395812914454807E-3</v>
      </c>
      <c r="H62" s="225">
        <v>1.5574707342468641E-3</v>
      </c>
      <c r="I62" s="226">
        <v>1.6856642284782028E-3</v>
      </c>
      <c r="J62" s="226">
        <v>1.8252218657774958E-3</v>
      </c>
      <c r="K62" s="227">
        <v>1.9773642257353342E-3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7.2741676200894804E-3</v>
      </c>
      <c r="D63" s="225">
        <v>6.8031139963992855E-3</v>
      </c>
      <c r="E63" s="221">
        <v>9.9858315729857133E-3</v>
      </c>
      <c r="F63" s="225">
        <v>9.0848550422142852E-3</v>
      </c>
      <c r="G63" s="225">
        <v>9.5805385631210702E-3</v>
      </c>
      <c r="H63" s="225">
        <v>1.064054599157987E-2</v>
      </c>
      <c r="I63" s="226">
        <v>1.1345905428175778E-2</v>
      </c>
      <c r="J63" s="226">
        <v>1.2004290112924689E-2</v>
      </c>
      <c r="K63" s="227">
        <v>1.2578249506986406E-2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0.2824655769233918</v>
      </c>
      <c r="D64" s="225">
        <v>0.15391414983792701</v>
      </c>
      <c r="E64" s="221">
        <v>0.12039274592061845</v>
      </c>
      <c r="F64" s="225">
        <v>0.12089974653764159</v>
      </c>
      <c r="G64" s="225">
        <v>0.11488865057166146</v>
      </c>
      <c r="H64" s="225">
        <v>0.11290632762018118</v>
      </c>
      <c r="I64" s="226">
        <v>0.11095547002930697</v>
      </c>
      <c r="J64" s="226">
        <v>0.10888135361747514</v>
      </c>
      <c r="K64" s="227">
        <v>0.10634536589392969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0.13869649653125724</v>
      </c>
      <c r="D65" s="225">
        <v>0.13862510509120585</v>
      </c>
      <c r="E65" s="221">
        <v>0.15358828475966016</v>
      </c>
      <c r="F65" s="225">
        <v>0.18669560596346407</v>
      </c>
      <c r="G65" s="225">
        <v>0.23941545159658417</v>
      </c>
      <c r="H65" s="225">
        <v>0.27056029754961919</v>
      </c>
      <c r="I65" s="226">
        <v>0.29347096169402004</v>
      </c>
      <c r="J65" s="226">
        <v>0.31568040485932047</v>
      </c>
      <c r="K65" s="227">
        <v>0.33642195224313354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1.8225441919724285E-2</v>
      </c>
      <c r="D66" s="225">
        <v>2.4075291718865358E-2</v>
      </c>
      <c r="E66" s="221">
        <v>2.4751004860430355E-2</v>
      </c>
      <c r="F66" s="225">
        <v>2.3748981552764288E-2</v>
      </c>
      <c r="G66" s="225">
        <v>2.425226566877842E-2</v>
      </c>
      <c r="H66" s="225">
        <v>2.3807305012903204E-2</v>
      </c>
      <c r="I66" s="226">
        <v>2.3231736240985398E-2</v>
      </c>
      <c r="J66" s="226">
        <v>2.2640612397813908E-2</v>
      </c>
      <c r="K66" s="227">
        <v>2.2032789983621279E-2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0.48994208145874679</v>
      </c>
      <c r="D67" s="225">
        <v>0.44468342449095127</v>
      </c>
      <c r="E67" s="221">
        <v>0.43928685468289413</v>
      </c>
      <c r="F67" s="225">
        <v>0.42324384496699063</v>
      </c>
      <c r="G67" s="225">
        <v>0.40408672086456465</v>
      </c>
      <c r="H67" s="225">
        <v>0.40366396012946071</v>
      </c>
      <c r="I67" s="226">
        <v>0.4009715480658621</v>
      </c>
      <c r="J67" s="226">
        <v>0.39777560434427139</v>
      </c>
      <c r="K67" s="227">
        <v>0.3934398637779225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6.8800856026204507</v>
      </c>
      <c r="D68" s="225">
        <v>6.625085294300896</v>
      </c>
      <c r="E68" s="221">
        <v>6.5156436757252125</v>
      </c>
      <c r="F68" s="225">
        <v>6.0725559788879009</v>
      </c>
      <c r="G68" s="225">
        <v>6.0680499848014851</v>
      </c>
      <c r="H68" s="225">
        <v>6.0122695951635574</v>
      </c>
      <c r="I68" s="226">
        <v>5.9470335577711699</v>
      </c>
      <c r="J68" s="226">
        <v>5.8736058762298002</v>
      </c>
      <c r="K68" s="227">
        <v>5.7762751977680802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5.1773649962830086E-3</v>
      </c>
      <c r="D69" s="225">
        <v>6.9855849435310931E-3</v>
      </c>
      <c r="E69" s="221">
        <v>9.2999999999999992E-3</v>
      </c>
      <c r="F69" s="225">
        <v>8.3525468639540495E-3</v>
      </c>
      <c r="G69" s="225">
        <v>8.5180270660314434E-3</v>
      </c>
      <c r="H69" s="225">
        <v>9.2066372249890276E-3</v>
      </c>
      <c r="I69" s="226">
        <v>9.9619952878686642E-3</v>
      </c>
      <c r="J69" s="226">
        <v>1.0791052053049286E-2</v>
      </c>
      <c r="K69" s="227">
        <v>1.1701030218565923E-2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9.9393429353271442E-3</v>
      </c>
      <c r="D70" s="225">
        <v>1.2824204774520386E-2</v>
      </c>
      <c r="E70" s="221">
        <v>1.4021258806607016E-2</v>
      </c>
      <c r="F70" s="225">
        <v>1.1123033036610002E-2</v>
      </c>
      <c r="G70" s="225">
        <v>1.1727523785007885E-2</v>
      </c>
      <c r="H70" s="225">
        <v>1.2218611241112023E-2</v>
      </c>
      <c r="I70" s="226">
        <v>1.2713043004577448E-2</v>
      </c>
      <c r="J70" s="226">
        <v>1.3230220168211612E-2</v>
      </c>
      <c r="K70" s="227">
        <v>1.3769575876507279E-2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6.6130138903030725E-2</v>
      </c>
      <c r="D71" s="225">
        <v>6.0081742121637249E-2</v>
      </c>
      <c r="E71" s="221">
        <v>7.1300000000000002E-2</v>
      </c>
      <c r="F71" s="225">
        <v>8.3699999999999997E-2</v>
      </c>
      <c r="G71" s="225">
        <v>6.2991253881255538E-2</v>
      </c>
      <c r="H71" s="225">
        <v>6.2282768525680425E-2</v>
      </c>
      <c r="I71" s="226">
        <v>6.1604278266051145E-2</v>
      </c>
      <c r="J71" s="226">
        <v>6.0892559583128759E-2</v>
      </c>
      <c r="K71" s="227">
        <v>5.9935927513494268E-2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2.7737093278454088</v>
      </c>
      <c r="D72" s="225">
        <v>2.4729373418567473</v>
      </c>
      <c r="E72" s="221">
        <v>2.3509994593765864</v>
      </c>
      <c r="F72" s="225">
        <v>2.2336209495582957</v>
      </c>
      <c r="G72" s="225">
        <v>2.9449999999999998</v>
      </c>
      <c r="H72" s="225">
        <v>2.883</v>
      </c>
      <c r="I72" s="226">
        <v>2.8210000000000002</v>
      </c>
      <c r="J72" s="226">
        <v>2.7596761291182901</v>
      </c>
      <c r="K72" s="227">
        <v>2.6914839616669015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0.1178</v>
      </c>
      <c r="D73" s="225">
        <v>8.0600000000000005E-2</v>
      </c>
      <c r="E73" s="221">
        <v>6.8199999999999997E-2</v>
      </c>
      <c r="F73" s="225">
        <v>6.8199999999999997E-2</v>
      </c>
      <c r="G73" s="225">
        <v>6.0519854818360468E-2</v>
      </c>
      <c r="H73" s="225">
        <v>6.6211980568028003E-2</v>
      </c>
      <c r="I73" s="226">
        <v>7.2316028367917326E-2</v>
      </c>
      <c r="J73" s="226">
        <v>7.895497041436704E-2</v>
      </c>
      <c r="K73" s="227">
        <v>8.6176698147007125E-2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0.3417675664950921</v>
      </c>
      <c r="D74" s="225">
        <v>0.29473486975543811</v>
      </c>
      <c r="E74" s="221">
        <v>0.29490553602054298</v>
      </c>
      <c r="F74" s="225">
        <v>0.30870520511683808</v>
      </c>
      <c r="G74" s="225">
        <v>0.31389126963410646</v>
      </c>
      <c r="H74" s="225">
        <v>0.31729199140888414</v>
      </c>
      <c r="I74" s="226">
        <v>0.32013349454935935</v>
      </c>
      <c r="J74" s="226">
        <v>0.32300418727267016</v>
      </c>
      <c r="K74" s="227">
        <v>0.32525567232041519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5.477646062546428E-4</v>
      </c>
      <c r="D75" s="225">
        <v>6.5589133939987423E-4</v>
      </c>
      <c r="E75" s="221">
        <v>3.8442945524342855E-4</v>
      </c>
      <c r="F75" s="225">
        <v>4.2077461858299993E-4</v>
      </c>
      <c r="G75" s="225">
        <v>4.6982070671816763E-4</v>
      </c>
      <c r="H75" s="225">
        <v>4.6272962666428795E-4</v>
      </c>
      <c r="I75" s="226">
        <v>4.5599301702338186E-4</v>
      </c>
      <c r="J75" s="226">
        <v>4.4963781678803154E-4</v>
      </c>
      <c r="K75" s="227">
        <v>4.436628461791311E-4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2.0140699999999998</v>
      </c>
      <c r="D76" s="225">
        <v>2.5202251209290254</v>
      </c>
      <c r="E76" s="221">
        <v>2.9432901889898599</v>
      </c>
      <c r="F76" s="225">
        <v>5.8254884586471993</v>
      </c>
      <c r="G76" s="225">
        <v>5.3293075978430924</v>
      </c>
      <c r="H76" s="225">
        <v>5.6817720744700964</v>
      </c>
      <c r="I76" s="226">
        <v>6.0562474714096712</v>
      </c>
      <c r="J76" s="226">
        <v>6.45636947021565</v>
      </c>
      <c r="K76" s="227">
        <v>6.8832344848445484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1.1271339519590605E-2</v>
      </c>
      <c r="D77" s="225">
        <v>1.7909121110756227E-2</v>
      </c>
      <c r="E77" s="221">
        <v>2.3130498724655044E-2</v>
      </c>
      <c r="F77" s="225">
        <v>2.9983831717719848E-2</v>
      </c>
      <c r="G77" s="225">
        <v>3.6034764026072759E-2</v>
      </c>
      <c r="H77" s="225">
        <v>3.8802595977147893E-2</v>
      </c>
      <c r="I77" s="226">
        <v>4.1398297018252005E-2</v>
      </c>
      <c r="J77" s="226">
        <v>4.4047131130513166E-2</v>
      </c>
      <c r="K77" s="227">
        <v>4.6862364767663221E-2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3.9896100414661552E-2</v>
      </c>
      <c r="D78" s="225">
        <v>4.4623408664259866E-2</v>
      </c>
      <c r="E78" s="221">
        <v>4.7610259503868282E-2</v>
      </c>
      <c r="F78" s="225">
        <v>5.1040831485930013E-2</v>
      </c>
      <c r="G78" s="225">
        <v>5.7550863756635345E-2</v>
      </c>
      <c r="H78" s="225">
        <v>6.3079767934050832E-2</v>
      </c>
      <c r="I78" s="226">
        <v>6.9080517932220364E-2</v>
      </c>
      <c r="J78" s="226">
        <v>7.5630127970045397E-2</v>
      </c>
      <c r="K78" s="227">
        <v>8.2779615790283284E-2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1.8336997194446309E-3</v>
      </c>
      <c r="D79" s="225">
        <v>3.5348424569456977E-3</v>
      </c>
      <c r="E79" s="221">
        <v>4.6188095444652365E-3</v>
      </c>
      <c r="F79" s="225">
        <v>8.2939199475008159E-3</v>
      </c>
      <c r="G79" s="225">
        <v>8.8050267582670365E-3</v>
      </c>
      <c r="H79" s="225">
        <v>9.6986545517342027E-3</v>
      </c>
      <c r="I79" s="226">
        <v>1.0682559447454509E-2</v>
      </c>
      <c r="J79" s="226">
        <v>1.1767687856242518E-2</v>
      </c>
      <c r="K79" s="227">
        <v>1.2963975372990419E-2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2.8912689101292847E-2</v>
      </c>
      <c r="D80" s="225">
        <v>3.5962759029449988E-2</v>
      </c>
      <c r="E80" s="221">
        <v>8.5455879726721404E-2</v>
      </c>
      <c r="F80" s="225">
        <v>8.5506273667123572E-2</v>
      </c>
      <c r="G80" s="225">
        <v>8.7850047694839228E-2</v>
      </c>
      <c r="H80" s="225">
        <v>9.3514670492695379E-2</v>
      </c>
      <c r="I80" s="226">
        <v>9.9506455056412618E-2</v>
      </c>
      <c r="J80" s="226">
        <v>0.10589167975060988</v>
      </c>
      <c r="K80" s="227">
        <v>0.11268091207900366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2.4704880042857139E-4</v>
      </c>
      <c r="D81" s="225">
        <v>2.2234392038571429E-4</v>
      </c>
      <c r="E81" s="221">
        <v>2.2234392038571429E-4</v>
      </c>
      <c r="F81" s="225">
        <v>2.4087258041785714E-4</v>
      </c>
      <c r="G81" s="225">
        <v>2.5068662398566161E-4</v>
      </c>
      <c r="H81" s="225">
        <v>2.7700694206578703E-4</v>
      </c>
      <c r="I81" s="226">
        <v>3.0609070692589946E-4</v>
      </c>
      <c r="J81" s="226">
        <v>3.3822806088428588E-4</v>
      </c>
      <c r="K81" s="227">
        <v>3.7373960914546323E-4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9.8596600418583832E-4</v>
      </c>
      <c r="D82" s="225">
        <v>7.7499999999999997E-4</v>
      </c>
      <c r="E82" s="221">
        <v>8.9690082216920854E-4</v>
      </c>
      <c r="F82" s="225">
        <v>1.1263000061984289E-3</v>
      </c>
      <c r="G82" s="225">
        <v>1.1816048300683989E-3</v>
      </c>
      <c r="H82" s="225">
        <v>1.2736929039709052E-3</v>
      </c>
      <c r="I82" s="226">
        <v>1.3722581465602554E-3</v>
      </c>
      <c r="J82" s="226">
        <v>1.4790815051961229E-3</v>
      </c>
      <c r="K82" s="227">
        <v>1.5944694589415664E-3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1.7600231527318178</v>
      </c>
      <c r="D83" s="225">
        <v>1.065746511575316</v>
      </c>
      <c r="E83" s="221">
        <v>1.0579218099148615</v>
      </c>
      <c r="F83" s="225">
        <v>0.98104268628874269</v>
      </c>
      <c r="G83" s="225">
        <v>0.92430474296010268</v>
      </c>
      <c r="H83" s="225">
        <v>0.90977676733563995</v>
      </c>
      <c r="I83" s="226">
        <v>0.89409653659360533</v>
      </c>
      <c r="J83" s="226">
        <v>0.87842373339641988</v>
      </c>
      <c r="K83" s="227">
        <v>0.86107606872983866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3.322596343547262E-2</v>
      </c>
      <c r="D84" s="225">
        <v>3.0456181512221358E-2</v>
      </c>
      <c r="E84" s="221">
        <v>3.0294098625045108E-2</v>
      </c>
      <c r="F84" s="225">
        <v>2.8569592545017699E-2</v>
      </c>
      <c r="G84" s="225">
        <v>3.3289766975708242E-2</v>
      </c>
      <c r="H84" s="225">
        <v>3.2818275129765491E-2</v>
      </c>
      <c r="I84" s="226">
        <v>3.2372878385241374E-2</v>
      </c>
      <c r="J84" s="226">
        <v>3.1985189284988801E-2</v>
      </c>
      <c r="K84" s="227">
        <v>3.1656990832507656E-2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0.30497819433632783</v>
      </c>
      <c r="D85" s="225">
        <v>0.28782307692307696</v>
      </c>
      <c r="E85" s="221">
        <v>0.17693846153846152</v>
      </c>
      <c r="F85" s="225">
        <v>6.6053846153846185E-2</v>
      </c>
      <c r="G85" s="225">
        <v>6.6363310405012046E-2</v>
      </c>
      <c r="H85" s="225">
        <v>7.0566036805208773E-2</v>
      </c>
      <c r="I85" s="226">
        <v>7.4178093812324097E-2</v>
      </c>
      <c r="J85" s="226">
        <v>7.7774477745887166E-2</v>
      </c>
      <c r="K85" s="227">
        <v>8.1041591406763605E-2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2.9790516884276279</v>
      </c>
      <c r="D86" s="225">
        <v>3.4565144922865381</v>
      </c>
      <c r="E86" s="221">
        <v>3.0722468879545781</v>
      </c>
      <c r="F86" s="225">
        <v>3.220854786521504</v>
      </c>
      <c r="G86" s="225">
        <v>3.88474515729204</v>
      </c>
      <c r="H86" s="225">
        <v>4.3221355969730606</v>
      </c>
      <c r="I86" s="226">
        <v>4.7114982042540996</v>
      </c>
      <c r="J86" s="226">
        <v>5.1443307548451056</v>
      </c>
      <c r="K86" s="227">
        <v>5.600120026275385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4.5994466014162327</v>
      </c>
      <c r="D87" s="225">
        <v>5.5443500000000006</v>
      </c>
      <c r="E87" s="221">
        <v>0.25110000000000005</v>
      </c>
      <c r="F87" s="225">
        <v>0.15979090909090909</v>
      </c>
      <c r="G87" s="225">
        <v>0.16261199225897732</v>
      </c>
      <c r="H87" s="225">
        <v>0.16988452818437358</v>
      </c>
      <c r="I87" s="226">
        <v>0.1774823155137496</v>
      </c>
      <c r="J87" s="226">
        <v>0.18541990054524346</v>
      </c>
      <c r="K87" s="227">
        <v>0.19371248013464482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4.3412906479815716E-2</v>
      </c>
      <c r="D88" s="225">
        <v>1.6390654048803573E-2</v>
      </c>
      <c r="E88" s="221">
        <v>2.0138002261535719E-2</v>
      </c>
      <c r="F88" s="225">
        <v>2.8269110102278582E-2</v>
      </c>
      <c r="G88" s="225">
        <v>2.4347195827496674E-2</v>
      </c>
      <c r="H88" s="225">
        <v>2.4358923195671799E-2</v>
      </c>
      <c r="I88" s="226">
        <v>2.5031781365956067E-2</v>
      </c>
      <c r="J88" s="226">
        <v>2.5960945012042637E-2</v>
      </c>
      <c r="K88" s="227">
        <v>2.6965134713551369E-2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0.34786118250902609</v>
      </c>
      <c r="D89" s="225">
        <v>0.38659948626786717</v>
      </c>
      <c r="E89" s="221">
        <v>0.40440071180260695</v>
      </c>
      <c r="F89" s="225">
        <v>0.39230010077794281</v>
      </c>
      <c r="G89" s="225">
        <v>0.38036644389351887</v>
      </c>
      <c r="H89" s="225">
        <v>0.37895969888333486</v>
      </c>
      <c r="I89" s="226">
        <v>0.3765680401691614</v>
      </c>
      <c r="J89" s="226">
        <v>0.37330816428481595</v>
      </c>
      <c r="K89" s="227">
        <v>0.36793750122006491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2.5796340449175614E-2</v>
      </c>
      <c r="D90" s="225">
        <v>3.1287572524447374E-2</v>
      </c>
      <c r="E90" s="221">
        <v>3.4044885312350004E-2</v>
      </c>
      <c r="F90" s="225">
        <v>4.0806801411530008E-2</v>
      </c>
      <c r="G90" s="225">
        <v>4.4249509125674533E-2</v>
      </c>
      <c r="H90" s="225">
        <v>4.5437362503629238E-2</v>
      </c>
      <c r="I90" s="226">
        <v>4.6666341465303796E-2</v>
      </c>
      <c r="J90" s="226">
        <v>4.7963347915692685E-2</v>
      </c>
      <c r="K90" s="227">
        <v>4.9333471998254073E-2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3.9212052071466577</v>
      </c>
      <c r="D91" s="225">
        <v>3.7821337052681145</v>
      </c>
      <c r="E91" s="221">
        <v>3.861704837073205</v>
      </c>
      <c r="F91" s="225">
        <v>3.7088812291252728</v>
      </c>
      <c r="G91" s="225">
        <v>3.8508665814859389</v>
      </c>
      <c r="H91" s="225">
        <v>3.9626414661950071</v>
      </c>
      <c r="I91" s="226">
        <v>4.1152036489809731</v>
      </c>
      <c r="J91" s="226">
        <v>4.3226741449344868</v>
      </c>
      <c r="K91" s="227">
        <v>4.5968441866531728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1.3828982180639589</v>
      </c>
      <c r="D92" s="225">
        <v>1.3214275419722881</v>
      </c>
      <c r="E92" s="221">
        <v>1.3569095039858263</v>
      </c>
      <c r="F92" s="225">
        <v>1.6750577903444328</v>
      </c>
      <c r="G92" s="225">
        <v>1.4344880265212834</v>
      </c>
      <c r="H92" s="225">
        <v>1.4129364991487137</v>
      </c>
      <c r="I92" s="226">
        <v>1.3918433178195693</v>
      </c>
      <c r="J92" s="226">
        <v>1.3713004862227671</v>
      </c>
      <c r="K92" s="227">
        <v>1.3512922119269513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5.5330112715263766</v>
      </c>
      <c r="D93" s="225">
        <v>5.1519660958660669</v>
      </c>
      <c r="E93" s="221">
        <v>4.8848214216134558</v>
      </c>
      <c r="F93" s="225">
        <v>4.7494701679509523</v>
      </c>
      <c r="G93" s="225">
        <v>4.8884494187676895</v>
      </c>
      <c r="H93" s="225">
        <v>4.8820629571060135</v>
      </c>
      <c r="I93" s="226">
        <v>4.8686349152904063</v>
      </c>
      <c r="J93" s="226">
        <v>4.8332711817051202</v>
      </c>
      <c r="K93" s="227">
        <v>4.7850771155122533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3.213711972160145E-4</v>
      </c>
      <c r="D94" s="225">
        <v>5.8003823858632957E-4</v>
      </c>
      <c r="E94" s="221">
        <v>6.3550000000000011E-4</v>
      </c>
      <c r="F94" s="225">
        <v>4.9861995473065191E-4</v>
      </c>
      <c r="G94" s="225">
        <v>4.1714079710862887E-4</v>
      </c>
      <c r="H94" s="225">
        <v>4.2408760218869384E-4</v>
      </c>
      <c r="I94" s="226">
        <v>4.3111714679136423E-4</v>
      </c>
      <c r="J94" s="226">
        <v>4.3820452346817986E-4</v>
      </c>
      <c r="K94" s="227">
        <v>4.4529265332726969E-4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0.7436571323702057</v>
      </c>
      <c r="D95" s="225">
        <v>4.2416665127630031</v>
      </c>
      <c r="E95" s="221">
        <v>2.6815584269944077</v>
      </c>
      <c r="F95" s="225">
        <v>3.6009032614553771</v>
      </c>
      <c r="G95" s="225">
        <v>4.0537802442490758</v>
      </c>
      <c r="H95" s="225">
        <v>4.2370022557931906</v>
      </c>
      <c r="I95" s="226">
        <v>4.4171875716875508</v>
      </c>
      <c r="J95" s="226">
        <v>4.5978147639189162</v>
      </c>
      <c r="K95" s="227">
        <v>4.7634242081380513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1.0376049214994781E-2</v>
      </c>
      <c r="D96" s="225">
        <v>1.1365073206144771E-2</v>
      </c>
      <c r="E96" s="221">
        <v>1.3726889240043375E-2</v>
      </c>
      <c r="F96" s="225">
        <v>1.3221224808517403E-2</v>
      </c>
      <c r="G96" s="225">
        <v>1.4723081583656284E-2</v>
      </c>
      <c r="H96" s="225">
        <v>1.5795572650406663E-2</v>
      </c>
      <c r="I96" s="226">
        <v>1.6823599695317815E-2</v>
      </c>
      <c r="J96" s="226">
        <v>1.7899026983345813E-2</v>
      </c>
      <c r="K96" s="227">
        <v>1.9017091200424687E-2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4.2659120244029172E-6</v>
      </c>
      <c r="D97" s="225">
        <v>2.3230559277136792E-6</v>
      </c>
      <c r="E97" s="221">
        <v>2.2570222489637303E-6</v>
      </c>
      <c r="F97" s="225">
        <v>2.4775099349631487E-6</v>
      </c>
      <c r="G97" s="225">
        <v>2.70635261493692E-6</v>
      </c>
      <c r="H97" s="225">
        <v>2.691444253078307E-6</v>
      </c>
      <c r="I97" s="226">
        <v>2.6811163328226807E-6</v>
      </c>
      <c r="J97" s="226">
        <v>2.6756271011273148E-6</v>
      </c>
      <c r="K97" s="227">
        <v>2.6752611128247966E-6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8.8670698148362054E-3</v>
      </c>
      <c r="D98" s="225">
        <v>7.879454667273909E-3</v>
      </c>
      <c r="E98" s="221">
        <v>1.0026035087136911E-2</v>
      </c>
      <c r="F98" s="225">
        <v>1.1431663576231252E-2</v>
      </c>
      <c r="G98" s="225">
        <v>1.260745040880506E-2</v>
      </c>
      <c r="H98" s="225">
        <v>1.3178986574798213E-2</v>
      </c>
      <c r="I98" s="226">
        <v>1.3775622568492544E-2</v>
      </c>
      <c r="J98" s="226">
        <v>1.4398049128728113E-2</v>
      </c>
      <c r="K98" s="227">
        <v>1.504673682799257E-2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1.5499999999999999E-3</v>
      </c>
      <c r="D99" s="225">
        <v>9.3000000000000005E-4</v>
      </c>
      <c r="E99" s="221">
        <v>9.3000000000000005E-4</v>
      </c>
      <c r="F99" s="225">
        <v>9.3000000000000005E-4</v>
      </c>
      <c r="G99" s="225">
        <v>1.059652697175851E-3</v>
      </c>
      <c r="H99" s="225">
        <v>1.1048418203694233E-3</v>
      </c>
      <c r="I99" s="226">
        <v>1.1493724459425338E-3</v>
      </c>
      <c r="J99" s="226">
        <v>1.1937295137959966E-3</v>
      </c>
      <c r="K99" s="227">
        <v>1.2343732750806323E-3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0.37467570637429576</v>
      </c>
      <c r="D100" s="225">
        <v>0.45969447412511505</v>
      </c>
      <c r="E100" s="221">
        <v>0.42764747250592711</v>
      </c>
      <c r="F100" s="225">
        <v>0.47445292437121861</v>
      </c>
      <c r="G100" s="225">
        <v>0.56702539473507541</v>
      </c>
      <c r="H100" s="225">
        <v>0.61620926463737735</v>
      </c>
      <c r="I100" s="226">
        <v>0.66452803360261836</v>
      </c>
      <c r="J100" s="226">
        <v>0.71725019248587629</v>
      </c>
      <c r="K100" s="227">
        <v>0.77196591723037389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0.56967702061285974</v>
      </c>
      <c r="D101" s="225">
        <v>0.23198941252928565</v>
      </c>
      <c r="E101" s="221">
        <v>0.16061323087071433</v>
      </c>
      <c r="F101" s="225">
        <v>0.16558804318885703</v>
      </c>
      <c r="G101" s="225">
        <v>0.17258975442395225</v>
      </c>
      <c r="H101" s="225">
        <v>0.16949560820958587</v>
      </c>
      <c r="I101" s="226">
        <v>0.16647344688385615</v>
      </c>
      <c r="J101" s="226">
        <v>0.16329579143278147</v>
      </c>
      <c r="K101" s="227">
        <v>0.15946598962563299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3.4758386850334153E-2</v>
      </c>
      <c r="D102" s="225">
        <v>4.7404166666666671E-2</v>
      </c>
      <c r="E102" s="221">
        <v>0.10540000000000001</v>
      </c>
      <c r="F102" s="225">
        <v>0.10220206495192632</v>
      </c>
      <c r="G102" s="225">
        <v>0.10547674020719072</v>
      </c>
      <c r="H102" s="225">
        <v>0.1072720826332122</v>
      </c>
      <c r="I102" s="226">
        <v>0.10909756666872618</v>
      </c>
      <c r="J102" s="226">
        <v>0.11095033830069108</v>
      </c>
      <c r="K102" s="227">
        <v>0.11282308162811214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3.0680146665591386E-3</v>
      </c>
      <c r="D103" s="225">
        <v>3.108048301372211E-3</v>
      </c>
      <c r="E103" s="221">
        <v>5.471669314128071E-3</v>
      </c>
      <c r="F103" s="225">
        <v>5.7453807357791646E-3</v>
      </c>
      <c r="G103" s="225">
        <v>9.3352389168448891E-3</v>
      </c>
      <c r="H103" s="225">
        <v>1.0032401285972284E-2</v>
      </c>
      <c r="I103" s="226">
        <v>1.0743686539439697E-2</v>
      </c>
      <c r="J103" s="226">
        <v>1.1494209453865745E-2</v>
      </c>
      <c r="K103" s="227">
        <v>1.228469494847396E-2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1.7051269975058948E-2</v>
      </c>
      <c r="D104" s="225">
        <v>1.6802349543068574E-2</v>
      </c>
      <c r="E104" s="221">
        <v>1.8200676691937149E-2</v>
      </c>
      <c r="F104" s="225">
        <v>1.8509336307471431E-2</v>
      </c>
      <c r="G104" s="225">
        <v>2.8953931093732805E-2</v>
      </c>
      <c r="H104" s="225">
        <v>3.180920609043543E-2</v>
      </c>
      <c r="I104" s="226">
        <v>3.4945515835612846E-2</v>
      </c>
      <c r="J104" s="226">
        <v>3.8391459359668943E-2</v>
      </c>
      <c r="K104" s="227">
        <v>4.2178899032500584E-2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5.6012697660646586E-3</v>
      </c>
      <c r="D105" s="225">
        <v>7.2678906481971426E-3</v>
      </c>
      <c r="E105" s="221">
        <v>7.0864058810867145E-3</v>
      </c>
      <c r="F105" s="225">
        <v>7.1303743905428586E-3</v>
      </c>
      <c r="G105" s="225">
        <v>7.197612112617607E-3</v>
      </c>
      <c r="H105" s="225">
        <v>7.3356609991817676E-3</v>
      </c>
      <c r="I105" s="226">
        <v>7.4767666800461272E-3</v>
      </c>
      <c r="J105" s="226">
        <v>7.6211989623674765E-3</v>
      </c>
      <c r="K105" s="227">
        <v>7.768642850086902E-3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1.5547677538368149E-3</v>
      </c>
      <c r="D106" s="225">
        <v>1.5015199333948271E-3</v>
      </c>
      <c r="E106" s="221">
        <v>1.4669139429467845E-3</v>
      </c>
      <c r="F106" s="225">
        <v>1.5782645179260341E-3</v>
      </c>
      <c r="G106" s="225">
        <v>1.9514202434013903E-3</v>
      </c>
      <c r="H106" s="225">
        <v>2.0213995201918385E-3</v>
      </c>
      <c r="I106" s="226">
        <v>2.0941785926045166E-3</v>
      </c>
      <c r="J106" s="226">
        <v>2.1740464790802579E-3</v>
      </c>
      <c r="K106" s="227">
        <v>2.2600713251358048E-3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0.81706335609224034</v>
      </c>
      <c r="D107" s="225">
        <v>0.36798603674039526</v>
      </c>
      <c r="E107" s="221">
        <v>0.28247504333055884</v>
      </c>
      <c r="F107" s="225">
        <v>0.34204318987775212</v>
      </c>
      <c r="G107" s="225">
        <v>0.33279620575714514</v>
      </c>
      <c r="H107" s="225">
        <v>0.32582075161795898</v>
      </c>
      <c r="I107" s="226">
        <v>0.31907468132256539</v>
      </c>
      <c r="J107" s="226">
        <v>0.31218017655805186</v>
      </c>
      <c r="K107" s="227">
        <v>0.30432082165698709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4.1276586771812007E-2</v>
      </c>
      <c r="D108" s="225">
        <v>3.1602401120301681E-2</v>
      </c>
      <c r="E108" s="221">
        <v>2.3585915208633984E-2</v>
      </c>
      <c r="F108" s="225">
        <v>2.2060644678144101E-2</v>
      </c>
      <c r="G108" s="225">
        <v>2.1773738035191764E-2</v>
      </c>
      <c r="H108" s="225">
        <v>2.17414787142137E-2</v>
      </c>
      <c r="I108" s="226">
        <v>2.170283516207647E-2</v>
      </c>
      <c r="J108" s="226">
        <v>2.1659476767493625E-2</v>
      </c>
      <c r="K108" s="227">
        <v>2.1602222141322135E-2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0.11624611108675702</v>
      </c>
      <c r="D109" s="225">
        <v>0.1148277878187</v>
      </c>
      <c r="E109" s="221">
        <v>0.11069502101538567</v>
      </c>
      <c r="F109" s="225">
        <v>0.15208031012334516</v>
      </c>
      <c r="G109" s="225">
        <v>0.16725671977463663</v>
      </c>
      <c r="H109" s="225">
        <v>0.16594514145274541</v>
      </c>
      <c r="I109" s="226">
        <v>0.16417555809033837</v>
      </c>
      <c r="J109" s="226">
        <v>0.16232100554837728</v>
      </c>
      <c r="K109" s="227">
        <v>0.15995195782092103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3.7463091545653593</v>
      </c>
      <c r="D110" s="225">
        <v>3.9473333333333334</v>
      </c>
      <c r="E110" s="221">
        <v>3.5649999999999999</v>
      </c>
      <c r="F110" s="225">
        <v>5.7132849295888262</v>
      </c>
      <c r="G110" s="225">
        <v>6.3212770690272722</v>
      </c>
      <c r="H110" s="225">
        <v>6.7786935639864634</v>
      </c>
      <c r="I110" s="226">
        <v>7.2240322192764568</v>
      </c>
      <c r="J110" s="226">
        <v>7.6895763588516717</v>
      </c>
      <c r="K110" s="227">
        <v>8.1750827734605664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4.0830459834714367E-2</v>
      </c>
      <c r="D111" s="225">
        <v>5.6171652603474065E-2</v>
      </c>
      <c r="E111" s="221">
        <v>7.497593611384204E-2</v>
      </c>
      <c r="F111" s="225">
        <v>9.1816053118057739E-2</v>
      </c>
      <c r="G111" s="225">
        <v>0.19073111187300995</v>
      </c>
      <c r="H111" s="225">
        <v>0.20456284968926031</v>
      </c>
      <c r="I111" s="226">
        <v>0.21922564933516958</v>
      </c>
      <c r="J111" s="226">
        <v>0.23489064018870548</v>
      </c>
      <c r="K111" s="227">
        <v>0.2516257325107476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0.25757562063831724</v>
      </c>
      <c r="D112" s="225">
        <v>0.30587063114299468</v>
      </c>
      <c r="E112" s="221">
        <v>0.28293543361569579</v>
      </c>
      <c r="F112" s="225">
        <v>0.33694080911838914</v>
      </c>
      <c r="G112" s="225">
        <v>0.34666451555957023</v>
      </c>
      <c r="H112" s="225">
        <v>0.3680560772664242</v>
      </c>
      <c r="I112" s="226">
        <v>0.38970041799302646</v>
      </c>
      <c r="J112" s="226">
        <v>0.41286903807244935</v>
      </c>
      <c r="K112" s="227">
        <v>0.43693874922807746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6.2629390256382336E-4</v>
      </c>
      <c r="D113" s="225">
        <v>1.8499631238000006E-4</v>
      </c>
      <c r="E113" s="221">
        <v>9.8757429917142864E-5</v>
      </c>
      <c r="F113" s="225">
        <v>5.5637988685714295E-5</v>
      </c>
      <c r="G113" s="225">
        <v>9.3504266467606868E-5</v>
      </c>
      <c r="H113" s="225">
        <v>1.0170634058198748E-4</v>
      </c>
      <c r="I113" s="226">
        <v>1.1062789009914125E-4</v>
      </c>
      <c r="J113" s="226">
        <v>1.2033202647697227E-4</v>
      </c>
      <c r="K113" s="227">
        <v>1.3088739722938233E-4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3.4798101132486374E-2</v>
      </c>
      <c r="D114" s="225">
        <v>3.5872243451992115E-2</v>
      </c>
      <c r="E114" s="221">
        <v>3.9759685123900018E-2</v>
      </c>
      <c r="F114" s="225">
        <v>5.0510677658340435E-2</v>
      </c>
      <c r="G114" s="225">
        <v>5.7164693429202953E-2</v>
      </c>
      <c r="H114" s="225">
        <v>6.4300212353339076E-2</v>
      </c>
      <c r="I114" s="226">
        <v>7.0358210035969468E-2</v>
      </c>
      <c r="J114" s="226">
        <v>7.6670014843209067E-2</v>
      </c>
      <c r="K114" s="227">
        <v>8.3184672595962669E-2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4.1653521999999998E-4</v>
      </c>
      <c r="D115" s="225">
        <v>3.941433E-4</v>
      </c>
      <c r="E115" s="221">
        <v>3.7854967999999999E-4</v>
      </c>
      <c r="F115" s="225">
        <v>3.4134471999999999E-4</v>
      </c>
      <c r="G115" s="225">
        <v>3.0210544421789879E-4</v>
      </c>
      <c r="H115" s="225">
        <v>3.1163303294803928E-4</v>
      </c>
      <c r="I115" s="226">
        <v>3.21643407823605E-4</v>
      </c>
      <c r="J115" s="226">
        <v>3.3274540775599787E-4</v>
      </c>
      <c r="K115" s="227">
        <v>3.4502869595990433E-4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1.1462360103526574E-3</v>
      </c>
      <c r="D116" s="225">
        <v>3.3857815662000009E-4</v>
      </c>
      <c r="E116" s="221">
        <v>1.807447302257143E-4</v>
      </c>
      <c r="F116" s="225">
        <v>1.0182801702857143E-4</v>
      </c>
      <c r="G116" s="225">
        <v>1.711304499501484E-4</v>
      </c>
      <c r="H116" s="225">
        <v>1.8614179314061855E-4</v>
      </c>
      <c r="I116" s="226">
        <v>2.0246991206823963E-4</v>
      </c>
      <c r="J116" s="226">
        <v>2.2023031260879825E-4</v>
      </c>
      <c r="K116" s="227">
        <v>2.3954863266509589E-4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3.1786952075396331E-3</v>
      </c>
      <c r="D117" s="225">
        <v>2.7583582999999999E-3</v>
      </c>
      <c r="E117" s="221">
        <v>3.4472000000000003E-2</v>
      </c>
      <c r="F117" s="225">
        <v>4.3478084534501187E-2</v>
      </c>
      <c r="G117" s="225">
        <v>1.8707779556153426E-2</v>
      </c>
      <c r="H117" s="225">
        <v>2.0361864490122662E-2</v>
      </c>
      <c r="I117" s="226">
        <v>2.2185092403912542E-2</v>
      </c>
      <c r="J117" s="226">
        <v>2.4197200755016635E-2</v>
      </c>
      <c r="K117" s="227">
        <v>2.6420455513310716E-2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7.4692683793427693E-3</v>
      </c>
      <c r="D118" s="225">
        <v>9.0572606710857678E-3</v>
      </c>
      <c r="E118" s="221">
        <v>8.5249999999999996E-3</v>
      </c>
      <c r="F118" s="225">
        <v>8.3079999999999994E-3</v>
      </c>
      <c r="G118" s="225">
        <v>9.8066410830990151E-3</v>
      </c>
      <c r="H118" s="225">
        <v>9.5960947613122627E-3</v>
      </c>
      <c r="I118" s="226">
        <v>9.3899441632820102E-3</v>
      </c>
      <c r="J118" s="226">
        <v>9.1895119887020951E-3</v>
      </c>
      <c r="K118" s="227">
        <v>8.9947371407086071E-3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6.2602566949368308E-3</v>
      </c>
      <c r="D119" s="225">
        <v>6.039510673690374E-3</v>
      </c>
      <c r="E119" s="221">
        <v>6.0230256128724468E-3</v>
      </c>
      <c r="F119" s="225">
        <v>6.1858864919812585E-3</v>
      </c>
      <c r="G119" s="225">
        <v>6.3723965994863102E-3</v>
      </c>
      <c r="H119" s="225">
        <v>6.5491822510920575E-3</v>
      </c>
      <c r="I119" s="226">
        <v>6.7339230250863715E-3</v>
      </c>
      <c r="J119" s="226">
        <v>6.9294535271358804E-3</v>
      </c>
      <c r="K119" s="227">
        <v>7.135827633433546E-3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2.7813953390283725E-3</v>
      </c>
      <c r="D120" s="225">
        <v>2.0794295004685714E-3</v>
      </c>
      <c r="E120" s="221">
        <v>1.9215960740742856E-3</v>
      </c>
      <c r="F120" s="225">
        <v>1.8426793608771431E-3</v>
      </c>
      <c r="G120" s="225">
        <v>1.9397152888252285E-3</v>
      </c>
      <c r="H120" s="225">
        <v>1.9149866855064548E-3</v>
      </c>
      <c r="I120" s="226">
        <v>1.8857022220832946E-3</v>
      </c>
      <c r="J120" s="226">
        <v>1.8576020322393489E-3</v>
      </c>
      <c r="K120" s="227">
        <v>1.8307389082481969E-3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1.314338</v>
      </c>
      <c r="D121" s="225">
        <v>0.92817100000000008</v>
      </c>
      <c r="E121" s="221">
        <v>0.66513599999999995</v>
      </c>
      <c r="F121" s="225">
        <v>0.56509899999999991</v>
      </c>
      <c r="G121" s="225">
        <v>0.44546721576233045</v>
      </c>
      <c r="H121" s="225">
        <v>0.43074243190414185</v>
      </c>
      <c r="I121" s="226">
        <v>0.41629466730241482</v>
      </c>
      <c r="J121" s="226">
        <v>0.40237208416323417</v>
      </c>
      <c r="K121" s="227">
        <v>0.38855447779671803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0.3679942538706269</v>
      </c>
      <c r="D123" s="225">
        <v>0.39213832369717339</v>
      </c>
      <c r="E123" s="221">
        <v>0.54038054862170926</v>
      </c>
      <c r="F123" s="225">
        <v>0.23905345634272146</v>
      </c>
      <c r="G123" s="225">
        <v>0.36731320694342884</v>
      </c>
      <c r="H123" s="225">
        <v>0.40378290768430497</v>
      </c>
      <c r="I123" s="226">
        <v>0.4383451835643834</v>
      </c>
      <c r="J123" s="226">
        <v>0.47527686118280893</v>
      </c>
      <c r="K123" s="227">
        <v>0.51418847197495399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2.8430479395912842E-2</v>
      </c>
      <c r="D124" s="225">
        <v>2.147266474268E-2</v>
      </c>
      <c r="E124" s="221">
        <v>1.6039820880992487E-2</v>
      </c>
      <c r="F124" s="225">
        <v>1.3153657990358902E-2</v>
      </c>
      <c r="G124" s="225">
        <v>1.2654874987790778E-2</v>
      </c>
      <c r="H124" s="225">
        <v>1.2445824849771662E-2</v>
      </c>
      <c r="I124" s="226">
        <v>1.2215896789519298E-2</v>
      </c>
      <c r="J124" s="226">
        <v>1.1986101011793775E-2</v>
      </c>
      <c r="K124" s="227">
        <v>1.1732173070296495E-2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1.5461179281217012</v>
      </c>
      <c r="D125" s="225">
        <v>1.49885</v>
      </c>
      <c r="E125" s="221">
        <v>1.2430999999999999</v>
      </c>
      <c r="F125" s="225">
        <v>1.2680966635274771</v>
      </c>
      <c r="G125" s="225">
        <v>1.3736855636131877</v>
      </c>
      <c r="H125" s="225">
        <v>1.3999810010165779</v>
      </c>
      <c r="I125" s="226">
        <v>1.4258606129419957</v>
      </c>
      <c r="J125" s="226">
        <v>1.4515724124355194</v>
      </c>
      <c r="K125" s="227">
        <v>1.4764177962961933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3.2905415347650374E-2</v>
      </c>
      <c r="D126" s="225">
        <v>3.2796717433590014E-2</v>
      </c>
      <c r="E126" s="221">
        <v>3.3919635364937147E-2</v>
      </c>
      <c r="F126" s="225">
        <v>3.8674509811928576E-2</v>
      </c>
      <c r="G126" s="225">
        <v>3.8270313318749291E-2</v>
      </c>
      <c r="H126" s="225">
        <v>4.1043751917946111E-2</v>
      </c>
      <c r="I126" s="226">
        <v>4.386462537004443E-2</v>
      </c>
      <c r="J126" s="226">
        <v>4.6831474047699558E-2</v>
      </c>
      <c r="K126" s="227">
        <v>4.995067173225036E-2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0.14334325305684958</v>
      </c>
      <c r="D127" s="225">
        <v>0.17645028047813091</v>
      </c>
      <c r="E127" s="221">
        <v>0.217</v>
      </c>
      <c r="F127" s="225">
        <v>0.27688765506520557</v>
      </c>
      <c r="G127" s="225">
        <v>0.23221467397014564</v>
      </c>
      <c r="H127" s="225">
        <v>0.2509260275970564</v>
      </c>
      <c r="I127" s="226">
        <v>0.26306232336996438</v>
      </c>
      <c r="J127" s="226">
        <v>0.27376131528058073</v>
      </c>
      <c r="K127" s="227">
        <v>0.28289820866570031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1.212761197073193E-3</v>
      </c>
      <c r="D128" s="225">
        <v>4.1232265561928576E-4</v>
      </c>
      <c r="E128" s="221">
        <v>2.5448922922499998E-4</v>
      </c>
      <c r="F128" s="225">
        <v>1.7557251602785717E-4</v>
      </c>
      <c r="G128" s="225">
        <v>2.4876211257850986E-4</v>
      </c>
      <c r="H128" s="225">
        <v>2.6150706409734447E-4</v>
      </c>
      <c r="I128" s="226">
        <v>2.7563557493428403E-4</v>
      </c>
      <c r="J128" s="226">
        <v>2.9126117052410066E-4</v>
      </c>
      <c r="K128" s="227">
        <v>3.0850756730959987E-4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0.58205104381609307</v>
      </c>
      <c r="D129" s="225">
        <v>0.62986770831877403</v>
      </c>
      <c r="E129" s="221">
        <v>0.69896021288518406</v>
      </c>
      <c r="F129" s="225">
        <v>0.76922546283021154</v>
      </c>
      <c r="G129" s="225">
        <v>0.86615638145241347</v>
      </c>
      <c r="H129" s="225">
        <v>0.97859775049736764</v>
      </c>
      <c r="I129" s="226">
        <v>1.1054810521239704</v>
      </c>
      <c r="J129" s="226">
        <v>1.2507021117756947</v>
      </c>
      <c r="K129" s="227">
        <v>1.4146953983760318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1.1728699267929186</v>
      </c>
      <c r="D130" s="225">
        <v>1.1544288889225509</v>
      </c>
      <c r="E130" s="221">
        <v>1.0017174765246957</v>
      </c>
      <c r="F130" s="225">
        <v>0.92063105261712186</v>
      </c>
      <c r="G130" s="225">
        <v>0.94396720676385215</v>
      </c>
      <c r="H130" s="225">
        <v>0.93042315412688503</v>
      </c>
      <c r="I130" s="226">
        <v>0.91626747237816719</v>
      </c>
      <c r="J130" s="226">
        <v>0.90161067277601903</v>
      </c>
      <c r="K130" s="227">
        <v>0.885061802528748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3.8152065931355367E-2</v>
      </c>
      <c r="D131" s="225">
        <v>4.7974691490886401E-2</v>
      </c>
      <c r="E131" s="221">
        <v>5.5219114270457205E-2</v>
      </c>
      <c r="F131" s="225">
        <v>5.6314446921848095E-2</v>
      </c>
      <c r="G131" s="225">
        <v>5.6648741036158773E-2</v>
      </c>
      <c r="H131" s="225">
        <v>5.7600878815672323E-2</v>
      </c>
      <c r="I131" s="226">
        <v>5.762579213300572E-2</v>
      </c>
      <c r="J131" s="226">
        <v>5.7471017608636779E-2</v>
      </c>
      <c r="K131" s="227">
        <v>5.7185355198513296E-2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0.27396049842088471</v>
      </c>
      <c r="D132" s="225">
        <v>0.26091357335683507</v>
      </c>
      <c r="E132" s="221">
        <v>0.31</v>
      </c>
      <c r="F132" s="225">
        <v>0.43996486798761969</v>
      </c>
      <c r="G132" s="225">
        <v>0.46060375472444715</v>
      </c>
      <c r="H132" s="225">
        <v>0.49379978654884904</v>
      </c>
      <c r="I132" s="226">
        <v>0.52878586105123171</v>
      </c>
      <c r="J132" s="226">
        <v>0.56646883689212801</v>
      </c>
      <c r="K132" s="227">
        <v>0.60679812953115819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2.1638282171382802E-2</v>
      </c>
      <c r="D133" s="225">
        <v>2.6530019963073002E-2</v>
      </c>
      <c r="E133" s="221">
        <v>3.3025749871926427E-2</v>
      </c>
      <c r="F133" s="225">
        <v>4.1731574658137573E-2</v>
      </c>
      <c r="G133" s="225">
        <v>5.0447670754319662E-2</v>
      </c>
      <c r="H133" s="225">
        <v>5.626372874408421E-2</v>
      </c>
      <c r="I133" s="226">
        <v>6.082929563779689E-2</v>
      </c>
      <c r="J133" s="226">
        <v>6.5404621760379603E-2</v>
      </c>
      <c r="K133" s="227">
        <v>6.9880206043877402E-2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0.53564390672569329</v>
      </c>
      <c r="D134" s="225">
        <v>0.63600074934641115</v>
      </c>
      <c r="E134" s="221">
        <v>0.75084950410232087</v>
      </c>
      <c r="F134" s="225">
        <v>0.90660994086545055</v>
      </c>
      <c r="G134" s="225">
        <v>1.0324315014624865</v>
      </c>
      <c r="H134" s="225">
        <v>1.0771725301326402</v>
      </c>
      <c r="I134" s="226">
        <v>1.1227563207507834</v>
      </c>
      <c r="J134" s="226">
        <v>1.1694436340248666</v>
      </c>
      <c r="K134" s="227">
        <v>1.2174716273562336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1.2014810140919556E-3</v>
      </c>
      <c r="D135" s="225">
        <v>3.9690895447107153E-4</v>
      </c>
      <c r="E135" s="221">
        <v>2.4162122850250001E-4</v>
      </c>
      <c r="F135" s="225">
        <v>1.7133594079642858E-4</v>
      </c>
      <c r="G135" s="225">
        <v>2.4219255719545217E-4</v>
      </c>
      <c r="H135" s="225">
        <v>2.553047375495564E-4</v>
      </c>
      <c r="I135" s="226">
        <v>2.6976751976041913E-4</v>
      </c>
      <c r="J135" s="226">
        <v>2.8571108975504987E-4</v>
      </c>
      <c r="K135" s="227">
        <v>3.0325953190581643E-4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6.1999999999999998E-3</v>
      </c>
      <c r="D136" s="225">
        <v>4.2184026481375328E-3</v>
      </c>
      <c r="E136" s="221">
        <v>3.4796170679428852E-3</v>
      </c>
      <c r="F136" s="225">
        <v>3.5968734227556261E-3</v>
      </c>
      <c r="G136" s="225">
        <v>3.2223663774391602E-3</v>
      </c>
      <c r="H136" s="225">
        <v>3.5404215706249594E-3</v>
      </c>
      <c r="I136" s="226">
        <v>3.8599523920074459E-3</v>
      </c>
      <c r="J136" s="226">
        <v>4.2053522281942975E-3</v>
      </c>
      <c r="K136" s="227">
        <v>4.5758067273497204E-3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0.13335872546999999</v>
      </c>
      <c r="D137" s="225">
        <v>0.145840453777</v>
      </c>
      <c r="E137" s="221">
        <v>0.14490559449600002</v>
      </c>
      <c r="F137" s="225">
        <v>0.12306472314899999</v>
      </c>
      <c r="G137" s="225">
        <v>0.11882306254159197</v>
      </c>
      <c r="H137" s="225">
        <v>0.11868909070542459</v>
      </c>
      <c r="I137" s="226">
        <v>0.11776252863402789</v>
      </c>
      <c r="J137" s="226">
        <v>0.11663999827127326</v>
      </c>
      <c r="K137" s="227">
        <v>0.11510628649662244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2.1418988988373463E-3</v>
      </c>
      <c r="D138" s="225">
        <v>2.7019571294885714E-3</v>
      </c>
      <c r="E138" s="221">
        <v>3.3839628836200004E-3</v>
      </c>
      <c r="F138" s="225">
        <v>3.6552157613832141E-3</v>
      </c>
      <c r="G138" s="225">
        <v>3.7529589335001173E-3</v>
      </c>
      <c r="H138" s="225">
        <v>3.9846342659753033E-3</v>
      </c>
      <c r="I138" s="226">
        <v>4.2196057687490744E-3</v>
      </c>
      <c r="J138" s="226">
        <v>4.4530373293385399E-3</v>
      </c>
      <c r="K138" s="227">
        <v>4.6770623784546158E-3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0.36722629431293602</v>
      </c>
      <c r="D139" s="225">
        <v>0.45446007065004085</v>
      </c>
      <c r="E139" s="221">
        <v>0.49849935226540826</v>
      </c>
      <c r="F139" s="225">
        <v>0.58309917638232867</v>
      </c>
      <c r="G139" s="225">
        <v>0.7689541546657469</v>
      </c>
      <c r="H139" s="225">
        <v>0.89140426308110088</v>
      </c>
      <c r="I139" s="226">
        <v>1.0288403797958117</v>
      </c>
      <c r="J139" s="226">
        <v>1.1883647091894476</v>
      </c>
      <c r="K139" s="227">
        <v>1.3718376078326808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1.9048177757927646E-4</v>
      </c>
      <c r="D140" s="225">
        <v>5.6264999999999997E-5</v>
      </c>
      <c r="E140" s="221">
        <v>3.9338999999999997E-5</v>
      </c>
      <c r="F140" s="225">
        <v>7.5030885266938807E-5</v>
      </c>
      <c r="G140" s="225">
        <v>1.2609564175531835E-4</v>
      </c>
      <c r="H140" s="225">
        <v>1.3715658943448981E-4</v>
      </c>
      <c r="I140" s="226">
        <v>1.4918778923227747E-4</v>
      </c>
      <c r="J140" s="226">
        <v>1.6227435041788545E-4</v>
      </c>
      <c r="K140" s="227">
        <v>1.7650884793625875E-4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2.5155632194842872E-2</v>
      </c>
      <c r="D141" s="225">
        <v>3.0039336110724277E-2</v>
      </c>
      <c r="E141" s="221">
        <v>3.4039987724840425E-2</v>
      </c>
      <c r="F141" s="225">
        <v>3.5042272204528276E-2</v>
      </c>
      <c r="G141" s="225">
        <v>4.0852583461322207E-2</v>
      </c>
      <c r="H141" s="225">
        <v>4.3987574987535062E-2</v>
      </c>
      <c r="I141" s="226">
        <v>4.7325950388889558E-2</v>
      </c>
      <c r="J141" s="226">
        <v>5.0936492888689386E-2</v>
      </c>
      <c r="K141" s="227">
        <v>5.4824526790653853E-2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3.4059830239629794E-2</v>
      </c>
      <c r="D142" s="225">
        <v>4.2855869951180001E-2</v>
      </c>
      <c r="E142" s="221">
        <v>4.6721957418297863E-2</v>
      </c>
      <c r="F142" s="225">
        <v>5.330107687504286E-2</v>
      </c>
      <c r="G142" s="225">
        <v>5.2928782999246755E-2</v>
      </c>
      <c r="H142" s="225">
        <v>5.1513352377862712E-2</v>
      </c>
      <c r="I142" s="226">
        <v>5.009137615835884E-2</v>
      </c>
      <c r="J142" s="226">
        <v>4.8698996640844261E-2</v>
      </c>
      <c r="K142" s="227">
        <v>4.7335605816452443E-2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2.9332199999999999</v>
      </c>
      <c r="D143" s="225">
        <v>3.9605625396046835</v>
      </c>
      <c r="E143" s="221">
        <v>2.9390942968270726</v>
      </c>
      <c r="F143" s="225">
        <v>2.6916459751680368</v>
      </c>
      <c r="G143" s="225">
        <v>2.9645031692437858</v>
      </c>
      <c r="H143" s="225">
        <v>3.168742074915726</v>
      </c>
      <c r="I143" s="226">
        <v>3.3805598610301639</v>
      </c>
      <c r="J143" s="226">
        <v>3.6070141259839974</v>
      </c>
      <c r="K143" s="227">
        <v>3.846788630764479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0.60488492085146905</v>
      </c>
      <c r="D144" s="225">
        <v>0.60966666666666658</v>
      </c>
      <c r="E144" s="221">
        <v>0.62</v>
      </c>
      <c r="F144" s="225">
        <v>0.65847847321757014</v>
      </c>
      <c r="G144" s="225">
        <v>0.72856950666820064</v>
      </c>
      <c r="H144" s="225">
        <v>0.78199027976630042</v>
      </c>
      <c r="I144" s="226">
        <v>0.83921936372911554</v>
      </c>
      <c r="J144" s="226">
        <v>0.9009151329786691</v>
      </c>
      <c r="K144" s="227">
        <v>0.96732683811083464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3.2595599786020224</v>
      </c>
      <c r="D145" s="225">
        <v>3.5548171615808153</v>
      </c>
      <c r="E145" s="221">
        <v>4.1634944587603462</v>
      </c>
      <c r="F145" s="225">
        <v>4.491919650382191</v>
      </c>
      <c r="G145" s="225">
        <v>4.791951988082122</v>
      </c>
      <c r="H145" s="225">
        <v>5.0968207375726005</v>
      </c>
      <c r="I145" s="226">
        <v>5.4150344134945234</v>
      </c>
      <c r="J145" s="226">
        <v>5.7691029930004367</v>
      </c>
      <c r="K145" s="227">
        <v>6.1451678364433659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7.7835679691938608</v>
      </c>
      <c r="D146" s="225">
        <v>6.3298325412847349</v>
      </c>
      <c r="E146" s="221">
        <v>5.6017786145181692</v>
      </c>
      <c r="F146" s="225">
        <v>5.3061908710886625</v>
      </c>
      <c r="G146" s="225">
        <v>5.1616309526777329</v>
      </c>
      <c r="H146" s="225">
        <v>5.71652</v>
      </c>
      <c r="I146" s="226">
        <v>5.8240299999999987</v>
      </c>
      <c r="J146" s="226">
        <v>5.9434950000000004</v>
      </c>
      <c r="K146" s="227">
        <v>6.0629600000000003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0.51953510478314358</v>
      </c>
      <c r="D147" s="225">
        <v>0.47518300097653587</v>
      </c>
      <c r="E147" s="221">
        <v>0.46611345460523956</v>
      </c>
      <c r="F147" s="225">
        <v>0.37711757916747479</v>
      </c>
      <c r="G147" s="225">
        <v>0.37737083083758982</v>
      </c>
      <c r="H147" s="225">
        <v>0.3751081850162723</v>
      </c>
      <c r="I147" s="226">
        <v>0.372275917921505</v>
      </c>
      <c r="J147" s="226">
        <v>0.36894756075759211</v>
      </c>
      <c r="K147" s="227">
        <v>0.36432639381799775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1.376775839108846E-3</v>
      </c>
      <c r="D148" s="225">
        <v>1.5388018924539647E-3</v>
      </c>
      <c r="E148" s="221">
        <v>1.7131288279281399E-3</v>
      </c>
      <c r="F148" s="225">
        <v>1.7507582093135364E-3</v>
      </c>
      <c r="G148" s="225">
        <v>1.8116584276632595E-3</v>
      </c>
      <c r="H148" s="225">
        <v>1.8960461339243182E-3</v>
      </c>
      <c r="I148" s="226">
        <v>1.9842631902228683E-3</v>
      </c>
      <c r="J148" s="226">
        <v>2.0764035335219372E-3</v>
      </c>
      <c r="K148" s="227">
        <v>2.1725137991746189E-3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2.7523983852568579</v>
      </c>
      <c r="D149" s="225">
        <v>1.9870589812717021</v>
      </c>
      <c r="E149" s="221">
        <v>1.5544620946698875</v>
      </c>
      <c r="F149" s="225">
        <v>1.7429305681089367</v>
      </c>
      <c r="G149" s="225">
        <v>1.7150282332826667</v>
      </c>
      <c r="H149" s="225">
        <v>1.6734219223382094</v>
      </c>
      <c r="I149" s="226">
        <v>1.6307231049507191</v>
      </c>
      <c r="J149" s="226">
        <v>1.5889258597718632</v>
      </c>
      <c r="K149" s="227">
        <v>1.5450152718061103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43.374907049999997</v>
      </c>
      <c r="D150" s="225">
        <v>30.61637035</v>
      </c>
      <c r="E150" s="221">
        <v>19.677126930000004</v>
      </c>
      <c r="F150" s="225">
        <v>18.868239899999999</v>
      </c>
      <c r="G150" s="225">
        <v>18.382657275059</v>
      </c>
      <c r="H150" s="225">
        <v>18.246402875785275</v>
      </c>
      <c r="I150" s="226">
        <v>18.035843084785657</v>
      </c>
      <c r="J150" s="226">
        <v>17.797352061070342</v>
      </c>
      <c r="K150" s="227">
        <v>17.477887620414702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1.3776723835136721E-2</v>
      </c>
      <c r="D151" s="225">
        <v>3.768303813615808E-2</v>
      </c>
      <c r="E151" s="221">
        <v>0.10379697901920741</v>
      </c>
      <c r="F151" s="225">
        <v>0.16775775384866473</v>
      </c>
      <c r="G151" s="225">
        <v>0.17422976650842767</v>
      </c>
      <c r="H151" s="225">
        <v>0.18737833366463505</v>
      </c>
      <c r="I151" s="226">
        <v>0.20119919757954349</v>
      </c>
      <c r="J151" s="226">
        <v>0.21596496004168575</v>
      </c>
      <c r="K151" s="227">
        <v>0.23171437776318302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8.1333659291904948E-4</v>
      </c>
      <c r="D152" s="225">
        <v>3.9160743002857133E-4</v>
      </c>
      <c r="E152" s="221">
        <v>4.6471088271378571E-4</v>
      </c>
      <c r="F152" s="225">
        <v>4.2864526242999994E-4</v>
      </c>
      <c r="G152" s="225">
        <v>6.2915665889848023E-4</v>
      </c>
      <c r="H152" s="225">
        <v>6.2205076629244169E-4</v>
      </c>
      <c r="I152" s="226">
        <v>6.1605702425512627E-4</v>
      </c>
      <c r="J152" s="226">
        <v>6.1127811953426219E-4</v>
      </c>
      <c r="K152" s="227">
        <v>6.0777005506384648E-4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1.0116904465126675E-3</v>
      </c>
      <c r="D153" s="225">
        <v>8.7284615360114909E-4</v>
      </c>
      <c r="E153" s="221">
        <v>8.3106890865962521E-4</v>
      </c>
      <c r="F153" s="225">
        <v>8.3775427345453735E-4</v>
      </c>
      <c r="G153" s="225">
        <v>8.8147190204428713E-4</v>
      </c>
      <c r="H153" s="225">
        <v>8.6282919265086289E-4</v>
      </c>
      <c r="I153" s="226">
        <v>8.4523162204980966E-4</v>
      </c>
      <c r="J153" s="226">
        <v>8.2874750381604228E-4</v>
      </c>
      <c r="K153" s="227">
        <v>8.1339764064650632E-4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1.58968E-7</v>
      </c>
      <c r="D154" s="225">
        <v>2.0409366666666663E-7</v>
      </c>
      <c r="E154" s="221">
        <v>2.499309159549045E-7</v>
      </c>
      <c r="F154" s="225">
        <v>2.187837681194332E-7</v>
      </c>
      <c r="G154" s="225">
        <v>2.2782534346436132E-7</v>
      </c>
      <c r="H154" s="225">
        <v>2.2406517453502435E-7</v>
      </c>
      <c r="I154" s="226">
        <v>2.206520080391333E-7</v>
      </c>
      <c r="J154" s="226">
        <v>2.1760469977033418E-7</v>
      </c>
      <c r="K154" s="227">
        <v>2.1493588513743683E-7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7.2488551991294432E-3</v>
      </c>
      <c r="D155" s="225">
        <v>6.2315801046164288E-3</v>
      </c>
      <c r="E155" s="221">
        <v>6.2326404752935712E-3</v>
      </c>
      <c r="F155" s="225">
        <v>7.1453503305053574E-3</v>
      </c>
      <c r="G155" s="225">
        <v>7.002226527384219E-3</v>
      </c>
      <c r="H155" s="225">
        <v>6.8394955900037777E-3</v>
      </c>
      <c r="I155" s="226">
        <v>6.669534288070867E-3</v>
      </c>
      <c r="J155" s="226">
        <v>6.5034182565658731E-3</v>
      </c>
      <c r="K155" s="227">
        <v>6.3410445317435967E-3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3.5252867049258602E-3</v>
      </c>
      <c r="D156" s="225">
        <v>5.2631735050064326E-4</v>
      </c>
      <c r="E156" s="221">
        <v>2.6602107444525147E-4</v>
      </c>
      <c r="F156" s="225">
        <v>2.5187072458039011E-4</v>
      </c>
      <c r="G156" s="225">
        <v>4.2328969653428558E-4</v>
      </c>
      <c r="H156" s="225">
        <v>4.6042012484506914E-4</v>
      </c>
      <c r="I156" s="226">
        <v>5.008075866197669E-4</v>
      </c>
      <c r="J156" s="226">
        <v>5.4473778464899205E-4</v>
      </c>
      <c r="K156" s="227">
        <v>5.9252148320506173E-4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6.3247780131523899E-4</v>
      </c>
      <c r="D157" s="225">
        <v>4.2417737092780667E-4</v>
      </c>
      <c r="E157" s="221">
        <v>6.8874858951304438E-4</v>
      </c>
      <c r="F157" s="225">
        <v>7.799470595059488E-4</v>
      </c>
      <c r="G157" s="225">
        <v>7.9847382777186338E-4</v>
      </c>
      <c r="H157" s="225">
        <v>7.8407703990621331E-4</v>
      </c>
      <c r="I157" s="226">
        <v>7.7049003267933664E-4</v>
      </c>
      <c r="J157" s="226">
        <v>7.5792225115263836E-4</v>
      </c>
      <c r="K157" s="227">
        <v>7.4640171080335752E-4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2.16473</v>
      </c>
      <c r="D158" s="225">
        <v>2.5238650000000002</v>
      </c>
      <c r="E158" s="221">
        <v>2.883</v>
      </c>
      <c r="F158" s="225">
        <v>3.2312877640259088</v>
      </c>
      <c r="G158" s="225">
        <v>3.3891291083874533</v>
      </c>
      <c r="H158" s="225">
        <v>3.5449732480169223</v>
      </c>
      <c r="I158" s="226">
        <v>3.7073137789464776</v>
      </c>
      <c r="J158" s="226">
        <v>3.87610766151293</v>
      </c>
      <c r="K158" s="227">
        <v>4.0511216036259343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3.5168980549034515E-2</v>
      </c>
      <c r="D159" s="225">
        <v>3.7325786934202805E-2</v>
      </c>
      <c r="E159" s="221">
        <v>5.3747424761706346E-2</v>
      </c>
      <c r="F159" s="225">
        <v>5.990764260921605E-2</v>
      </c>
      <c r="G159" s="225">
        <v>6.7978056358777711E-2</v>
      </c>
      <c r="H159" s="225">
        <v>7.3101079186504825E-2</v>
      </c>
      <c r="I159" s="226">
        <v>7.829448658938673E-2</v>
      </c>
      <c r="J159" s="226">
        <v>8.3722852403704195E-2</v>
      </c>
      <c r="K159" s="227">
        <v>8.9374537137484458E-2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0.91759999999999997</v>
      </c>
      <c r="D160" s="225">
        <v>0.84397500000000003</v>
      </c>
      <c r="E160" s="221">
        <v>0.84675232728985594</v>
      </c>
      <c r="F160" s="225">
        <v>0.6814520385934032</v>
      </c>
      <c r="G160" s="225">
        <v>0.70519395977273569</v>
      </c>
      <c r="H160" s="225">
        <v>0.70143632459684457</v>
      </c>
      <c r="I160" s="226">
        <v>0.69635755894637585</v>
      </c>
      <c r="J160" s="226">
        <v>0.69108680517263665</v>
      </c>
      <c r="K160" s="227">
        <v>0.68433284389814653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1.6374097109792521E-3</v>
      </c>
      <c r="D161" s="225">
        <v>1.300878063026143E-3</v>
      </c>
      <c r="E161" s="221">
        <v>1.1007610081026431E-3</v>
      </c>
      <c r="F161" s="225">
        <v>6.3362536226942872E-4</v>
      </c>
      <c r="G161" s="225">
        <v>6.2853991233658877E-4</v>
      </c>
      <c r="H161" s="225">
        <v>6.2531517653609725E-4</v>
      </c>
      <c r="I161" s="226">
        <v>6.227247980506791E-4</v>
      </c>
      <c r="J161" s="226">
        <v>6.2118129242929188E-4</v>
      </c>
      <c r="K161" s="227">
        <v>6.2074771461881329E-4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9.7881227235732306E-3</v>
      </c>
      <c r="D162" s="225">
        <v>9.713852468618573E-3</v>
      </c>
      <c r="E162" s="221">
        <v>9.4954489323257167E-3</v>
      </c>
      <c r="F162" s="225">
        <v>9.8446533772242866E-3</v>
      </c>
      <c r="G162" s="225">
        <v>1.0630697412505982E-2</v>
      </c>
      <c r="H162" s="225">
        <v>1.1451387339444681E-2</v>
      </c>
      <c r="I162" s="226">
        <v>1.2315255962137565E-2</v>
      </c>
      <c r="J162" s="226">
        <v>1.3228875049396214E-2</v>
      </c>
      <c r="K162" s="227">
        <v>1.4193228235652803E-2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1.1384270014815378E-2</v>
      </c>
      <c r="D163" s="225">
        <v>7.1778192394542865E-3</v>
      </c>
      <c r="E163" s="221">
        <v>4.8639220385642869E-3</v>
      </c>
      <c r="F163" s="225">
        <v>8.0842507511228595E-3</v>
      </c>
      <c r="G163" s="225">
        <v>8.7948170282701587E-3</v>
      </c>
      <c r="H163" s="225">
        <v>9.5602359881155896E-3</v>
      </c>
      <c r="I163" s="226">
        <v>1.0402097463746263E-2</v>
      </c>
      <c r="J163" s="226">
        <v>1.1329835615220126E-2</v>
      </c>
      <c r="K163" s="227">
        <v>1.2353339622517426E-2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1.0743174587012436</v>
      </c>
      <c r="D164" s="225">
        <v>0.71503779262929523</v>
      </c>
      <c r="E164" s="221">
        <v>0.49638745029023207</v>
      </c>
      <c r="F164" s="225">
        <v>0.41525807734525078</v>
      </c>
      <c r="G164" s="225">
        <v>0.26133000000000001</v>
      </c>
      <c r="H164" s="225">
        <v>0.19839999999999999</v>
      </c>
      <c r="I164" s="226">
        <v>0.15624000000000002</v>
      </c>
      <c r="J164" s="226">
        <v>0.15344298676536447</v>
      </c>
      <c r="K164" s="227">
        <v>0.15010077650994025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0.26003158564128426</v>
      </c>
      <c r="D165" s="225">
        <v>0.21003999175332816</v>
      </c>
      <c r="E165" s="221">
        <v>0.19897482656897592</v>
      </c>
      <c r="F165" s="225">
        <v>0.16481889062382496</v>
      </c>
      <c r="G165" s="225">
        <v>0.17578660680483413</v>
      </c>
      <c r="H165" s="225">
        <v>0.17659331636669023</v>
      </c>
      <c r="I165" s="226">
        <v>0.17647293834131272</v>
      </c>
      <c r="J165" s="226">
        <v>0.17607610818085584</v>
      </c>
      <c r="K165" s="227">
        <v>0.17466516347320613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3.1890629414151575E-3</v>
      </c>
      <c r="D166" s="225">
        <v>2.4613550915289291E-3</v>
      </c>
      <c r="E166" s="221">
        <v>2.2086567980792856E-3</v>
      </c>
      <c r="F166" s="225">
        <v>2.2740684986839285E-3</v>
      </c>
      <c r="G166" s="225">
        <v>2.3587543110033414E-3</v>
      </c>
      <c r="H166" s="225">
        <v>2.3202399549476145E-3</v>
      </c>
      <c r="I166" s="226">
        <v>2.2788958904405481E-3</v>
      </c>
      <c r="J166" s="226">
        <v>2.2394006456466784E-3</v>
      </c>
      <c r="K166" s="227">
        <v>2.2018041480695487E-3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2.1402411611721801E-2</v>
      </c>
      <c r="D167" s="225">
        <v>2.6159735567459999E-2</v>
      </c>
      <c r="E167" s="221">
        <v>2.5237470998274857E-2</v>
      </c>
      <c r="F167" s="225">
        <v>2.6978855720878284E-2</v>
      </c>
      <c r="G167" s="225">
        <v>2.7508683073276433E-2</v>
      </c>
      <c r="H167" s="225">
        <v>3.1265451635189102E-2</v>
      </c>
      <c r="I167" s="226">
        <v>3.4639456762130018E-2</v>
      </c>
      <c r="J167" s="226">
        <v>3.8141210980048669E-2</v>
      </c>
      <c r="K167" s="227">
        <v>4.123885254234394E-2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0.434</v>
      </c>
      <c r="D168" s="225">
        <v>2.1901777370767865E-2</v>
      </c>
      <c r="E168" s="221">
        <v>2.2014870433833822E-2</v>
      </c>
      <c r="F168" s="225">
        <v>2.2922961059381085E-2</v>
      </c>
      <c r="G168" s="225">
        <v>2.351800355661909E-2</v>
      </c>
      <c r="H168" s="225">
        <v>2.3659929987346884E-2</v>
      </c>
      <c r="I168" s="226">
        <v>2.3694508849148786E-2</v>
      </c>
      <c r="J168" s="226">
        <v>2.3690830901310682E-2</v>
      </c>
      <c r="K168" s="227">
        <v>2.3673922572102015E-2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1.9369212625752428</v>
      </c>
      <c r="D169" s="225">
        <v>2.6344752738052959</v>
      </c>
      <c r="E169" s="221">
        <v>2.4344511003072786</v>
      </c>
      <c r="F169" s="225">
        <v>1.7382536259542927</v>
      </c>
      <c r="G169" s="225">
        <v>2.0981396483496146</v>
      </c>
      <c r="H169" s="225">
        <v>2.2189111022142507</v>
      </c>
      <c r="I169" s="226">
        <v>2.3243925002927224</v>
      </c>
      <c r="J169" s="226">
        <v>2.4289280290959856</v>
      </c>
      <c r="K169" s="227">
        <v>2.5328715520089005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2.27012485865</v>
      </c>
      <c r="D170" s="225">
        <v>2.4325341962400002</v>
      </c>
      <c r="E170" s="221">
        <v>2.6246842577199998</v>
      </c>
      <c r="F170" s="225">
        <v>2.7536835468099996</v>
      </c>
      <c r="G170" s="225">
        <v>2.6689696593541825</v>
      </c>
      <c r="H170" s="225">
        <v>2.6565770431363576</v>
      </c>
      <c r="I170" s="226">
        <v>2.6395864686871553</v>
      </c>
      <c r="J170" s="226">
        <v>2.618550594127508</v>
      </c>
      <c r="K170" s="227">
        <v>2.5876019441437745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0.57153156738140587</v>
      </c>
      <c r="D171" s="225">
        <v>0.51642019022678753</v>
      </c>
      <c r="E171" s="221">
        <v>0.35726151984305798</v>
      </c>
      <c r="F171" s="225">
        <v>0.3792441570660478</v>
      </c>
      <c r="G171" s="225">
        <v>0.43382559705024476</v>
      </c>
      <c r="H171" s="225">
        <v>0.4745363134769654</v>
      </c>
      <c r="I171" s="226">
        <v>0.51839552350223128</v>
      </c>
      <c r="J171" s="226">
        <v>0.56631232358306161</v>
      </c>
      <c r="K171" s="227">
        <v>0.61775165878042371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0.10609820451688541</v>
      </c>
      <c r="D172" s="225">
        <v>0.14606280160706139</v>
      </c>
      <c r="E172" s="221">
        <v>0.18522344269086427</v>
      </c>
      <c r="F172" s="225">
        <v>0.21805556202445714</v>
      </c>
      <c r="G172" s="225">
        <v>0.22390814811359697</v>
      </c>
      <c r="H172" s="225">
        <v>0.23711343492583814</v>
      </c>
      <c r="I172" s="226">
        <v>0.24565043429385522</v>
      </c>
      <c r="J172" s="226">
        <v>0.25290741097575298</v>
      </c>
      <c r="K172" s="227">
        <v>0.25668103985176394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9.9266175914090437E-3</v>
      </c>
      <c r="D173" s="225">
        <v>4.285479450245714E-3</v>
      </c>
      <c r="E173" s="221">
        <v>4.9641668444345994E-3</v>
      </c>
      <c r="F173" s="225">
        <v>6.4147047656685696E-3</v>
      </c>
      <c r="G173" s="225">
        <v>6.6737601673567048E-3</v>
      </c>
      <c r="H173" s="225">
        <v>7.2197179699662909E-3</v>
      </c>
      <c r="I173" s="226">
        <v>7.8152754744007357E-3</v>
      </c>
      <c r="J173" s="226">
        <v>8.4669853565955949E-3</v>
      </c>
      <c r="K173" s="227">
        <v>9.1797364547632314E-3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2.5434746855779406E-4</v>
      </c>
      <c r="D174" s="225">
        <v>2.6583913768929039E-4</v>
      </c>
      <c r="E174" s="221">
        <v>2.7440158244850795E-4</v>
      </c>
      <c r="F174" s="225">
        <v>3.180811122404202E-4</v>
      </c>
      <c r="G174" s="225">
        <v>2.8440355204193047E-4</v>
      </c>
      <c r="H174" s="225">
        <v>3.064863670680369E-4</v>
      </c>
      <c r="I174" s="226">
        <v>3.2625751257701484E-4</v>
      </c>
      <c r="J174" s="226">
        <v>3.4614800098364254E-4</v>
      </c>
      <c r="K174" s="227">
        <v>3.6588997539016777E-4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0.72810852293191719</v>
      </c>
      <c r="D175" s="225">
        <v>0.63566355426101773</v>
      </c>
      <c r="E175" s="221">
        <v>0.59432301442474467</v>
      </c>
      <c r="F175" s="225">
        <v>0.48976079994401811</v>
      </c>
      <c r="G175" s="225">
        <v>0.47096768105203241</v>
      </c>
      <c r="H175" s="225">
        <v>0.47202275698150614</v>
      </c>
      <c r="I175" s="226">
        <v>0.46955757341336285</v>
      </c>
      <c r="J175" s="226">
        <v>0.46616055435197568</v>
      </c>
      <c r="K175" s="227">
        <v>0.46089892047894698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0.45171063862238059</v>
      </c>
      <c r="D176" s="225">
        <v>0.40847422235520692</v>
      </c>
      <c r="E176" s="221">
        <v>0.33756624456495782</v>
      </c>
      <c r="F176" s="225">
        <v>0.31160640240351656</v>
      </c>
      <c r="G176" s="225">
        <v>0.3142189300991432</v>
      </c>
      <c r="H176" s="225">
        <v>0.31153079257592392</v>
      </c>
      <c r="I176" s="226">
        <v>0.30759149403497599</v>
      </c>
      <c r="J176" s="226">
        <v>0.30347821364538463</v>
      </c>
      <c r="K176" s="227">
        <v>0.29871864864852227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1.0487847203293432E-2</v>
      </c>
      <c r="D177" s="225">
        <v>1.1800390372915888E-2</v>
      </c>
      <c r="E177" s="221">
        <v>1.4073114008693969E-2</v>
      </c>
      <c r="F177" s="225">
        <v>1.5310861916360063E-2</v>
      </c>
      <c r="G177" s="225">
        <v>1.6269546348400218E-2</v>
      </c>
      <c r="H177" s="225">
        <v>1.6821223015095452E-2</v>
      </c>
      <c r="I177" s="226">
        <v>1.7374064247501875E-2</v>
      </c>
      <c r="J177" s="226">
        <v>1.7917782060031185E-2</v>
      </c>
      <c r="K177" s="227">
        <v>1.8432980795557739E-2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0.15597566498814242</v>
      </c>
      <c r="D178" s="225">
        <v>0.12256215422345047</v>
      </c>
      <c r="E178" s="221">
        <v>0.10698093337336322</v>
      </c>
      <c r="F178" s="225">
        <v>0.13679871731550952</v>
      </c>
      <c r="G178" s="225">
        <v>0.18255911550445739</v>
      </c>
      <c r="H178" s="225">
        <v>0.18967460413882573</v>
      </c>
      <c r="I178" s="226">
        <v>0.19659158393290921</v>
      </c>
      <c r="J178" s="226">
        <v>0.20337417278357925</v>
      </c>
      <c r="K178" s="227">
        <v>0.209368900520604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0.20810300000000001</v>
      </c>
      <c r="D179" s="225">
        <v>0.22545519391199256</v>
      </c>
      <c r="E179" s="221">
        <v>0.26118777637377505</v>
      </c>
      <c r="F179" s="225">
        <v>0.27334938828312572</v>
      </c>
      <c r="G179" s="225">
        <v>0.28286760578092801</v>
      </c>
      <c r="H179" s="225">
        <v>0.30201272862681888</v>
      </c>
      <c r="I179" s="226">
        <v>0.3181939236048239</v>
      </c>
      <c r="J179" s="226">
        <v>0.33429984560120157</v>
      </c>
      <c r="K179" s="227">
        <v>0.3502612255959468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5.8014729884988254</v>
      </c>
      <c r="D180" s="225">
        <v>5.376433333333333</v>
      </c>
      <c r="E180" s="221">
        <v>2.5110000000000001</v>
      </c>
      <c r="F180" s="225">
        <v>2.7194298892519373</v>
      </c>
      <c r="G180" s="225">
        <v>3.171660806285526</v>
      </c>
      <c r="H180" s="225">
        <v>3.3746240014008686</v>
      </c>
      <c r="I180" s="226">
        <v>3.5645270814720078</v>
      </c>
      <c r="J180" s="226">
        <v>3.776967521048697</v>
      </c>
      <c r="K180" s="227">
        <v>3.9973603041029726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2.7229127101946884E-2</v>
      </c>
      <c r="D181" s="225">
        <v>4.4340468124922018E-2</v>
      </c>
      <c r="E181" s="221">
        <v>4.6739620406474287E-2</v>
      </c>
      <c r="F181" s="225">
        <v>5.988048112548857E-2</v>
      </c>
      <c r="G181" s="225">
        <v>6.232802042725373E-2</v>
      </c>
      <c r="H181" s="225">
        <v>6.7155129490139742E-2</v>
      </c>
      <c r="I181" s="226">
        <v>7.1043462936699678E-2</v>
      </c>
      <c r="J181" s="226">
        <v>7.5326667324194158E-2</v>
      </c>
      <c r="K181" s="227">
        <v>7.9663373707127713E-2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3.3290865717785512E-5</v>
      </c>
      <c r="D182" s="225">
        <v>3.1000000000000001E-5</v>
      </c>
      <c r="E182" s="221">
        <v>4.9599999999999998E-2</v>
      </c>
      <c r="F182" s="225">
        <v>6.813567351586218E-2</v>
      </c>
      <c r="G182" s="225">
        <v>8.2312441165039371E-2</v>
      </c>
      <c r="H182" s="225">
        <v>9.0388910762689761E-2</v>
      </c>
      <c r="I182" s="226">
        <v>9.9241634632260281E-2</v>
      </c>
      <c r="J182" s="226">
        <v>0.10895179943069498</v>
      </c>
      <c r="K182" s="227">
        <v>0.11960117400509701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3.3593827130619642E-3</v>
      </c>
      <c r="D183" s="225">
        <v>3.1351787578001982E-3</v>
      </c>
      <c r="E183" s="221">
        <v>3.232968053295357E-3</v>
      </c>
      <c r="F183" s="225">
        <v>3.1947825469096428E-3</v>
      </c>
      <c r="G183" s="225">
        <v>3.2637971451007566E-3</v>
      </c>
      <c r="H183" s="225">
        <v>3.1933191144002744E-3</v>
      </c>
      <c r="I183" s="226">
        <v>3.1195674773387043E-3</v>
      </c>
      <c r="J183" s="226">
        <v>3.0469253029921425E-3</v>
      </c>
      <c r="K183" s="227">
        <v>2.9753002016340321E-3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3.7200000000000002E-3</v>
      </c>
      <c r="D184" s="225">
        <v>4.1262357849415222E-3</v>
      </c>
      <c r="E184" s="221">
        <v>5.057795729940512E-3</v>
      </c>
      <c r="F184" s="225">
        <v>7.137172327270438E-3</v>
      </c>
      <c r="G184" s="225">
        <v>7.1977348141078236E-3</v>
      </c>
      <c r="H184" s="225">
        <v>7.0480990820855158E-3</v>
      </c>
      <c r="I184" s="226">
        <v>6.901855312287244E-3</v>
      </c>
      <c r="J184" s="226">
        <v>6.7589642104637082E-3</v>
      </c>
      <c r="K184" s="227">
        <v>6.6193602645344728E-3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0.20079867727170003</v>
      </c>
      <c r="D185" s="225">
        <v>0.17943784249612046</v>
      </c>
      <c r="E185" s="221">
        <v>0.29376132496404145</v>
      </c>
      <c r="F185" s="225">
        <v>0.31290605297303259</v>
      </c>
      <c r="G185" s="225">
        <v>0.33298760706538494</v>
      </c>
      <c r="H185" s="225">
        <v>0.33916998898093015</v>
      </c>
      <c r="I185" s="226">
        <v>0.34543502642024432</v>
      </c>
      <c r="J185" s="226">
        <v>0.35179637328529395</v>
      </c>
      <c r="K185" s="227">
        <v>0.35822457318925743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2.4973239745304676</v>
      </c>
      <c r="D186" s="225">
        <v>2.5185590092617298</v>
      </c>
      <c r="E186" s="221">
        <v>2.3289172035190648</v>
      </c>
      <c r="F186" s="225">
        <v>2.2634547478739919</v>
      </c>
      <c r="G186" s="225">
        <v>2.346379530300573</v>
      </c>
      <c r="H186" s="225">
        <v>2.4416938496269465</v>
      </c>
      <c r="I186" s="226">
        <v>2.541924272857262</v>
      </c>
      <c r="J186" s="226">
        <v>2.6388694331884226</v>
      </c>
      <c r="K186" s="227">
        <v>2.7314871973987702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1.137379111538946E-3</v>
      </c>
      <c r="D187" s="225">
        <v>8.8435650300452561E-4</v>
      </c>
      <c r="E187" s="221">
        <v>1.0391234894460309E-3</v>
      </c>
      <c r="F187" s="225">
        <v>1.5218062161550777E-3</v>
      </c>
      <c r="G187" s="225">
        <v>1.4912751561266054E-3</v>
      </c>
      <c r="H187" s="225">
        <v>1.5507219583336153E-3</v>
      </c>
      <c r="I187" s="226">
        <v>1.6089242603731372E-3</v>
      </c>
      <c r="J187" s="226">
        <v>1.6662345047860759E-3</v>
      </c>
      <c r="K187" s="227">
        <v>1.7172334276972134E-3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8.2163150745867929E-6</v>
      </c>
      <c r="D188" s="225">
        <v>4.2671813362055178E-6</v>
      </c>
      <c r="E188" s="221">
        <v>4.8957934961374174E-6</v>
      </c>
      <c r="F188" s="225">
        <v>4.5899768550149896E-6</v>
      </c>
      <c r="G188" s="225">
        <v>4.6357538774199505E-6</v>
      </c>
      <c r="H188" s="225">
        <v>4.7189773701575658E-6</v>
      </c>
      <c r="I188" s="226">
        <v>4.8186265101445789E-6</v>
      </c>
      <c r="J188" s="226">
        <v>4.9358796557630082E-6</v>
      </c>
      <c r="K188" s="227">
        <v>5.072026184218836E-6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0.17951756549095019</v>
      </c>
      <c r="D189" s="225">
        <v>0.2055047154759343</v>
      </c>
      <c r="E189" s="221">
        <v>0.24016936188040716</v>
      </c>
      <c r="F189" s="225">
        <v>0.30259692894042861</v>
      </c>
      <c r="G189" s="225">
        <v>0.34346562268153219</v>
      </c>
      <c r="H189" s="225">
        <v>0.38398083951568096</v>
      </c>
      <c r="I189" s="226">
        <v>0.42896588118980533</v>
      </c>
      <c r="J189" s="226">
        <v>0.47925917487301006</v>
      </c>
      <c r="K189" s="227">
        <v>0.53552206108700151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8.7733827089342213</v>
      </c>
      <c r="D190" s="225">
        <v>7.4683149840764731</v>
      </c>
      <c r="E190" s="221">
        <v>4.6030059724192682</v>
      </c>
      <c r="F190" s="225">
        <v>3.6181280807367129</v>
      </c>
      <c r="G190" s="225">
        <v>3.1304672184767783</v>
      </c>
      <c r="H190" s="225">
        <v>3.0570241079877083</v>
      </c>
      <c r="I190" s="226">
        <v>2.9861517501350359</v>
      </c>
      <c r="J190" s="226">
        <v>2.9177642161203248</v>
      </c>
      <c r="K190" s="227">
        <v>2.8457376607763996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4.0594214606006086E-3</v>
      </c>
      <c r="D191" s="225">
        <v>4.6593382591110155E-3</v>
      </c>
      <c r="E191" s="221">
        <v>5.4966573839796149E-3</v>
      </c>
      <c r="F191" s="225">
        <v>7.7392082380171451E-3</v>
      </c>
      <c r="G191" s="225">
        <v>7.4488405703774969E-3</v>
      </c>
      <c r="H191" s="225">
        <v>7.7738469779608833E-3</v>
      </c>
      <c r="I191" s="226">
        <v>8.1110091628464175E-3</v>
      </c>
      <c r="J191" s="226">
        <v>8.4594037380747306E-3</v>
      </c>
      <c r="K191" s="227">
        <v>8.8172407675334939E-3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2.6891035799311322</v>
      </c>
      <c r="D192" s="225">
        <v>2.5076393052254264</v>
      </c>
      <c r="E192" s="221">
        <v>2.4693791235913798</v>
      </c>
      <c r="F192" s="225">
        <v>2.1664133821598237</v>
      </c>
      <c r="G192" s="225">
        <v>2.0372317904385859</v>
      </c>
      <c r="H192" s="225">
        <v>2.0275706235523767</v>
      </c>
      <c r="I192" s="226">
        <v>2.0139571995606604</v>
      </c>
      <c r="J192" s="226">
        <v>1.9968711157592227</v>
      </c>
      <c r="K192" s="227">
        <v>1.9711359863921321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14.494629163699999</v>
      </c>
      <c r="D193" s="225">
        <v>15.685937364500001</v>
      </c>
      <c r="E193" s="221">
        <v>17.0914427158</v>
      </c>
      <c r="F193" s="225">
        <v>17.253384195499997</v>
      </c>
      <c r="G193" s="225">
        <v>17.935521485015634</v>
      </c>
      <c r="H193" s="225">
        <v>18.549906542638428</v>
      </c>
      <c r="I193" s="226">
        <v>19.005390084163334</v>
      </c>
      <c r="J193" s="226">
        <v>19.463818563154945</v>
      </c>
      <c r="K193" s="227">
        <v>19.916456267991613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2.1410961395389838E-2</v>
      </c>
      <c r="D194" s="225">
        <v>2.8748059387848673E-2</v>
      </c>
      <c r="E194" s="221">
        <v>3.1341415357645938E-2</v>
      </c>
      <c r="F194" s="225">
        <v>1.9614415444157162E-2</v>
      </c>
      <c r="G194" s="225">
        <v>2.0676616636279149E-2</v>
      </c>
      <c r="H194" s="225">
        <v>2.2412775756514253E-2</v>
      </c>
      <c r="I194" s="226">
        <v>2.4126267246566239E-2</v>
      </c>
      <c r="J194" s="226">
        <v>2.5977985660505156E-2</v>
      </c>
      <c r="K194" s="227">
        <v>2.7917192669724797E-2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0.28681200000000001</v>
      </c>
      <c r="D195" s="225">
        <v>0.24121100000000001</v>
      </c>
      <c r="E195" s="221">
        <v>0.22899700000000001</v>
      </c>
      <c r="F195" s="225">
        <v>0.27608599999999994</v>
      </c>
      <c r="G195" s="225">
        <v>0.31826184130355994</v>
      </c>
      <c r="H195" s="225">
        <v>0.33141521203828422</v>
      </c>
      <c r="I195" s="226">
        <v>0.34404905743313108</v>
      </c>
      <c r="J195" s="226">
        <v>0.35630551136050476</v>
      </c>
      <c r="K195" s="227">
        <v>0.36690239092399729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9.9697834357211617E-3</v>
      </c>
      <c r="D196" s="225">
        <v>9.7205363813642875E-3</v>
      </c>
      <c r="E196" s="221">
        <v>8.6182882992250007E-3</v>
      </c>
      <c r="F196" s="225">
        <v>9.5222397213035707E-3</v>
      </c>
      <c r="G196" s="225">
        <v>9.9968648590965017E-3</v>
      </c>
      <c r="H196" s="225">
        <v>9.8749260313128213E-3</v>
      </c>
      <c r="I196" s="226">
        <v>9.6912574572529248E-3</v>
      </c>
      <c r="J196" s="226">
        <v>9.5032205530492728E-3</v>
      </c>
      <c r="K196" s="227">
        <v>9.3106585559108532E-3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0.40295191958001991</v>
      </c>
      <c r="D197" s="225">
        <v>0.45666094838681065</v>
      </c>
      <c r="E197" s="221">
        <v>0.44335031867534225</v>
      </c>
      <c r="F197" s="225">
        <v>0.48484953969893291</v>
      </c>
      <c r="G197" s="225">
        <v>0.47972566046467979</v>
      </c>
      <c r="H197" s="225">
        <v>0.51547043619736532</v>
      </c>
      <c r="I197" s="226">
        <v>0.55324854284975289</v>
      </c>
      <c r="J197" s="226">
        <v>0.59397720241486018</v>
      </c>
      <c r="K197" s="227">
        <v>0.63763122860677413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0.9116931769181843</v>
      </c>
      <c r="D198" s="225">
        <v>1.1222628882183683</v>
      </c>
      <c r="E198" s="221">
        <v>1.335746586750143</v>
      </c>
      <c r="F198" s="225">
        <v>1.7685613270104916</v>
      </c>
      <c r="G198" s="225">
        <v>1.9906769787513501</v>
      </c>
      <c r="H198" s="225">
        <v>2.1822891361161618</v>
      </c>
      <c r="I198" s="226">
        <v>2.3687732653126958</v>
      </c>
      <c r="J198" s="226">
        <v>2.579144317900643</v>
      </c>
      <c r="K198" s="227">
        <v>2.8019680828201556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1.1768459081312127E-2</v>
      </c>
      <c r="D199" s="225">
        <v>1.24E-2</v>
      </c>
      <c r="E199" s="221">
        <v>1.5476700695361527E-2</v>
      </c>
      <c r="F199" s="225">
        <v>2.1531818412539296E-2</v>
      </c>
      <c r="G199" s="225">
        <v>2.3769218390725134E-2</v>
      </c>
      <c r="H199" s="225">
        <v>2.5095938286258942E-2</v>
      </c>
      <c r="I199" s="226">
        <v>2.6451637188766818E-2</v>
      </c>
      <c r="J199" s="226">
        <v>2.7816490426212263E-2</v>
      </c>
      <c r="K199" s="227">
        <v>2.9157877408265781E-2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9.3370036792828586E-5</v>
      </c>
      <c r="D200" s="225">
        <v>9.290772016995611E-5</v>
      </c>
      <c r="E200" s="221">
        <v>9.9609797032699661E-5</v>
      </c>
      <c r="F200" s="225">
        <v>1.109173544434658E-4</v>
      </c>
      <c r="G200" s="225">
        <v>1.1179344482853464E-4</v>
      </c>
      <c r="H200" s="225">
        <v>1.1997688837312561E-4</v>
      </c>
      <c r="I200" s="226">
        <v>1.2794916577524995E-4</v>
      </c>
      <c r="J200" s="226">
        <v>1.3622303935021237E-4</v>
      </c>
      <c r="K200" s="227">
        <v>1.4478696363696422E-4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7.1363718930381417E-2</v>
      </c>
      <c r="D201" s="225">
        <v>6.0136534719737157E-2</v>
      </c>
      <c r="E201" s="221">
        <v>8.8640516109090003E-2</v>
      </c>
      <c r="F201" s="225">
        <v>0.11243435747940002</v>
      </c>
      <c r="G201" s="225">
        <v>0.11487780644037307</v>
      </c>
      <c r="H201" s="225">
        <v>0.12378000906080802</v>
      </c>
      <c r="I201" s="226">
        <v>0.13234846893678381</v>
      </c>
      <c r="J201" s="226">
        <v>0.1412420824579064</v>
      </c>
      <c r="K201" s="227">
        <v>0.15038427761593931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v>203.75900713368949</v>
      </c>
      <c r="D202" s="231">
        <v>194.57468561438887</v>
      </c>
      <c r="E202" s="231">
        <v>174.38205077696185</v>
      </c>
      <c r="F202" s="231">
        <v>179.03901240083502</v>
      </c>
      <c r="G202" s="231">
        <v>183.69401941887051</v>
      </c>
      <c r="H202" s="231">
        <v>191.4854859524666</v>
      </c>
      <c r="I202" s="232">
        <v>198.44095708767242</v>
      </c>
      <c r="J202" s="232">
        <v>205.94424191202134</v>
      </c>
      <c r="K202" s="233">
        <v>213.5881819227817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0">SUMIF($M$7:$M$201,$N$204,C$7:C$201)</f>
        <v>15.064896742805393</v>
      </c>
      <c r="D204" s="225">
        <f t="shared" si="0"/>
        <v>12.590965709621717</v>
      </c>
      <c r="E204" s="225">
        <f t="shared" si="0"/>
        <v>13.765982188090071</v>
      </c>
      <c r="F204" s="225">
        <f t="shared" si="0"/>
        <v>18.869358429476137</v>
      </c>
      <c r="G204" s="225">
        <f t="shared" si="0"/>
        <v>18.336618134016785</v>
      </c>
      <c r="H204" s="225">
        <f t="shared" si="0"/>
        <v>19.948771479027219</v>
      </c>
      <c r="I204" s="225">
        <f t="shared" si="0"/>
        <v>21.643707757028253</v>
      </c>
      <c r="J204" s="225">
        <f t="shared" si="0"/>
        <v>23.487892635476037</v>
      </c>
      <c r="K204" s="227">
        <f t="shared" si="0"/>
        <v>25.492173788238489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1">SUMIF($M$7:$M$201,$N$205,C$7:C$201)</f>
        <v>6.7737894897364157</v>
      </c>
      <c r="D205" s="225">
        <f t="shared" si="1"/>
        <v>8.2420695906109707</v>
      </c>
      <c r="E205" s="225">
        <f t="shared" si="1"/>
        <v>7.7823768123893942</v>
      </c>
      <c r="F205" s="225">
        <f t="shared" si="1"/>
        <v>10.914745162384419</v>
      </c>
      <c r="G205" s="225">
        <f t="shared" si="1"/>
        <v>10.510280162826719</v>
      </c>
      <c r="H205" s="225">
        <f t="shared" si="1"/>
        <v>11.098050391109522</v>
      </c>
      <c r="I205" s="225">
        <f t="shared" si="1"/>
        <v>11.718972798802486</v>
      </c>
      <c r="J205" s="225">
        <f t="shared" si="1"/>
        <v>12.385042739770231</v>
      </c>
      <c r="K205" s="227">
        <f t="shared" si="1"/>
        <v>13.096051378752811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2">SUMIF($M$7:$M$201,$N$206,C$7:C$201)</f>
        <v>6.1679597355878149E-2</v>
      </c>
      <c r="D206" s="225">
        <f t="shared" si="2"/>
        <v>7.6377022253737673E-2</v>
      </c>
      <c r="E206" s="221">
        <f t="shared" si="2"/>
        <v>0.14041939522065022</v>
      </c>
      <c r="F206" s="225">
        <f t="shared" si="2"/>
        <v>0.14488634409849524</v>
      </c>
      <c r="G206" s="225">
        <f t="shared" si="2"/>
        <v>0.15154924365830047</v>
      </c>
      <c r="H206" s="225">
        <f t="shared" si="2"/>
        <v>0.15554081038970269</v>
      </c>
      <c r="I206" s="226">
        <f t="shared" si="2"/>
        <v>0.15959990107604199</v>
      </c>
      <c r="J206" s="226">
        <f t="shared" si="2"/>
        <v>0.16368894004471787</v>
      </c>
      <c r="K206" s="227">
        <f t="shared" si="2"/>
        <v>0.16774078796261993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3">SUMIF($M$7:$M$201,$N$207,C$7:C$201)</f>
        <v>0.9677231972512792</v>
      </c>
      <c r="D207" s="225">
        <f t="shared" si="3"/>
        <v>1.0050810747361996</v>
      </c>
      <c r="E207" s="221">
        <f t="shared" si="3"/>
        <v>0.91813507679256878</v>
      </c>
      <c r="F207" s="225">
        <f t="shared" si="3"/>
        <v>1.0551481251609394</v>
      </c>
      <c r="G207" s="225">
        <f t="shared" si="3"/>
        <v>1.1582166697875698</v>
      </c>
      <c r="H207" s="225">
        <f t="shared" si="3"/>
        <v>1.2397850344236265</v>
      </c>
      <c r="I207" s="226">
        <f t="shared" si="3"/>
        <v>1.3244211104910915</v>
      </c>
      <c r="J207" s="226">
        <f t="shared" si="3"/>
        <v>1.4164742829772681</v>
      </c>
      <c r="K207" s="227">
        <f t="shared" si="3"/>
        <v>1.5137178347865174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4">SUMIF($M$7:$M$201,$N$208,C$7:C$201)</f>
        <v>1.3605604699512401</v>
      </c>
      <c r="D208" s="225">
        <f t="shared" si="4"/>
        <v>1.1919170886010078</v>
      </c>
      <c r="E208" s="221">
        <f t="shared" si="4"/>
        <v>1.2663744869283204</v>
      </c>
      <c r="F208" s="225">
        <f t="shared" si="4"/>
        <v>1.1181862638023385</v>
      </c>
      <c r="G208" s="225">
        <f t="shared" si="4"/>
        <v>1.1648737237789746</v>
      </c>
      <c r="H208" s="225">
        <f t="shared" si="4"/>
        <v>1.1599926737888528</v>
      </c>
      <c r="I208" s="226">
        <f t="shared" si="4"/>
        <v>1.1533470287043808</v>
      </c>
      <c r="J208" s="226">
        <f t="shared" si="4"/>
        <v>1.1466261530293134</v>
      </c>
      <c r="K208" s="227">
        <f t="shared" si="4"/>
        <v>1.1378774605656146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5">SUMIF($N$7:$N$208,$B$210,C$7:C$208)</f>
        <v>21.375248800524648</v>
      </c>
      <c r="D210" s="240">
        <f t="shared" si="5"/>
        <v>21.723560969245632</v>
      </c>
      <c r="E210" s="240">
        <f t="shared" si="5"/>
        <v>25.617443896927085</v>
      </c>
      <c r="F210" s="240">
        <f t="shared" si="5"/>
        <v>29.401946558409492</v>
      </c>
      <c r="G210" s="240">
        <f t="shared" si="5"/>
        <v>29.643965576147611</v>
      </c>
      <c r="H210" s="240">
        <f t="shared" si="5"/>
        <v>31.802461038827992</v>
      </c>
      <c r="I210" s="241">
        <f t="shared" si="5"/>
        <v>34.04277179077701</v>
      </c>
      <c r="J210" s="241">
        <f t="shared" si="5"/>
        <v>36.442618638592648</v>
      </c>
      <c r="K210" s="242">
        <f t="shared" si="5"/>
        <v>38.999802529246224</v>
      </c>
    </row>
    <row r="211" spans="2:11">
      <c r="B211" s="239" t="s">
        <v>25</v>
      </c>
      <c r="C211" s="243">
        <f t="shared" ref="C211:K211" si="6">SUMIF($N$7:$N$208,$B$211,C$7:C$208)</f>
        <v>11.238620176980831</v>
      </c>
      <c r="D211" s="243">
        <f t="shared" si="6"/>
        <v>13.347896204028324</v>
      </c>
      <c r="E211" s="243">
        <f t="shared" si="6"/>
        <v>13.071899391794718</v>
      </c>
      <c r="F211" s="243">
        <f t="shared" si="6"/>
        <v>16.58857926375013</v>
      </c>
      <c r="G211" s="243">
        <f t="shared" si="6"/>
        <v>17.02771985165484</v>
      </c>
      <c r="H211" s="243">
        <f t="shared" si="6"/>
        <v>18.033392366787012</v>
      </c>
      <c r="I211" s="244">
        <f t="shared" si="6"/>
        <v>19.08798203597275</v>
      </c>
      <c r="J211" s="244">
        <f t="shared" si="6"/>
        <v>20.214351689407099</v>
      </c>
      <c r="K211" s="245">
        <f t="shared" si="6"/>
        <v>21.415208099260624</v>
      </c>
    </row>
    <row r="212" spans="2:11">
      <c r="B212" s="239" t="s">
        <v>239</v>
      </c>
      <c r="C212" s="243">
        <f t="shared" ref="C212:K212" si="7">SUMIF($N$7:$N$208,$B$212,C$7:C$208)</f>
        <v>6.8825169677245794</v>
      </c>
      <c r="D212" s="243">
        <f t="shared" si="7"/>
        <v>8.1741015074675136</v>
      </c>
      <c r="E212" s="243">
        <f t="shared" si="7"/>
        <v>3.3108155899533025</v>
      </c>
      <c r="F212" s="243">
        <f t="shared" si="7"/>
        <v>3.5839036190865703</v>
      </c>
      <c r="G212" s="243">
        <f t="shared" si="7"/>
        <v>3.7481109719085186</v>
      </c>
      <c r="H212" s="243">
        <f t="shared" si="7"/>
        <v>3.9161344309416179</v>
      </c>
      <c r="I212" s="244">
        <f t="shared" si="7"/>
        <v>4.0917455257803557</v>
      </c>
      <c r="J212" s="244">
        <f t="shared" si="7"/>
        <v>4.2744731045052049</v>
      </c>
      <c r="K212" s="245">
        <f t="shared" si="7"/>
        <v>4.4638492766856039</v>
      </c>
    </row>
    <row r="213" spans="2:11">
      <c r="B213" s="239" t="s">
        <v>429</v>
      </c>
      <c r="C213" s="243">
        <f t="shared" ref="C213:K213" si="8">SUMIF($N$7:$N$208,$B$213,C$7:C$208)</f>
        <v>67.623870625836119</v>
      </c>
      <c r="D213" s="243">
        <f t="shared" si="8"/>
        <v>65.276605560850157</v>
      </c>
      <c r="E213" s="243">
        <f t="shared" si="8"/>
        <v>64.642020445825821</v>
      </c>
      <c r="F213" s="243">
        <f t="shared" si="8"/>
        <v>62.568592454418905</v>
      </c>
      <c r="G213" s="243">
        <f t="shared" si="8"/>
        <v>64.055137052391615</v>
      </c>
      <c r="H213" s="243">
        <f t="shared" si="8"/>
        <v>65.449615680021779</v>
      </c>
      <c r="I213" s="244">
        <f t="shared" si="8"/>
        <v>66.179378930838041</v>
      </c>
      <c r="J213" s="244">
        <f t="shared" si="8"/>
        <v>66.998572445239262</v>
      </c>
      <c r="K213" s="245">
        <f t="shared" si="8"/>
        <v>67.776575987101467</v>
      </c>
    </row>
    <row r="214" spans="2:11">
      <c r="B214" s="239" t="s">
        <v>430</v>
      </c>
      <c r="C214" s="243">
        <f t="shared" ref="C214:K214" si="9">SUMIF($N$7:$N$208,$B$214,C$7:C$208)</f>
        <v>30.931089757376135</v>
      </c>
      <c r="D214" s="243">
        <f t="shared" si="9"/>
        <v>34.816470414104714</v>
      </c>
      <c r="E214" s="243">
        <f t="shared" si="9"/>
        <v>33.263862028162841</v>
      </c>
      <c r="F214" s="243">
        <f t="shared" si="9"/>
        <v>33.381844646109954</v>
      </c>
      <c r="G214" s="243">
        <f t="shared" si="9"/>
        <v>36.268772736941791</v>
      </c>
      <c r="H214" s="243">
        <f t="shared" si="9"/>
        <v>39.452336033169196</v>
      </c>
      <c r="I214" s="244">
        <f t="shared" si="9"/>
        <v>42.405903022188205</v>
      </c>
      <c r="J214" s="244">
        <f t="shared" si="9"/>
        <v>45.607047926002522</v>
      </c>
      <c r="K214" s="245">
        <f t="shared" si="9"/>
        <v>48.871646768957817</v>
      </c>
    </row>
    <row r="215" spans="2:11">
      <c r="B215" s="239" t="s">
        <v>431</v>
      </c>
      <c r="C215" s="243">
        <f t="shared" ref="C215:K215" si="10">SUMIF($N$7:$N$208,$B$215,C$7:C$208)</f>
        <v>65.707660805247244</v>
      </c>
      <c r="D215" s="243">
        <f t="shared" si="10"/>
        <v>51.236050958692623</v>
      </c>
      <c r="E215" s="243">
        <f t="shared" si="10"/>
        <v>34.476009424298198</v>
      </c>
      <c r="F215" s="243">
        <f t="shared" si="10"/>
        <v>33.514145859060136</v>
      </c>
      <c r="G215" s="243">
        <f t="shared" si="10"/>
        <v>32.950313229826094</v>
      </c>
      <c r="H215" s="243">
        <f t="shared" si="10"/>
        <v>32.831546402719042</v>
      </c>
      <c r="I215" s="244">
        <f t="shared" si="10"/>
        <v>32.633175782116027</v>
      </c>
      <c r="J215" s="244">
        <f t="shared" si="10"/>
        <v>32.407178108274579</v>
      </c>
      <c r="K215" s="245">
        <f t="shared" si="10"/>
        <v>32.061099261530003</v>
      </c>
    </row>
    <row r="216" spans="2:11">
      <c r="B216" s="246" t="s">
        <v>476</v>
      </c>
      <c r="C216" s="247">
        <f t="shared" ref="C216:K217" si="11">SUMIF($O$7:$O$208,$B216,C$7:C$208)</f>
        <v>42.902032599777279</v>
      </c>
      <c r="D216" s="247">
        <f t="shared" si="11"/>
        <v>36.575285820223172</v>
      </c>
      <c r="E216" s="247">
        <f t="shared" si="11"/>
        <v>34.42392424630178</v>
      </c>
      <c r="F216" s="247">
        <f t="shared" si="11"/>
        <v>32.691496197319232</v>
      </c>
      <c r="G216" s="247">
        <f t="shared" si="11"/>
        <v>32.869407903403101</v>
      </c>
      <c r="H216" s="247">
        <f t="shared" si="11"/>
        <v>33.197157634454172</v>
      </c>
      <c r="I216" s="247">
        <f t="shared" si="11"/>
        <v>33.10024010219427</v>
      </c>
      <c r="J216" s="247">
        <f t="shared" si="11"/>
        <v>33.124795128595174</v>
      </c>
      <c r="K216" s="248">
        <f t="shared" si="11"/>
        <v>33.136860086135968</v>
      </c>
    </row>
    <row r="217" spans="2:11" ht="13.5" thickBot="1">
      <c r="B217" s="246" t="s">
        <v>475</v>
      </c>
      <c r="C217" s="247">
        <f t="shared" si="11"/>
        <v>8.8779485097161412</v>
      </c>
      <c r="D217" s="247">
        <f t="shared" si="11"/>
        <v>10.675269962674701</v>
      </c>
      <c r="E217" s="247">
        <f t="shared" si="11"/>
        <v>6.6419782186190623</v>
      </c>
      <c r="F217" s="247">
        <f t="shared" si="11"/>
        <v>6.853569408093187</v>
      </c>
      <c r="G217" s="247">
        <f t="shared" si="11"/>
        <v>7.1449297113773742</v>
      </c>
      <c r="H217" s="247">
        <f t="shared" si="11"/>
        <v>7.4568068418443749</v>
      </c>
      <c r="I217" s="247">
        <f t="shared" si="11"/>
        <v>7.7805272698818335</v>
      </c>
      <c r="J217" s="247">
        <f t="shared" si="11"/>
        <v>8.117774434399271</v>
      </c>
      <c r="K217" s="248">
        <f t="shared" si="11"/>
        <v>8.467759664530103</v>
      </c>
    </row>
    <row r="218" spans="2:11" ht="13.5" thickBot="1">
      <c r="B218" s="249" t="s">
        <v>428</v>
      </c>
      <c r="C218" s="250">
        <f t="shared" ref="C218:K218" si="12">SUM(C210:C215)</f>
        <v>203.75900713368952</v>
      </c>
      <c r="D218" s="250">
        <f t="shared" si="12"/>
        <v>194.57468561438898</v>
      </c>
      <c r="E218" s="250">
        <f t="shared" si="12"/>
        <v>174.38205077696193</v>
      </c>
      <c r="F218" s="250">
        <f t="shared" si="12"/>
        <v>179.03901240083519</v>
      </c>
      <c r="G218" s="250">
        <f t="shared" si="12"/>
        <v>183.69401941887048</v>
      </c>
      <c r="H218" s="250">
        <f t="shared" si="12"/>
        <v>191.48548595246666</v>
      </c>
      <c r="I218" s="251">
        <f t="shared" si="12"/>
        <v>198.44095708767236</v>
      </c>
      <c r="J218" s="251">
        <f t="shared" si="12"/>
        <v>205.94424191202131</v>
      </c>
      <c r="K218" s="252">
        <f t="shared" si="12"/>
        <v>213.58818192278176</v>
      </c>
    </row>
    <row r="219" spans="2:11" ht="12" customHeight="1" thickTop="1">
      <c r="C219" s="253"/>
      <c r="D219" s="253"/>
      <c r="E219" s="253"/>
      <c r="F219" s="253"/>
      <c r="G219" s="253"/>
      <c r="H219" s="253"/>
      <c r="I219" s="253"/>
      <c r="J219" s="253"/>
      <c r="K219" s="253"/>
    </row>
    <row r="220" spans="2:11" ht="13.5" thickBot="1">
      <c r="C220" s="253"/>
      <c r="D220" s="253"/>
      <c r="E220" s="253"/>
      <c r="F220" s="253"/>
      <c r="G220" s="253"/>
      <c r="H220" s="253"/>
      <c r="I220" s="253"/>
      <c r="J220" s="253"/>
      <c r="K220" s="253"/>
    </row>
    <row r="221" spans="2:11" ht="15.75" thickTop="1">
      <c r="B221" s="254" t="s">
        <v>24</v>
      </c>
      <c r="C221" s="255">
        <f>C210/C$218</f>
        <v>0.10490455907306227</v>
      </c>
      <c r="D221" s="255">
        <f t="shared" ref="D221:K221" si="13">D210/D$218</f>
        <v>0.11164638863812792</v>
      </c>
      <c r="E221" s="255">
        <f t="shared" si="13"/>
        <v>0.14690413252274628</v>
      </c>
      <c r="F221" s="255">
        <f t="shared" si="13"/>
        <v>0.16422089333571602</v>
      </c>
      <c r="G221" s="255">
        <f t="shared" si="13"/>
        <v>0.1613768682830746</v>
      </c>
      <c r="H221" s="255">
        <f t="shared" si="13"/>
        <v>0.16608288028014023</v>
      </c>
      <c r="I221" s="255">
        <f t="shared" si="13"/>
        <v>0.17155113687411172</v>
      </c>
      <c r="J221" s="255">
        <f t="shared" si="13"/>
        <v>0.17695381186797549</v>
      </c>
      <c r="K221" s="256">
        <f t="shared" si="13"/>
        <v>0.18259344771868402</v>
      </c>
    </row>
    <row r="222" spans="2:11" ht="15">
      <c r="B222" s="257" t="s">
        <v>25</v>
      </c>
      <c r="C222" s="258">
        <f t="shared" ref="C222:K226" si="14">C211/C$218</f>
        <v>5.5156433745316563E-2</v>
      </c>
      <c r="D222" s="258">
        <f t="shared" si="14"/>
        <v>6.8600373999736966E-2</v>
      </c>
      <c r="E222" s="258">
        <f t="shared" si="14"/>
        <v>7.4961266561281201E-2</v>
      </c>
      <c r="F222" s="258">
        <f t="shared" si="14"/>
        <v>9.265343369193399E-2</v>
      </c>
      <c r="G222" s="258">
        <f t="shared" si="14"/>
        <v>9.2696103583139414E-2</v>
      </c>
      <c r="H222" s="258">
        <f t="shared" si="14"/>
        <v>9.4176288490416066E-2</v>
      </c>
      <c r="I222" s="258">
        <f t="shared" si="14"/>
        <v>9.6189729761984422E-2</v>
      </c>
      <c r="J222" s="258">
        <f t="shared" si="14"/>
        <v>9.8154488330111228E-2</v>
      </c>
      <c r="K222" s="259">
        <f t="shared" si="14"/>
        <v>0.10026401229915818</v>
      </c>
    </row>
    <row r="223" spans="2:11" ht="15">
      <c r="B223" s="257" t="s">
        <v>239</v>
      </c>
      <c r="C223" s="258">
        <f t="shared" si="14"/>
        <v>3.3777731176363901E-2</v>
      </c>
      <c r="D223" s="258">
        <f t="shared" si="14"/>
        <v>4.2010097468008094E-2</v>
      </c>
      <c r="E223" s="258">
        <f t="shared" si="14"/>
        <v>1.8985988381269244E-2</v>
      </c>
      <c r="F223" s="258">
        <f t="shared" si="14"/>
        <v>2.0017445198272619E-2</v>
      </c>
      <c r="G223" s="258">
        <f t="shared" si="14"/>
        <v>2.0404099076093727E-2</v>
      </c>
      <c r="H223" s="258">
        <f t="shared" si="14"/>
        <v>2.0451338186089667E-2</v>
      </c>
      <c r="I223" s="258">
        <f t="shared" si="14"/>
        <v>2.0619460749590111E-2</v>
      </c>
      <c r="J223" s="258">
        <f t="shared" si="14"/>
        <v>2.0755487333951515E-2</v>
      </c>
      <c r="K223" s="259">
        <f t="shared" si="14"/>
        <v>2.0899327090575702E-2</v>
      </c>
    </row>
    <row r="224" spans="2:11" ht="15">
      <c r="B224" s="257" t="s">
        <v>429</v>
      </c>
      <c r="C224" s="258">
        <f t="shared" si="14"/>
        <v>0.331881626128395</v>
      </c>
      <c r="D224" s="258">
        <f t="shared" si="14"/>
        <v>0.33548354635513228</v>
      </c>
      <c r="E224" s="258">
        <f t="shared" si="14"/>
        <v>0.37069193852126581</v>
      </c>
      <c r="F224" s="258">
        <f t="shared" si="14"/>
        <v>0.34946904373187343</v>
      </c>
      <c r="G224" s="258">
        <f t="shared" si="14"/>
        <v>0.34870562065675703</v>
      </c>
      <c r="H224" s="258">
        <f t="shared" si="14"/>
        <v>0.34179935546795776</v>
      </c>
      <c r="I224" s="258">
        <f t="shared" si="14"/>
        <v>0.33349657198841071</v>
      </c>
      <c r="J224" s="258">
        <f t="shared" si="14"/>
        <v>0.32532384408135495</v>
      </c>
      <c r="K224" s="259">
        <f t="shared" si="14"/>
        <v>0.31732362426121796</v>
      </c>
    </row>
    <row r="225" spans="2:11" ht="15">
      <c r="B225" s="257" t="s">
        <v>430</v>
      </c>
      <c r="C225" s="258">
        <f t="shared" si="14"/>
        <v>0.15180231879065723</v>
      </c>
      <c r="D225" s="258">
        <f t="shared" si="14"/>
        <v>0.17893627993882263</v>
      </c>
      <c r="E225" s="258">
        <f t="shared" si="14"/>
        <v>0.19075278608064986</v>
      </c>
      <c r="F225" s="258">
        <f t="shared" si="14"/>
        <v>0.18645011608628731</v>
      </c>
      <c r="G225" s="258">
        <f t="shared" si="14"/>
        <v>0.19744122781830742</v>
      </c>
      <c r="H225" s="258">
        <f t="shared" si="14"/>
        <v>0.20603303606500303</v>
      </c>
      <c r="I225" s="258">
        <f t="shared" si="14"/>
        <v>0.2136953159495851</v>
      </c>
      <c r="J225" s="258">
        <f t="shared" si="14"/>
        <v>0.22145337739272991</v>
      </c>
      <c r="K225" s="259">
        <f t="shared" si="14"/>
        <v>0.22881250417977861</v>
      </c>
    </row>
    <row r="226" spans="2:11" ht="15.75" thickBot="1">
      <c r="B226" s="260" t="s">
        <v>431</v>
      </c>
      <c r="C226" s="261">
        <f t="shared" si="14"/>
        <v>0.32247733108620519</v>
      </c>
      <c r="D226" s="261">
        <f t="shared" si="14"/>
        <v>0.26332331360017197</v>
      </c>
      <c r="E226" s="261">
        <f t="shared" si="14"/>
        <v>0.19770388793278781</v>
      </c>
      <c r="F226" s="261">
        <f t="shared" si="14"/>
        <v>0.18718906795591661</v>
      </c>
      <c r="G226" s="261">
        <f t="shared" si="14"/>
        <v>0.17937608058262772</v>
      </c>
      <c r="H226" s="261">
        <f t="shared" si="14"/>
        <v>0.17145710151039317</v>
      </c>
      <c r="I226" s="261">
        <f t="shared" si="14"/>
        <v>0.1644477846763181</v>
      </c>
      <c r="J226" s="261">
        <f t="shared" si="14"/>
        <v>0.15735899099387696</v>
      </c>
      <c r="K226" s="262">
        <f t="shared" si="14"/>
        <v>0.15010708445058543</v>
      </c>
    </row>
    <row r="227" spans="2:11" ht="13.5" thickTop="1">
      <c r="C227" s="263">
        <f>1-SUM(C221:C226)</f>
        <v>0</v>
      </c>
      <c r="D227" s="263">
        <f t="shared" ref="D227:K227" si="15">1-SUM(D221:D226)</f>
        <v>0</v>
      </c>
      <c r="E227" s="263">
        <f t="shared" si="15"/>
        <v>0</v>
      </c>
      <c r="F227" s="263">
        <f t="shared" si="15"/>
        <v>0</v>
      </c>
      <c r="G227" s="263">
        <f t="shared" si="15"/>
        <v>0</v>
      </c>
      <c r="H227" s="263">
        <f t="shared" si="15"/>
        <v>0</v>
      </c>
      <c r="I227" s="263">
        <f t="shared" si="15"/>
        <v>0</v>
      </c>
      <c r="J227" s="263">
        <f t="shared" si="15"/>
        <v>0</v>
      </c>
      <c r="K227" s="263">
        <f t="shared" si="15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O227"/>
  <sheetViews>
    <sheetView showGridLines="0" topLeftCell="A83" zoomScaleNormal="100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283</v>
      </c>
      <c r="D2" s="215"/>
      <c r="E2" s="215"/>
      <c r="F2" s="215"/>
      <c r="G2" s="215"/>
      <c r="H2" s="215"/>
      <c r="I2" s="215"/>
      <c r="J2" s="215"/>
      <c r="K2" s="215"/>
    </row>
    <row r="3" spans="2:15" ht="16.5">
      <c r="B3" s="213" t="s">
        <v>427</v>
      </c>
      <c r="C3" s="214" t="s">
        <v>433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280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68">
        <v>0.69557915699999995</v>
      </c>
      <c r="D7" s="268">
        <v>0.67570546679999999</v>
      </c>
      <c r="E7" s="268">
        <v>0.51671594519999997</v>
      </c>
      <c r="F7" s="268">
        <v>0.63595808639999996</v>
      </c>
      <c r="G7" s="268">
        <v>0.60210925674374538</v>
      </c>
      <c r="H7" s="268">
        <v>0.61593798962614654</v>
      </c>
      <c r="I7" s="269">
        <v>0.58226733236981021</v>
      </c>
      <c r="J7" s="269">
        <v>0.55043730384423595</v>
      </c>
      <c r="K7" s="270">
        <v>0.52034728486344484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1.3015318679999999E-2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2.297295E-3</v>
      </c>
      <c r="D9" s="225">
        <v>2.3808330000000002E-3</v>
      </c>
      <c r="E9" s="221">
        <v>8.3537999999999993E-4</v>
      </c>
      <c r="F9" s="225">
        <v>8.3537999999999993E-4</v>
      </c>
      <c r="G9" s="225">
        <v>7.9091695137629438E-4</v>
      </c>
      <c r="H9" s="225">
        <v>8.0908205867242882E-4</v>
      </c>
      <c r="I9" s="226">
        <v>7.6485305323903202E-4</v>
      </c>
      <c r="J9" s="226">
        <v>7.2304185561716588E-4</v>
      </c>
      <c r="K9" s="227">
        <v>6.8351629474496238E-4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1.1575200000000001E-2</v>
      </c>
      <c r="D11" s="225">
        <v>3.7619400000000004E-2</v>
      </c>
      <c r="E11" s="221">
        <v>1.24230834E-2</v>
      </c>
      <c r="F11" s="225">
        <v>3.5874438600000003E-2</v>
      </c>
      <c r="G11" s="225">
        <v>3.3965023833283127E-2</v>
      </c>
      <c r="H11" s="225">
        <v>3.4745103589032114E-2</v>
      </c>
      <c r="I11" s="226">
        <v>3.2845739539426599E-2</v>
      </c>
      <c r="J11" s="226">
        <v>3.1050205480820808E-2</v>
      </c>
      <c r="K11" s="227">
        <v>2.9352825478138878E-2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0.41160000000000008</v>
      </c>
      <c r="D13" s="225">
        <v>0.62881958294631046</v>
      </c>
      <c r="E13" s="221">
        <v>0.64567440000000009</v>
      </c>
      <c r="F13" s="225">
        <v>0.54283098538587682</v>
      </c>
      <c r="G13" s="225">
        <v>0.70552632288892547</v>
      </c>
      <c r="H13" s="225">
        <v>0.74728380814208173</v>
      </c>
      <c r="I13" s="226">
        <v>0.78377880969029834</v>
      </c>
      <c r="J13" s="226">
        <v>0.82205611285336688</v>
      </c>
      <c r="K13" s="227">
        <v>0.86220275966201898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0.49049752499999999</v>
      </c>
      <c r="D15" s="225">
        <v>0.64873966500000002</v>
      </c>
      <c r="E15" s="221">
        <v>0.74135937487499992</v>
      </c>
      <c r="F15" s="225">
        <v>0.34136290125000002</v>
      </c>
      <c r="G15" s="225">
        <v>4.6281375E-2</v>
      </c>
      <c r="H15" s="225">
        <v>0.13167432391796011</v>
      </c>
      <c r="I15" s="226">
        <v>0.1744814382201321</v>
      </c>
      <c r="J15" s="226">
        <v>0.2312050776302737</v>
      </c>
      <c r="K15" s="227">
        <v>0.30636948243502621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</v>
      </c>
      <c r="D16" s="225">
        <v>0</v>
      </c>
      <c r="E16" s="221">
        <v>0</v>
      </c>
      <c r="F16" s="225">
        <v>0</v>
      </c>
      <c r="G16" s="225">
        <v>0</v>
      </c>
      <c r="H16" s="225">
        <v>0</v>
      </c>
      <c r="I16" s="226">
        <v>0</v>
      </c>
      <c r="J16" s="226">
        <v>0</v>
      </c>
      <c r="K16" s="227">
        <v>0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4.62E-3</v>
      </c>
      <c r="D17" s="225">
        <v>8.6099999999999996E-3</v>
      </c>
      <c r="E17" s="221">
        <v>2.0299223454833596E-2</v>
      </c>
      <c r="F17" s="225">
        <v>1.052484944532488E-2</v>
      </c>
      <c r="G17" s="225">
        <v>9.9646649871804899E-3</v>
      </c>
      <c r="H17" s="225">
        <v>1.0193524930499681E-2</v>
      </c>
      <c r="I17" s="226">
        <v>9.6362891536041894E-3</v>
      </c>
      <c r="J17" s="226">
        <v>9.1095150387117251E-3</v>
      </c>
      <c r="K17" s="227">
        <v>8.6115373789377708E-3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14.582684302400594</v>
      </c>
      <c r="D20" s="225">
        <v>13.906829999999999</v>
      </c>
      <c r="E20" s="221">
        <v>15.093968557293731</v>
      </c>
      <c r="F20" s="225">
        <v>14.706674304652473</v>
      </c>
      <c r="G20" s="225">
        <v>15.330356285484747</v>
      </c>
      <c r="H20" s="225">
        <v>15.387909098162703</v>
      </c>
      <c r="I20" s="226">
        <v>15.941920023638611</v>
      </c>
      <c r="J20" s="226">
        <v>16.515877005696268</v>
      </c>
      <c r="K20" s="227">
        <v>17.11049816225513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</v>
      </c>
      <c r="D23" s="225">
        <v>0</v>
      </c>
      <c r="E23" s="221">
        <v>0</v>
      </c>
      <c r="F23" s="225">
        <v>0</v>
      </c>
      <c r="G23" s="225">
        <v>0</v>
      </c>
      <c r="H23" s="225">
        <v>0</v>
      </c>
      <c r="I23" s="226">
        <v>0</v>
      </c>
      <c r="J23" s="226">
        <v>0</v>
      </c>
      <c r="K23" s="227">
        <v>0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3.222055738687444E-4</v>
      </c>
      <c r="D24" s="225">
        <v>6.7199999999999996E-4</v>
      </c>
      <c r="E24" s="221">
        <v>3.6479712316451909E-4</v>
      </c>
      <c r="F24" s="225">
        <v>3.6751573269403663E-4</v>
      </c>
      <c r="G24" s="225">
        <v>3.4795473064376997E-4</v>
      </c>
      <c r="H24" s="225">
        <v>3.5594625871172066E-4</v>
      </c>
      <c r="I24" s="226">
        <v>3.3648822124591663E-4</v>
      </c>
      <c r="J24" s="226">
        <v>3.1809387025736615E-4</v>
      </c>
      <c r="K24" s="227">
        <v>3.0070505862183424E-4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2.9093500799999998E-2</v>
      </c>
      <c r="D25" s="225">
        <v>3.8386639200000003E-2</v>
      </c>
      <c r="E25" s="221">
        <v>8.6593634399999994E-2</v>
      </c>
      <c r="F25" s="225">
        <v>0.10731477120000001</v>
      </c>
      <c r="G25" s="225">
        <v>0.10160294916702407</v>
      </c>
      <c r="H25" s="225">
        <v>0.10393647921719058</v>
      </c>
      <c r="I25" s="226">
        <v>9.8254722892537699E-2</v>
      </c>
      <c r="J25" s="226">
        <v>9.288356353226028E-2</v>
      </c>
      <c r="K25" s="227">
        <v>8.7806022148037288E-2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6.1110000000000005E-2</v>
      </c>
      <c r="D26" s="225">
        <v>7.0511538461538487E-2</v>
      </c>
      <c r="E26" s="221">
        <v>6.1110000000000005E-2</v>
      </c>
      <c r="F26" s="225">
        <v>5.9405971153846167E-2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0.22133999999999998</v>
      </c>
      <c r="D27" s="225">
        <v>0.23749754337478887</v>
      </c>
      <c r="E27" s="221">
        <v>0.28559999999999997</v>
      </c>
      <c r="F27" s="225">
        <v>0.38157000000000002</v>
      </c>
      <c r="G27" s="225">
        <v>0.36126096044512995</v>
      </c>
      <c r="H27" s="225">
        <v>0.36955809467265033</v>
      </c>
      <c r="I27" s="226">
        <v>0.34935595719842161</v>
      </c>
      <c r="J27" s="226">
        <v>0.33025818292015846</v>
      </c>
      <c r="K27" s="227">
        <v>0.31220440109391562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7.6229999999999993</v>
      </c>
      <c r="D30" s="225">
        <v>9.282</v>
      </c>
      <c r="E30" s="221">
        <v>8.2530000000000001</v>
      </c>
      <c r="F30" s="225">
        <v>8.9459999999999997</v>
      </c>
      <c r="G30" s="225">
        <v>6.8471424757072343</v>
      </c>
      <c r="H30" s="225">
        <v>6.8074991970632528</v>
      </c>
      <c r="I30" s="226">
        <v>6.7574197063424242</v>
      </c>
      <c r="J30" s="226">
        <v>6.7077086262990351</v>
      </c>
      <c r="K30" s="227">
        <v>6.6583632467132867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4.2064578737999996E-3</v>
      </c>
      <c r="D31" s="225">
        <v>2.1733365681300002E-3</v>
      </c>
      <c r="E31" s="221">
        <v>3.2249510365799997E-3</v>
      </c>
      <c r="F31" s="225">
        <v>6.8354940449249996E-3</v>
      </c>
      <c r="G31" s="225">
        <v>6.4716752988614708E-3</v>
      </c>
      <c r="H31" s="225">
        <v>6.6203112283165092E-3</v>
      </c>
      <c r="I31" s="226">
        <v>6.2584075398718032E-3</v>
      </c>
      <c r="J31" s="226">
        <v>5.9162875557263262E-3</v>
      </c>
      <c r="K31" s="227">
        <v>5.5928697866101541E-3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8.8956000000000007E-2</v>
      </c>
      <c r="D32" s="225">
        <v>1.1592000000000002E-2</v>
      </c>
      <c r="E32" s="221">
        <v>2.9996399999999999E-2</v>
      </c>
      <c r="F32" s="225">
        <v>3.9337200000000003E-2</v>
      </c>
      <c r="G32" s="225">
        <v>6.9816600000000006E-2</v>
      </c>
      <c r="H32" s="225">
        <v>7.0527491901154135E-2</v>
      </c>
      <c r="I32" s="226">
        <v>7.0636110581870512E-2</v>
      </c>
      <c r="J32" s="226">
        <v>7.0744896545124294E-2</v>
      </c>
      <c r="K32" s="227">
        <v>7.0853850048545594E-2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7.9666452854393853E-3</v>
      </c>
      <c r="D33" s="225">
        <v>1.5119999999999998E-2</v>
      </c>
      <c r="E33" s="221">
        <v>1.3906991661321359E-2</v>
      </c>
      <c r="F33" s="225">
        <v>1.8206555484284796E-2</v>
      </c>
      <c r="G33" s="225">
        <v>1.7237512699243323E-2</v>
      </c>
      <c r="H33" s="225">
        <v>1.7633409218031248E-2</v>
      </c>
      <c r="I33" s="226">
        <v>1.6669467249779829E-2</v>
      </c>
      <c r="J33" s="226">
        <v>1.5758219806260829E-2</v>
      </c>
      <c r="K33" s="227">
        <v>1.4896786306455648E-2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22.287164726735998</v>
      </c>
      <c r="D34" s="225">
        <v>28.246171984659714</v>
      </c>
      <c r="E34" s="221">
        <v>29.509386006919293</v>
      </c>
      <c r="F34" s="225">
        <v>34.573198391222398</v>
      </c>
      <c r="G34" s="225">
        <v>36.061624023663015</v>
      </c>
      <c r="H34" s="225">
        <v>35.781835258744564</v>
      </c>
      <c r="I34" s="226">
        <v>36.174443018795742</v>
      </c>
      <c r="J34" s="226">
        <v>36.571358575027233</v>
      </c>
      <c r="K34" s="227">
        <v>36.972629193718063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1.2147692307692306E-2</v>
      </c>
      <c r="D35" s="225">
        <v>1.0123076923076922E-2</v>
      </c>
      <c r="E35" s="221">
        <v>1.7209230769230768E-2</v>
      </c>
      <c r="F35" s="225">
        <v>1.9740000000000001E-2</v>
      </c>
      <c r="G35" s="225">
        <v>1.8689339725835009E-2</v>
      </c>
      <c r="H35" s="225">
        <v>1.9118580571947791E-2</v>
      </c>
      <c r="I35" s="226">
        <v>1.8073450730132987E-2</v>
      </c>
      <c r="J35" s="226">
        <v>1.7085453601813374E-2</v>
      </c>
      <c r="K35" s="227">
        <v>1.6151465989448579E-2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3.0451309771309769</v>
      </c>
      <c r="D36" s="225">
        <v>3.1584000000000003</v>
      </c>
      <c r="E36" s="221">
        <v>3.1241878303534305</v>
      </c>
      <c r="F36" s="225">
        <v>3.9635950103950104</v>
      </c>
      <c r="G36" s="225">
        <v>3.7526329121021726</v>
      </c>
      <c r="H36" s="225">
        <v>3.838820190517084</v>
      </c>
      <c r="I36" s="226">
        <v>3.6289685478508176</v>
      </c>
      <c r="J36" s="226">
        <v>3.4305885839150423</v>
      </c>
      <c r="K36" s="227">
        <v>3.2430531918106937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6.3756000000000007E-2</v>
      </c>
      <c r="D37" s="225">
        <v>5.7749999999999996E-2</v>
      </c>
      <c r="E37" s="221">
        <v>0.11754435000000001</v>
      </c>
      <c r="F37" s="225">
        <v>0.23455162500000001</v>
      </c>
      <c r="G37" s="225">
        <v>0.22206762932480528</v>
      </c>
      <c r="H37" s="225">
        <v>0.22716788960708123</v>
      </c>
      <c r="I37" s="226">
        <v>0.21474960679382613</v>
      </c>
      <c r="J37" s="226">
        <v>0.20301017761739759</v>
      </c>
      <c r="K37" s="227">
        <v>0.19191249209510625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</v>
      </c>
      <c r="D38" s="225">
        <v>0</v>
      </c>
      <c r="E38" s="221">
        <v>0</v>
      </c>
      <c r="F38" s="225">
        <v>0</v>
      </c>
      <c r="G38" s="225">
        <v>0</v>
      </c>
      <c r="H38" s="225">
        <v>0</v>
      </c>
      <c r="I38" s="226">
        <v>0</v>
      </c>
      <c r="J38" s="226">
        <v>0</v>
      </c>
      <c r="K38" s="227">
        <v>0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3.1365814696485625E-2</v>
      </c>
      <c r="D40" s="225">
        <v>4.4100000000000007E-2</v>
      </c>
      <c r="E40" s="221">
        <v>9.3929712460063902E-2</v>
      </c>
      <c r="F40" s="225">
        <v>0.15431309904153356</v>
      </c>
      <c r="G40" s="225">
        <v>0.14609979392774297</v>
      </c>
      <c r="H40" s="225">
        <v>0.14945528963183985</v>
      </c>
      <c r="I40" s="226">
        <v>0.14128521745396599</v>
      </c>
      <c r="J40" s="226">
        <v>0.13356176767103106</v>
      </c>
      <c r="K40" s="227">
        <v>0.12626052537465751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1.0382627068904802</v>
      </c>
      <c r="D41" s="225">
        <v>1.68</v>
      </c>
      <c r="E41" s="221">
        <v>2.5233384200023479</v>
      </c>
      <c r="F41" s="225">
        <v>3.0939969479985914</v>
      </c>
      <c r="G41" s="225">
        <v>2.9293191525756002</v>
      </c>
      <c r="H41" s="225">
        <v>2.9965972613815417</v>
      </c>
      <c r="I41" s="226">
        <v>2.8327862917342634</v>
      </c>
      <c r="J41" s="226">
        <v>2.6779301570001071</v>
      </c>
      <c r="K41" s="227">
        <v>2.5315393352105855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0.14572060493635511</v>
      </c>
      <c r="D42" s="225">
        <v>0.15171218550139701</v>
      </c>
      <c r="E42" s="221">
        <v>0.11521719999999994</v>
      </c>
      <c r="F42" s="225">
        <v>9.8972859999999926E-2</v>
      </c>
      <c r="G42" s="225">
        <v>9.3705035672619313E-2</v>
      </c>
      <c r="H42" s="225">
        <v>9.5857173168495777E-2</v>
      </c>
      <c r="I42" s="226">
        <v>9.0617077448345906E-2</v>
      </c>
      <c r="J42" s="226">
        <v>8.5663435023747153E-2</v>
      </c>
      <c r="K42" s="227">
        <v>8.0980586735990609E-2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139.09399117418033</v>
      </c>
      <c r="D43" s="225">
        <v>129.08700000000002</v>
      </c>
      <c r="E43" s="221">
        <v>125.74237981901392</v>
      </c>
      <c r="F43" s="225">
        <v>120.82460063060718</v>
      </c>
      <c r="G43" s="225">
        <v>124.56992459190096</v>
      </c>
      <c r="H43" s="225">
        <v>116.78700073164094</v>
      </c>
      <c r="I43" s="226">
        <v>113.51594996076074</v>
      </c>
      <c r="J43" s="226">
        <v>110.33651703329326</v>
      </c>
      <c r="K43" s="227">
        <v>107.24613585356485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3.5343</v>
      </c>
      <c r="D44" s="225">
        <v>3.0479399999999996</v>
      </c>
      <c r="E44" s="221">
        <v>1.27491</v>
      </c>
      <c r="F44" s="225">
        <v>1.3721400000000001</v>
      </c>
      <c r="G44" s="225">
        <v>1.2991079337085742</v>
      </c>
      <c r="H44" s="225">
        <v>1.3289447389053923</v>
      </c>
      <c r="I44" s="226">
        <v>1.2562970964966909</v>
      </c>
      <c r="J44" s="226">
        <v>1.1876207854707297</v>
      </c>
      <c r="K44" s="227">
        <v>1.1226987103729473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3.8762138961000003E-2</v>
      </c>
      <c r="D45" s="225">
        <v>4.1743841958000009E-2</v>
      </c>
      <c r="E45" s="221">
        <v>4.1743841958000009E-2</v>
      </c>
      <c r="F45" s="225">
        <v>4.1743841958000009E-2</v>
      </c>
      <c r="G45" s="225">
        <v>3.9522028562037882E-2</v>
      </c>
      <c r="H45" s="225">
        <v>4.0429736872172127E-2</v>
      </c>
      <c r="I45" s="226">
        <v>3.8219618587354155E-2</v>
      </c>
      <c r="J45" s="226">
        <v>3.6130317879171189E-2</v>
      </c>
      <c r="K45" s="227">
        <v>3.4155230174952061E-2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6.2719849381387841E-3</v>
      </c>
      <c r="D46" s="225">
        <v>6.1452393760086082E-3</v>
      </c>
      <c r="E46" s="221">
        <v>7.1400000000000005E-3</v>
      </c>
      <c r="F46" s="225">
        <v>7.2974717590102208E-3</v>
      </c>
      <c r="G46" s="225">
        <v>6.9090642778028783E-3</v>
      </c>
      <c r="H46" s="225">
        <v>7.0677457850126879E-3</v>
      </c>
      <c r="I46" s="226">
        <v>6.6813827908312117E-3</v>
      </c>
      <c r="J46" s="226">
        <v>6.3161405850614243E-3</v>
      </c>
      <c r="K46" s="227">
        <v>5.9708645858467619E-3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8.2320439321706601E-2</v>
      </c>
      <c r="D47" s="225">
        <v>8.3993917084062508E-2</v>
      </c>
      <c r="E47" s="221">
        <v>7.5600000000000001E-2</v>
      </c>
      <c r="F47" s="225">
        <v>7.0604743226117928E-2</v>
      </c>
      <c r="G47" s="225">
        <v>6.6846810152394437E-2</v>
      </c>
      <c r="H47" s="225">
        <v>6.8382090786738639E-2</v>
      </c>
      <c r="I47" s="226">
        <v>6.4643938602377563E-2</v>
      </c>
      <c r="J47" s="226">
        <v>6.1110134977598013E-2</v>
      </c>
      <c r="K47" s="227">
        <v>5.7769509063343154E-2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0.18207000000000001</v>
      </c>
      <c r="D49" s="225">
        <v>0.17517076508172091</v>
      </c>
      <c r="E49" s="221">
        <v>0.2910019439265869</v>
      </c>
      <c r="F49" s="225">
        <v>0.23519999999999999</v>
      </c>
      <c r="G49" s="225">
        <v>0.22268149460569375</v>
      </c>
      <c r="H49" s="225">
        <v>0.22779585362320767</v>
      </c>
      <c r="I49" s="226">
        <v>0.21534324274201003</v>
      </c>
      <c r="J49" s="226">
        <v>0.20357136206415935</v>
      </c>
      <c r="K49" s="227">
        <v>0.19244299902321715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2.6509940081882237</v>
      </c>
      <c r="D50" s="225">
        <v>3.0124931911229815</v>
      </c>
      <c r="E50" s="221">
        <v>1.58256</v>
      </c>
      <c r="F50" s="225">
        <v>1.6367987812549418</v>
      </c>
      <c r="G50" s="225">
        <v>2.0926002841032556</v>
      </c>
      <c r="H50" s="225">
        <v>2.097564379484206</v>
      </c>
      <c r="I50" s="226">
        <v>2.1981295507851208</v>
      </c>
      <c r="J50" s="226">
        <v>2.3035161968296478</v>
      </c>
      <c r="K50" s="227">
        <v>2.4139554773563172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</v>
      </c>
      <c r="D51" s="225">
        <v>0</v>
      </c>
      <c r="E51" s="221">
        <v>0</v>
      </c>
      <c r="F51" s="225">
        <v>0</v>
      </c>
      <c r="G51" s="225">
        <v>0</v>
      </c>
      <c r="H51" s="225">
        <v>0</v>
      </c>
      <c r="I51" s="226">
        <v>0</v>
      </c>
      <c r="J51" s="226">
        <v>0</v>
      </c>
      <c r="K51" s="227">
        <v>0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0.13944000000000001</v>
      </c>
      <c r="D52" s="225">
        <v>9.7440000000000013E-2</v>
      </c>
      <c r="E52" s="221">
        <v>0.12604213574660639</v>
      </c>
      <c r="F52" s="225">
        <v>8.0116843438914051E-2</v>
      </c>
      <c r="G52" s="225">
        <v>7.5852629422056755E-2</v>
      </c>
      <c r="H52" s="225">
        <v>7.7594748047467313E-2</v>
      </c>
      <c r="I52" s="226">
        <v>7.3352979865602394E-2</v>
      </c>
      <c r="J52" s="226">
        <v>6.9343090744646008E-2</v>
      </c>
      <c r="K52" s="227">
        <v>6.5552404862492253E-2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</v>
      </c>
      <c r="D54" s="225">
        <v>0</v>
      </c>
      <c r="E54" s="221">
        <v>0</v>
      </c>
      <c r="F54" s="225">
        <v>0</v>
      </c>
      <c r="G54" s="225">
        <v>0</v>
      </c>
      <c r="H54" s="225">
        <v>0</v>
      </c>
      <c r="I54" s="226">
        <v>0</v>
      </c>
      <c r="J54" s="226">
        <v>0</v>
      </c>
      <c r="K54" s="227">
        <v>0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</v>
      </c>
      <c r="D55" s="225">
        <v>0</v>
      </c>
      <c r="E55" s="221">
        <v>0</v>
      </c>
      <c r="F55" s="225">
        <v>0</v>
      </c>
      <c r="G55" s="225">
        <v>0</v>
      </c>
      <c r="H55" s="225">
        <v>0</v>
      </c>
      <c r="I55" s="226">
        <v>0</v>
      </c>
      <c r="J55" s="226">
        <v>0</v>
      </c>
      <c r="K55" s="227">
        <v>0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0.22512000000000001</v>
      </c>
      <c r="D58" s="225">
        <v>0.26666832624030784</v>
      </c>
      <c r="E58" s="221">
        <v>0.31395000000000001</v>
      </c>
      <c r="F58" s="225">
        <v>0.28864228997842944</v>
      </c>
      <c r="G58" s="225">
        <v>0.27327932201873606</v>
      </c>
      <c r="H58" s="225">
        <v>0.27955576886647016</v>
      </c>
      <c r="I58" s="226">
        <v>0.26427366801205171</v>
      </c>
      <c r="J58" s="226">
        <v>0.24982697330028453</v>
      </c>
      <c r="K58" s="227">
        <v>0.2361700167022876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2.2079399999999998</v>
      </c>
      <c r="D59" s="225">
        <v>3.2447753036888436</v>
      </c>
      <c r="E59" s="221">
        <v>2.7776785797392165</v>
      </c>
      <c r="F59" s="225">
        <v>3.0946757383260888</v>
      </c>
      <c r="G59" s="225">
        <v>2.9299618143300696</v>
      </c>
      <c r="H59" s="225">
        <v>2.9972546832441416</v>
      </c>
      <c r="I59" s="226">
        <v>2.8334077751962758</v>
      </c>
      <c r="J59" s="226">
        <v>2.6785176666579504</v>
      </c>
      <c r="K59" s="227">
        <v>2.5320947282647173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3.9879000000000002</v>
      </c>
      <c r="D60" s="225">
        <v>2.2123172855068964</v>
      </c>
      <c r="E60" s="221">
        <v>2.4780000000000002</v>
      </c>
      <c r="F60" s="225">
        <v>2.3053977673512671</v>
      </c>
      <c r="G60" s="225">
        <v>2.4424989092255469</v>
      </c>
      <c r="H60" s="225">
        <v>2.4728392902549317</v>
      </c>
      <c r="I60" s="226">
        <v>2.4376877154983774</v>
      </c>
      <c r="J60" s="226">
        <v>2.4030358227117494</v>
      </c>
      <c r="K60" s="227">
        <v>2.3688765088826562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5.088812408759124E-2</v>
      </c>
      <c r="D61" s="225">
        <v>3.4229999999999997E-2</v>
      </c>
      <c r="E61" s="221">
        <v>2.9107992700729925E-2</v>
      </c>
      <c r="F61" s="225">
        <v>1.286034306569343E-2</v>
      </c>
      <c r="G61" s="225">
        <v>1.2175852104636833E-2</v>
      </c>
      <c r="H61" s="225">
        <v>1.2455496711466561E-2</v>
      </c>
      <c r="I61" s="226">
        <v>1.1774608752300792E-2</v>
      </c>
      <c r="J61" s="226">
        <v>1.1130941983399567E-2</v>
      </c>
      <c r="K61" s="227">
        <v>1.0522461683798803E-2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</v>
      </c>
      <c r="D64" s="225">
        <v>0</v>
      </c>
      <c r="E64" s="221">
        <v>0</v>
      </c>
      <c r="F64" s="225">
        <v>0</v>
      </c>
      <c r="G64" s="225">
        <v>0</v>
      </c>
      <c r="H64" s="225">
        <v>0</v>
      </c>
      <c r="I64" s="226">
        <v>0</v>
      </c>
      <c r="J64" s="226">
        <v>0</v>
      </c>
      <c r="K64" s="227">
        <v>0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3.7207169999999998E-2</v>
      </c>
      <c r="E65" s="221">
        <v>5.171166E-2</v>
      </c>
      <c r="F65" s="225">
        <v>3.9357618300000001E-2</v>
      </c>
      <c r="G65" s="225">
        <v>3.7262811510052736E-2</v>
      </c>
      <c r="H65" s="225">
        <v>3.8118632046024156E-2</v>
      </c>
      <c r="I65" s="226">
        <v>3.6034851833861722E-2</v>
      </c>
      <c r="J65" s="226">
        <v>3.4064982844099839E-2</v>
      </c>
      <c r="K65" s="227">
        <v>3.2202798044485767E-2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5.1133371625502577E-2</v>
      </c>
      <c r="D66" s="225">
        <v>2.9399999999999999E-2</v>
      </c>
      <c r="E66" s="221">
        <v>2.2261085582998275E-2</v>
      </c>
      <c r="F66" s="225">
        <v>2.7441125789775988E-2</v>
      </c>
      <c r="G66" s="225">
        <v>2.5980573573682674E-2</v>
      </c>
      <c r="H66" s="225">
        <v>2.6577273272380277E-2</v>
      </c>
      <c r="I66" s="226">
        <v>2.5124409064888449E-2</v>
      </c>
      <c r="J66" s="226">
        <v>2.375096663944995E-2</v>
      </c>
      <c r="K66" s="227">
        <v>2.2452604351861565E-2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</v>
      </c>
      <c r="D67" s="225">
        <v>0</v>
      </c>
      <c r="E67" s="221">
        <v>0</v>
      </c>
      <c r="F67" s="225">
        <v>0</v>
      </c>
      <c r="G67" s="225">
        <v>0</v>
      </c>
      <c r="H67" s="225">
        <v>0</v>
      </c>
      <c r="I67" s="226">
        <v>0</v>
      </c>
      <c r="J67" s="226">
        <v>0</v>
      </c>
      <c r="K67" s="227">
        <v>0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0.10049760000000001</v>
      </c>
      <c r="D68" s="225">
        <v>0.12725999999999998</v>
      </c>
      <c r="E68" s="221">
        <v>0.102585</v>
      </c>
      <c r="F68" s="225">
        <v>9.6045599999999995E-2</v>
      </c>
      <c r="G68" s="225">
        <v>0.1103802</v>
      </c>
      <c r="H68" s="225">
        <v>0.11150412167805036</v>
      </c>
      <c r="I68" s="226">
        <v>0.11167584805402987</v>
      </c>
      <c r="J68" s="226">
        <v>0.11184783890407332</v>
      </c>
      <c r="K68" s="227">
        <v>0.11202009463549457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1.8345599999999998E-3</v>
      </c>
      <c r="D69" s="225">
        <v>1.8345599999999998E-3</v>
      </c>
      <c r="E69" s="221">
        <v>2.2932E-3</v>
      </c>
      <c r="F69" s="225">
        <v>2.2932E-3</v>
      </c>
      <c r="G69" s="225">
        <v>2.1711445724055139E-3</v>
      </c>
      <c r="H69" s="225">
        <v>2.221009572826275E-3</v>
      </c>
      <c r="I69" s="226">
        <v>2.0995966167345974E-3</v>
      </c>
      <c r="J69" s="226">
        <v>1.9848207801255531E-3</v>
      </c>
      <c r="K69" s="227">
        <v>1.8763192404763671E-3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0.54267444419918187</v>
      </c>
      <c r="D70" s="225">
        <v>0.57220800000000005</v>
      </c>
      <c r="E70" s="221">
        <v>0.57209655261961934</v>
      </c>
      <c r="F70" s="225">
        <v>0.66396634317990011</v>
      </c>
      <c r="G70" s="225">
        <v>0.62862677579582105</v>
      </c>
      <c r="H70" s="225">
        <v>0.64306454048360973</v>
      </c>
      <c r="I70" s="226">
        <v>0.60791099239759327</v>
      </c>
      <c r="J70" s="226">
        <v>0.57467913624953759</v>
      </c>
      <c r="K70" s="227">
        <v>0.54326392147967051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</v>
      </c>
      <c r="D71" s="225">
        <v>0</v>
      </c>
      <c r="E71" s="221">
        <v>0</v>
      </c>
      <c r="F71" s="225">
        <v>0</v>
      </c>
      <c r="G71" s="225">
        <v>0</v>
      </c>
      <c r="H71" s="225">
        <v>0</v>
      </c>
      <c r="I71" s="226">
        <v>0</v>
      </c>
      <c r="J71" s="226">
        <v>0</v>
      </c>
      <c r="K71" s="227">
        <v>0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0</v>
      </c>
      <c r="D72" s="225">
        <v>0</v>
      </c>
      <c r="E72" s="221">
        <v>0</v>
      </c>
      <c r="F72" s="225">
        <v>0</v>
      </c>
      <c r="G72" s="225">
        <v>0</v>
      </c>
      <c r="H72" s="225">
        <v>0</v>
      </c>
      <c r="I72" s="226">
        <v>0</v>
      </c>
      <c r="J72" s="226">
        <v>0</v>
      </c>
      <c r="K72" s="227">
        <v>0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0.41160000000000008</v>
      </c>
      <c r="D73" s="225">
        <v>0.83916000000000002</v>
      </c>
      <c r="E73" s="221">
        <v>0.98280000000000001</v>
      </c>
      <c r="F73" s="225">
        <v>1.0029599999999999</v>
      </c>
      <c r="G73" s="225">
        <v>0.94957751628285125</v>
      </c>
      <c r="H73" s="225">
        <v>0.97138660437896418</v>
      </c>
      <c r="I73" s="226">
        <v>0.91828511369271404</v>
      </c>
      <c r="J73" s="226">
        <v>0.8680864510878793</v>
      </c>
      <c r="K73" s="227">
        <v>0.82063193154900427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6.9097140000000001E-2</v>
      </c>
      <c r="D74" s="225">
        <v>0.10964267999999999</v>
      </c>
      <c r="E74" s="221">
        <v>8.3587979999999992E-2</v>
      </c>
      <c r="F74" s="225">
        <v>9.7019999999999995E-2</v>
      </c>
      <c r="G74" s="225">
        <v>0.1176</v>
      </c>
      <c r="H74" s="225">
        <v>0.11879743567540847</v>
      </c>
      <c r="I74" s="226">
        <v>0.118980394410899</v>
      </c>
      <c r="J74" s="226">
        <v>0.11916363491929735</v>
      </c>
      <c r="K74" s="227">
        <v>0.11934715763455912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2.9400000000000003E-3</v>
      </c>
      <c r="D76" s="225">
        <v>2.2585294117647061E-3</v>
      </c>
      <c r="E76" s="221">
        <v>3.0264705882352945E-3</v>
      </c>
      <c r="F76" s="225">
        <v>2.9848823529411771E-3</v>
      </c>
      <c r="G76" s="225">
        <v>2.8260121750642059E-3</v>
      </c>
      <c r="H76" s="225">
        <v>2.8909176171474666E-3</v>
      </c>
      <c r="I76" s="226">
        <v>2.7328836950924911E-3</v>
      </c>
      <c r="J76" s="226">
        <v>2.5834888018261394E-3</v>
      </c>
      <c r="K76" s="227">
        <v>2.4422606791304293E-3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0.25461958779024263</v>
      </c>
      <c r="D77" s="225">
        <v>0.31584000000000001</v>
      </c>
      <c r="E77" s="221">
        <v>0.39177650091312288</v>
      </c>
      <c r="F77" s="225">
        <v>0.42611090216540565</v>
      </c>
      <c r="G77" s="225">
        <v>0.40343117585872906</v>
      </c>
      <c r="H77" s="225">
        <v>0.41269683969780496</v>
      </c>
      <c r="I77" s="226">
        <v>0.39013649421777991</v>
      </c>
      <c r="J77" s="226">
        <v>0.36880942493282037</v>
      </c>
      <c r="K77" s="227">
        <v>0.34864821398469115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0.14692382049484123</v>
      </c>
      <c r="D78" s="225">
        <v>0.17083499999999999</v>
      </c>
      <c r="E78" s="221">
        <v>0.1824935640589001</v>
      </c>
      <c r="F78" s="225">
        <v>0.15890263447861364</v>
      </c>
      <c r="G78" s="225">
        <v>0.15044505162619015</v>
      </c>
      <c r="H78" s="225">
        <v>0.15390034551034162</v>
      </c>
      <c r="I78" s="226">
        <v>0.14548728141527631</v>
      </c>
      <c r="J78" s="226">
        <v>0.13753412302888871</v>
      </c>
      <c r="K78" s="227">
        <v>0.13001572930167718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0.21</v>
      </c>
      <c r="D79" s="225">
        <v>0.52500000000000002</v>
      </c>
      <c r="E79" s="221">
        <v>0.45833308251440957</v>
      </c>
      <c r="F79" s="225">
        <v>0.42150747189573956</v>
      </c>
      <c r="G79" s="225">
        <v>0.39907276287929733</v>
      </c>
      <c r="H79" s="225">
        <v>0.40823832639902308</v>
      </c>
      <c r="I79" s="226">
        <v>0.3859217084949626</v>
      </c>
      <c r="J79" s="226">
        <v>0.36482504325695603</v>
      </c>
      <c r="K79" s="227">
        <v>0.34488164116628628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0.6731298</v>
      </c>
      <c r="D80" s="225">
        <v>0.54725999999999997</v>
      </c>
      <c r="E80" s="221">
        <v>0.56915039999999995</v>
      </c>
      <c r="F80" s="225">
        <v>0.56039424000000004</v>
      </c>
      <c r="G80" s="225">
        <v>0.53056729137594327</v>
      </c>
      <c r="H80" s="225">
        <v>0.54275290929561526</v>
      </c>
      <c r="I80" s="226">
        <v>0.51308296282119137</v>
      </c>
      <c r="J80" s="226">
        <v>0.48503494357869631</v>
      </c>
      <c r="K80" s="227">
        <v>0.45852018784411774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3.6233645565795447E-2</v>
      </c>
      <c r="D82" s="225">
        <v>2.7300000000000005E-2</v>
      </c>
      <c r="E82" s="221">
        <v>6.53319232512464E-3</v>
      </c>
      <c r="F82" s="225">
        <v>1.161662637860704E-2</v>
      </c>
      <c r="G82" s="225">
        <v>1.0998332160987003E-2</v>
      </c>
      <c r="H82" s="225">
        <v>1.1250932492077648E-2</v>
      </c>
      <c r="I82" s="226">
        <v>1.0635892832022162E-2</v>
      </c>
      <c r="J82" s="226">
        <v>1.0054474721443357E-2</v>
      </c>
      <c r="K82" s="227">
        <v>9.504840216119699E-3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5.0399999999999993E-2</v>
      </c>
      <c r="D83" s="225">
        <v>1.6800000000000002E-2</v>
      </c>
      <c r="E83" s="221">
        <v>1.3532399999999998E-2</v>
      </c>
      <c r="F83" s="225">
        <v>1.1193000000000002E-2</v>
      </c>
      <c r="G83" s="225">
        <v>1.1390399999999998E-2</v>
      </c>
      <c r="H83" s="225">
        <v>1.150638019827528E-2</v>
      </c>
      <c r="I83" s="226">
        <v>1.1524101058655646E-2</v>
      </c>
      <c r="J83" s="226">
        <v>1.1541849210754801E-2</v>
      </c>
      <c r="K83" s="227">
        <v>1.1559624696604442E-2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0</v>
      </c>
      <c r="E84" s="221">
        <v>0</v>
      </c>
      <c r="F84" s="225">
        <v>0</v>
      </c>
      <c r="G84" s="225">
        <v>0</v>
      </c>
      <c r="H84" s="225">
        <v>0</v>
      </c>
      <c r="I84" s="226">
        <v>0</v>
      </c>
      <c r="J84" s="226">
        <v>0</v>
      </c>
      <c r="K84" s="227">
        <v>0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85.662447689719656</v>
      </c>
      <c r="D85" s="225">
        <v>85.89</v>
      </c>
      <c r="E85" s="221">
        <v>74.075278021993114</v>
      </c>
      <c r="F85" s="225">
        <v>72.332076923076912</v>
      </c>
      <c r="G85" s="225">
        <v>76.135966509074933</v>
      </c>
      <c r="H85" s="225">
        <v>76.980818233236874</v>
      </c>
      <c r="I85" s="226">
        <v>78.748512410429669</v>
      </c>
      <c r="J85" s="226">
        <v>80.556797773528231</v>
      </c>
      <c r="K85" s="227">
        <v>82.406606409312289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43.97778672752117</v>
      </c>
      <c r="D86" s="225">
        <v>47.898899999999998</v>
      </c>
      <c r="E86" s="221">
        <v>49.382251896184556</v>
      </c>
      <c r="F86" s="225">
        <v>49.575124491990387</v>
      </c>
      <c r="G86" s="225">
        <v>51.410237275507193</v>
      </c>
      <c r="H86" s="225">
        <v>51.83542621872828</v>
      </c>
      <c r="I86" s="226">
        <v>52.129902777468985</v>
      </c>
      <c r="J86" s="226">
        <v>52.426052254712978</v>
      </c>
      <c r="K86" s="227">
        <v>52.723884154294232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2.2287805314414535</v>
      </c>
      <c r="D87" s="225">
        <v>2.4043950000000001</v>
      </c>
      <c r="E87" s="221">
        <v>1.2841500000000001</v>
      </c>
      <c r="F87" s="225">
        <v>1.5095157042170491</v>
      </c>
      <c r="G87" s="225">
        <v>1.4152173365711731</v>
      </c>
      <c r="H87" s="225">
        <v>1.391468419593475</v>
      </c>
      <c r="I87" s="226">
        <v>1.4291267950766622</v>
      </c>
      <c r="J87" s="226">
        <v>1.4678043480158838</v>
      </c>
      <c r="K87" s="227">
        <v>1.5075286611911596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0.30054024000000001</v>
      </c>
      <c r="D88" s="225">
        <v>0.66407250000000007</v>
      </c>
      <c r="E88" s="221">
        <v>0.37946999999999997</v>
      </c>
      <c r="F88" s="225">
        <v>0.40603289999999997</v>
      </c>
      <c r="G88" s="225">
        <v>0.34059984858788317</v>
      </c>
      <c r="H88" s="225">
        <v>0.36683973024072525</v>
      </c>
      <c r="I88" s="226">
        <v>0.44200575665561725</v>
      </c>
      <c r="J88" s="226">
        <v>0.53257341779338041</v>
      </c>
      <c r="K88" s="227">
        <v>0.64169853235896301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</v>
      </c>
      <c r="D89" s="225">
        <v>0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1.562100026783543</v>
      </c>
      <c r="D91" s="225">
        <v>1.6569625418313387</v>
      </c>
      <c r="E91" s="221">
        <v>1.3817339674973457</v>
      </c>
      <c r="F91" s="225">
        <v>1.4722794194398228</v>
      </c>
      <c r="G91" s="225">
        <v>1.5786629352111912</v>
      </c>
      <c r="H91" s="225">
        <v>1.594737317167543</v>
      </c>
      <c r="I91" s="226">
        <v>1.5971933560654343</v>
      </c>
      <c r="J91" s="226">
        <v>1.5996531774841223</v>
      </c>
      <c r="K91" s="227">
        <v>1.6021167872490294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5.3570790000000005E-4</v>
      </c>
      <c r="D92" s="225">
        <v>3.7441949999999997E-4</v>
      </c>
      <c r="E92" s="221">
        <v>7.4883900000000003E-5</v>
      </c>
      <c r="F92" s="225">
        <v>5.7603000000000006E-6</v>
      </c>
      <c r="G92" s="225">
        <v>5.4537083902090885E-6</v>
      </c>
      <c r="H92" s="225">
        <v>5.5789645222183813E-6</v>
      </c>
      <c r="I92" s="226">
        <v>5.2739867396547633E-6</v>
      </c>
      <c r="J92" s="226">
        <v>4.9856807691249013E-6</v>
      </c>
      <c r="K92" s="227">
        <v>4.713135235006112E-6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6.9596840467797296</v>
      </c>
      <c r="D93" s="225">
        <v>7.0827377391283379</v>
      </c>
      <c r="E93" s="221">
        <v>5.9197586555482831</v>
      </c>
      <c r="F93" s="225">
        <v>5.7391014714059683</v>
      </c>
      <c r="G93" s="225">
        <v>5.5665007989656736</v>
      </c>
      <c r="H93" s="225">
        <v>5.0911743619242351</v>
      </c>
      <c r="I93" s="226">
        <v>4.6696549303667068</v>
      </c>
      <c r="J93" s="226">
        <v>4.2830348400121432</v>
      </c>
      <c r="K93" s="227">
        <v>3.9284246297225365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0.15624000000000002</v>
      </c>
      <c r="D95" s="225">
        <v>0.12095999999999998</v>
      </c>
      <c r="E95" s="221">
        <v>9.7650000000000015E-2</v>
      </c>
      <c r="F95" s="225">
        <v>0.10793999999999999</v>
      </c>
      <c r="G95" s="225">
        <v>0.10962</v>
      </c>
      <c r="H95" s="225">
        <v>0.11213765884943699</v>
      </c>
      <c r="I95" s="226">
        <v>0.10600757962029396</v>
      </c>
      <c r="J95" s="226">
        <v>0.10021260522338241</v>
      </c>
      <c r="K95" s="227">
        <v>9.4734416931588461E-2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7.5949363636363648E-2</v>
      </c>
      <c r="D96" s="225">
        <v>6.3E-2</v>
      </c>
      <c r="E96" s="221">
        <v>7.9506000000000007E-2</v>
      </c>
      <c r="F96" s="225">
        <v>9.1292727272727275E-2</v>
      </c>
      <c r="G96" s="225">
        <v>8.6433677532826908E-2</v>
      </c>
      <c r="H96" s="225">
        <v>8.8418812664462595E-2</v>
      </c>
      <c r="I96" s="226">
        <v>8.3585339837036671E-2</v>
      </c>
      <c r="J96" s="226">
        <v>7.9016091996007301E-2</v>
      </c>
      <c r="K96" s="227">
        <v>7.4696625107875364E-2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2.016E-3</v>
      </c>
      <c r="D99" s="225">
        <v>7.559999999999999E-3</v>
      </c>
      <c r="E99" s="221">
        <v>1.0751999999999999E-2</v>
      </c>
      <c r="F99" s="225">
        <v>1.0457999999999999E-2</v>
      </c>
      <c r="G99" s="225">
        <v>9.9013735994317401E-3</v>
      </c>
      <c r="H99" s="225">
        <v>1.0128779920031914E-2</v>
      </c>
      <c r="I99" s="226">
        <v>9.5750834719215173E-3</v>
      </c>
      <c r="J99" s="226">
        <v>9.051655206067084E-3</v>
      </c>
      <c r="K99" s="227">
        <v>8.5568404922823325E-3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3.3383699999999998</v>
      </c>
      <c r="D100" s="225">
        <v>2.8742939612486533</v>
      </c>
      <c r="E100" s="221">
        <v>3.6929466813778253</v>
      </c>
      <c r="F100" s="225">
        <v>3.7784208632938641</v>
      </c>
      <c r="G100" s="225">
        <v>3.5773146474813498</v>
      </c>
      <c r="H100" s="225">
        <v>3.6594753652285852</v>
      </c>
      <c r="I100" s="226">
        <v>3.4594277259598885</v>
      </c>
      <c r="J100" s="226">
        <v>3.2703158230968059</v>
      </c>
      <c r="K100" s="227">
        <v>3.0915418473816509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0</v>
      </c>
      <c r="E101" s="221">
        <v>0</v>
      </c>
      <c r="F101" s="225">
        <v>0</v>
      </c>
      <c r="G101" s="225">
        <v>0</v>
      </c>
      <c r="H101" s="225">
        <v>0</v>
      </c>
      <c r="I101" s="226">
        <v>0</v>
      </c>
      <c r="J101" s="226">
        <v>0</v>
      </c>
      <c r="K101" s="227">
        <v>0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5.3397095115000008E-2</v>
      </c>
      <c r="D104" s="225">
        <v>1.525631289E-2</v>
      </c>
      <c r="E104" s="221">
        <v>4.3785617994300009E-2</v>
      </c>
      <c r="F104" s="225">
        <v>3.6615150936000013E-2</v>
      </c>
      <c r="G104" s="225">
        <v>3.4666311801197058E-2</v>
      </c>
      <c r="H104" s="225">
        <v>3.5462498142043858E-2</v>
      </c>
      <c r="I104" s="226">
        <v>3.3523917245095181E-2</v>
      </c>
      <c r="J104" s="226">
        <v>3.1691310154023385E-2</v>
      </c>
      <c r="K104" s="227">
        <v>2.9958883740695573E-2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</v>
      </c>
      <c r="D107" s="225">
        <v>0</v>
      </c>
      <c r="E107" s="221">
        <v>0</v>
      </c>
      <c r="F107" s="225">
        <v>0</v>
      </c>
      <c r="G107" s="225">
        <v>0</v>
      </c>
      <c r="H107" s="225">
        <v>0</v>
      </c>
      <c r="I107" s="226">
        <v>0</v>
      </c>
      <c r="J107" s="226">
        <v>0</v>
      </c>
      <c r="K107" s="227">
        <v>0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9.3240000000000007E-3</v>
      </c>
      <c r="D109" s="225">
        <v>1.3177500000000001E-3</v>
      </c>
      <c r="E109" s="221">
        <v>4.0550999999999999E-3</v>
      </c>
      <c r="F109" s="225">
        <v>2.50425E-3</v>
      </c>
      <c r="G109" s="225">
        <v>2.3216667120013082E-3</v>
      </c>
      <c r="H109" s="225">
        <v>2.3453065635944941E-3</v>
      </c>
      <c r="I109" s="226">
        <v>2.3489185466375058E-3</v>
      </c>
      <c r="J109" s="226">
        <v>2.3525360924592622E-3</v>
      </c>
      <c r="K109" s="227">
        <v>2.3561592096269447E-3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0.49160630116596371</v>
      </c>
      <c r="D110" s="225">
        <v>0.48527660630116598</v>
      </c>
      <c r="E110" s="221">
        <v>0.51030000000000009</v>
      </c>
      <c r="F110" s="225">
        <v>0.52747457206648463</v>
      </c>
      <c r="G110" s="225">
        <v>0.49939977072390956</v>
      </c>
      <c r="H110" s="225">
        <v>0.51086955955961333</v>
      </c>
      <c r="I110" s="226">
        <v>0.48294253746917892</v>
      </c>
      <c r="J110" s="226">
        <v>0.45654216449738022</v>
      </c>
      <c r="K110" s="227">
        <v>0.43158498536123457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0.28644000000000003</v>
      </c>
      <c r="D111" s="225">
        <v>0.31269000000000002</v>
      </c>
      <c r="E111" s="221">
        <v>0.4085867320163325</v>
      </c>
      <c r="F111" s="225">
        <v>0.45993818812297343</v>
      </c>
      <c r="G111" s="225">
        <v>0.43545800662184725</v>
      </c>
      <c r="H111" s="225">
        <v>0.4454592354480621</v>
      </c>
      <c r="I111" s="226">
        <v>0.42110791195274544</v>
      </c>
      <c r="J111" s="226">
        <v>0.39808776964929943</v>
      </c>
      <c r="K111" s="227">
        <v>0.37632603863813613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5.3538250947179415</v>
      </c>
      <c r="D112" s="225">
        <v>5.2919999999999998</v>
      </c>
      <c r="E112" s="221">
        <v>5.4958261678659062</v>
      </c>
      <c r="F112" s="225">
        <v>5.318845934894699</v>
      </c>
      <c r="G112" s="225">
        <v>5.5513950611875682</v>
      </c>
      <c r="H112" s="225">
        <v>5.6403896764186054</v>
      </c>
      <c r="I112" s="226">
        <v>5.8646249364284024</v>
      </c>
      <c r="J112" s="226">
        <v>6.0977747315530122</v>
      </c>
      <c r="K112" s="227">
        <v>6.3401934616147892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0.64463099694603354</v>
      </c>
      <c r="D114" s="225">
        <v>1.008</v>
      </c>
      <c r="E114" s="221">
        <v>1.1564122301760502</v>
      </c>
      <c r="F114" s="225">
        <v>1.3573244262023167</v>
      </c>
      <c r="G114" s="225">
        <v>1.2850809179062395</v>
      </c>
      <c r="H114" s="225">
        <v>1.3145955625441637</v>
      </c>
      <c r="I114" s="226">
        <v>1.2427323273441535</v>
      </c>
      <c r="J114" s="226">
        <v>1.1747975433884317</v>
      </c>
      <c r="K114" s="227">
        <v>1.1105764592935423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6.8147175435981519E-2</v>
      </c>
      <c r="D117" s="225">
        <v>5.8799999999999998E-2</v>
      </c>
      <c r="E117" s="221">
        <v>7.7868000000000007E-2</v>
      </c>
      <c r="F117" s="225">
        <v>8.01066562864928E-2</v>
      </c>
      <c r="G117" s="225">
        <v>7.5842984480190515E-2</v>
      </c>
      <c r="H117" s="225">
        <v>7.758488158878625E-2</v>
      </c>
      <c r="I117" s="226">
        <v>7.3343652763405542E-2</v>
      </c>
      <c r="J117" s="226">
        <v>6.9334273514654723E-2</v>
      </c>
      <c r="K117" s="227">
        <v>6.5544069632205465E-2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1.5970500000000002E-5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0.31008348000000002</v>
      </c>
      <c r="D119" s="225">
        <v>0.24494105999999999</v>
      </c>
      <c r="E119" s="221">
        <v>0.22479743999999999</v>
      </c>
      <c r="F119" s="225">
        <v>0.17850000000000002</v>
      </c>
      <c r="G119" s="225">
        <v>0.18152887961907241</v>
      </c>
      <c r="H119" s="225">
        <v>0.17705664731852161</v>
      </c>
      <c r="I119" s="226">
        <v>0.17906873935736106</v>
      </c>
      <c r="J119" s="226">
        <v>0.18110369704080675</v>
      </c>
      <c r="K119" s="227">
        <v>0.1831617802166654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7.971600000000001E-4</v>
      </c>
      <c r="E120" s="221">
        <v>7.971600000000001E-4</v>
      </c>
      <c r="F120" s="225">
        <v>7.971600000000001E-4</v>
      </c>
      <c r="G120" s="225">
        <v>7.5473120850286918E-4</v>
      </c>
      <c r="H120" s="225">
        <v>7.7206523245865752E-4</v>
      </c>
      <c r="I120" s="226">
        <v>7.2985977629345532E-4</v>
      </c>
      <c r="J120" s="226">
        <v>6.8996150928174005E-4</v>
      </c>
      <c r="K120" s="227">
        <v>6.5224430740368948E-4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</v>
      </c>
      <c r="D121" s="225">
        <v>0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3.9000000000000003E-3</v>
      </c>
      <c r="D125" s="225">
        <v>3.4125000000000006E-3</v>
      </c>
      <c r="E125" s="221">
        <v>2.7300000000000005E-2</v>
      </c>
      <c r="F125" s="225">
        <v>3.07125E-2</v>
      </c>
      <c r="G125" s="225">
        <v>2.9077829094716706E-2</v>
      </c>
      <c r="H125" s="225">
        <v>2.974566392178047E-2</v>
      </c>
      <c r="I125" s="226">
        <v>2.8119597545552651E-2</v>
      </c>
      <c r="J125" s="226">
        <v>2.6582421162395804E-2</v>
      </c>
      <c r="K125" s="227">
        <v>2.5129275542094202E-2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0.19110000000000002</v>
      </c>
      <c r="D126" s="225">
        <v>1.1415599999999999</v>
      </c>
      <c r="E126" s="221">
        <v>1.6223971741830947</v>
      </c>
      <c r="F126" s="225">
        <v>1.5854388333783418</v>
      </c>
      <c r="G126" s="225">
        <v>1.501053949926006</v>
      </c>
      <c r="H126" s="225">
        <v>1.535528879323137</v>
      </c>
      <c r="I126" s="226">
        <v>1.4515881783537476</v>
      </c>
      <c r="J126" s="226">
        <v>1.372236151276534</v>
      </c>
      <c r="K126" s="227">
        <v>1.2972219552006747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6.2473175395346052</v>
      </c>
      <c r="D129" s="225">
        <v>6.4260000000000002</v>
      </c>
      <c r="E129" s="221">
        <v>6.6975612771330653</v>
      </c>
      <c r="F129" s="225">
        <v>6.6189315495159651</v>
      </c>
      <c r="G129" s="225">
        <v>6.2666393288222597</v>
      </c>
      <c r="H129" s="225">
        <v>6.4105661666478317</v>
      </c>
      <c r="I129" s="226">
        <v>6.0601283306129456</v>
      </c>
      <c r="J129" s="226">
        <v>5.7288474104778979</v>
      </c>
      <c r="K129" s="227">
        <v>5.4156761807748381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</v>
      </c>
      <c r="D130" s="225">
        <v>0</v>
      </c>
      <c r="E130" s="221">
        <v>0</v>
      </c>
      <c r="F130" s="225">
        <v>0</v>
      </c>
      <c r="G130" s="225">
        <v>0</v>
      </c>
      <c r="H130" s="225">
        <v>0</v>
      </c>
      <c r="I130" s="226">
        <v>0</v>
      </c>
      <c r="J130" s="226">
        <v>0</v>
      </c>
      <c r="K130" s="227">
        <v>0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</v>
      </c>
      <c r="D131" s="225">
        <v>0</v>
      </c>
      <c r="E131" s="221">
        <v>0</v>
      </c>
      <c r="F131" s="225">
        <v>0</v>
      </c>
      <c r="G131" s="225">
        <v>0</v>
      </c>
      <c r="H131" s="225">
        <v>0</v>
      </c>
      <c r="I131" s="226">
        <v>0</v>
      </c>
      <c r="J131" s="226">
        <v>0</v>
      </c>
      <c r="K131" s="227">
        <v>0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0.10389364131957164</v>
      </c>
      <c r="D132" s="225">
        <v>0.1418197978840311</v>
      </c>
      <c r="E132" s="221">
        <v>0.21</v>
      </c>
      <c r="F132" s="225">
        <v>0.21644584024650385</v>
      </c>
      <c r="G132" s="225">
        <v>0.20492552384046217</v>
      </c>
      <c r="H132" s="225">
        <v>0.20963207883564966</v>
      </c>
      <c r="I132" s="226">
        <v>0.19817240270706302</v>
      </c>
      <c r="J132" s="226">
        <v>0.18733917734737346</v>
      </c>
      <c r="K132" s="227">
        <v>0.17709815741129828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0.1411599</v>
      </c>
      <c r="D133" s="225">
        <v>4.0090909090909094E-2</v>
      </c>
      <c r="E133" s="221">
        <v>4.2000000000000003E-2</v>
      </c>
      <c r="F133" s="225">
        <v>2.8846363636363639E-2</v>
      </c>
      <c r="G133" s="225">
        <v>2.7311017723149617E-2</v>
      </c>
      <c r="H133" s="225">
        <v>2.7938273930573604E-2</v>
      </c>
      <c r="I133" s="226">
        <v>2.6411009722660483E-2</v>
      </c>
      <c r="J133" s="226">
        <v>2.4967234421992269E-2</v>
      </c>
      <c r="K133" s="227">
        <v>2.360238405227931E-2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15.334443978841872</v>
      </c>
      <c r="D134" s="225">
        <v>22.798560749999996</v>
      </c>
      <c r="E134" s="221">
        <v>27.914273434994435</v>
      </c>
      <c r="F134" s="225">
        <v>31.659025896714926</v>
      </c>
      <c r="G134" s="225">
        <v>39.726447979132566</v>
      </c>
      <c r="H134" s="225">
        <v>39.78101701167347</v>
      </c>
      <c r="I134" s="226">
        <v>39.522920657067672</v>
      </c>
      <c r="J134" s="226">
        <v>39.266498812900885</v>
      </c>
      <c r="K134" s="227">
        <v>39.011740615070778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3.4402200000000001</v>
      </c>
      <c r="D136" s="225">
        <v>3.3370134000000005</v>
      </c>
      <c r="E136" s="221">
        <v>3.0675295000000005</v>
      </c>
      <c r="F136" s="225">
        <v>3.3427471</v>
      </c>
      <c r="G136" s="225">
        <v>3.1648295931838799</v>
      </c>
      <c r="H136" s="225">
        <v>3.2375167053188867</v>
      </c>
      <c r="I136" s="226">
        <v>3.060535715052934</v>
      </c>
      <c r="J136" s="226">
        <v>2.8932295075808616</v>
      </c>
      <c r="K136" s="227">
        <v>2.7350692045074916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</v>
      </c>
      <c r="D137" s="225">
        <v>0</v>
      </c>
      <c r="E137" s="221">
        <v>0</v>
      </c>
      <c r="F137" s="225">
        <v>0</v>
      </c>
      <c r="G137" s="225">
        <v>0</v>
      </c>
      <c r="H137" s="225">
        <v>0</v>
      </c>
      <c r="I137" s="226">
        <v>0</v>
      </c>
      <c r="J137" s="226">
        <v>0</v>
      </c>
      <c r="K137" s="227">
        <v>0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4.5684278934221485</v>
      </c>
      <c r="D139" s="225">
        <v>4.6745999999999999</v>
      </c>
      <c r="E139" s="221">
        <v>5.1390759367193999</v>
      </c>
      <c r="F139" s="225">
        <v>5.6684228143213993</v>
      </c>
      <c r="G139" s="225">
        <v>6.5355043647354734</v>
      </c>
      <c r="H139" s="225">
        <v>6.898825288738224</v>
      </c>
      <c r="I139" s="226">
        <v>6.9229047241280943</v>
      </c>
      <c r="J139" s="226">
        <v>6.9470682055960191</v>
      </c>
      <c r="K139" s="227">
        <v>6.9713160264936933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0.14925623193532087</v>
      </c>
      <c r="D141" s="225">
        <v>0.15015000000000001</v>
      </c>
      <c r="E141" s="221">
        <v>0.12991047801920164</v>
      </c>
      <c r="F141" s="225">
        <v>0.16615891864578072</v>
      </c>
      <c r="G141" s="225">
        <v>0.15731512051916802</v>
      </c>
      <c r="H141" s="225">
        <v>0.16092820029772423</v>
      </c>
      <c r="I141" s="226">
        <v>0.15213095387622555</v>
      </c>
      <c r="J141" s="226">
        <v>0.14381461474417268</v>
      </c>
      <c r="K141" s="227">
        <v>0.13595289378677206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3.1886400000000004E-3</v>
      </c>
      <c r="D142" s="225">
        <v>3.4875750000000001E-3</v>
      </c>
      <c r="E142" s="221">
        <v>3.4875750000000001E-3</v>
      </c>
      <c r="F142" s="225">
        <v>3.9858000000000003E-3</v>
      </c>
      <c r="G142" s="225">
        <v>3.7736560425143456E-3</v>
      </c>
      <c r="H142" s="225">
        <v>3.8603261622932872E-3</v>
      </c>
      <c r="I142" s="226">
        <v>3.6492988814672772E-3</v>
      </c>
      <c r="J142" s="226">
        <v>3.4498075464087E-3</v>
      </c>
      <c r="K142" s="227">
        <v>3.2612215370184479E-3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0.12316920000000001</v>
      </c>
      <c r="D143" s="225">
        <v>0.1738859294117647</v>
      </c>
      <c r="E143" s="221">
        <v>9.5101112894117656E-2</v>
      </c>
      <c r="F143" s="225">
        <v>0.12135788823529414</v>
      </c>
      <c r="G143" s="225">
        <v>0.11489862217017874</v>
      </c>
      <c r="H143" s="225">
        <v>0.11753751592035995</v>
      </c>
      <c r="I143" s="226">
        <v>0.11111224993584469</v>
      </c>
      <c r="J143" s="226">
        <v>0.10503822536262264</v>
      </c>
      <c r="K143" s="227">
        <v>9.9296241356821441E-2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0.57529144274205668</v>
      </c>
      <c r="D144" s="225">
        <v>0.63270288701661059</v>
      </c>
      <c r="E144" s="221">
        <v>0.89400000000000057</v>
      </c>
      <c r="F144" s="225">
        <v>1.1143605549034707</v>
      </c>
      <c r="G144" s="225">
        <v>1.0550487835694522</v>
      </c>
      <c r="H144" s="225">
        <v>1.0792802459535187</v>
      </c>
      <c r="I144" s="226">
        <v>1.0202806780471902</v>
      </c>
      <c r="J144" s="226">
        <v>0.96450636051136052</v>
      </c>
      <c r="K144" s="227">
        <v>0.91178098290306275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11.80001105914279</v>
      </c>
      <c r="D145" s="225">
        <v>13.3644</v>
      </c>
      <c r="E145" s="221">
        <v>14.357761021629818</v>
      </c>
      <c r="F145" s="225">
        <v>14.472752391092664</v>
      </c>
      <c r="G145" s="225">
        <v>15.463322249878976</v>
      </c>
      <c r="H145" s="225">
        <v>15.79450616070228</v>
      </c>
      <c r="I145" s="226">
        <v>16.200660942473085</v>
      </c>
      <c r="J145" s="226">
        <v>16.617259970178321</v>
      </c>
      <c r="K145" s="227">
        <v>17.044571816977864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</v>
      </c>
      <c r="D146" s="225">
        <v>0</v>
      </c>
      <c r="E146" s="221">
        <v>0</v>
      </c>
      <c r="F146" s="225">
        <v>0</v>
      </c>
      <c r="G146" s="225">
        <v>0</v>
      </c>
      <c r="H146" s="225">
        <v>0</v>
      </c>
      <c r="I146" s="226">
        <v>0</v>
      </c>
      <c r="J146" s="226">
        <v>0</v>
      </c>
      <c r="K146" s="227">
        <v>0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0.22676455199999998</v>
      </c>
      <c r="D147" s="225">
        <v>0.14565653550000002</v>
      </c>
      <c r="E147" s="221">
        <v>0.26930473652162851</v>
      </c>
      <c r="F147" s="225">
        <v>0.30982477910762912</v>
      </c>
      <c r="G147" s="225">
        <v>0.41093770429132259</v>
      </c>
      <c r="H147" s="225">
        <v>0.41512198547745266</v>
      </c>
      <c r="I147" s="226">
        <v>0.41576131067084138</v>
      </c>
      <c r="J147" s="226">
        <v>0.41640162048252838</v>
      </c>
      <c r="K147" s="227">
        <v>0.41704291642891433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0</v>
      </c>
      <c r="G148" s="225">
        <v>0</v>
      </c>
      <c r="H148" s="225">
        <v>0</v>
      </c>
      <c r="I148" s="226">
        <v>0</v>
      </c>
      <c r="J148" s="226">
        <v>0</v>
      </c>
      <c r="K148" s="227">
        <v>0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5.0274000000000006E-2</v>
      </c>
      <c r="D149" s="225">
        <v>9.3743999999999997E-3</v>
      </c>
      <c r="E149" s="221">
        <v>1.7640000000000002E-3</v>
      </c>
      <c r="F149" s="225">
        <v>5.8967999999999998E-3</v>
      </c>
      <c r="G149" s="225">
        <v>2.793E-2</v>
      </c>
      <c r="H149" s="225">
        <v>2.8214390972909519E-2</v>
      </c>
      <c r="I149" s="226">
        <v>2.8257843672588514E-2</v>
      </c>
      <c r="J149" s="226">
        <v>2.8301363293333118E-2</v>
      </c>
      <c r="K149" s="227">
        <v>2.8344949938207797E-2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1.6272900000000001</v>
      </c>
      <c r="D150" s="225">
        <v>0.93365999999999993</v>
      </c>
      <c r="E150" s="221">
        <v>0.91875000000000007</v>
      </c>
      <c r="F150" s="225">
        <v>0.72575999999999996</v>
      </c>
      <c r="G150" s="225">
        <v>0.92190000000000005</v>
      </c>
      <c r="H150" s="225">
        <v>0.9430734144617402</v>
      </c>
      <c r="I150" s="226">
        <v>0.8915196830135832</v>
      </c>
      <c r="J150" s="226">
        <v>0.84278417036522735</v>
      </c>
      <c r="K150" s="227">
        <v>0.79671281672351224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1.1743459915611813E-2</v>
      </c>
      <c r="D151" s="225">
        <v>1.0854430379746837E-3</v>
      </c>
      <c r="E151" s="221">
        <v>7.3499999999999998E-3</v>
      </c>
      <c r="F151" s="225">
        <v>2.3986568213783404E-2</v>
      </c>
      <c r="G151" s="225">
        <v>2.2709884610147592E-2</v>
      </c>
      <c r="H151" s="225">
        <v>2.3231465908801405E-2</v>
      </c>
      <c r="I151" s="226">
        <v>2.1961502471975092E-2</v>
      </c>
      <c r="J151" s="226">
        <v>2.07609624257005E-2</v>
      </c>
      <c r="K151" s="227">
        <v>1.9626050694453449E-2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2.3041200000000002E-5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0.26307049772758895</v>
      </c>
      <c r="D159" s="225">
        <v>0.2486796324722905</v>
      </c>
      <c r="E159" s="221">
        <v>0.31101000000000001</v>
      </c>
      <c r="F159" s="225">
        <v>0.35257439584009648</v>
      </c>
      <c r="G159" s="225">
        <v>0.33380864551603812</v>
      </c>
      <c r="H159" s="225">
        <v>0.34147527834218333</v>
      </c>
      <c r="I159" s="226">
        <v>0.32280830658168125</v>
      </c>
      <c r="J159" s="226">
        <v>0.30516177716886272</v>
      </c>
      <c r="K159" s="227">
        <v>0.28847990694841441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0.200177928988128</v>
      </c>
      <c r="D162" s="225">
        <v>0.13996138947336001</v>
      </c>
      <c r="E162" s="221">
        <v>9.3416706779497927E-2</v>
      </c>
      <c r="F162" s="225">
        <v>0.37221061681440004</v>
      </c>
      <c r="G162" s="225">
        <v>0.35239972984837487</v>
      </c>
      <c r="H162" s="225">
        <v>0.36049334687439166</v>
      </c>
      <c r="I162" s="226">
        <v>0.34078673982915225</v>
      </c>
      <c r="J162" s="226">
        <v>0.32215740748149779</v>
      </c>
      <c r="K162" s="227">
        <v>0.30454645989814888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</v>
      </c>
      <c r="D164" s="225">
        <v>0</v>
      </c>
      <c r="E164" s="221">
        <v>0</v>
      </c>
      <c r="F164" s="225">
        <v>0</v>
      </c>
      <c r="G164" s="225">
        <v>0</v>
      </c>
      <c r="H164" s="225">
        <v>0</v>
      </c>
      <c r="I164" s="226">
        <v>0</v>
      </c>
      <c r="J164" s="226">
        <v>0</v>
      </c>
      <c r="K164" s="227">
        <v>0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</v>
      </c>
      <c r="D165" s="225">
        <v>0</v>
      </c>
      <c r="E165" s="221">
        <v>0</v>
      </c>
      <c r="F165" s="225">
        <v>0</v>
      </c>
      <c r="G165" s="225">
        <v>0</v>
      </c>
      <c r="H165" s="225">
        <v>0</v>
      </c>
      <c r="I165" s="226">
        <v>0</v>
      </c>
      <c r="J165" s="226">
        <v>0</v>
      </c>
      <c r="K165" s="227">
        <v>0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1.1957400000000002E-2</v>
      </c>
      <c r="F166" s="225">
        <v>1.3950300000000001E-2</v>
      </c>
      <c r="G166" s="225">
        <v>1.3207796148800211E-2</v>
      </c>
      <c r="H166" s="225">
        <v>1.3511141568026507E-2</v>
      </c>
      <c r="I166" s="226">
        <v>1.2772546085135471E-2</v>
      </c>
      <c r="J166" s="226">
        <v>1.2074326412430451E-2</v>
      </c>
      <c r="K166" s="227">
        <v>1.1414275379564567E-2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1.6789499999999999E-2</v>
      </c>
      <c r="D167" s="225">
        <v>4.0294799999999993E-3</v>
      </c>
      <c r="E167" s="221">
        <v>1.175265E-3</v>
      </c>
      <c r="F167" s="225">
        <v>1.00737E-2</v>
      </c>
      <c r="G167" s="225">
        <v>9.5375279430670798E-3</v>
      </c>
      <c r="H167" s="225">
        <v>9.7565777663439941E-3</v>
      </c>
      <c r="I167" s="226">
        <v>9.2232279949412688E-3</v>
      </c>
      <c r="J167" s="226">
        <v>8.7190341412658242E-3</v>
      </c>
      <c r="K167" s="227">
        <v>8.2424023778068997E-3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4.8621300000000001E-3</v>
      </c>
      <c r="D168" s="225">
        <v>4.8621300000000001E-3</v>
      </c>
      <c r="E168" s="221">
        <v>4.8621300000000001E-3</v>
      </c>
      <c r="F168" s="225">
        <v>5.2361399999999994E-3</v>
      </c>
      <c r="G168" s="225">
        <v>4.9574467736592572E-3</v>
      </c>
      <c r="H168" s="225">
        <v>5.0713051912866609E-3</v>
      </c>
      <c r="I168" s="226">
        <v>4.7940789415439984E-3</v>
      </c>
      <c r="J168" s="226">
        <v>4.5320074479533465E-3</v>
      </c>
      <c r="K168" s="227">
        <v>4.2842622657543713E-3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8.6940000000000008</v>
      </c>
      <c r="D169" s="225">
        <v>7.1506370902390337</v>
      </c>
      <c r="E169" s="221">
        <v>7.2660000000000009</v>
      </c>
      <c r="F169" s="225">
        <v>6.6382593599368871</v>
      </c>
      <c r="G169" s="225">
        <v>6.1686782911973976</v>
      </c>
      <c r="H169" s="225">
        <v>5.6482091054001637</v>
      </c>
      <c r="I169" s="226">
        <v>5.3025997323252234</v>
      </c>
      <c r="J169" s="226">
        <v>4.9781379188622408</v>
      </c>
      <c r="K169" s="227">
        <v>4.6735296628446577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0.22745267999999999</v>
      </c>
      <c r="D170" s="225">
        <v>0.13721903999999999</v>
      </c>
      <c r="E170" s="221">
        <v>0.29489544000000001</v>
      </c>
      <c r="F170" s="225">
        <v>0.30025800000000002</v>
      </c>
      <c r="G170" s="225">
        <v>0.24053400000000003</v>
      </c>
      <c r="H170" s="225">
        <v>0.24298318361180873</v>
      </c>
      <c r="I170" s="226">
        <v>0.24335739956829242</v>
      </c>
      <c r="J170" s="226">
        <v>0.24373219185100567</v>
      </c>
      <c r="K170" s="227">
        <v>0.24410756134754294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0.70386883830622904</v>
      </c>
      <c r="D171" s="225">
        <v>0.75600000000000012</v>
      </c>
      <c r="E171" s="221">
        <v>0.70705910257433491</v>
      </c>
      <c r="F171" s="225">
        <v>0.77781600267089634</v>
      </c>
      <c r="G171" s="225">
        <v>0.73641679423036344</v>
      </c>
      <c r="H171" s="225">
        <v>0.75333018830870757</v>
      </c>
      <c r="I171" s="226">
        <v>0.71214889571334505</v>
      </c>
      <c r="J171" s="226">
        <v>0.67321880569308745</v>
      </c>
      <c r="K171" s="227">
        <v>0.63641685477141996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2.6644800000000003E-3</v>
      </c>
      <c r="D172" s="225">
        <v>5.428877999999999E-3</v>
      </c>
      <c r="E172" s="221">
        <v>1.8185075999999998E-2</v>
      </c>
      <c r="F172" s="225">
        <v>1.9583928E-2</v>
      </c>
      <c r="G172" s="225">
        <v>1.8541574648343089E-2</v>
      </c>
      <c r="H172" s="225">
        <v>1.8967421751936386E-2</v>
      </c>
      <c r="I172" s="226">
        <v>1.7930555106913465E-2</v>
      </c>
      <c r="J172" s="226">
        <v>1.6950369462272224E-2</v>
      </c>
      <c r="K172" s="227">
        <v>1.6023766313668173E-2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0.88685742817637103</v>
      </c>
      <c r="D173" s="225">
        <v>1.0231986480258102</v>
      </c>
      <c r="E173" s="221">
        <v>0.71615378706406507</v>
      </c>
      <c r="F173" s="225">
        <v>0.77699999999999991</v>
      </c>
      <c r="G173" s="225">
        <v>0.73564422325095247</v>
      </c>
      <c r="H173" s="225">
        <v>0.75253987357666818</v>
      </c>
      <c r="I173" s="226">
        <v>0.71140178405842591</v>
      </c>
      <c r="J173" s="226">
        <v>0.67251253539052636</v>
      </c>
      <c r="K173" s="227">
        <v>0.63574919320169943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4.2000000000000002E-4</v>
      </c>
      <c r="D174" s="225">
        <v>2.1000000000000001E-4</v>
      </c>
      <c r="E174" s="221">
        <v>5.2500000000000002E-5</v>
      </c>
      <c r="F174" s="225">
        <v>5.2500000000000002E-5</v>
      </c>
      <c r="G174" s="225">
        <v>4.97056907601995E-5</v>
      </c>
      <c r="H174" s="225">
        <v>5.0847288755180285E-5</v>
      </c>
      <c r="I174" s="226">
        <v>4.8067688112055819E-5</v>
      </c>
      <c r="J174" s="226">
        <v>4.5440036175035568E-5</v>
      </c>
      <c r="K174" s="227">
        <v>4.2956026567682407E-5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</v>
      </c>
      <c r="D175" s="225">
        <v>0</v>
      </c>
      <c r="E175" s="221">
        <v>0</v>
      </c>
      <c r="F175" s="225">
        <v>0</v>
      </c>
      <c r="G175" s="225">
        <v>0</v>
      </c>
      <c r="H175" s="225">
        <v>0</v>
      </c>
      <c r="I175" s="226">
        <v>0</v>
      </c>
      <c r="J175" s="226">
        <v>0</v>
      </c>
      <c r="K175" s="227">
        <v>0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</v>
      </c>
      <c r="D176" s="225">
        <v>0</v>
      </c>
      <c r="E176" s="221">
        <v>0</v>
      </c>
      <c r="F176" s="225">
        <v>0</v>
      </c>
      <c r="G176" s="225">
        <v>0</v>
      </c>
      <c r="H176" s="225">
        <v>0</v>
      </c>
      <c r="I176" s="226">
        <v>0</v>
      </c>
      <c r="J176" s="226">
        <v>0</v>
      </c>
      <c r="K176" s="227">
        <v>0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9.1181999999999982E-5</v>
      </c>
      <c r="D177" s="225">
        <v>9.1181999999999982E-5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8.4000000000000005E-2</v>
      </c>
      <c r="D178" s="225">
        <v>0.105</v>
      </c>
      <c r="E178" s="221">
        <v>0.16800000000000001</v>
      </c>
      <c r="F178" s="225">
        <v>0.14757281553398058</v>
      </c>
      <c r="G178" s="225">
        <v>0.13971826159131434</v>
      </c>
      <c r="H178" s="225">
        <v>0.142927191692786</v>
      </c>
      <c r="I178" s="226">
        <v>0.13511398230295854</v>
      </c>
      <c r="J178" s="226">
        <v>0.12772788716792241</v>
      </c>
      <c r="K178" s="227">
        <v>0.12074555780467358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1.7792459999999999</v>
      </c>
      <c r="D179" s="225">
        <v>2.1724079999999999</v>
      </c>
      <c r="E179" s="221">
        <v>2.2915044791878167</v>
      </c>
      <c r="F179" s="225">
        <v>3.8705804363451772</v>
      </c>
      <c r="G179" s="225">
        <v>3.6645690329800269</v>
      </c>
      <c r="H179" s="225">
        <v>3.7487337351808563</v>
      </c>
      <c r="I179" s="226">
        <v>3.5438067281307601</v>
      </c>
      <c r="J179" s="226">
        <v>3.3500821913506638</v>
      </c>
      <c r="K179" s="227">
        <v>3.166947734399908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26.612945764668098</v>
      </c>
      <c r="D180" s="225">
        <v>27.584809255248203</v>
      </c>
      <c r="E180" s="221">
        <v>29.940560999999999</v>
      </c>
      <c r="F180" s="225">
        <v>30.950867260385596</v>
      </c>
      <c r="G180" s="225">
        <v>33.478370613135709</v>
      </c>
      <c r="H180" s="225">
        <v>33.347105033466498</v>
      </c>
      <c r="I180" s="226">
        <v>33.558440267950004</v>
      </c>
      <c r="J180" s="226">
        <v>33.771114826530443</v>
      </c>
      <c r="K180" s="227">
        <v>33.9851371970922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0.17643143699999997</v>
      </c>
      <c r="D181" s="225">
        <v>0.18019801800000002</v>
      </c>
      <c r="E181" s="221">
        <v>0.16939649999999998</v>
      </c>
      <c r="F181" s="225">
        <v>0.42847349999999995</v>
      </c>
      <c r="G181" s="225">
        <v>0.40566802457029216</v>
      </c>
      <c r="H181" s="225">
        <v>0.41498506244652833</v>
      </c>
      <c r="I181" s="226">
        <v>0.39229962975773214</v>
      </c>
      <c r="J181" s="226">
        <v>0.37085431123893514</v>
      </c>
      <c r="K181" s="227">
        <v>0.35058131522948294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3.9438877755511017E-3</v>
      </c>
      <c r="D182" s="225">
        <v>8.6099999999999996E-3</v>
      </c>
      <c r="E182" s="221">
        <v>9.6600000000000002E-3</v>
      </c>
      <c r="F182" s="225">
        <v>9.8298762842069544E-3</v>
      </c>
      <c r="G182" s="225">
        <v>9.3066817294059009E-3</v>
      </c>
      <c r="H182" s="225">
        <v>9.5204296733479941E-3</v>
      </c>
      <c r="I182" s="226">
        <v>8.999989093511504E-3</v>
      </c>
      <c r="J182" s="226">
        <v>8.5079987419140607E-3</v>
      </c>
      <c r="K182" s="227">
        <v>8.0429033680271458E-3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1.5245999999999999E-2</v>
      </c>
      <c r="D184" s="225">
        <v>8.25825E-3</v>
      </c>
      <c r="E184" s="221">
        <v>6.8289374999999991E-3</v>
      </c>
      <c r="F184" s="225">
        <v>2.3821874999999993E-3</v>
      </c>
      <c r="G184" s="225">
        <v>2.2553957182440518E-3</v>
      </c>
      <c r="H184" s="225">
        <v>2.3071957272663051E-3</v>
      </c>
      <c r="I184" s="226">
        <v>2.1810713480845318E-3</v>
      </c>
      <c r="J184" s="226">
        <v>2.0618416414422388E-3</v>
      </c>
      <c r="K184" s="227">
        <v>1.9491297055085881E-3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0.111299999892774</v>
      </c>
      <c r="D186" s="225">
        <v>0.105</v>
      </c>
      <c r="E186" s="221">
        <v>0.12179999999999999</v>
      </c>
      <c r="F186" s="225">
        <v>0.17850000000000002</v>
      </c>
      <c r="G186" s="225">
        <v>0.20318360999999999</v>
      </c>
      <c r="H186" s="225">
        <v>0.20675240787328336</v>
      </c>
      <c r="I186" s="226">
        <v>0.20295640653209415</v>
      </c>
      <c r="J186" s="226">
        <v>0.19923010027368795</v>
      </c>
      <c r="K186" s="227">
        <v>0.19557220948719856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8.2966887417218558E-3</v>
      </c>
      <c r="D187" s="225">
        <v>6.2639999999999996E-3</v>
      </c>
      <c r="E187" s="221">
        <v>1.5119999999999998E-2</v>
      </c>
      <c r="F187" s="225">
        <v>4.1579999999999999E-2</v>
      </c>
      <c r="G187" s="225">
        <v>3.9366907082078004E-2</v>
      </c>
      <c r="H187" s="225">
        <v>4.0271052694102798E-2</v>
      </c>
      <c r="I187" s="226">
        <v>3.8069608984748204E-2</v>
      </c>
      <c r="J187" s="226">
        <v>3.5988508650628165E-2</v>
      </c>
      <c r="K187" s="227">
        <v>3.4021173041604458E-2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0.3504724363636364</v>
      </c>
      <c r="D189" s="225">
        <v>0.49425600000000003</v>
      </c>
      <c r="E189" s="221">
        <v>0.64702603636363643</v>
      </c>
      <c r="F189" s="225">
        <v>0.91662021818181838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0.17451000000000003</v>
      </c>
      <c r="D190" s="225">
        <v>9.240000000000001E-2</v>
      </c>
      <c r="E190" s="221">
        <v>0.10584</v>
      </c>
      <c r="F190" s="225">
        <v>8.9880000000000002E-2</v>
      </c>
      <c r="G190" s="225">
        <v>0.10290000000000002</v>
      </c>
      <c r="H190" s="225">
        <v>0.10526331960962476</v>
      </c>
      <c r="I190" s="226">
        <v>9.9509030678053736E-2</v>
      </c>
      <c r="J190" s="226">
        <v>9.4069303753749778E-2</v>
      </c>
      <c r="K190" s="227">
        <v>8.8926943096701835E-2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0</v>
      </c>
      <c r="D192" s="225">
        <v>0</v>
      </c>
      <c r="E192" s="221">
        <v>0</v>
      </c>
      <c r="F192" s="225">
        <v>0</v>
      </c>
      <c r="G192" s="225">
        <v>0</v>
      </c>
      <c r="H192" s="225">
        <v>0</v>
      </c>
      <c r="I192" s="226">
        <v>0</v>
      </c>
      <c r="J192" s="226">
        <v>0</v>
      </c>
      <c r="K192" s="227">
        <v>0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7.123480518</v>
      </c>
      <c r="D193" s="225">
        <v>7.6208055840000011</v>
      </c>
      <c r="E193" s="221">
        <v>7.4937057089999994</v>
      </c>
      <c r="F193" s="225">
        <v>6.8480750940000004</v>
      </c>
      <c r="G193" s="225">
        <v>7.3302645570000005</v>
      </c>
      <c r="H193" s="225">
        <v>6.7435325529237247</v>
      </c>
      <c r="I193" s="226">
        <v>6.8708499890951096</v>
      </c>
      <c r="J193" s="226">
        <v>7.00057116980632</v>
      </c>
      <c r="K193" s="227">
        <v>7.1327414775908675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0.46199999999999997</v>
      </c>
      <c r="D194" s="225">
        <v>0.56685445180093141</v>
      </c>
      <c r="E194" s="221">
        <v>0.7338576</v>
      </c>
      <c r="F194" s="225">
        <v>0.74340000000000006</v>
      </c>
      <c r="G194" s="225">
        <v>0.77111099819556117</v>
      </c>
      <c r="H194" s="225">
        <v>0.84694426161526626</v>
      </c>
      <c r="I194" s="226">
        <v>0.91224188486113722</v>
      </c>
      <c r="J194" s="226">
        <v>0.98257381767707141</v>
      </c>
      <c r="K194" s="227">
        <v>1.0583281947544614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0.26170199999999999</v>
      </c>
      <c r="D195" s="225">
        <v>0.29019900000000004</v>
      </c>
      <c r="E195" s="221">
        <v>0.1878996</v>
      </c>
      <c r="F195" s="225">
        <v>9.9500100000000008E-2</v>
      </c>
      <c r="G195" s="225">
        <v>9.4204213356360492E-2</v>
      </c>
      <c r="H195" s="225">
        <v>9.6367815540367871E-2</v>
      </c>
      <c r="I195" s="226">
        <v>9.1099805217492627E-2</v>
      </c>
      <c r="J195" s="226">
        <v>8.6119774160374404E-2</v>
      </c>
      <c r="K195" s="227">
        <v>8.1411979792134381E-2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0.25738073964997987</v>
      </c>
      <c r="D197" s="225">
        <v>0.39795272220030437</v>
      </c>
      <c r="E197" s="221">
        <v>0.61529999999999996</v>
      </c>
      <c r="F197" s="225">
        <v>0.96157710235741878</v>
      </c>
      <c r="G197" s="225">
        <v>0.91039722079745822</v>
      </c>
      <c r="H197" s="225">
        <v>0.93130644921785199</v>
      </c>
      <c r="I197" s="226">
        <v>0.88039596670115761</v>
      </c>
      <c r="J197" s="226">
        <v>0.83226853935632361</v>
      </c>
      <c r="K197" s="227">
        <v>0.78677202963314952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29.85939227712722</v>
      </c>
      <c r="D198" s="225">
        <v>33.430976433132315</v>
      </c>
      <c r="E198" s="221">
        <v>37.429769999999998</v>
      </c>
      <c r="F198" s="225">
        <v>35.783920572375195</v>
      </c>
      <c r="G198" s="225">
        <v>35.085776658778627</v>
      </c>
      <c r="H198" s="225">
        <v>36.333167024115525</v>
      </c>
      <c r="I198" s="226">
        <v>37.021854251058244</v>
      </c>
      <c r="J198" s="226">
        <v>37.723595393621352</v>
      </c>
      <c r="K198" s="227">
        <v>38.438637885917679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1.4789550584855326E-2</v>
      </c>
      <c r="D200" s="225">
        <v>1.5119999999999998E-2</v>
      </c>
      <c r="E200" s="221">
        <v>1.9077635953211575E-2</v>
      </c>
      <c r="F200" s="225">
        <v>1.6084974348450649E-2</v>
      </c>
      <c r="G200" s="225">
        <v>1.5228852587615796E-2</v>
      </c>
      <c r="H200" s="225">
        <v>1.5578615910768341E-2</v>
      </c>
      <c r="I200" s="226">
        <v>1.4727000576604646E-2</v>
      </c>
      <c r="J200" s="226">
        <v>1.3921939357487936E-2</v>
      </c>
      <c r="K200" s="227">
        <v>1.3160887341953063E-2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7.4802000000000007E-4</v>
      </c>
      <c r="D201" s="225">
        <v>7.4802000000000007E-4</v>
      </c>
      <c r="E201" s="221">
        <v>9.3502499999999992E-4</v>
      </c>
      <c r="F201" s="225">
        <v>1.0846289999999999E-3</v>
      </c>
      <c r="G201" s="225">
        <v>1.0268996888294175E-3</v>
      </c>
      <c r="H201" s="225">
        <v>1.0504846467665227E-3</v>
      </c>
      <c r="I201" s="226">
        <v>9.9305920931982809E-4</v>
      </c>
      <c r="J201" s="226">
        <v>9.3877297136176461E-4</v>
      </c>
      <c r="K201" s="227">
        <v>8.874543264776911E-4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479.99802898238335</v>
      </c>
      <c r="D202" s="231">
        <f t="shared" ref="D202:K202" si="0">SUM(D7:D201)</f>
        <v>496.15681144433842</v>
      </c>
      <c r="E202" s="231">
        <f t="shared" si="0"/>
        <v>494.45279762270752</v>
      </c>
      <c r="F202" s="231">
        <f t="shared" si="0"/>
        <v>500.89929138960559</v>
      </c>
      <c r="G202" s="231">
        <f t="shared" si="0"/>
        <v>519.56636009965212</v>
      </c>
      <c r="H202" s="231">
        <f t="shared" si="0"/>
        <v>514.4292176217441</v>
      </c>
      <c r="I202" s="232">
        <f t="shared" si="0"/>
        <v>512.66388753863953</v>
      </c>
      <c r="J202" s="232">
        <f t="shared" si="0"/>
        <v>511.32668709430754</v>
      </c>
      <c r="K202" s="233">
        <f t="shared" si="0"/>
        <v>510.41461509236711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9.2347177346152094</v>
      </c>
      <c r="D204" s="225">
        <f t="shared" si="1"/>
        <v>12.319046487373472</v>
      </c>
      <c r="E204" s="225">
        <f t="shared" si="1"/>
        <v>13.037361524532914</v>
      </c>
      <c r="F204" s="225">
        <f t="shared" si="1"/>
        <v>16.125307259028002</v>
      </c>
      <c r="G204" s="225">
        <f t="shared" si="1"/>
        <v>15.809958797869283</v>
      </c>
      <c r="H204" s="225">
        <f t="shared" si="1"/>
        <v>16.129971507126196</v>
      </c>
      <c r="I204" s="225">
        <f t="shared" si="1"/>
        <v>15.463445869232201</v>
      </c>
      <c r="J204" s="225">
        <f t="shared" si="1"/>
        <v>14.843675232111877</v>
      </c>
      <c r="K204" s="227">
        <f t="shared" si="1"/>
        <v>14.268598431590812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2.7991250257585185</v>
      </c>
      <c r="D205" s="225">
        <f t="shared" si="2"/>
        <v>3.1736866655553992</v>
      </c>
      <c r="E205" s="225">
        <f t="shared" si="2"/>
        <v>2.9555792143022419</v>
      </c>
      <c r="F205" s="225">
        <f t="shared" si="2"/>
        <v>2.8970408077705971</v>
      </c>
      <c r="G205" s="225">
        <f t="shared" si="2"/>
        <v>2.7428459906804545</v>
      </c>
      <c r="H205" s="225">
        <f t="shared" si="2"/>
        <v>2.8058413426333768</v>
      </c>
      <c r="I205" s="225">
        <f t="shared" si="2"/>
        <v>2.6524581713488629</v>
      </c>
      <c r="J205" s="225">
        <f t="shared" si="2"/>
        <v>2.5074597924885751</v>
      </c>
      <c r="K205" s="227">
        <f t="shared" si="2"/>
        <v>2.3703878458334064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9.1181999999999982E-5</v>
      </c>
      <c r="D206" s="225">
        <f t="shared" si="3"/>
        <v>9.1181999999999982E-5</v>
      </c>
      <c r="E206" s="221">
        <f t="shared" si="3"/>
        <v>0</v>
      </c>
      <c r="F206" s="225">
        <f t="shared" si="3"/>
        <v>0</v>
      </c>
      <c r="G206" s="225">
        <f t="shared" si="3"/>
        <v>0</v>
      </c>
      <c r="H206" s="225">
        <f t="shared" si="3"/>
        <v>0</v>
      </c>
      <c r="I206" s="226">
        <f t="shared" si="3"/>
        <v>0</v>
      </c>
      <c r="J206" s="226">
        <f t="shared" si="3"/>
        <v>0</v>
      </c>
      <c r="K206" s="227">
        <f t="shared" si="3"/>
        <v>0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7.0493429965234728</v>
      </c>
      <c r="D207" s="225">
        <f t="shared" si="4"/>
        <v>7.0102730948296692</v>
      </c>
      <c r="E207" s="221">
        <f t="shared" si="4"/>
        <v>6.9918358872598203</v>
      </c>
      <c r="F207" s="225">
        <f t="shared" si="4"/>
        <v>7.2735093749541422</v>
      </c>
      <c r="G207" s="225">
        <f t="shared" si="4"/>
        <v>7.3457775690043317</v>
      </c>
      <c r="H207" s="225">
        <f t="shared" si="4"/>
        <v>7.4759840342634636</v>
      </c>
      <c r="I207" s="226">
        <f t="shared" si="4"/>
        <v>7.5998753156169467</v>
      </c>
      <c r="J207" s="226">
        <f t="shared" si="4"/>
        <v>7.7381665019925689</v>
      </c>
      <c r="K207" s="227">
        <f t="shared" si="4"/>
        <v>7.8909121318415947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0</v>
      </c>
      <c r="D208" s="225">
        <f t="shared" si="5"/>
        <v>0</v>
      </c>
      <c r="E208" s="221">
        <f t="shared" si="5"/>
        <v>0</v>
      </c>
      <c r="F208" s="225">
        <f t="shared" si="5"/>
        <v>0</v>
      </c>
      <c r="G208" s="225">
        <f t="shared" si="5"/>
        <v>0</v>
      </c>
      <c r="H208" s="225">
        <f t="shared" si="5"/>
        <v>0</v>
      </c>
      <c r="I208" s="226">
        <f t="shared" si="5"/>
        <v>0</v>
      </c>
      <c r="J208" s="226">
        <f t="shared" si="5"/>
        <v>0</v>
      </c>
      <c r="K208" s="227">
        <f t="shared" si="5"/>
        <v>0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29.260084511870012</v>
      </c>
      <c r="D210" s="240">
        <f t="shared" si="6"/>
        <v>38.201304205436713</v>
      </c>
      <c r="E210" s="240">
        <f t="shared" si="6"/>
        <v>44.520680165890987</v>
      </c>
      <c r="F210" s="240">
        <f t="shared" si="6"/>
        <v>51.474959418642229</v>
      </c>
      <c r="G210" s="240">
        <f t="shared" si="6"/>
        <v>58.422572317130914</v>
      </c>
      <c r="H210" s="240">
        <f t="shared" si="6"/>
        <v>58.837684197479504</v>
      </c>
      <c r="I210" s="241">
        <f t="shared" si="6"/>
        <v>57.853100270810963</v>
      </c>
      <c r="J210" s="241">
        <f t="shared" si="6"/>
        <v>56.918801812018643</v>
      </c>
      <c r="K210" s="242">
        <f t="shared" si="6"/>
        <v>56.032635548160989</v>
      </c>
    </row>
    <row r="211" spans="2:11">
      <c r="B211" s="239" t="s">
        <v>25</v>
      </c>
      <c r="C211" s="243">
        <f t="shared" ref="C211:K211" si="7">SUMIF($N$7:$N$208,$B$211,C$7:C$208)</f>
        <v>18.091977208150553</v>
      </c>
      <c r="D211" s="243">
        <f t="shared" si="7"/>
        <v>21.212229156583192</v>
      </c>
      <c r="E211" s="243">
        <f t="shared" si="7"/>
        <v>18.435599794041458</v>
      </c>
      <c r="F211" s="243">
        <f t="shared" si="7"/>
        <v>20.053595188743454</v>
      </c>
      <c r="G211" s="243">
        <f t="shared" si="7"/>
        <v>17.622402500322863</v>
      </c>
      <c r="H211" s="243">
        <f t="shared" si="7"/>
        <v>17.913912821447532</v>
      </c>
      <c r="I211" s="244">
        <f t="shared" si="7"/>
        <v>17.445636045882459</v>
      </c>
      <c r="J211" s="244">
        <f t="shared" si="7"/>
        <v>17.012969884234572</v>
      </c>
      <c r="K211" s="245">
        <f t="shared" si="7"/>
        <v>16.614832899230965</v>
      </c>
    </row>
    <row r="212" spans="2:11">
      <c r="B212" s="239" t="s">
        <v>239</v>
      </c>
      <c r="C212" s="243">
        <f t="shared" ref="C212:K212" si="8">SUMIF($N$7:$N$208,$B$212,C$7:C$208)</f>
        <v>2.5294119534414534</v>
      </c>
      <c r="D212" s="243">
        <f t="shared" si="8"/>
        <v>3.0685586819999999</v>
      </c>
      <c r="E212" s="243">
        <f t="shared" si="8"/>
        <v>1.6636200000000001</v>
      </c>
      <c r="F212" s="243">
        <f t="shared" si="8"/>
        <v>1.9155486042170491</v>
      </c>
      <c r="G212" s="243">
        <f t="shared" si="8"/>
        <v>1.7558171851590563</v>
      </c>
      <c r="H212" s="243">
        <f t="shared" si="8"/>
        <v>1.7583081498342001</v>
      </c>
      <c r="I212" s="244">
        <f t="shared" si="8"/>
        <v>1.8711325517322794</v>
      </c>
      <c r="J212" s="244">
        <f t="shared" si="8"/>
        <v>2.0003777658092643</v>
      </c>
      <c r="K212" s="245">
        <f t="shared" si="8"/>
        <v>2.1492271935501224</v>
      </c>
    </row>
    <row r="213" spans="2:11">
      <c r="B213" s="239" t="s">
        <v>429</v>
      </c>
      <c r="C213" s="243">
        <f t="shared" ref="C213:K213" si="9">SUMIF($N$7:$N$208,$B$213,C$7:C$208)</f>
        <v>26.071078173392404</v>
      </c>
      <c r="D213" s="243">
        <f t="shared" si="9"/>
        <v>25.198114121200113</v>
      </c>
      <c r="E213" s="243">
        <f t="shared" si="9"/>
        <v>24.028277903442259</v>
      </c>
      <c r="F213" s="243">
        <f t="shared" si="9"/>
        <v>22.309392485140307</v>
      </c>
      <c r="G213" s="243">
        <f t="shared" si="9"/>
        <v>22.059647786957278</v>
      </c>
      <c r="H213" s="243">
        <f t="shared" si="9"/>
        <v>20.58890699633492</v>
      </c>
      <c r="I213" s="244">
        <f t="shared" si="9"/>
        <v>19.988720723173124</v>
      </c>
      <c r="J213" s="244">
        <f t="shared" si="9"/>
        <v>19.461286551501001</v>
      </c>
      <c r="K213" s="245">
        <f t="shared" si="9"/>
        <v>19.00697397102509</v>
      </c>
    </row>
    <row r="214" spans="2:11">
      <c r="B214" s="239" t="s">
        <v>430</v>
      </c>
      <c r="C214" s="243">
        <f t="shared" ref="C214:K214" si="10">SUMIF($N$7:$N$208,$B$214,C$7:C$208)</f>
        <v>401.56523312810702</v>
      </c>
      <c r="D214" s="243">
        <f t="shared" si="10"/>
        <v>406.88966812911855</v>
      </c>
      <c r="E214" s="243">
        <f t="shared" si="10"/>
        <v>404.24449343587793</v>
      </c>
      <c r="F214" s="243">
        <f t="shared" si="10"/>
        <v>403.86484167788325</v>
      </c>
      <c r="G214" s="243">
        <f t="shared" si="10"/>
        <v>418.17827662275351</v>
      </c>
      <c r="H214" s="243">
        <f t="shared" si="10"/>
        <v>413.76895550951178</v>
      </c>
      <c r="I214" s="244">
        <f t="shared" si="10"/>
        <v>414.02352401179667</v>
      </c>
      <c r="J214" s="244">
        <f t="shared" si="10"/>
        <v>414.52678886524728</v>
      </c>
      <c r="K214" s="245">
        <f t="shared" si="10"/>
        <v>415.27566925594226</v>
      </c>
    </row>
    <row r="215" spans="2:11">
      <c r="B215" s="239" t="s">
        <v>431</v>
      </c>
      <c r="C215" s="243">
        <f t="shared" ref="C215:K215" si="11">SUMIF($N$7:$N$208,$B$215,C$7:C$208)</f>
        <v>2.4802440074217222</v>
      </c>
      <c r="D215" s="243">
        <f t="shared" si="11"/>
        <v>1.58693715</v>
      </c>
      <c r="E215" s="243">
        <f t="shared" si="11"/>
        <v>1.5601263234548335</v>
      </c>
      <c r="F215" s="243">
        <f t="shared" si="11"/>
        <v>1.2809540149793053</v>
      </c>
      <c r="G215" s="243">
        <f t="shared" si="11"/>
        <v>1.5276436873283665</v>
      </c>
      <c r="H215" s="243">
        <f t="shared" si="11"/>
        <v>1.561449947136248</v>
      </c>
      <c r="I215" s="244">
        <f t="shared" si="11"/>
        <v>1.4817739352437524</v>
      </c>
      <c r="J215" s="244">
        <f t="shared" si="11"/>
        <v>1.4064622154969799</v>
      </c>
      <c r="K215" s="245">
        <f t="shared" si="11"/>
        <v>1.3352762244578156</v>
      </c>
    </row>
    <row r="216" spans="2:11">
      <c r="B216" s="246" t="s">
        <v>476</v>
      </c>
      <c r="C216" s="247">
        <f t="shared" ref="C216:K217" si="12">SUMIF($O$7:$O$208,$B216,C$7:C$208)</f>
        <v>2.3755419987835427</v>
      </c>
      <c r="D216" s="247">
        <f t="shared" si="12"/>
        <v>2.2145071973313391</v>
      </c>
      <c r="E216" s="247">
        <f t="shared" si="12"/>
        <v>2.1773999240189741</v>
      </c>
      <c r="F216" s="247">
        <f t="shared" si="12"/>
        <v>2.3318547985474516</v>
      </c>
      <c r="G216" s="247">
        <f t="shared" si="12"/>
        <v>2.5672518395025135</v>
      </c>
      <c r="H216" s="247">
        <f t="shared" si="12"/>
        <v>2.5933923066826017</v>
      </c>
      <c r="I216" s="247">
        <f t="shared" si="12"/>
        <v>2.5973863640826118</v>
      </c>
      <c r="J216" s="247">
        <f t="shared" si="12"/>
        <v>2.6013865726902394</v>
      </c>
      <c r="K216" s="248">
        <f t="shared" si="12"/>
        <v>2.6053929419788981</v>
      </c>
    </row>
    <row r="217" spans="2:11" ht="13.5" thickBot="1">
      <c r="B217" s="246" t="s">
        <v>475</v>
      </c>
      <c r="C217" s="247">
        <f t="shared" si="12"/>
        <v>20.342957984933307</v>
      </c>
      <c r="D217" s="247">
        <f t="shared" si="12"/>
        <v>29.549756508889143</v>
      </c>
      <c r="E217" s="247">
        <f t="shared" si="12"/>
        <v>32.98413047813365</v>
      </c>
      <c r="F217" s="247">
        <f t="shared" si="12"/>
        <v>37.667537160215481</v>
      </c>
      <c r="G217" s="247">
        <f t="shared" si="12"/>
        <v>45.357380140203809</v>
      </c>
      <c r="H217" s="247">
        <f t="shared" si="12"/>
        <v>45.503440479617367</v>
      </c>
      <c r="I217" s="247">
        <f t="shared" si="12"/>
        <v>45.141467543290048</v>
      </c>
      <c r="J217" s="247">
        <f t="shared" si="12"/>
        <v>44.809436032060859</v>
      </c>
      <c r="K217" s="248">
        <f t="shared" si="12"/>
        <v>44.509870908291653</v>
      </c>
    </row>
    <row r="218" spans="2:11" ht="13.5" thickBot="1">
      <c r="B218" s="249" t="s">
        <v>428</v>
      </c>
      <c r="C218" s="250">
        <f t="shared" ref="C218:K218" si="13">SUM(C210:C215)</f>
        <v>479.99802898238318</v>
      </c>
      <c r="D218" s="250">
        <f t="shared" si="13"/>
        <v>496.15681144433853</v>
      </c>
      <c r="E218" s="250">
        <f t="shared" si="13"/>
        <v>494.45279762270746</v>
      </c>
      <c r="F218" s="250">
        <f t="shared" si="13"/>
        <v>500.89929138960565</v>
      </c>
      <c r="G218" s="250">
        <f t="shared" si="13"/>
        <v>519.566360099652</v>
      </c>
      <c r="H218" s="250">
        <f t="shared" si="13"/>
        <v>514.42921762174421</v>
      </c>
      <c r="I218" s="251">
        <f t="shared" si="13"/>
        <v>512.66388753863919</v>
      </c>
      <c r="J218" s="251">
        <f t="shared" si="13"/>
        <v>511.32668709430772</v>
      </c>
      <c r="K218" s="252">
        <f t="shared" si="13"/>
        <v>510.41461509236723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6.0958759713873559E-2</v>
      </c>
      <c r="D221" s="255">
        <f t="shared" ref="D221:K221" si="15">D210/D$218</f>
        <v>7.6994416531803139E-2</v>
      </c>
      <c r="E221" s="255">
        <f t="shared" si="15"/>
        <v>9.0040303907558267E-2</v>
      </c>
      <c r="F221" s="255">
        <f t="shared" si="15"/>
        <v>0.1027650873209249</v>
      </c>
      <c r="G221" s="255">
        <f t="shared" si="15"/>
        <v>0.11244487096109447</v>
      </c>
      <c r="H221" s="255">
        <f t="shared" si="15"/>
        <v>0.1143746937032305</v>
      </c>
      <c r="I221" s="255">
        <f t="shared" si="15"/>
        <v>0.11284801148871756</v>
      </c>
      <c r="J221" s="255">
        <f t="shared" si="15"/>
        <v>0.11131592238118541</v>
      </c>
      <c r="K221" s="256">
        <f t="shared" si="15"/>
        <v>0.1097786659929811</v>
      </c>
    </row>
    <row r="222" spans="2:11" ht="15">
      <c r="B222" s="257" t="s">
        <v>25</v>
      </c>
      <c r="C222" s="258">
        <f t="shared" ref="C222:K226" si="16">C211/C$218</f>
        <v>3.7691773956877145E-2</v>
      </c>
      <c r="D222" s="258">
        <f t="shared" si="16"/>
        <v>4.2753074566956518E-2</v>
      </c>
      <c r="E222" s="258">
        <f t="shared" si="16"/>
        <v>3.7284852836668055E-2</v>
      </c>
      <c r="F222" s="258">
        <f t="shared" si="16"/>
        <v>4.0035183785367988E-2</v>
      </c>
      <c r="G222" s="258">
        <f t="shared" si="16"/>
        <v>3.3917520173829027E-2</v>
      </c>
      <c r="H222" s="258">
        <f t="shared" si="16"/>
        <v>3.4822891484012658E-2</v>
      </c>
      <c r="I222" s="258">
        <f t="shared" si="16"/>
        <v>3.4029383519953105E-2</v>
      </c>
      <c r="J222" s="258">
        <f t="shared" si="16"/>
        <v>3.3272211902166463E-2</v>
      </c>
      <c r="K222" s="259">
        <f t="shared" si="16"/>
        <v>3.2551640192011864E-2</v>
      </c>
    </row>
    <row r="223" spans="2:11" ht="15">
      <c r="B223" s="257" t="s">
        <v>239</v>
      </c>
      <c r="C223" s="258">
        <f t="shared" si="16"/>
        <v>5.2696298749474397E-3</v>
      </c>
      <c r="D223" s="258">
        <f t="shared" si="16"/>
        <v>6.1846549542820236E-3</v>
      </c>
      <c r="E223" s="258">
        <f t="shared" si="16"/>
        <v>3.3645678778612687E-3</v>
      </c>
      <c r="F223" s="258">
        <f t="shared" si="16"/>
        <v>3.8242190339357295E-3</v>
      </c>
      <c r="G223" s="258">
        <f t="shared" si="16"/>
        <v>3.3793896602972782E-3</v>
      </c>
      <c r="H223" s="258">
        <f t="shared" si="16"/>
        <v>3.4179787803714336E-3</v>
      </c>
      <c r="I223" s="258">
        <f t="shared" si="16"/>
        <v>3.649823202324258E-3</v>
      </c>
      <c r="J223" s="258">
        <f t="shared" si="16"/>
        <v>3.9121325295511516E-3</v>
      </c>
      <c r="K223" s="259">
        <f t="shared" si="16"/>
        <v>4.2107477529051305E-3</v>
      </c>
    </row>
    <row r="224" spans="2:11" ht="15">
      <c r="B224" s="257" t="s">
        <v>429</v>
      </c>
      <c r="C224" s="258">
        <f t="shared" si="16"/>
        <v>5.4314969227403351E-2</v>
      </c>
      <c r="D224" s="258">
        <f t="shared" si="16"/>
        <v>5.0786593149546977E-2</v>
      </c>
      <c r="E224" s="258">
        <f t="shared" si="16"/>
        <v>4.8595696129071254E-2</v>
      </c>
      <c r="F224" s="258">
        <f t="shared" si="16"/>
        <v>4.4538678470175327E-2</v>
      </c>
      <c r="G224" s="258">
        <f t="shared" si="16"/>
        <v>4.2457806126490312E-2</v>
      </c>
      <c r="H224" s="258">
        <f t="shared" si="16"/>
        <v>4.0022818088598117E-2</v>
      </c>
      <c r="I224" s="258">
        <f t="shared" si="16"/>
        <v>3.8989913682318002E-2</v>
      </c>
      <c r="J224" s="258">
        <f t="shared" si="16"/>
        <v>3.8060377137936502E-2</v>
      </c>
      <c r="K224" s="259">
        <f t="shared" si="16"/>
        <v>3.7238302762128965E-2</v>
      </c>
    </row>
    <row r="225" spans="2:11" ht="15">
      <c r="B225" s="257" t="s">
        <v>430</v>
      </c>
      <c r="C225" s="258">
        <f t="shared" si="16"/>
        <v>0.8365976709934474</v>
      </c>
      <c r="D225" s="258">
        <f t="shared" si="16"/>
        <v>0.82008280193643091</v>
      </c>
      <c r="E225" s="258">
        <f t="shared" si="16"/>
        <v>0.81755932088857741</v>
      </c>
      <c r="F225" s="258">
        <f t="shared" si="16"/>
        <v>0.80627952289066462</v>
      </c>
      <c r="G225" s="258">
        <f t="shared" si="16"/>
        <v>0.8048601848328818</v>
      </c>
      <c r="H225" s="258">
        <f t="shared" si="16"/>
        <v>0.80432631222309936</v>
      </c>
      <c r="I225" s="258">
        <f t="shared" si="16"/>
        <v>0.80759252616675081</v>
      </c>
      <c r="J225" s="258">
        <f t="shared" si="16"/>
        <v>0.81068874230065968</v>
      </c>
      <c r="K225" s="259">
        <f t="shared" si="16"/>
        <v>0.81360458140641578</v>
      </c>
    </row>
    <row r="226" spans="2:11" ht="15.75" thickBot="1">
      <c r="B226" s="260" t="s">
        <v>431</v>
      </c>
      <c r="C226" s="261">
        <f t="shared" si="16"/>
        <v>5.1671962334511002E-3</v>
      </c>
      <c r="D226" s="261">
        <f t="shared" si="16"/>
        <v>3.198458860980549E-3</v>
      </c>
      <c r="E226" s="261">
        <f t="shared" si="16"/>
        <v>3.155258360263721E-3</v>
      </c>
      <c r="F226" s="261">
        <f t="shared" si="16"/>
        <v>2.557308498931302E-3</v>
      </c>
      <c r="G226" s="261">
        <f t="shared" si="16"/>
        <v>2.9402282454071256E-3</v>
      </c>
      <c r="H226" s="261">
        <f t="shared" si="16"/>
        <v>3.0353057206878361E-3</v>
      </c>
      <c r="I226" s="261">
        <f t="shared" si="16"/>
        <v>2.8903419399363721E-3</v>
      </c>
      <c r="J226" s="261">
        <f t="shared" si="16"/>
        <v>2.7506137485008206E-3</v>
      </c>
      <c r="K226" s="262">
        <f t="shared" si="16"/>
        <v>2.6160618935572155E-3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435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329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280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9.9660330000000009E-3</v>
      </c>
      <c r="D7" s="221">
        <v>1.0709012999999998E-2</v>
      </c>
      <c r="E7" s="221">
        <v>5.5056960000000009E-3</v>
      </c>
      <c r="F7" s="221">
        <v>1.0458304500000001E-2</v>
      </c>
      <c r="G7" s="221">
        <v>1.0458304500000001E-2</v>
      </c>
      <c r="H7" s="221">
        <v>1.0458304500000001E-2</v>
      </c>
      <c r="I7" s="222">
        <v>1.0458304500000001E-2</v>
      </c>
      <c r="J7" s="222">
        <v>1.0458304500000001E-2</v>
      </c>
      <c r="K7" s="223">
        <v>1.0458304500000001E-2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2.6257623000000004E-2</v>
      </c>
      <c r="D8" s="225">
        <v>1.6488402000000003E-2</v>
      </c>
      <c r="E8" s="221">
        <v>0.208028772</v>
      </c>
      <c r="F8" s="225">
        <v>5.780271E-3</v>
      </c>
      <c r="G8" s="225">
        <v>5.780271E-3</v>
      </c>
      <c r="H8" s="225">
        <v>5.780271E-3</v>
      </c>
      <c r="I8" s="226">
        <v>5.780271E-3</v>
      </c>
      <c r="J8" s="226">
        <v>5.780271E-3</v>
      </c>
      <c r="K8" s="227">
        <v>5.780271E-3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1.5276597E-3</v>
      </c>
      <c r="D9" s="225">
        <v>1.9377162E-3</v>
      </c>
      <c r="E9" s="221">
        <v>8.8342800000000012E-4</v>
      </c>
      <c r="F9" s="225">
        <v>4.2926099999999997E-3</v>
      </c>
      <c r="G9" s="225">
        <v>4.2926099999999997E-3</v>
      </c>
      <c r="H9" s="225">
        <v>4.2926099999999997E-3</v>
      </c>
      <c r="I9" s="226">
        <v>4.2926099999999997E-3</v>
      </c>
      <c r="J9" s="226">
        <v>4.2926099999999997E-3</v>
      </c>
      <c r="K9" s="227">
        <v>4.2926099999999997E-3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40.672178127000002</v>
      </c>
      <c r="D11" s="225">
        <v>32.232365592000001</v>
      </c>
      <c r="E11" s="221">
        <v>31.362966768000003</v>
      </c>
      <c r="F11" s="225">
        <v>32.565746681999997</v>
      </c>
      <c r="G11" s="225">
        <v>32.565746681999997</v>
      </c>
      <c r="H11" s="225">
        <v>32.565746681999997</v>
      </c>
      <c r="I11" s="226">
        <v>32.565746681999997</v>
      </c>
      <c r="J11" s="226">
        <v>32.565746681999997</v>
      </c>
      <c r="K11" s="227">
        <v>32.565746681999997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2.5240110000000003E-5</v>
      </c>
      <c r="D12" s="225">
        <v>2.8070699999999995E-5</v>
      </c>
      <c r="E12" s="221">
        <v>3.1059630000000005E-5</v>
      </c>
      <c r="F12" s="225">
        <v>3.3826799999999999E-5</v>
      </c>
      <c r="G12" s="225">
        <v>3.3826799999999999E-5</v>
      </c>
      <c r="H12" s="225">
        <v>3.3826799999999999E-5</v>
      </c>
      <c r="I12" s="226">
        <v>3.3826799999999999E-5</v>
      </c>
      <c r="J12" s="226">
        <v>3.3826799999999999E-5</v>
      </c>
      <c r="K12" s="227">
        <v>3.3826799999999999E-5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3.6998388000000002</v>
      </c>
      <c r="D13" s="225">
        <v>2.8644329700000002</v>
      </c>
      <c r="E13" s="221">
        <v>2.9764016099999999</v>
      </c>
      <c r="F13" s="225">
        <v>2.7415250100000002</v>
      </c>
      <c r="G13" s="225">
        <v>2.7415250100000002</v>
      </c>
      <c r="H13" s="225">
        <v>2.7415250100000002</v>
      </c>
      <c r="I13" s="226">
        <v>2.7415250100000002</v>
      </c>
      <c r="J13" s="226">
        <v>2.7415250100000002</v>
      </c>
      <c r="K13" s="227">
        <v>2.7415250100000002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3.6054605999999998E-3</v>
      </c>
      <c r="D14" s="225">
        <v>2.2613430000000003E-3</v>
      </c>
      <c r="E14" s="221">
        <v>4.7388452999999999E-3</v>
      </c>
      <c r="F14" s="225">
        <v>5.9140410000000001E-3</v>
      </c>
      <c r="G14" s="225">
        <v>5.9140410000000001E-3</v>
      </c>
      <c r="H14" s="225">
        <v>5.9140410000000001E-3</v>
      </c>
      <c r="I14" s="226">
        <v>5.9140410000000001E-3</v>
      </c>
      <c r="J14" s="226">
        <v>5.9140410000000001E-3</v>
      </c>
      <c r="K14" s="227">
        <v>5.9140410000000001E-3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12.5869149</v>
      </c>
      <c r="D15" s="225">
        <v>9.866612700000001</v>
      </c>
      <c r="E15" s="221">
        <v>17.6261841</v>
      </c>
      <c r="F15" s="225">
        <v>8.6537745000000008</v>
      </c>
      <c r="G15" s="225">
        <v>8.6537745000000008</v>
      </c>
      <c r="H15" s="225">
        <v>8.6537745000000008</v>
      </c>
      <c r="I15" s="226">
        <v>8.6537745000000008</v>
      </c>
      <c r="J15" s="226">
        <v>8.6537745000000008</v>
      </c>
      <c r="K15" s="227">
        <v>8.6537745000000008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6.1465555367999997E-2</v>
      </c>
      <c r="D16" s="225">
        <v>4.3532607719999998E-2</v>
      </c>
      <c r="E16" s="221">
        <v>4.3116945815999994E-2</v>
      </c>
      <c r="F16" s="225">
        <v>1.7472912995999998E-2</v>
      </c>
      <c r="G16" s="225">
        <v>1.8294484781022156E-2</v>
      </c>
      <c r="H16" s="225">
        <v>1.8446927981022154E-2</v>
      </c>
      <c r="I16" s="226">
        <v>1.8446927981022154E-2</v>
      </c>
      <c r="J16" s="226">
        <v>1.8446927981022154E-2</v>
      </c>
      <c r="K16" s="227">
        <v>1.8446927981022154E-2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1.06703436E-2</v>
      </c>
      <c r="D17" s="225">
        <v>7.0131999000000011E-3</v>
      </c>
      <c r="E17" s="221">
        <v>1.7007269999999998E-2</v>
      </c>
      <c r="F17" s="225">
        <v>1.8723641999999999E-2</v>
      </c>
      <c r="G17" s="225">
        <v>1.8723641999999999E-2</v>
      </c>
      <c r="H17" s="225">
        <v>1.8723641999999999E-2</v>
      </c>
      <c r="I17" s="226">
        <v>1.8723641999999999E-2</v>
      </c>
      <c r="J17" s="226">
        <v>1.8723641999999999E-2</v>
      </c>
      <c r="K17" s="227">
        <v>1.8723641999999999E-2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3.82116E-4</v>
      </c>
      <c r="D18" s="225">
        <v>2.2134840000000001E-4</v>
      </c>
      <c r="E18" s="221">
        <v>3.9219810000000005E-4</v>
      </c>
      <c r="F18" s="225">
        <v>3.4985369999999998E-4</v>
      </c>
      <c r="G18" s="225">
        <v>3.4985369999999998E-4</v>
      </c>
      <c r="H18" s="225">
        <v>3.4985369999999998E-4</v>
      </c>
      <c r="I18" s="226">
        <v>3.4985369999999998E-4</v>
      </c>
      <c r="J18" s="226">
        <v>3.4985369999999998E-4</v>
      </c>
      <c r="K18" s="227">
        <v>3.4985369999999998E-4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2.1483629999999998E-7</v>
      </c>
      <c r="D19" s="225">
        <v>2.5998840000000001E-7</v>
      </c>
      <c r="E19" s="221">
        <v>2.433942E-7</v>
      </c>
      <c r="F19" s="225">
        <v>2.3518319999999998E-7</v>
      </c>
      <c r="G19" s="225">
        <v>2.3518319999999998E-7</v>
      </c>
      <c r="H19" s="225">
        <v>2.3518319999999998E-7</v>
      </c>
      <c r="I19" s="226">
        <v>2.3518319999999998E-7</v>
      </c>
      <c r="J19" s="226">
        <v>2.3518319999999998E-7</v>
      </c>
      <c r="K19" s="227">
        <v>2.3518319999999998E-7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0.638453928</v>
      </c>
      <c r="D20" s="225">
        <v>0.63091912800000005</v>
      </c>
      <c r="E20" s="221">
        <v>0.3835876800000001</v>
      </c>
      <c r="F20" s="225">
        <v>0.45866676449999999</v>
      </c>
      <c r="G20" s="225">
        <v>0.45866676449999999</v>
      </c>
      <c r="H20" s="225">
        <v>0.45866676449999999</v>
      </c>
      <c r="I20" s="226">
        <v>0.45866676449999999</v>
      </c>
      <c r="J20" s="226">
        <v>0.45866676449999999</v>
      </c>
      <c r="K20" s="227">
        <v>0.45866676449999999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3.7849350000000001E-3</v>
      </c>
      <c r="D21" s="225">
        <v>2.2418339999999998E-3</v>
      </c>
      <c r="E21" s="221">
        <v>3.3871320000000002E-3</v>
      </c>
      <c r="F21" s="225">
        <v>2.2389150000000002E-3</v>
      </c>
      <c r="G21" s="225">
        <v>2.2389150000000002E-3</v>
      </c>
      <c r="H21" s="225">
        <v>2.2389150000000002E-3</v>
      </c>
      <c r="I21" s="226">
        <v>2.2389150000000002E-3</v>
      </c>
      <c r="J21" s="226">
        <v>2.2389150000000002E-3</v>
      </c>
      <c r="K21" s="227">
        <v>2.2389150000000002E-3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4.4606885400000011E-2</v>
      </c>
      <c r="D22" s="225">
        <v>3.4898257799999999E-2</v>
      </c>
      <c r="E22" s="221">
        <v>4.1397446999999997E-2</v>
      </c>
      <c r="F22" s="225">
        <v>4.4022215999999996E-2</v>
      </c>
      <c r="G22" s="225">
        <v>4.4022215999999996E-2</v>
      </c>
      <c r="H22" s="225">
        <v>4.4022215999999996E-2</v>
      </c>
      <c r="I22" s="226">
        <v>4.4022215999999996E-2</v>
      </c>
      <c r="J22" s="226">
        <v>4.4022215999999996E-2</v>
      </c>
      <c r="K22" s="227">
        <v>4.4022215999999996E-2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1.7063634000000001E-2</v>
      </c>
      <c r="D23" s="225">
        <v>1.1366691000000002E-2</v>
      </c>
      <c r="E23" s="221">
        <v>6.3854111999999998E-3</v>
      </c>
      <c r="F23" s="225">
        <v>8.9029290000000004E-3</v>
      </c>
      <c r="G23" s="225">
        <v>8.9029290000000004E-3</v>
      </c>
      <c r="H23" s="225">
        <v>8.9029290000000004E-3</v>
      </c>
      <c r="I23" s="226">
        <v>8.9029290000000004E-3</v>
      </c>
      <c r="J23" s="226">
        <v>8.9029290000000004E-3</v>
      </c>
      <c r="K23" s="227">
        <v>8.9029290000000004E-3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2.2990632E-2</v>
      </c>
      <c r="D24" s="225">
        <v>2.6111756999999999E-2</v>
      </c>
      <c r="E24" s="221">
        <v>2.3458995E-2</v>
      </c>
      <c r="F24" s="225">
        <v>1.5729608999999999E-2</v>
      </c>
      <c r="G24" s="225">
        <v>1.5729608999999999E-2</v>
      </c>
      <c r="H24" s="225">
        <v>1.5729608999999999E-2</v>
      </c>
      <c r="I24" s="226">
        <v>1.5729608999999999E-2</v>
      </c>
      <c r="J24" s="226">
        <v>1.5729608999999999E-2</v>
      </c>
      <c r="K24" s="227">
        <v>1.5729608999999999E-2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2.8699832910000005</v>
      </c>
      <c r="D25" s="225">
        <v>2.5006137449999999</v>
      </c>
      <c r="E25" s="221">
        <v>1.5575470890000001</v>
      </c>
      <c r="F25" s="225">
        <v>0.95425848000000024</v>
      </c>
      <c r="G25" s="225">
        <v>0.95425848000000024</v>
      </c>
      <c r="H25" s="225">
        <v>0.95425848000000024</v>
      </c>
      <c r="I25" s="226">
        <v>0.95425848000000024</v>
      </c>
      <c r="J25" s="226">
        <v>0.95425848000000024</v>
      </c>
      <c r="K25" s="227">
        <v>0.95425848000000024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4.0321260000000005E-3</v>
      </c>
      <c r="D26" s="225">
        <v>4.9508550000000005E-3</v>
      </c>
      <c r="E26" s="221">
        <v>0.16131601080000002</v>
      </c>
      <c r="F26" s="225">
        <v>1.6886541000000001E-2</v>
      </c>
      <c r="G26" s="225">
        <v>1.6886541000000001E-2</v>
      </c>
      <c r="H26" s="225">
        <v>1.6886541000000001E-2</v>
      </c>
      <c r="I26" s="226">
        <v>1.6886541000000001E-2</v>
      </c>
      <c r="J26" s="226">
        <v>1.6886541000000001E-2</v>
      </c>
      <c r="K26" s="227">
        <v>1.6886541000000001E-2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10.432427460000001</v>
      </c>
      <c r="D27" s="225">
        <v>7.4524054500000014</v>
      </c>
      <c r="E27" s="221">
        <v>5.6759136000000003</v>
      </c>
      <c r="F27" s="225">
        <v>11.600656409999999</v>
      </c>
      <c r="G27" s="225">
        <v>11.600656409999999</v>
      </c>
      <c r="H27" s="225">
        <v>11.600656409999999</v>
      </c>
      <c r="I27" s="226">
        <v>11.600656409999999</v>
      </c>
      <c r="J27" s="226">
        <v>11.600656409999999</v>
      </c>
      <c r="K27" s="227">
        <v>11.600656409999999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7.5280380000000008E-3</v>
      </c>
      <c r="D28" s="225">
        <v>4.1397719999999999E-3</v>
      </c>
      <c r="E28" s="221">
        <v>0.43146820500000005</v>
      </c>
      <c r="F28" s="225">
        <v>1.9129803000000001E-2</v>
      </c>
      <c r="G28" s="225">
        <v>1.9129803000000001E-2</v>
      </c>
      <c r="H28" s="225">
        <v>1.9129803000000001E-2</v>
      </c>
      <c r="I28" s="226">
        <v>1.9129803000000001E-2</v>
      </c>
      <c r="J28" s="226">
        <v>1.9129803000000001E-2</v>
      </c>
      <c r="K28" s="227">
        <v>1.9129803000000001E-2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2.3916876563999998</v>
      </c>
      <c r="D29" s="225">
        <v>1.8953344158000003</v>
      </c>
      <c r="E29" s="221">
        <v>0.54305706419999999</v>
      </c>
      <c r="F29" s="225">
        <v>0.75864837510000005</v>
      </c>
      <c r="G29" s="225">
        <v>0.75864837510000005</v>
      </c>
      <c r="H29" s="225">
        <v>0.75864837510000005</v>
      </c>
      <c r="I29" s="226">
        <v>0.75864837510000005</v>
      </c>
      <c r="J29" s="226">
        <v>0.75864837510000005</v>
      </c>
      <c r="K29" s="227">
        <v>0.75864837510000005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57.005339370000002</v>
      </c>
      <c r="D30" s="225">
        <v>41.879624283000005</v>
      </c>
      <c r="E30" s="221">
        <v>24.37447152</v>
      </c>
      <c r="F30" s="225">
        <v>106.56005346000001</v>
      </c>
      <c r="G30" s="225">
        <v>106.56005346000001</v>
      </c>
      <c r="H30" s="225">
        <v>106.56005346000001</v>
      </c>
      <c r="I30" s="226">
        <v>106.56005346000001</v>
      </c>
      <c r="J30" s="226">
        <v>106.56005346000001</v>
      </c>
      <c r="K30" s="227">
        <v>106.56005346000001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0.52378705365</v>
      </c>
      <c r="D31" s="225">
        <v>0.52373604087000003</v>
      </c>
      <c r="E31" s="221">
        <v>8.3607300000000008E-5</v>
      </c>
      <c r="F31" s="225">
        <v>0.52035952143000008</v>
      </c>
      <c r="G31" s="225">
        <v>0.52035952143000008</v>
      </c>
      <c r="H31" s="225">
        <v>0.52035952143000008</v>
      </c>
      <c r="I31" s="226">
        <v>0.52035952143000008</v>
      </c>
      <c r="J31" s="226">
        <v>0.52035952143000008</v>
      </c>
      <c r="K31" s="227">
        <v>0.52035952143000008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9.6603570000000014E-2</v>
      </c>
      <c r="D32" s="225">
        <v>6.7848690000000003E-2</v>
      </c>
      <c r="E32" s="221">
        <v>0.29909627999999999</v>
      </c>
      <c r="F32" s="225">
        <v>9.5651640000000024E-2</v>
      </c>
      <c r="G32" s="225">
        <v>9.5651640000000024E-2</v>
      </c>
      <c r="H32" s="225">
        <v>9.5651640000000024E-2</v>
      </c>
      <c r="I32" s="226">
        <v>9.5651640000000024E-2</v>
      </c>
      <c r="J32" s="226">
        <v>9.5651640000000024E-2</v>
      </c>
      <c r="K32" s="227">
        <v>9.5651640000000024E-2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0.79424513700000021</v>
      </c>
      <c r="D33" s="225">
        <v>0.69675954600000001</v>
      </c>
      <c r="E33" s="221">
        <v>0.73887800699999995</v>
      </c>
      <c r="F33" s="225">
        <v>0.65658684</v>
      </c>
      <c r="G33" s="225">
        <v>0.65658684</v>
      </c>
      <c r="H33" s="225">
        <v>0.65658684</v>
      </c>
      <c r="I33" s="226">
        <v>0.65658684</v>
      </c>
      <c r="J33" s="226">
        <v>0.65658684</v>
      </c>
      <c r="K33" s="227">
        <v>0.65658684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39.648371700000006</v>
      </c>
      <c r="D34" s="225">
        <v>39.954112800000004</v>
      </c>
      <c r="E34" s="221">
        <v>12.749685899999999</v>
      </c>
      <c r="F34" s="225">
        <v>10.813162500000001</v>
      </c>
      <c r="G34" s="225">
        <v>10.813162500000001</v>
      </c>
      <c r="H34" s="225">
        <v>10.813162500000001</v>
      </c>
      <c r="I34" s="226">
        <v>10.813162500000001</v>
      </c>
      <c r="J34" s="226">
        <v>10.813162500000001</v>
      </c>
      <c r="K34" s="227">
        <v>10.813162500000001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5.7643341000000001E-2</v>
      </c>
      <c r="D35" s="225">
        <v>4.7306721000000003E-2</v>
      </c>
      <c r="E35" s="221">
        <v>5.0074059000000004E-2</v>
      </c>
      <c r="F35" s="225">
        <v>5.9566983000000004E-2</v>
      </c>
      <c r="G35" s="225">
        <v>5.9566983000000004E-2</v>
      </c>
      <c r="H35" s="225">
        <v>5.9566983000000004E-2</v>
      </c>
      <c r="I35" s="226">
        <v>5.9566983000000004E-2</v>
      </c>
      <c r="J35" s="226">
        <v>5.9566983000000004E-2</v>
      </c>
      <c r="K35" s="227">
        <v>5.9566983000000004E-2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1.4795109</v>
      </c>
      <c r="D36" s="225">
        <v>1.5227625000000002</v>
      </c>
      <c r="E36" s="221">
        <v>0.85487031000000002</v>
      </c>
      <c r="F36" s="225">
        <v>3.8078397000000002</v>
      </c>
      <c r="G36" s="225">
        <v>3.8078397000000002</v>
      </c>
      <c r="H36" s="225">
        <v>3.8078397000000002</v>
      </c>
      <c r="I36" s="226">
        <v>3.8078397000000002</v>
      </c>
      <c r="J36" s="226">
        <v>3.8078397000000002</v>
      </c>
      <c r="K36" s="227">
        <v>3.8078397000000002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6.3722958390000004</v>
      </c>
      <c r="D37" s="225">
        <v>5.5514330969999994</v>
      </c>
      <c r="E37" s="221">
        <v>5.3853576839999997</v>
      </c>
      <c r="F37" s="225">
        <v>3.0302920620000005</v>
      </c>
      <c r="G37" s="225">
        <v>3.0302920620000005</v>
      </c>
      <c r="H37" s="225">
        <v>3.0302920620000005</v>
      </c>
      <c r="I37" s="226">
        <v>3.0302920620000005</v>
      </c>
      <c r="J37" s="226">
        <v>3.0302920620000005</v>
      </c>
      <c r="K37" s="227">
        <v>3.0302920620000005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2.7887580000000001</v>
      </c>
      <c r="D38" s="225">
        <v>18.499253850000002</v>
      </c>
      <c r="E38" s="221">
        <v>2.0521445699999998</v>
      </c>
      <c r="F38" s="225">
        <v>3.30847566</v>
      </c>
      <c r="G38" s="225">
        <v>3.30847566</v>
      </c>
      <c r="H38" s="225">
        <v>3.30847566</v>
      </c>
      <c r="I38" s="226">
        <v>3.30847566</v>
      </c>
      <c r="J38" s="226">
        <v>3.30847566</v>
      </c>
      <c r="K38" s="227">
        <v>3.30847566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4.8809880000000002E-4</v>
      </c>
      <c r="D39" s="225">
        <v>3.7234259999999999E-4</v>
      </c>
      <c r="E39" s="221">
        <v>4.5688230000000003E-4</v>
      </c>
      <c r="F39" s="225">
        <v>3.7771020000000003E-4</v>
      </c>
      <c r="G39" s="225">
        <v>3.7771020000000003E-4</v>
      </c>
      <c r="H39" s="225">
        <v>3.7771020000000003E-4</v>
      </c>
      <c r="I39" s="226">
        <v>3.7771020000000003E-4</v>
      </c>
      <c r="J39" s="226">
        <v>3.7771020000000003E-4</v>
      </c>
      <c r="K39" s="227">
        <v>3.7771020000000003E-4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36.999120185999999</v>
      </c>
      <c r="D40" s="225">
        <v>32.203629759000002</v>
      </c>
      <c r="E40" s="221">
        <v>21.545967134999998</v>
      </c>
      <c r="F40" s="225">
        <v>20.088267234</v>
      </c>
      <c r="G40" s="225">
        <v>20.088267234</v>
      </c>
      <c r="H40" s="225">
        <v>20.088267234</v>
      </c>
      <c r="I40" s="226">
        <v>20.088267234</v>
      </c>
      <c r="J40" s="226">
        <v>20.088267234</v>
      </c>
      <c r="K40" s="227">
        <v>20.088267234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3.5627644289999996</v>
      </c>
      <c r="D41" s="225">
        <v>3.1049531520000002</v>
      </c>
      <c r="E41" s="221">
        <v>3.6147627600000005</v>
      </c>
      <c r="F41" s="225">
        <v>3.3154710119999997</v>
      </c>
      <c r="G41" s="225">
        <v>3.3154710119999997</v>
      </c>
      <c r="H41" s="225">
        <v>3.3154710119999997</v>
      </c>
      <c r="I41" s="226">
        <v>3.3154710119999997</v>
      </c>
      <c r="J41" s="226">
        <v>3.3154710119999997</v>
      </c>
      <c r="K41" s="227">
        <v>3.3154710119999997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0.24776513999999999</v>
      </c>
      <c r="D42" s="225">
        <v>0.20111657999999999</v>
      </c>
      <c r="E42" s="221">
        <v>0.12051019449</v>
      </c>
      <c r="F42" s="225">
        <v>0.15047165699999998</v>
      </c>
      <c r="G42" s="225">
        <v>0.15047165699999998</v>
      </c>
      <c r="H42" s="225">
        <v>0.15047165699999998</v>
      </c>
      <c r="I42" s="226">
        <v>0.15047165699999998</v>
      </c>
      <c r="J42" s="226">
        <v>0.15047165699999998</v>
      </c>
      <c r="K42" s="227">
        <v>0.15047165699999998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2.48876586</v>
      </c>
      <c r="D43" s="225">
        <v>2.4972246600000001</v>
      </c>
      <c r="E43" s="221">
        <v>1.3155277799999998</v>
      </c>
      <c r="F43" s="225">
        <v>0.9872872800000001</v>
      </c>
      <c r="G43" s="225">
        <v>0.9872872800000001</v>
      </c>
      <c r="H43" s="225">
        <v>0.9872872800000001</v>
      </c>
      <c r="I43" s="226">
        <v>0.9872872800000001</v>
      </c>
      <c r="J43" s="226">
        <v>0.9872872800000001</v>
      </c>
      <c r="K43" s="227">
        <v>0.9872872800000001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3.2885643</v>
      </c>
      <c r="D44" s="225">
        <v>2.4198152999999998</v>
      </c>
      <c r="E44" s="221">
        <v>2.7526758</v>
      </c>
      <c r="F44" s="225">
        <v>1.1803701</v>
      </c>
      <c r="G44" s="225">
        <v>1.1803701</v>
      </c>
      <c r="H44" s="225">
        <v>1.1803701</v>
      </c>
      <c r="I44" s="226">
        <v>1.1803701</v>
      </c>
      <c r="J44" s="226">
        <v>1.1803701</v>
      </c>
      <c r="K44" s="227">
        <v>1.1803701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2.3206260000000002E-4</v>
      </c>
      <c r="D45" s="225">
        <v>2.5469220000000001E-4</v>
      </c>
      <c r="E45" s="221">
        <v>2.8062930000000001E-4</v>
      </c>
      <c r="F45" s="225">
        <v>2.8933589999999998E-4</v>
      </c>
      <c r="G45" s="225">
        <v>2.8933589999999998E-4</v>
      </c>
      <c r="H45" s="225">
        <v>2.8933589999999998E-4</v>
      </c>
      <c r="I45" s="226">
        <v>2.8933589999999998E-4</v>
      </c>
      <c r="J45" s="226">
        <v>2.8933589999999998E-4</v>
      </c>
      <c r="K45" s="227">
        <v>2.8933589999999998E-4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3.1853835510000006</v>
      </c>
      <c r="D46" s="225">
        <v>2.525095377</v>
      </c>
      <c r="E46" s="221">
        <v>2.3725415910000001</v>
      </c>
      <c r="F46" s="225">
        <v>2.0616742650000002</v>
      </c>
      <c r="G46" s="225">
        <v>2.0616742650000002</v>
      </c>
      <c r="H46" s="225">
        <v>2.0616742650000002</v>
      </c>
      <c r="I46" s="226">
        <v>2.0616742650000002</v>
      </c>
      <c r="J46" s="226">
        <v>2.0616742650000002</v>
      </c>
      <c r="K46" s="227">
        <v>2.0616742650000002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86.93475294000001</v>
      </c>
      <c r="D47" s="225">
        <v>68.904702720000003</v>
      </c>
      <c r="E47" s="221">
        <v>50.574688080000001</v>
      </c>
      <c r="F47" s="225">
        <v>43.123181849999995</v>
      </c>
      <c r="G47" s="225">
        <v>43.123181849999995</v>
      </c>
      <c r="H47" s="225">
        <v>43.123181849999995</v>
      </c>
      <c r="I47" s="226">
        <v>43.123181849999995</v>
      </c>
      <c r="J47" s="226">
        <v>43.123181849999995</v>
      </c>
      <c r="K47" s="227">
        <v>43.123181849999995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4.5992309999999997E-5</v>
      </c>
      <c r="D48" s="225">
        <v>1.3718523E-5</v>
      </c>
      <c r="E48" s="221">
        <v>1.3584080999999999E-5</v>
      </c>
      <c r="F48" s="225">
        <v>1.2407262E-5</v>
      </c>
      <c r="G48" s="225">
        <v>1.2407262E-5</v>
      </c>
      <c r="H48" s="225">
        <v>1.2407262E-5</v>
      </c>
      <c r="I48" s="226">
        <v>1.2407262E-5</v>
      </c>
      <c r="J48" s="226">
        <v>1.2407262E-5</v>
      </c>
      <c r="K48" s="227">
        <v>1.2407262E-5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5.0237670000000005E-2</v>
      </c>
      <c r="D49" s="225">
        <v>6.1526850000000008E-2</v>
      </c>
      <c r="E49" s="221">
        <v>4.7584319999999999E-2</v>
      </c>
      <c r="F49" s="225">
        <v>3.8519523E-2</v>
      </c>
      <c r="G49" s="225">
        <v>3.8519523E-2</v>
      </c>
      <c r="H49" s="225">
        <v>3.8519523E-2</v>
      </c>
      <c r="I49" s="226">
        <v>3.8519523E-2</v>
      </c>
      <c r="J49" s="226">
        <v>3.8519523E-2</v>
      </c>
      <c r="K49" s="227">
        <v>3.8519523E-2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7.4170359900000005</v>
      </c>
      <c r="D50" s="225">
        <v>6.4609981799999989</v>
      </c>
      <c r="E50" s="221">
        <v>7.7313057149999995</v>
      </c>
      <c r="F50" s="225">
        <v>5.2922156700000009</v>
      </c>
      <c r="G50" s="225">
        <v>5.2922156700000009</v>
      </c>
      <c r="H50" s="225">
        <v>5.2922156700000009</v>
      </c>
      <c r="I50" s="226">
        <v>5.2922156700000009</v>
      </c>
      <c r="J50" s="226">
        <v>5.2922156700000009</v>
      </c>
      <c r="K50" s="227">
        <v>5.2922156700000009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4.2413931000000002E-2</v>
      </c>
      <c r="D51" s="225">
        <v>3.2252723999999997E-2</v>
      </c>
      <c r="E51" s="221">
        <v>5.2054632000000003E-2</v>
      </c>
      <c r="F51" s="225">
        <v>4.2936179999999997E-2</v>
      </c>
      <c r="G51" s="225">
        <v>4.2936179999999997E-2</v>
      </c>
      <c r="H51" s="225">
        <v>4.2936179999999997E-2</v>
      </c>
      <c r="I51" s="226">
        <v>4.2936179999999997E-2</v>
      </c>
      <c r="J51" s="226">
        <v>4.2936179999999997E-2</v>
      </c>
      <c r="K51" s="227">
        <v>4.2936179999999997E-2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0.77572089</v>
      </c>
      <c r="D52" s="225">
        <v>0.53139009000000004</v>
      </c>
      <c r="E52" s="221">
        <v>0.46885859999999996</v>
      </c>
      <c r="F52" s="225">
        <v>0.21067913999999999</v>
      </c>
      <c r="G52" s="225">
        <v>0.21067913999999999</v>
      </c>
      <c r="H52" s="225">
        <v>0.21067913999999999</v>
      </c>
      <c r="I52" s="226">
        <v>0.21067913999999999</v>
      </c>
      <c r="J52" s="226">
        <v>0.21067913999999999</v>
      </c>
      <c r="K52" s="227">
        <v>0.21067913999999999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2.4714269999999997E-4</v>
      </c>
      <c r="D53" s="225">
        <v>2.5222679999999998E-4</v>
      </c>
      <c r="E53" s="221">
        <v>1.1866175999999999E-4</v>
      </c>
      <c r="F53" s="225">
        <v>1.419894E-4</v>
      </c>
      <c r="G53" s="225">
        <v>1.419894E-4</v>
      </c>
      <c r="H53" s="225">
        <v>1.419894E-4</v>
      </c>
      <c r="I53" s="226">
        <v>1.419894E-4</v>
      </c>
      <c r="J53" s="226">
        <v>1.419894E-4</v>
      </c>
      <c r="K53" s="227">
        <v>1.419894E-4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0.16751448000000002</v>
      </c>
      <c r="D54" s="225">
        <v>0.11836713000000001</v>
      </c>
      <c r="E54" s="221">
        <v>0.11101839000000002</v>
      </c>
      <c r="F54" s="225">
        <v>4.7963433E-2</v>
      </c>
      <c r="G54" s="225">
        <v>4.7963433E-2</v>
      </c>
      <c r="H54" s="225">
        <v>4.7963433E-2</v>
      </c>
      <c r="I54" s="226">
        <v>4.7963433E-2</v>
      </c>
      <c r="J54" s="226">
        <v>4.7963433E-2</v>
      </c>
      <c r="K54" s="227">
        <v>4.7963433E-2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2.0768727000000001E-2</v>
      </c>
      <c r="D55" s="225">
        <v>1.6265655E-2</v>
      </c>
      <c r="E55" s="221">
        <v>1.6105866E-2</v>
      </c>
      <c r="F55" s="225">
        <v>1.5905567999999998E-2</v>
      </c>
      <c r="G55" s="225">
        <v>1.5905567999999998E-2</v>
      </c>
      <c r="H55" s="225">
        <v>1.5905567999999998E-2</v>
      </c>
      <c r="I55" s="226">
        <v>1.5905567999999998E-2</v>
      </c>
      <c r="J55" s="226">
        <v>1.5905567999999998E-2</v>
      </c>
      <c r="K55" s="227">
        <v>1.5905567999999998E-2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3.8166030000000002E-8</v>
      </c>
      <c r="D56" s="225">
        <v>3.8166030000000002E-8</v>
      </c>
      <c r="E56" s="221">
        <v>4.0875659999999999E-8</v>
      </c>
      <c r="F56" s="225">
        <v>9.9547526190000007E-5</v>
      </c>
      <c r="G56" s="225">
        <v>9.9547526190000007E-5</v>
      </c>
      <c r="H56" s="225">
        <v>9.9547526190000007E-5</v>
      </c>
      <c r="I56" s="226">
        <v>9.9547526190000007E-5</v>
      </c>
      <c r="J56" s="226">
        <v>9.9547526190000007E-5</v>
      </c>
      <c r="K56" s="227">
        <v>9.9547526190000007E-5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4.498494E-5</v>
      </c>
      <c r="D57" s="225">
        <v>4.344711E-5</v>
      </c>
      <c r="E57" s="221">
        <v>4.6018140000000002E-5</v>
      </c>
      <c r="F57" s="225">
        <v>4.6982250000000002E-5</v>
      </c>
      <c r="G57" s="225">
        <v>4.6982250000000002E-5</v>
      </c>
      <c r="H57" s="225">
        <v>4.6982250000000002E-5</v>
      </c>
      <c r="I57" s="226">
        <v>4.6982250000000002E-5</v>
      </c>
      <c r="J57" s="226">
        <v>4.6982250000000002E-5</v>
      </c>
      <c r="K57" s="227">
        <v>4.6982250000000002E-5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9.7493129999999997E-2</v>
      </c>
      <c r="D58" s="225">
        <v>0.10017882</v>
      </c>
      <c r="E58" s="221">
        <v>4.8707022000000003E-2</v>
      </c>
      <c r="F58" s="225">
        <v>6.1686239999999996E-2</v>
      </c>
      <c r="G58" s="225">
        <v>6.1686239999999996E-2</v>
      </c>
      <c r="H58" s="225">
        <v>6.1686239999999996E-2</v>
      </c>
      <c r="I58" s="226">
        <v>6.1686239999999996E-2</v>
      </c>
      <c r="J58" s="226">
        <v>6.1686239999999996E-2</v>
      </c>
      <c r="K58" s="227">
        <v>6.1686239999999996E-2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0.11488701000000001</v>
      </c>
      <c r="D59" s="225">
        <v>0.11385086999999999</v>
      </c>
      <c r="E59" s="221">
        <v>0.211511538</v>
      </c>
      <c r="F59" s="225">
        <v>0.207709845</v>
      </c>
      <c r="G59" s="225">
        <v>0.207709845</v>
      </c>
      <c r="H59" s="225">
        <v>0.207709845</v>
      </c>
      <c r="I59" s="226">
        <v>0.207709845</v>
      </c>
      <c r="J59" s="226">
        <v>0.207709845</v>
      </c>
      <c r="K59" s="227">
        <v>0.207709845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8.2199879999999993E-3</v>
      </c>
      <c r="D60" s="225">
        <v>1.0148186999999999E-2</v>
      </c>
      <c r="E60" s="221">
        <v>1.2134912999999999E-2</v>
      </c>
      <c r="F60" s="225">
        <v>1.3784589000000002E-2</v>
      </c>
      <c r="G60" s="225">
        <v>1.3784589000000002E-2</v>
      </c>
      <c r="H60" s="225">
        <v>1.3784589000000002E-2</v>
      </c>
      <c r="I60" s="226">
        <v>1.3784589000000002E-2</v>
      </c>
      <c r="J60" s="226">
        <v>1.3784589000000002E-2</v>
      </c>
      <c r="K60" s="227">
        <v>1.3784589000000002E-2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3.3354677999999999E-2</v>
      </c>
      <c r="D61" s="225">
        <v>3.8069681999999994E-2</v>
      </c>
      <c r="E61" s="221">
        <v>4.6464012000000006E-2</v>
      </c>
      <c r="F61" s="225">
        <v>4.6066922999999996E-2</v>
      </c>
      <c r="G61" s="225">
        <v>4.6066922999999996E-2</v>
      </c>
      <c r="H61" s="225">
        <v>4.6066922999999996E-2</v>
      </c>
      <c r="I61" s="226">
        <v>4.6066922999999996E-2</v>
      </c>
      <c r="J61" s="226">
        <v>4.6066922999999996E-2</v>
      </c>
      <c r="K61" s="227">
        <v>4.6066922999999996E-2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3.2244450000000003E-4</v>
      </c>
      <c r="D62" s="225">
        <v>3.6978690000000002E-4</v>
      </c>
      <c r="E62" s="221">
        <v>3.9258659999999999E-4</v>
      </c>
      <c r="F62" s="225">
        <v>3.964611E-4</v>
      </c>
      <c r="G62" s="225">
        <v>3.964611E-4</v>
      </c>
      <c r="H62" s="225">
        <v>3.964611E-4</v>
      </c>
      <c r="I62" s="226">
        <v>3.964611E-4</v>
      </c>
      <c r="J62" s="226">
        <v>3.964611E-4</v>
      </c>
      <c r="K62" s="227">
        <v>3.964611E-4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5.3857135500000007E-2</v>
      </c>
      <c r="D63" s="225">
        <v>4.6967094299999998E-2</v>
      </c>
      <c r="E63" s="221">
        <v>6.9220433099999992E-2</v>
      </c>
      <c r="F63" s="225">
        <v>2.2326968999999999E-2</v>
      </c>
      <c r="G63" s="225">
        <v>2.2326968999999999E-2</v>
      </c>
      <c r="H63" s="225">
        <v>2.2326968999999999E-2</v>
      </c>
      <c r="I63" s="226">
        <v>2.2326968999999999E-2</v>
      </c>
      <c r="J63" s="226">
        <v>2.2326968999999999E-2</v>
      </c>
      <c r="K63" s="227">
        <v>2.2326968999999999E-2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4.2907199999999996E-3</v>
      </c>
      <c r="D64" s="225">
        <v>3.2786460000000001E-3</v>
      </c>
      <c r="E64" s="221">
        <v>4.1365589999999997E-3</v>
      </c>
      <c r="F64" s="225">
        <v>4.3342529999999997E-3</v>
      </c>
      <c r="G64" s="225">
        <v>4.3342529999999997E-3</v>
      </c>
      <c r="H64" s="225">
        <v>4.3342529999999997E-3</v>
      </c>
      <c r="I64" s="226">
        <v>4.3342529999999997E-3</v>
      </c>
      <c r="J64" s="226">
        <v>4.3342529999999997E-3</v>
      </c>
      <c r="K64" s="227">
        <v>4.3342529999999997E-3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5.64652536</v>
      </c>
      <c r="D65" s="225">
        <v>4.9560006300000001</v>
      </c>
      <c r="E65" s="221">
        <v>4.92446304</v>
      </c>
      <c r="F65" s="225">
        <v>5.0586710999999998</v>
      </c>
      <c r="G65" s="225">
        <v>5.0586710999999998</v>
      </c>
      <c r="H65" s="225">
        <v>5.0586710999999998</v>
      </c>
      <c r="I65" s="226">
        <v>5.0586710999999998</v>
      </c>
      <c r="J65" s="226">
        <v>5.0586710999999998</v>
      </c>
      <c r="K65" s="227">
        <v>5.0586710999999998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5.0901269999999998E-3</v>
      </c>
      <c r="D66" s="225">
        <v>3.3165509999999996E-3</v>
      </c>
      <c r="E66" s="221">
        <v>2.8915110000000003E-3</v>
      </c>
      <c r="F66" s="225">
        <v>2.4387720000000001E-3</v>
      </c>
      <c r="G66" s="225">
        <v>2.4387720000000001E-3</v>
      </c>
      <c r="H66" s="225">
        <v>2.4387720000000001E-3</v>
      </c>
      <c r="I66" s="226">
        <v>2.4387720000000001E-3</v>
      </c>
      <c r="J66" s="226">
        <v>2.4387720000000001E-3</v>
      </c>
      <c r="K66" s="227">
        <v>2.4387720000000001E-3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3.0018282E-2</v>
      </c>
      <c r="D67" s="225">
        <v>1.8502092000000001E-2</v>
      </c>
      <c r="E67" s="221">
        <v>1.9918319399999999E-2</v>
      </c>
      <c r="F67" s="225">
        <v>1.1316291000000001E-2</v>
      </c>
      <c r="G67" s="225">
        <v>1.1316291000000001E-2</v>
      </c>
      <c r="H67" s="225">
        <v>1.1316291000000001E-2</v>
      </c>
      <c r="I67" s="226">
        <v>1.1316291000000001E-2</v>
      </c>
      <c r="J67" s="226">
        <v>1.1316291000000001E-2</v>
      </c>
      <c r="K67" s="227">
        <v>1.1316291000000001E-2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0.17164665000000001</v>
      </c>
      <c r="D68" s="225">
        <v>0.12590424</v>
      </c>
      <c r="E68" s="221">
        <v>0.13293138599999998</v>
      </c>
      <c r="F68" s="225">
        <v>0.14805861000000001</v>
      </c>
      <c r="G68" s="225">
        <v>0.14805861000000001</v>
      </c>
      <c r="H68" s="225">
        <v>0.14805861000000001</v>
      </c>
      <c r="I68" s="226">
        <v>0.14805861000000001</v>
      </c>
      <c r="J68" s="226">
        <v>0.14805861000000001</v>
      </c>
      <c r="K68" s="227">
        <v>0.14805861000000001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0.2311383984</v>
      </c>
      <c r="D69" s="225">
        <v>0.1833597129</v>
      </c>
      <c r="E69" s="221">
        <v>4.5934746900000004E-2</v>
      </c>
      <c r="F69" s="225">
        <v>0.38825889690000009</v>
      </c>
      <c r="G69" s="225">
        <v>0.38825889690000009</v>
      </c>
      <c r="H69" s="225">
        <v>0.38825889690000009</v>
      </c>
      <c r="I69" s="226">
        <v>0.38825889690000009</v>
      </c>
      <c r="J69" s="226">
        <v>0.38825889690000009</v>
      </c>
      <c r="K69" s="227">
        <v>0.38825889690000009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9.4907952300000015E-2</v>
      </c>
      <c r="D70" s="225">
        <v>8.2704539399999999E-2</v>
      </c>
      <c r="E70" s="221">
        <v>0.10370354399999999</v>
      </c>
      <c r="F70" s="225">
        <v>9.7078077600000007E-2</v>
      </c>
      <c r="G70" s="225">
        <v>9.7078077600000007E-2</v>
      </c>
      <c r="H70" s="225">
        <v>9.7078077600000007E-2</v>
      </c>
      <c r="I70" s="226">
        <v>9.7078077600000007E-2</v>
      </c>
      <c r="J70" s="226">
        <v>9.7078077600000007E-2</v>
      </c>
      <c r="K70" s="227">
        <v>9.7078077600000007E-2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7.9390710000000007E-3</v>
      </c>
      <c r="D71" s="225">
        <v>4.1955816000000005E-3</v>
      </c>
      <c r="E71" s="221">
        <v>4.0385688000000005E-3</v>
      </c>
      <c r="F71" s="225">
        <v>4.8494733000000005E-3</v>
      </c>
      <c r="G71" s="225">
        <v>4.8494733000000005E-3</v>
      </c>
      <c r="H71" s="225">
        <v>4.8494733000000005E-3</v>
      </c>
      <c r="I71" s="226">
        <v>4.8494733000000005E-3</v>
      </c>
      <c r="J71" s="226">
        <v>4.8494733000000005E-3</v>
      </c>
      <c r="K71" s="227">
        <v>4.8494733000000005E-3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0.14440440000000002</v>
      </c>
      <c r="D72" s="225">
        <v>0.10635534000000001</v>
      </c>
      <c r="E72" s="221">
        <v>9.4499874000000011E-2</v>
      </c>
      <c r="F72" s="225">
        <v>8.7260669999999999E-2</v>
      </c>
      <c r="G72" s="225">
        <v>8.7260669999999999E-2</v>
      </c>
      <c r="H72" s="225">
        <v>8.7260669999999999E-2</v>
      </c>
      <c r="I72" s="226">
        <v>8.7260669999999999E-2</v>
      </c>
      <c r="J72" s="226">
        <v>8.7260669999999999E-2</v>
      </c>
      <c r="K72" s="227">
        <v>8.7260669999999999E-2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2.7882461460000001</v>
      </c>
      <c r="D73" s="225">
        <v>2.436950376</v>
      </c>
      <c r="E73" s="221">
        <v>2.2397090100000003</v>
      </c>
      <c r="F73" s="225">
        <v>1.8771669000000002</v>
      </c>
      <c r="G73" s="225">
        <v>1.8771669000000002</v>
      </c>
      <c r="H73" s="225">
        <v>1.8771669000000002</v>
      </c>
      <c r="I73" s="226">
        <v>1.8771669000000002</v>
      </c>
      <c r="J73" s="226">
        <v>1.8771669000000002</v>
      </c>
      <c r="K73" s="227">
        <v>1.8771669000000002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9.3343362000000013E-2</v>
      </c>
      <c r="D74" s="225">
        <v>5.6727701100000007E-2</v>
      </c>
      <c r="E74" s="221">
        <v>6.0521075999999993E-2</v>
      </c>
      <c r="F74" s="225">
        <v>2.3952305999999996E-2</v>
      </c>
      <c r="G74" s="225">
        <v>2.3952305999999996E-2</v>
      </c>
      <c r="H74" s="225">
        <v>2.3952305999999996E-2</v>
      </c>
      <c r="I74" s="226">
        <v>2.3952305999999996E-2</v>
      </c>
      <c r="J74" s="226">
        <v>2.3952305999999996E-2</v>
      </c>
      <c r="K74" s="227">
        <v>2.3952305999999996E-2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8.5399020000000001E-5</v>
      </c>
      <c r="D75" s="225">
        <v>8.8655490000000005E-5</v>
      </c>
      <c r="E75" s="221">
        <v>9.1469279999999994E-5</v>
      </c>
      <c r="F75" s="225">
        <v>9.4675560000000009E-5</v>
      </c>
      <c r="G75" s="225">
        <v>9.4675560000000009E-5</v>
      </c>
      <c r="H75" s="225">
        <v>9.4675560000000009E-5</v>
      </c>
      <c r="I75" s="226">
        <v>9.4675560000000009E-5</v>
      </c>
      <c r="J75" s="226">
        <v>9.4675560000000009E-5</v>
      </c>
      <c r="K75" s="227">
        <v>9.4675560000000009E-5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0.36547140000000006</v>
      </c>
      <c r="D76" s="225">
        <v>0.45493055999999998</v>
      </c>
      <c r="E76" s="221">
        <v>13.566811230000001</v>
      </c>
      <c r="F76" s="225">
        <v>2.6137164899999998</v>
      </c>
      <c r="G76" s="225">
        <v>2.6137164899999998</v>
      </c>
      <c r="H76" s="225">
        <v>2.6137164899999998</v>
      </c>
      <c r="I76" s="226">
        <v>2.6137164899999998</v>
      </c>
      <c r="J76" s="226">
        <v>2.6137164899999998</v>
      </c>
      <c r="K76" s="227">
        <v>2.6137164899999998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4.3632048809999997</v>
      </c>
      <c r="D77" s="225">
        <v>3.8003323680000003</v>
      </c>
      <c r="E77" s="221">
        <v>3.1727826690000001</v>
      </c>
      <c r="F77" s="225">
        <v>3.4338604859999999</v>
      </c>
      <c r="G77" s="225">
        <v>3.4338604859999999</v>
      </c>
      <c r="H77" s="225">
        <v>3.4338604859999999</v>
      </c>
      <c r="I77" s="226">
        <v>3.4338604859999999</v>
      </c>
      <c r="J77" s="226">
        <v>3.4338604859999999</v>
      </c>
      <c r="K77" s="227">
        <v>3.4338604859999999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0.168014196</v>
      </c>
      <c r="D78" s="225">
        <v>0.146808522</v>
      </c>
      <c r="E78" s="221">
        <v>0.131119611</v>
      </c>
      <c r="F78" s="225">
        <v>0.20902572599999997</v>
      </c>
      <c r="G78" s="225">
        <v>0.20902572599999997</v>
      </c>
      <c r="H78" s="225">
        <v>0.20902572599999997</v>
      </c>
      <c r="I78" s="226">
        <v>0.20902572599999997</v>
      </c>
      <c r="J78" s="226">
        <v>0.20902572599999997</v>
      </c>
      <c r="K78" s="227">
        <v>0.20902572599999997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0.51597346500000008</v>
      </c>
      <c r="D79" s="225">
        <v>0.38140074000000002</v>
      </c>
      <c r="E79" s="221">
        <v>7.0331469600000002E-2</v>
      </c>
      <c r="F79" s="225">
        <v>0.22310609999999997</v>
      </c>
      <c r="G79" s="225">
        <v>0.22310609999999997</v>
      </c>
      <c r="H79" s="225">
        <v>0.22310609999999997</v>
      </c>
      <c r="I79" s="226">
        <v>0.22310609999999997</v>
      </c>
      <c r="J79" s="226">
        <v>0.22310609999999997</v>
      </c>
      <c r="K79" s="227">
        <v>0.22310609999999997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2.0793296999999999E-2</v>
      </c>
      <c r="D80" s="225">
        <v>1.9553226E-2</v>
      </c>
      <c r="E80" s="221">
        <v>1.7455267199999999E-2</v>
      </c>
      <c r="F80" s="225">
        <v>1.89469476E-2</v>
      </c>
      <c r="G80" s="225">
        <v>1.89469476E-2</v>
      </c>
      <c r="H80" s="225">
        <v>1.89469476E-2</v>
      </c>
      <c r="I80" s="226">
        <v>1.89469476E-2</v>
      </c>
      <c r="J80" s="226">
        <v>1.89469476E-2</v>
      </c>
      <c r="K80" s="227">
        <v>1.89469476E-2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0.36112859999999997</v>
      </c>
      <c r="D82" s="225">
        <v>0.42936537000000008</v>
      </c>
      <c r="E82" s="221">
        <v>0.17407425000000004</v>
      </c>
      <c r="F82" s="225">
        <v>0.19924506000000003</v>
      </c>
      <c r="G82" s="225">
        <v>0.19924506000000003</v>
      </c>
      <c r="H82" s="225">
        <v>0.19924506000000003</v>
      </c>
      <c r="I82" s="226">
        <v>0.19924506000000003</v>
      </c>
      <c r="J82" s="226">
        <v>0.19924506000000003</v>
      </c>
      <c r="K82" s="227">
        <v>0.19924506000000003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0.11768315999999999</v>
      </c>
      <c r="D83" s="225">
        <v>9.0400169999999988E-2</v>
      </c>
      <c r="E83" s="221">
        <v>8.8316549999999994E-2</v>
      </c>
      <c r="F83" s="225">
        <v>9.7988960999999986E-2</v>
      </c>
      <c r="G83" s="225">
        <v>9.7988960999999986E-2</v>
      </c>
      <c r="H83" s="225">
        <v>9.7988960999999986E-2</v>
      </c>
      <c r="I83" s="226">
        <v>9.7988960999999986E-2</v>
      </c>
      <c r="J83" s="226">
        <v>9.7988960999999986E-2</v>
      </c>
      <c r="K83" s="227">
        <v>9.7988960999999986E-2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2.0740125E-6</v>
      </c>
      <c r="D84" s="225">
        <v>1.3732235999999999E-6</v>
      </c>
      <c r="E84" s="221">
        <v>1.2769806000000002E-6</v>
      </c>
      <c r="F84" s="225">
        <v>1.4949753000000001E-6</v>
      </c>
      <c r="G84" s="225">
        <v>1.4949753000000001E-6</v>
      </c>
      <c r="H84" s="225">
        <v>1.4949753000000001E-6</v>
      </c>
      <c r="I84" s="226">
        <v>1.4949753000000001E-6</v>
      </c>
      <c r="J84" s="226">
        <v>1.4949753000000001E-6</v>
      </c>
      <c r="K84" s="227">
        <v>1.4949753000000001E-6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6.3683787299999999</v>
      </c>
      <c r="D85" s="225">
        <v>6.5247867300000006</v>
      </c>
      <c r="E85" s="221">
        <v>7.0397082000000006</v>
      </c>
      <c r="F85" s="225">
        <v>5.9970733200000002</v>
      </c>
      <c r="G85" s="225">
        <v>5.9970733200000002</v>
      </c>
      <c r="H85" s="225">
        <v>5.9970733200000002</v>
      </c>
      <c r="I85" s="226">
        <v>5.9970733200000002</v>
      </c>
      <c r="J85" s="226">
        <v>5.9970733200000002</v>
      </c>
      <c r="K85" s="227">
        <v>5.9970733200000002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25.706016000000002</v>
      </c>
      <c r="D86" s="225">
        <v>17.743382999999998</v>
      </c>
      <c r="E86" s="221">
        <v>10.565099999999999</v>
      </c>
      <c r="F86" s="225">
        <v>32.347623000000006</v>
      </c>
      <c r="G86" s="225">
        <v>32.347623000000006</v>
      </c>
      <c r="H86" s="225">
        <v>32.347623000000006</v>
      </c>
      <c r="I86" s="226">
        <v>32.347623000000006</v>
      </c>
      <c r="J86" s="226">
        <v>32.347623000000006</v>
      </c>
      <c r="K86" s="227">
        <v>32.347623000000006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2.1599760000000001E-4</v>
      </c>
      <c r="D87" s="225">
        <v>2.1599760000000001E-4</v>
      </c>
      <c r="E87" s="221">
        <v>3.211761E-5</v>
      </c>
      <c r="F87" s="225">
        <v>6.9049325100000013E-3</v>
      </c>
      <c r="G87" s="225">
        <v>6.9049325100000013E-3</v>
      </c>
      <c r="H87" s="225">
        <v>6.9049325100000013E-3</v>
      </c>
      <c r="I87" s="226">
        <v>6.9049325100000013E-3</v>
      </c>
      <c r="J87" s="226">
        <v>6.9049325100000013E-3</v>
      </c>
      <c r="K87" s="227">
        <v>6.9049325100000013E-3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8.0302740000000004E-3</v>
      </c>
      <c r="D89" s="225">
        <v>5.5248900000000002E-3</v>
      </c>
      <c r="E89" s="221">
        <v>5.0124312000000004E-3</v>
      </c>
      <c r="F89" s="225">
        <v>3.6345624000000002E-3</v>
      </c>
      <c r="G89" s="225">
        <v>3.6345624000000002E-3</v>
      </c>
      <c r="H89" s="225">
        <v>3.6345624000000002E-3</v>
      </c>
      <c r="I89" s="226">
        <v>3.6345624000000002E-3</v>
      </c>
      <c r="J89" s="226">
        <v>3.6345624000000002E-3</v>
      </c>
      <c r="K89" s="227">
        <v>3.6345624000000002E-3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4.798269E-3</v>
      </c>
      <c r="D90" s="225">
        <v>3.9983370000000002E-3</v>
      </c>
      <c r="E90" s="221">
        <v>2.6364869999999999E-3</v>
      </c>
      <c r="F90" s="225">
        <v>5.6036252999999998E-3</v>
      </c>
      <c r="G90" s="225">
        <v>5.6036252999999998E-3</v>
      </c>
      <c r="H90" s="225">
        <v>5.6036252999999998E-3</v>
      </c>
      <c r="I90" s="226">
        <v>5.6036252999999998E-3</v>
      </c>
      <c r="J90" s="226">
        <v>5.6036252999999998E-3</v>
      </c>
      <c r="K90" s="227">
        <v>5.6036252999999998E-3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0.30585815399999999</v>
      </c>
      <c r="D91" s="225">
        <v>0.17834287800000001</v>
      </c>
      <c r="E91" s="221">
        <v>0.162030855</v>
      </c>
      <c r="F91" s="225">
        <v>8.4277934999999984E-2</v>
      </c>
      <c r="G91" s="225">
        <v>8.4277934999999984E-2</v>
      </c>
      <c r="H91" s="225">
        <v>8.4277934999999984E-2</v>
      </c>
      <c r="I91" s="226">
        <v>8.4277934999999984E-2</v>
      </c>
      <c r="J91" s="226">
        <v>8.4277934999999984E-2</v>
      </c>
      <c r="K91" s="227">
        <v>8.4277934999999984E-2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1.5979067999999999E-2</v>
      </c>
      <c r="D92" s="225">
        <v>1.5484014000000001E-2</v>
      </c>
      <c r="E92" s="221">
        <v>1.2950217000000002E-2</v>
      </c>
      <c r="F92" s="225">
        <v>1.2224268E-2</v>
      </c>
      <c r="G92" s="225">
        <v>1.2224268E-2</v>
      </c>
      <c r="H92" s="225">
        <v>1.2224268E-2</v>
      </c>
      <c r="I92" s="226">
        <v>1.2224268E-2</v>
      </c>
      <c r="J92" s="226">
        <v>1.2224268E-2</v>
      </c>
      <c r="K92" s="227">
        <v>1.2224268E-2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0.30424398899999999</v>
      </c>
      <c r="D93" s="225">
        <v>0.29874868799999998</v>
      </c>
      <c r="E93" s="221">
        <v>0.12570885600000001</v>
      </c>
      <c r="F93" s="225">
        <v>7.98517797E-2</v>
      </c>
      <c r="G93" s="225">
        <v>7.98517797E-2</v>
      </c>
      <c r="H93" s="225">
        <v>7.98517797E-2</v>
      </c>
      <c r="I93" s="226">
        <v>7.98517797E-2</v>
      </c>
      <c r="J93" s="226">
        <v>7.98517797E-2</v>
      </c>
      <c r="K93" s="227">
        <v>7.98517797E-2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1.8543251999999998E-3</v>
      </c>
      <c r="D94" s="225">
        <v>1.9057415999999998E-3</v>
      </c>
      <c r="E94" s="221">
        <v>7.5531330000000007E-4</v>
      </c>
      <c r="F94" s="225">
        <v>1.1457158999999999E-3</v>
      </c>
      <c r="G94" s="225">
        <v>1.1457158999999999E-3</v>
      </c>
      <c r="H94" s="225">
        <v>1.1457158999999999E-3</v>
      </c>
      <c r="I94" s="226">
        <v>1.1457158999999999E-3</v>
      </c>
      <c r="J94" s="226">
        <v>1.1457158999999999E-3</v>
      </c>
      <c r="K94" s="227">
        <v>1.1457158999999999E-3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6.4514415000000005</v>
      </c>
      <c r="D95" s="225">
        <v>1.6535442</v>
      </c>
      <c r="E95" s="221">
        <v>1.98733542</v>
      </c>
      <c r="F95" s="225">
        <v>2.0626745370000004</v>
      </c>
      <c r="G95" s="225">
        <v>2.0626745370000004</v>
      </c>
      <c r="H95" s="225">
        <v>2.0626745370000004</v>
      </c>
      <c r="I95" s="226">
        <v>2.0626745370000004</v>
      </c>
      <c r="J95" s="226">
        <v>2.0626745370000004</v>
      </c>
      <c r="K95" s="227">
        <v>2.0626745370000004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0.11616402000000001</v>
      </c>
      <c r="D96" s="225">
        <v>0.10566822000000001</v>
      </c>
      <c r="E96" s="221">
        <v>0.12033905099999999</v>
      </c>
      <c r="F96" s="225">
        <v>0.22453218900000002</v>
      </c>
      <c r="G96" s="225">
        <v>0.22453218900000002</v>
      </c>
      <c r="H96" s="225">
        <v>0.22453218900000002</v>
      </c>
      <c r="I96" s="226">
        <v>0.22453218900000002</v>
      </c>
      <c r="J96" s="226">
        <v>0.22453218900000002</v>
      </c>
      <c r="K96" s="227">
        <v>0.22453218900000002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6.0604949999999996E-5</v>
      </c>
      <c r="D97" s="225">
        <v>3.914085E-5</v>
      </c>
      <c r="E97" s="221">
        <v>4.4023559999999994E-5</v>
      </c>
      <c r="F97" s="225">
        <v>4.9409219999999996E-5</v>
      </c>
      <c r="G97" s="225">
        <v>4.9409219999999996E-5</v>
      </c>
      <c r="H97" s="225">
        <v>4.9409219999999996E-5</v>
      </c>
      <c r="I97" s="226">
        <v>4.9409219999999996E-5</v>
      </c>
      <c r="J97" s="226">
        <v>4.9409219999999996E-5</v>
      </c>
      <c r="K97" s="227">
        <v>4.9409219999999996E-5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1.9519311000000001E-5</v>
      </c>
      <c r="D98" s="225">
        <v>2.6144579999999999E-5</v>
      </c>
      <c r="E98" s="221">
        <v>4.247922E-5</v>
      </c>
      <c r="F98" s="225">
        <v>5.051907E-5</v>
      </c>
      <c r="G98" s="225">
        <v>5.051907E-5</v>
      </c>
      <c r="H98" s="225">
        <v>5.051907E-5</v>
      </c>
      <c r="I98" s="226">
        <v>5.051907E-5</v>
      </c>
      <c r="J98" s="226">
        <v>5.051907E-5</v>
      </c>
      <c r="K98" s="227">
        <v>5.051907E-5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0.23018419200000001</v>
      </c>
      <c r="D99" s="225">
        <v>6.1864294800000004E-2</v>
      </c>
      <c r="E99" s="221">
        <v>5.3194595999999997E-2</v>
      </c>
      <c r="F99" s="225">
        <v>2.7367809E-2</v>
      </c>
      <c r="G99" s="225">
        <v>2.7367809E-2</v>
      </c>
      <c r="H99" s="225">
        <v>2.7367809E-2</v>
      </c>
      <c r="I99" s="226">
        <v>2.7367809E-2</v>
      </c>
      <c r="J99" s="226">
        <v>2.7367809E-2</v>
      </c>
      <c r="K99" s="227">
        <v>2.7367809E-2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2.5707133199999999</v>
      </c>
      <c r="D100" s="225">
        <v>2.5553201100000003</v>
      </c>
      <c r="E100" s="221">
        <v>1.1528903400000001</v>
      </c>
      <c r="F100" s="225">
        <v>3.9286407299999997</v>
      </c>
      <c r="G100" s="225">
        <v>3.9286407299999997</v>
      </c>
      <c r="H100" s="225">
        <v>3.9286407299999997</v>
      </c>
      <c r="I100" s="226">
        <v>3.9286407299999997</v>
      </c>
      <c r="J100" s="226">
        <v>3.9286407299999997</v>
      </c>
      <c r="K100" s="227">
        <v>3.9286407299999997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1.3540170000000002E-2</v>
      </c>
      <c r="D101" s="225">
        <v>8.1876480000000005E-3</v>
      </c>
      <c r="E101" s="221">
        <v>2.8550235000000007E-2</v>
      </c>
      <c r="F101" s="225">
        <v>1.4234955000000001E-2</v>
      </c>
      <c r="G101" s="225">
        <v>1.4234955000000001E-2</v>
      </c>
      <c r="H101" s="225">
        <v>1.4234955000000001E-2</v>
      </c>
      <c r="I101" s="226">
        <v>1.4234955000000001E-2</v>
      </c>
      <c r="J101" s="226">
        <v>1.4234955000000001E-2</v>
      </c>
      <c r="K101" s="227">
        <v>1.4234955000000001E-2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1.4742147000000002E-3</v>
      </c>
      <c r="D102" s="225">
        <v>1.9842017999999999E-3</v>
      </c>
      <c r="E102" s="221">
        <v>2.2071840000000001E-3</v>
      </c>
      <c r="F102" s="225">
        <v>2.1267960000000002E-3</v>
      </c>
      <c r="G102" s="225">
        <v>2.1267960000000002E-3</v>
      </c>
      <c r="H102" s="225">
        <v>2.1267960000000002E-3</v>
      </c>
      <c r="I102" s="226">
        <v>2.1267960000000002E-3</v>
      </c>
      <c r="J102" s="226">
        <v>2.1267960000000002E-3</v>
      </c>
      <c r="K102" s="227">
        <v>2.1267960000000002E-3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4.0216581300000005E-2</v>
      </c>
      <c r="D103" s="225">
        <v>3.1410222900000007E-2</v>
      </c>
      <c r="E103" s="221">
        <v>0.1222558092</v>
      </c>
      <c r="F103" s="225">
        <v>3.4910021999999999E-2</v>
      </c>
      <c r="G103" s="225">
        <v>3.4910021999999999E-2</v>
      </c>
      <c r="H103" s="225">
        <v>3.4910021999999999E-2</v>
      </c>
      <c r="I103" s="226">
        <v>3.4910021999999999E-2</v>
      </c>
      <c r="J103" s="226">
        <v>3.4910021999999999E-2</v>
      </c>
      <c r="K103" s="227">
        <v>3.4910021999999999E-2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2.8855890000000002E-2</v>
      </c>
      <c r="D104" s="225">
        <v>2.3052710099999995E-2</v>
      </c>
      <c r="E104" s="221">
        <v>4.702796699999999E-2</v>
      </c>
      <c r="F104" s="225">
        <v>1.8973426499999998E-2</v>
      </c>
      <c r="G104" s="225">
        <v>1.8973426499999998E-2</v>
      </c>
      <c r="H104" s="225">
        <v>1.8973426499999998E-2</v>
      </c>
      <c r="I104" s="226">
        <v>1.8973426499999998E-2</v>
      </c>
      <c r="J104" s="226">
        <v>1.8973426499999998E-2</v>
      </c>
      <c r="K104" s="227">
        <v>1.8973426499999998E-2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2.5953690000000003E-4</v>
      </c>
      <c r="D105" s="225">
        <v>1.5552704999999999E-4</v>
      </c>
      <c r="E105" s="221">
        <v>2.1913920000000002E-4</v>
      </c>
      <c r="F105" s="225">
        <v>2.8810110000000001E-4</v>
      </c>
      <c r="G105" s="225">
        <v>2.8810110000000001E-4</v>
      </c>
      <c r="H105" s="225">
        <v>2.8810110000000001E-4</v>
      </c>
      <c r="I105" s="226">
        <v>2.8810110000000001E-4</v>
      </c>
      <c r="J105" s="226">
        <v>2.8810110000000001E-4</v>
      </c>
      <c r="K105" s="227">
        <v>2.8810110000000001E-4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4.8783273000000002E-2</v>
      </c>
      <c r="D107" s="225">
        <v>3.3457977E-2</v>
      </c>
      <c r="E107" s="221">
        <v>3.0648050999999999E-2</v>
      </c>
      <c r="F107" s="225">
        <v>2.6157474E-2</v>
      </c>
      <c r="G107" s="225">
        <v>2.6157474E-2</v>
      </c>
      <c r="H107" s="225">
        <v>2.6157474E-2</v>
      </c>
      <c r="I107" s="226">
        <v>2.6157474E-2</v>
      </c>
      <c r="J107" s="226">
        <v>2.6157474E-2</v>
      </c>
      <c r="K107" s="227">
        <v>2.6157474E-2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9.8620032000000003E-3</v>
      </c>
      <c r="D108" s="225">
        <v>6.0134109000000002E-3</v>
      </c>
      <c r="E108" s="221">
        <v>5.7484601999999996E-3</v>
      </c>
      <c r="F108" s="225">
        <v>7.7870099999999987E-3</v>
      </c>
      <c r="G108" s="225">
        <v>7.7870099999999987E-3</v>
      </c>
      <c r="H108" s="225">
        <v>7.7870099999999987E-3</v>
      </c>
      <c r="I108" s="226">
        <v>7.7870099999999987E-3</v>
      </c>
      <c r="J108" s="226">
        <v>7.7870099999999987E-3</v>
      </c>
      <c r="K108" s="227">
        <v>7.7870099999999987E-3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1.9476807000000002E-2</v>
      </c>
      <c r="D109" s="225">
        <v>1.3427399999999999E-2</v>
      </c>
      <c r="E109" s="221">
        <v>4.5340659000000005E-2</v>
      </c>
      <c r="F109" s="225">
        <v>8.539482000000001E-3</v>
      </c>
      <c r="G109" s="225">
        <v>8.539482000000001E-3</v>
      </c>
      <c r="H109" s="225">
        <v>8.539482000000001E-3</v>
      </c>
      <c r="I109" s="226">
        <v>8.539482000000001E-3</v>
      </c>
      <c r="J109" s="226">
        <v>8.539482000000001E-3</v>
      </c>
      <c r="K109" s="227">
        <v>8.539482000000001E-3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2.5428584579999995</v>
      </c>
      <c r="D110" s="225">
        <v>2.0192007297000001</v>
      </c>
      <c r="E110" s="221">
        <v>2.4410666070000002</v>
      </c>
      <c r="F110" s="225">
        <v>3.2003225100000003</v>
      </c>
      <c r="G110" s="225">
        <v>3.2003225100000003</v>
      </c>
      <c r="H110" s="225">
        <v>3.2003225100000003</v>
      </c>
      <c r="I110" s="226">
        <v>3.2003225100000003</v>
      </c>
      <c r="J110" s="226">
        <v>3.2003225100000003</v>
      </c>
      <c r="K110" s="227">
        <v>3.2003225100000003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1.1121394199999999</v>
      </c>
      <c r="D111" s="225">
        <v>0.88882184999999991</v>
      </c>
      <c r="E111" s="221">
        <v>0.52094972999999989</v>
      </c>
      <c r="F111" s="225">
        <v>0.52372088999999988</v>
      </c>
      <c r="G111" s="225">
        <v>0.52372088999999988</v>
      </c>
      <c r="H111" s="225">
        <v>0.52372088999999988</v>
      </c>
      <c r="I111" s="226">
        <v>0.52372088999999988</v>
      </c>
      <c r="J111" s="226">
        <v>0.52372088999999988</v>
      </c>
      <c r="K111" s="227">
        <v>0.52372088999999988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5.6699991599999997</v>
      </c>
      <c r="D112" s="225">
        <v>5.6805268800000004</v>
      </c>
      <c r="E112" s="221">
        <v>1.6834962899999999</v>
      </c>
      <c r="F112" s="225">
        <v>3.6868807500000003</v>
      </c>
      <c r="G112" s="225">
        <v>3.6868807500000003</v>
      </c>
      <c r="H112" s="225">
        <v>3.6868807500000003</v>
      </c>
      <c r="I112" s="226">
        <v>3.6868807500000003</v>
      </c>
      <c r="J112" s="226">
        <v>3.6868807500000003</v>
      </c>
      <c r="K112" s="227">
        <v>3.6868807500000003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1.6700607000000003E-4</v>
      </c>
      <c r="D113" s="225">
        <v>1.7728892999999997E-4</v>
      </c>
      <c r="E113" s="221">
        <v>1.9664063999999998E-4</v>
      </c>
      <c r="F113" s="225">
        <v>1.7343375000000003E-4</v>
      </c>
      <c r="G113" s="225">
        <v>1.7343375000000003E-4</v>
      </c>
      <c r="H113" s="225">
        <v>1.7343375000000003E-4</v>
      </c>
      <c r="I113" s="226">
        <v>1.7343375000000003E-4</v>
      </c>
      <c r="J113" s="226">
        <v>1.7343375000000003E-4</v>
      </c>
      <c r="K113" s="227">
        <v>1.7343375000000003E-4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1.9867770509999998</v>
      </c>
      <c r="D114" s="225">
        <v>1.7350743900000003</v>
      </c>
      <c r="E114" s="221">
        <v>1.5832899179999997</v>
      </c>
      <c r="F114" s="225">
        <v>1.8621176699999999</v>
      </c>
      <c r="G114" s="225">
        <v>1.8621176699999999</v>
      </c>
      <c r="H114" s="225">
        <v>1.8621176699999999</v>
      </c>
      <c r="I114" s="226">
        <v>1.8621176699999999</v>
      </c>
      <c r="J114" s="226">
        <v>1.8621176699999999</v>
      </c>
      <c r="K114" s="227">
        <v>1.8621176699999999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2.4341519999999999E-5</v>
      </c>
      <c r="D115" s="225">
        <v>1.9890948000000001E-5</v>
      </c>
      <c r="E115" s="221">
        <v>2.7532680000000004E-5</v>
      </c>
      <c r="F115" s="225">
        <v>2.5669770000000001E-5</v>
      </c>
      <c r="G115" s="225">
        <v>2.5669770000000001E-5</v>
      </c>
      <c r="H115" s="225">
        <v>2.5669770000000001E-5</v>
      </c>
      <c r="I115" s="226">
        <v>2.5669770000000001E-5</v>
      </c>
      <c r="J115" s="226">
        <v>2.5669770000000001E-5</v>
      </c>
      <c r="K115" s="227">
        <v>2.5669770000000001E-5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1.85457447E-3</v>
      </c>
      <c r="D117" s="225">
        <v>3.3742125900000004E-3</v>
      </c>
      <c r="E117" s="221">
        <v>2.9559852E-3</v>
      </c>
      <c r="F117" s="225">
        <v>1.51214364E-2</v>
      </c>
      <c r="G117" s="225">
        <v>1.51214364E-2</v>
      </c>
      <c r="H117" s="225">
        <v>1.51214364E-2</v>
      </c>
      <c r="I117" s="226">
        <v>1.51214364E-2</v>
      </c>
      <c r="J117" s="226">
        <v>1.51214364E-2</v>
      </c>
      <c r="K117" s="227">
        <v>1.51214364E-2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2.3136749999999998E-3</v>
      </c>
      <c r="D118" s="225">
        <v>2.145171E-3</v>
      </c>
      <c r="E118" s="221">
        <v>2.1248640000000002E-3</v>
      </c>
      <c r="F118" s="225">
        <v>2.0723052E-3</v>
      </c>
      <c r="G118" s="225">
        <v>2.0723052E-3</v>
      </c>
      <c r="H118" s="225">
        <v>2.0723052E-3</v>
      </c>
      <c r="I118" s="226">
        <v>2.0723052E-3</v>
      </c>
      <c r="J118" s="226">
        <v>2.0723052E-3</v>
      </c>
      <c r="K118" s="227">
        <v>2.0723052E-3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2.6399987040000004</v>
      </c>
      <c r="D119" s="225">
        <v>3.0762708690000005</v>
      </c>
      <c r="E119" s="221">
        <v>3.3619579559999999</v>
      </c>
      <c r="F119" s="225">
        <v>3.7703050770000006</v>
      </c>
      <c r="G119" s="225">
        <v>3.7703050770000006</v>
      </c>
      <c r="H119" s="225">
        <v>3.7703050770000006</v>
      </c>
      <c r="I119" s="226">
        <v>3.7703050770000006</v>
      </c>
      <c r="J119" s="226">
        <v>3.7703050770000006</v>
      </c>
      <c r="K119" s="227">
        <v>3.7703050770000006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1.2985664999999999E-5</v>
      </c>
      <c r="E120" s="221">
        <v>1.2985664999999999E-5</v>
      </c>
      <c r="F120" s="225">
        <v>1.2985664999999999E-5</v>
      </c>
      <c r="G120" s="225">
        <v>1.2985664999999999E-5</v>
      </c>
      <c r="H120" s="225">
        <v>1.2985664999999999E-5</v>
      </c>
      <c r="I120" s="226">
        <v>1.2985664999999999E-5</v>
      </c>
      <c r="J120" s="226">
        <v>1.2985664999999999E-5</v>
      </c>
      <c r="K120" s="227">
        <v>1.2985664999999999E-5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1.7050299000000001E-2</v>
      </c>
      <c r="D121" s="225">
        <v>1.8178183800000001E-2</v>
      </c>
      <c r="E121" s="221">
        <v>2.8571004000000004E-2</v>
      </c>
      <c r="F121" s="225">
        <v>4.6114383000000002E-2</v>
      </c>
      <c r="G121" s="225">
        <v>4.6114383000000002E-2</v>
      </c>
      <c r="H121" s="225">
        <v>4.6114383000000002E-2</v>
      </c>
      <c r="I121" s="226">
        <v>4.6114383000000002E-2</v>
      </c>
      <c r="J121" s="226">
        <v>4.6114383000000002E-2</v>
      </c>
      <c r="K121" s="227">
        <v>4.6114383000000002E-2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0.9829759842000001</v>
      </c>
      <c r="D123" s="225">
        <v>0.98173142025000004</v>
      </c>
      <c r="E123" s="221">
        <v>0.15971304929999999</v>
      </c>
      <c r="F123" s="225">
        <v>2.8937136900000004E-2</v>
      </c>
      <c r="G123" s="225">
        <v>2.8937136900000004E-2</v>
      </c>
      <c r="H123" s="225">
        <v>2.8937136900000004E-2</v>
      </c>
      <c r="I123" s="226">
        <v>2.8937136900000004E-2</v>
      </c>
      <c r="J123" s="226">
        <v>2.8937136900000004E-2</v>
      </c>
      <c r="K123" s="227">
        <v>2.8937136900000004E-2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2.4742830000000004E-2</v>
      </c>
      <c r="D124" s="225">
        <v>2.6532344999999999E-2</v>
      </c>
      <c r="E124" s="221">
        <v>9.4727219999999987E-2</v>
      </c>
      <c r="F124" s="225">
        <v>2.6622750000000001E-2</v>
      </c>
      <c r="G124" s="225">
        <v>2.6622750000000001E-2</v>
      </c>
      <c r="H124" s="225">
        <v>2.6622750000000001E-2</v>
      </c>
      <c r="I124" s="226">
        <v>2.6622750000000001E-2</v>
      </c>
      <c r="J124" s="226">
        <v>2.6622750000000001E-2</v>
      </c>
      <c r="K124" s="227">
        <v>2.6622750000000001E-2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5.3470410000000003E-3</v>
      </c>
      <c r="D125" s="225">
        <v>2.4144540000000003E-3</v>
      </c>
      <c r="E125" s="221">
        <v>2.9632680000000002E-3</v>
      </c>
      <c r="F125" s="225">
        <v>1.2029934000000001E-2</v>
      </c>
      <c r="G125" s="225">
        <v>1.2029934000000001E-2</v>
      </c>
      <c r="H125" s="225">
        <v>1.2029934000000001E-2</v>
      </c>
      <c r="I125" s="226">
        <v>1.2029934000000001E-2</v>
      </c>
      <c r="J125" s="226">
        <v>1.2029934000000001E-2</v>
      </c>
      <c r="K125" s="227">
        <v>1.2029934000000001E-2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6.5662881899999981</v>
      </c>
      <c r="D126" s="225">
        <v>5.2140018000000001</v>
      </c>
      <c r="E126" s="221">
        <v>7.0270981200000007</v>
      </c>
      <c r="F126" s="225">
        <v>6.0443861100000005</v>
      </c>
      <c r="G126" s="225">
        <v>6.0443861100000005</v>
      </c>
      <c r="H126" s="225">
        <v>6.0443861100000005</v>
      </c>
      <c r="I126" s="226">
        <v>6.0443861100000005</v>
      </c>
      <c r="J126" s="226">
        <v>6.0443861100000005</v>
      </c>
      <c r="K126" s="227">
        <v>6.0443861100000005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0.59855689950000002</v>
      </c>
      <c r="D127" s="225">
        <v>0.474537504</v>
      </c>
      <c r="E127" s="221">
        <v>1.0304069937</v>
      </c>
      <c r="F127" s="225">
        <v>0.95775600627000013</v>
      </c>
      <c r="G127" s="225">
        <v>0.95775600627000013</v>
      </c>
      <c r="H127" s="225">
        <v>0.95775600627000013</v>
      </c>
      <c r="I127" s="226">
        <v>0.95775600627000013</v>
      </c>
      <c r="J127" s="226">
        <v>0.95775600627000013</v>
      </c>
      <c r="K127" s="227">
        <v>0.95775600627000013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0.19596360000000002</v>
      </c>
      <c r="D129" s="225">
        <v>0.20250594</v>
      </c>
      <c r="E129" s="221">
        <v>0.26177613</v>
      </c>
      <c r="F129" s="225">
        <v>0.26132343299999999</v>
      </c>
      <c r="G129" s="225">
        <v>0.26132343299999999</v>
      </c>
      <c r="H129" s="225">
        <v>0.26132343299999999</v>
      </c>
      <c r="I129" s="226">
        <v>0.26132343299999999</v>
      </c>
      <c r="J129" s="226">
        <v>0.26132343299999999</v>
      </c>
      <c r="K129" s="227">
        <v>0.26132343299999999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6.5883614999999998E-3</v>
      </c>
      <c r="D130" s="225">
        <v>4.9154741999999996E-3</v>
      </c>
      <c r="E130" s="221">
        <v>5.1297813000000005E-3</v>
      </c>
      <c r="F130" s="225">
        <v>5.9501526000000004E-3</v>
      </c>
      <c r="G130" s="225">
        <v>5.9501526000000004E-3</v>
      </c>
      <c r="H130" s="225">
        <v>5.9501526000000004E-3</v>
      </c>
      <c r="I130" s="226">
        <v>5.9501526000000004E-3</v>
      </c>
      <c r="J130" s="226">
        <v>5.9501526000000004E-3</v>
      </c>
      <c r="K130" s="227">
        <v>5.9501526000000004E-3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9.3425010000000013E-3</v>
      </c>
      <c r="D131" s="225">
        <v>5.2292520000000002E-3</v>
      </c>
      <c r="E131" s="221">
        <v>5.9433359999999996E-3</v>
      </c>
      <c r="F131" s="225">
        <v>6.4340555999999995E-3</v>
      </c>
      <c r="G131" s="225">
        <v>6.4340555999999995E-3</v>
      </c>
      <c r="H131" s="225">
        <v>6.4340555999999995E-3</v>
      </c>
      <c r="I131" s="226">
        <v>6.4340555999999995E-3</v>
      </c>
      <c r="J131" s="226">
        <v>6.4340555999999995E-3</v>
      </c>
      <c r="K131" s="227">
        <v>6.4340555999999995E-3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0.18969216000000003</v>
      </c>
      <c r="D132" s="225">
        <v>0.22994286</v>
      </c>
      <c r="E132" s="221">
        <v>0.16559738999999998</v>
      </c>
      <c r="F132" s="225">
        <v>0.14715750000000002</v>
      </c>
      <c r="G132" s="225">
        <v>0.14715750000000002</v>
      </c>
      <c r="H132" s="225">
        <v>0.14715750000000002</v>
      </c>
      <c r="I132" s="226">
        <v>0.14715750000000002</v>
      </c>
      <c r="J132" s="226">
        <v>0.14715750000000002</v>
      </c>
      <c r="K132" s="227">
        <v>0.14715750000000002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5.149368E-2</v>
      </c>
      <c r="D133" s="225">
        <v>4.9628460000000006E-2</v>
      </c>
      <c r="E133" s="221">
        <v>6.1249230000000002E-2</v>
      </c>
      <c r="F133" s="225">
        <v>0.10663212</v>
      </c>
      <c r="G133" s="225">
        <v>0.10663212</v>
      </c>
      <c r="H133" s="225">
        <v>0.10663212</v>
      </c>
      <c r="I133" s="226">
        <v>0.10663212</v>
      </c>
      <c r="J133" s="226">
        <v>0.10663212</v>
      </c>
      <c r="K133" s="227">
        <v>0.10663212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3.3972367799999996</v>
      </c>
      <c r="D134" s="225">
        <v>3.0422930999999993</v>
      </c>
      <c r="E134" s="221">
        <v>2.9211776999999999</v>
      </c>
      <c r="F134" s="225">
        <v>2.09793612</v>
      </c>
      <c r="G134" s="225">
        <v>2.09793612</v>
      </c>
      <c r="H134" s="225">
        <v>2.09793612</v>
      </c>
      <c r="I134" s="226">
        <v>2.09793612</v>
      </c>
      <c r="J134" s="226">
        <v>2.09793612</v>
      </c>
      <c r="K134" s="227">
        <v>2.09793612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1.3090917000000003E-6</v>
      </c>
      <c r="D135" s="225">
        <v>9.1985460000000003E-7</v>
      </c>
      <c r="E135" s="221">
        <v>9.1985460000000003E-7</v>
      </c>
      <c r="F135" s="225">
        <v>9.1985460000000003E-7</v>
      </c>
      <c r="G135" s="225">
        <v>9.1985460000000003E-7</v>
      </c>
      <c r="H135" s="225">
        <v>9.1985460000000003E-7</v>
      </c>
      <c r="I135" s="226">
        <v>9.1985460000000003E-7</v>
      </c>
      <c r="J135" s="226">
        <v>9.1985460000000003E-7</v>
      </c>
      <c r="K135" s="227">
        <v>9.1985460000000003E-7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1.03285308</v>
      </c>
      <c r="D136" s="225">
        <v>0.98046879000000009</v>
      </c>
      <c r="E136" s="221">
        <v>0.15804033000000001</v>
      </c>
      <c r="F136" s="225">
        <v>0.12131888999999998</v>
      </c>
      <c r="G136" s="225">
        <v>0.12131888999999998</v>
      </c>
      <c r="H136" s="225">
        <v>0.12131888999999998</v>
      </c>
      <c r="I136" s="226">
        <v>0.12131888999999998</v>
      </c>
      <c r="J136" s="226">
        <v>0.12131888999999998</v>
      </c>
      <c r="K136" s="227">
        <v>0.12131888999999998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2.8481879999999998E-3</v>
      </c>
      <c r="D137" s="225">
        <v>1.9711167E-3</v>
      </c>
      <c r="E137" s="221">
        <v>2.0343393000000001E-3</v>
      </c>
      <c r="F137" s="225">
        <v>2.1003570000000002E-3</v>
      </c>
      <c r="G137" s="225">
        <v>2.1003570000000002E-3</v>
      </c>
      <c r="H137" s="225">
        <v>2.1003570000000002E-3</v>
      </c>
      <c r="I137" s="226">
        <v>2.1003570000000002E-3</v>
      </c>
      <c r="J137" s="226">
        <v>2.1003570000000002E-3</v>
      </c>
      <c r="K137" s="227">
        <v>2.1003570000000002E-3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7.1755950000000005E-5</v>
      </c>
      <c r="D138" s="225">
        <v>7.8049440000000001E-5</v>
      </c>
      <c r="E138" s="221">
        <v>8.7292800000000019E-5</v>
      </c>
      <c r="F138" s="225">
        <v>8.5731660000000015E-5</v>
      </c>
      <c r="G138" s="225">
        <v>8.5731660000000015E-5</v>
      </c>
      <c r="H138" s="225">
        <v>8.5731660000000015E-5</v>
      </c>
      <c r="I138" s="226">
        <v>8.5731660000000015E-5</v>
      </c>
      <c r="J138" s="226">
        <v>8.5731660000000015E-5</v>
      </c>
      <c r="K138" s="227">
        <v>8.5731660000000015E-5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0.17690141280000002</v>
      </c>
      <c r="D139" s="225">
        <v>0.20289836280000001</v>
      </c>
      <c r="E139" s="221">
        <v>0.37961573999999998</v>
      </c>
      <c r="F139" s="225">
        <v>0.29228367000000005</v>
      </c>
      <c r="G139" s="225">
        <v>0.29228367000000005</v>
      </c>
      <c r="H139" s="225">
        <v>0.29228367000000005</v>
      </c>
      <c r="I139" s="226">
        <v>0.29228367000000005</v>
      </c>
      <c r="J139" s="226">
        <v>0.29228367000000005</v>
      </c>
      <c r="K139" s="227">
        <v>0.29228367000000005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4.3127364000000001E-2</v>
      </c>
      <c r="D141" s="225">
        <v>4.8960996000000007E-2</v>
      </c>
      <c r="E141" s="221">
        <v>3.4040411999999999E-2</v>
      </c>
      <c r="F141" s="225">
        <v>2.4447549000000002E-2</v>
      </c>
      <c r="G141" s="225">
        <v>2.4447549000000002E-2</v>
      </c>
      <c r="H141" s="225">
        <v>2.4447549000000002E-2</v>
      </c>
      <c r="I141" s="226">
        <v>2.4447549000000002E-2</v>
      </c>
      <c r="J141" s="226">
        <v>2.4447549000000002E-2</v>
      </c>
      <c r="K141" s="227">
        <v>2.4447549000000002E-2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1.134960792</v>
      </c>
      <c r="D142" s="225">
        <v>0.70967504999999997</v>
      </c>
      <c r="E142" s="221">
        <v>0.53439101099999997</v>
      </c>
      <c r="F142" s="225">
        <v>0.12357309299999999</v>
      </c>
      <c r="G142" s="225">
        <v>0.12357309299999999</v>
      </c>
      <c r="H142" s="225">
        <v>0.12357309299999999</v>
      </c>
      <c r="I142" s="226">
        <v>0.12357309299999999</v>
      </c>
      <c r="J142" s="226">
        <v>0.12357309299999999</v>
      </c>
      <c r="K142" s="227">
        <v>0.12357309299999999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3.6448492500000005</v>
      </c>
      <c r="D143" s="225">
        <v>2.6224060799999998</v>
      </c>
      <c r="E143" s="221">
        <v>1.6377410700000001</v>
      </c>
      <c r="F143" s="225">
        <v>2.0659772699999999</v>
      </c>
      <c r="G143" s="225">
        <v>2.0659772699999999</v>
      </c>
      <c r="H143" s="225">
        <v>2.0659772699999999</v>
      </c>
      <c r="I143" s="226">
        <v>2.0659772699999999</v>
      </c>
      <c r="J143" s="226">
        <v>2.0659772699999999</v>
      </c>
      <c r="K143" s="227">
        <v>2.0659772699999999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1.0211478270000001</v>
      </c>
      <c r="D144" s="225">
        <v>0.755930196</v>
      </c>
      <c r="E144" s="221">
        <v>1.4954856000000001</v>
      </c>
      <c r="F144" s="225">
        <v>0.47146847999999997</v>
      </c>
      <c r="G144" s="225">
        <v>0.47146847999999997</v>
      </c>
      <c r="H144" s="225">
        <v>0.47146847999999997</v>
      </c>
      <c r="I144" s="226">
        <v>0.47146847999999997</v>
      </c>
      <c r="J144" s="226">
        <v>0.47146847999999997</v>
      </c>
      <c r="K144" s="227">
        <v>0.47146847999999997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1.4616921899999999</v>
      </c>
      <c r="D145" s="225">
        <v>1.49720319</v>
      </c>
      <c r="E145" s="221">
        <v>1.2949784400000002</v>
      </c>
      <c r="F145" s="225">
        <v>1.4511426299999999</v>
      </c>
      <c r="G145" s="225">
        <v>1.4511426299999999</v>
      </c>
      <c r="H145" s="225">
        <v>1.4511426299999999</v>
      </c>
      <c r="I145" s="226">
        <v>1.4511426299999999</v>
      </c>
      <c r="J145" s="226">
        <v>1.4511426299999999</v>
      </c>
      <c r="K145" s="227">
        <v>1.4511426299999999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0.24073433999999999</v>
      </c>
      <c r="D146" s="225">
        <v>0.19308513000000002</v>
      </c>
      <c r="E146" s="221">
        <v>0.16871001000000002</v>
      </c>
      <c r="F146" s="225">
        <v>0.142409064</v>
      </c>
      <c r="G146" s="225">
        <v>0.142409064</v>
      </c>
      <c r="H146" s="225">
        <v>0.142409064</v>
      </c>
      <c r="I146" s="226">
        <v>0.142409064</v>
      </c>
      <c r="J146" s="226">
        <v>0.142409064</v>
      </c>
      <c r="K146" s="227">
        <v>0.142409064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8.8615715999999997E-2</v>
      </c>
      <c r="D147" s="225">
        <v>5.3760399E-2</v>
      </c>
      <c r="E147" s="221">
        <v>0.42233530500000005</v>
      </c>
      <c r="F147" s="225">
        <v>0.73167782520000002</v>
      </c>
      <c r="G147" s="225">
        <v>0.73167782520000002</v>
      </c>
      <c r="H147" s="225">
        <v>0.73167782520000002</v>
      </c>
      <c r="I147" s="226">
        <v>0.73167782520000002</v>
      </c>
      <c r="J147" s="226">
        <v>0.73167782520000002</v>
      </c>
      <c r="K147" s="227">
        <v>0.73167782520000002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3.4976340000000002E-5</v>
      </c>
      <c r="D148" s="225">
        <v>4.3647240000000001E-5</v>
      </c>
      <c r="E148" s="221">
        <v>5.9560830000000003E-5</v>
      </c>
      <c r="F148" s="225">
        <v>7.9402470000000002E-5</v>
      </c>
      <c r="G148" s="225">
        <v>7.9402470000000002E-5</v>
      </c>
      <c r="H148" s="225">
        <v>7.9402470000000002E-5</v>
      </c>
      <c r="I148" s="226">
        <v>7.9402470000000002E-5</v>
      </c>
      <c r="J148" s="226">
        <v>7.9402470000000002E-5</v>
      </c>
      <c r="K148" s="227">
        <v>7.9402470000000002E-5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0.10617768</v>
      </c>
      <c r="D149" s="225">
        <v>0.11798409</v>
      </c>
      <c r="E149" s="221">
        <v>0.167853</v>
      </c>
      <c r="F149" s="225">
        <v>0.11290818</v>
      </c>
      <c r="G149" s="225">
        <v>0.11290818</v>
      </c>
      <c r="H149" s="225">
        <v>0.11290818</v>
      </c>
      <c r="I149" s="226">
        <v>0.11290818</v>
      </c>
      <c r="J149" s="226">
        <v>0.11290818</v>
      </c>
      <c r="K149" s="227">
        <v>0.11290818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14.587028400000001</v>
      </c>
      <c r="D150" s="225">
        <v>3.9509883000000001</v>
      </c>
      <c r="E150" s="221">
        <v>20.2844397</v>
      </c>
      <c r="F150" s="225">
        <v>8.5936409999999999</v>
      </c>
      <c r="G150" s="225">
        <v>8.5936409999999999</v>
      </c>
      <c r="H150" s="225">
        <v>8.5936409999999999</v>
      </c>
      <c r="I150" s="226">
        <v>8.5936409999999999</v>
      </c>
      <c r="J150" s="226">
        <v>8.5936409999999999</v>
      </c>
      <c r="K150" s="227">
        <v>8.5936409999999999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6.0956406000000005E-2</v>
      </c>
      <c r="D151" s="225">
        <v>4.5855431999999995E-2</v>
      </c>
      <c r="E151" s="221">
        <v>4.2989730000000004E-2</v>
      </c>
      <c r="F151" s="225">
        <v>2.5573064999999999E-2</v>
      </c>
      <c r="G151" s="225">
        <v>2.5573064999999999E-2</v>
      </c>
      <c r="H151" s="225">
        <v>2.5573064999999999E-2</v>
      </c>
      <c r="I151" s="226">
        <v>2.5573064999999999E-2</v>
      </c>
      <c r="J151" s="226">
        <v>2.5573064999999999E-2</v>
      </c>
      <c r="K151" s="227">
        <v>2.5573064999999999E-2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1.0637718000000001E-3</v>
      </c>
      <c r="D152" s="225">
        <v>1.1460855E-3</v>
      </c>
      <c r="E152" s="221">
        <v>1.1963637E-3</v>
      </c>
      <c r="F152" s="225">
        <v>6.3326339999999993E-4</v>
      </c>
      <c r="G152" s="225">
        <v>6.3326339999999993E-4</v>
      </c>
      <c r="H152" s="225">
        <v>6.3326339999999993E-4</v>
      </c>
      <c r="I152" s="226">
        <v>6.3326339999999993E-4</v>
      </c>
      <c r="J152" s="226">
        <v>6.3326339999999993E-4</v>
      </c>
      <c r="K152" s="227">
        <v>6.3326339999999993E-4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1.7180226000000002E-4</v>
      </c>
      <c r="D153" s="225">
        <v>1.7792333999999999E-4</v>
      </c>
      <c r="E153" s="221">
        <v>1.7602283999999999E-4</v>
      </c>
      <c r="F153" s="225">
        <v>1.8036374999999999E-4</v>
      </c>
      <c r="G153" s="225">
        <v>1.8036374999999999E-4</v>
      </c>
      <c r="H153" s="225">
        <v>1.8036374999999999E-4</v>
      </c>
      <c r="I153" s="226">
        <v>1.8036374999999999E-4</v>
      </c>
      <c r="J153" s="226">
        <v>1.8036374999999999E-4</v>
      </c>
      <c r="K153" s="227">
        <v>1.8036374999999999E-4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3.3480720000000002E-4</v>
      </c>
      <c r="D154" s="225">
        <v>2.7948479999999998E-4</v>
      </c>
      <c r="E154" s="221">
        <v>2.5529910000000004E-4</v>
      </c>
      <c r="F154" s="225">
        <v>2.7411090000000003E-4</v>
      </c>
      <c r="G154" s="225">
        <v>2.7411090000000003E-4</v>
      </c>
      <c r="H154" s="225">
        <v>2.7411090000000003E-4</v>
      </c>
      <c r="I154" s="226">
        <v>2.7411090000000003E-4</v>
      </c>
      <c r="J154" s="226">
        <v>2.7411090000000003E-4</v>
      </c>
      <c r="K154" s="227">
        <v>2.7411090000000003E-4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3.20439E-5</v>
      </c>
      <c r="D155" s="225">
        <v>2.1707490000000001E-5</v>
      </c>
      <c r="E155" s="221">
        <v>2.373714E-5</v>
      </c>
      <c r="F155" s="225">
        <v>2.3864610000000003E-5</v>
      </c>
      <c r="G155" s="225">
        <v>2.3864610000000003E-5</v>
      </c>
      <c r="H155" s="225">
        <v>2.3864610000000003E-5</v>
      </c>
      <c r="I155" s="226">
        <v>2.3864610000000003E-5</v>
      </c>
      <c r="J155" s="226">
        <v>2.3864610000000003E-5</v>
      </c>
      <c r="K155" s="227">
        <v>2.3864610000000003E-5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3.4714259999999998E-5</v>
      </c>
      <c r="D157" s="225">
        <v>4.7087250000000002E-5</v>
      </c>
      <c r="E157" s="221">
        <v>3.4617869999999997E-5</v>
      </c>
      <c r="F157" s="225">
        <v>3.913833E-5</v>
      </c>
      <c r="G157" s="225">
        <v>3.913833E-5</v>
      </c>
      <c r="H157" s="225">
        <v>3.913833E-5</v>
      </c>
      <c r="I157" s="226">
        <v>3.913833E-5</v>
      </c>
      <c r="J157" s="226">
        <v>3.913833E-5</v>
      </c>
      <c r="K157" s="227">
        <v>3.913833E-5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5.640117E-2</v>
      </c>
      <c r="D158" s="225">
        <v>3.4795319999999998E-2</v>
      </c>
      <c r="E158" s="221">
        <v>3.0517200000000001E-2</v>
      </c>
      <c r="F158" s="225">
        <v>4.1007960000000003E-2</v>
      </c>
      <c r="G158" s="225">
        <v>4.1007960000000003E-2</v>
      </c>
      <c r="H158" s="225">
        <v>4.1007960000000003E-2</v>
      </c>
      <c r="I158" s="226">
        <v>4.1007960000000003E-2</v>
      </c>
      <c r="J158" s="226">
        <v>4.1007960000000003E-2</v>
      </c>
      <c r="K158" s="227">
        <v>4.1007960000000003E-2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0.71209796699999994</v>
      </c>
      <c r="D159" s="225">
        <v>0.62029974300000001</v>
      </c>
      <c r="E159" s="221">
        <v>0.83197306500000001</v>
      </c>
      <c r="F159" s="225">
        <v>0.936283635</v>
      </c>
      <c r="G159" s="225">
        <v>0.936283635</v>
      </c>
      <c r="H159" s="225">
        <v>0.936283635</v>
      </c>
      <c r="I159" s="226">
        <v>0.936283635</v>
      </c>
      <c r="J159" s="226">
        <v>0.936283635</v>
      </c>
      <c r="K159" s="227">
        <v>0.936283635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2.4742830000000004E-2</v>
      </c>
      <c r="D160" s="225">
        <v>2.6532344999999999E-2</v>
      </c>
      <c r="E160" s="221">
        <v>9.4727219999999987E-2</v>
      </c>
      <c r="F160" s="225">
        <v>2.6622750000000001E-2</v>
      </c>
      <c r="G160" s="225">
        <v>2.6622750000000001E-2</v>
      </c>
      <c r="H160" s="225">
        <v>2.6622750000000001E-2</v>
      </c>
      <c r="I160" s="226">
        <v>2.6622750000000001E-2</v>
      </c>
      <c r="J160" s="226">
        <v>2.6622750000000001E-2</v>
      </c>
      <c r="K160" s="227">
        <v>2.6622750000000001E-2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1.0614240000000001E-7</v>
      </c>
      <c r="D161" s="225">
        <v>1.0614240000000001E-7</v>
      </c>
      <c r="E161" s="221">
        <v>1.0614240000000001E-7</v>
      </c>
      <c r="F161" s="225">
        <v>1.0614240000000001E-7</v>
      </c>
      <c r="G161" s="225">
        <v>1.0614240000000001E-7</v>
      </c>
      <c r="H161" s="225">
        <v>1.0614240000000001E-7</v>
      </c>
      <c r="I161" s="226">
        <v>1.0614240000000001E-7</v>
      </c>
      <c r="J161" s="226">
        <v>1.0614240000000001E-7</v>
      </c>
      <c r="K161" s="227">
        <v>1.0614240000000001E-7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0.67397322300000007</v>
      </c>
      <c r="D162" s="225">
        <v>0.58538027100000001</v>
      </c>
      <c r="E162" s="221">
        <v>0.21144343500000001</v>
      </c>
      <c r="F162" s="225">
        <v>0.13736011800000003</v>
      </c>
      <c r="G162" s="225">
        <v>0.13736011800000003</v>
      </c>
      <c r="H162" s="225">
        <v>0.13736011800000003</v>
      </c>
      <c r="I162" s="226">
        <v>0.13736011800000003</v>
      </c>
      <c r="J162" s="226">
        <v>0.13736011800000003</v>
      </c>
      <c r="K162" s="227">
        <v>0.13736011800000003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2.49989939871E-2</v>
      </c>
      <c r="D163" s="225">
        <v>2.4998676147899999E-2</v>
      </c>
      <c r="E163" s="221">
        <v>1.1128924216200001E-2</v>
      </c>
      <c r="F163" s="225">
        <v>3.9339672161999998E-3</v>
      </c>
      <c r="G163" s="225">
        <v>3.9339672161999998E-3</v>
      </c>
      <c r="H163" s="225">
        <v>3.9339672161999998E-3</v>
      </c>
      <c r="I163" s="226">
        <v>3.9339672161999998E-3</v>
      </c>
      <c r="J163" s="226">
        <v>3.9339672161999998E-3</v>
      </c>
      <c r="K163" s="227">
        <v>3.9339672161999998E-3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5.3950322999999994E-2</v>
      </c>
      <c r="D164" s="225">
        <v>2.9261379000000001E-2</v>
      </c>
      <c r="E164" s="221">
        <v>1.4612892000000001E-2</v>
      </c>
      <c r="F164" s="225">
        <v>3.3752774999999999E-2</v>
      </c>
      <c r="G164" s="225">
        <v>3.3752774999999999E-2</v>
      </c>
      <c r="H164" s="225">
        <v>3.3752774999999999E-2</v>
      </c>
      <c r="I164" s="226">
        <v>3.3752774999999999E-2</v>
      </c>
      <c r="J164" s="226">
        <v>3.3752774999999999E-2</v>
      </c>
      <c r="K164" s="227">
        <v>3.3752774999999999E-2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3.0942870000000003E-3</v>
      </c>
      <c r="D165" s="225">
        <v>2.7114150000000004E-3</v>
      </c>
      <c r="E165" s="221">
        <v>2.9001210000000003E-3</v>
      </c>
      <c r="F165" s="225">
        <v>3.088281E-3</v>
      </c>
      <c r="G165" s="225">
        <v>3.088281E-3</v>
      </c>
      <c r="H165" s="225">
        <v>3.088281E-3</v>
      </c>
      <c r="I165" s="226">
        <v>3.088281E-3</v>
      </c>
      <c r="J165" s="226">
        <v>3.088281E-3</v>
      </c>
      <c r="K165" s="227">
        <v>3.088281E-3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8.9548200000000018E-5</v>
      </c>
      <c r="D166" s="225">
        <v>7.0675080000000002E-5</v>
      </c>
      <c r="E166" s="221">
        <v>1.2046586999999999E-4</v>
      </c>
      <c r="F166" s="225">
        <v>1.3830873E-4</v>
      </c>
      <c r="G166" s="225">
        <v>1.3830873E-4</v>
      </c>
      <c r="H166" s="225">
        <v>1.3830873E-4</v>
      </c>
      <c r="I166" s="226">
        <v>1.3830873E-4</v>
      </c>
      <c r="J166" s="226">
        <v>1.3830873E-4</v>
      </c>
      <c r="K166" s="227">
        <v>1.3830873E-4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1.9157371800000003</v>
      </c>
      <c r="D168" s="225">
        <v>1.5163556100000002</v>
      </c>
      <c r="E168" s="221">
        <v>1.3983036900000001</v>
      </c>
      <c r="F168" s="225">
        <v>2.4447906000000001</v>
      </c>
      <c r="G168" s="225">
        <v>2.4447906000000001</v>
      </c>
      <c r="H168" s="225">
        <v>2.4447906000000001</v>
      </c>
      <c r="I168" s="226">
        <v>2.4447906000000001</v>
      </c>
      <c r="J168" s="226">
        <v>2.4447906000000001</v>
      </c>
      <c r="K168" s="227">
        <v>2.4447906000000001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1.9659758999999999E-2</v>
      </c>
      <c r="D169" s="225">
        <v>1.6261644000000002E-2</v>
      </c>
      <c r="E169" s="221">
        <v>1.0919265000000001E-2</v>
      </c>
      <c r="F169" s="225">
        <v>1.425858E-2</v>
      </c>
      <c r="G169" s="225">
        <v>1.425858E-2</v>
      </c>
      <c r="H169" s="225">
        <v>1.425858E-2</v>
      </c>
      <c r="I169" s="226">
        <v>1.425858E-2</v>
      </c>
      <c r="J169" s="226">
        <v>1.425858E-2</v>
      </c>
      <c r="K169" s="227">
        <v>1.425858E-2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0.77234765999999999</v>
      </c>
      <c r="D170" s="225">
        <v>0.46866245999999995</v>
      </c>
      <c r="E170" s="221">
        <v>0.4607920800000001</v>
      </c>
      <c r="F170" s="225">
        <v>0.33246296999999997</v>
      </c>
      <c r="G170" s="225">
        <v>0.33246296999999997</v>
      </c>
      <c r="H170" s="225">
        <v>0.33246296999999997</v>
      </c>
      <c r="I170" s="226">
        <v>0.33246296999999997</v>
      </c>
      <c r="J170" s="226">
        <v>0.33246296999999997</v>
      </c>
      <c r="K170" s="227">
        <v>0.33246296999999997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4.2832271999999998E-2</v>
      </c>
      <c r="D171" s="225">
        <v>4.3682310000000002E-2</v>
      </c>
      <c r="E171" s="221">
        <v>7.8331890000000008E-3</v>
      </c>
      <c r="F171" s="225">
        <v>1.3423094999999999E-2</v>
      </c>
      <c r="G171" s="225">
        <v>1.3423094999999999E-2</v>
      </c>
      <c r="H171" s="225">
        <v>1.3423094999999999E-2</v>
      </c>
      <c r="I171" s="226">
        <v>1.3423094999999999E-2</v>
      </c>
      <c r="J171" s="226">
        <v>1.3423094999999999E-2</v>
      </c>
      <c r="K171" s="227">
        <v>1.3423094999999999E-2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14.629809327</v>
      </c>
      <c r="D172" s="225">
        <v>12.750567059999998</v>
      </c>
      <c r="E172" s="221">
        <v>13.608099959999999</v>
      </c>
      <c r="F172" s="225">
        <v>15.594036990000003</v>
      </c>
      <c r="G172" s="225">
        <v>15.594036990000003</v>
      </c>
      <c r="H172" s="225">
        <v>15.594036990000003</v>
      </c>
      <c r="I172" s="226">
        <v>15.594036990000003</v>
      </c>
      <c r="J172" s="226">
        <v>15.594036990000003</v>
      </c>
      <c r="K172" s="227">
        <v>15.594036990000003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0.33360530700000002</v>
      </c>
      <c r="D173" s="225">
        <v>0.23933513100000001</v>
      </c>
      <c r="E173" s="221">
        <v>0.10463124</v>
      </c>
      <c r="F173" s="225">
        <v>7.8533322000000003E-2</v>
      </c>
      <c r="G173" s="225">
        <v>7.8533322000000003E-2</v>
      </c>
      <c r="H173" s="225">
        <v>7.8533322000000003E-2</v>
      </c>
      <c r="I173" s="226">
        <v>7.8533322000000003E-2</v>
      </c>
      <c r="J173" s="226">
        <v>7.8533322000000003E-2</v>
      </c>
      <c r="K173" s="227">
        <v>7.8533322000000003E-2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2.5625065199999995E-2</v>
      </c>
      <c r="D174" s="225">
        <v>2.06572758E-2</v>
      </c>
      <c r="E174" s="221">
        <v>8.1179384999999996E-3</v>
      </c>
      <c r="F174" s="225">
        <v>5.2430217000000001E-2</v>
      </c>
      <c r="G174" s="225">
        <v>5.2430217000000001E-2</v>
      </c>
      <c r="H174" s="225">
        <v>5.2430217000000001E-2</v>
      </c>
      <c r="I174" s="226">
        <v>5.2430217000000001E-2</v>
      </c>
      <c r="J174" s="226">
        <v>5.2430217000000001E-2</v>
      </c>
      <c r="K174" s="227">
        <v>5.2430217000000001E-2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3.9467441999999998E-2</v>
      </c>
      <c r="D175" s="225">
        <v>2.3977254000000003E-2</v>
      </c>
      <c r="E175" s="221">
        <v>1.83622383E-2</v>
      </c>
      <c r="F175" s="225">
        <v>8.9092101000000003E-3</v>
      </c>
      <c r="G175" s="225">
        <v>8.9092101000000003E-3</v>
      </c>
      <c r="H175" s="225">
        <v>8.9092101000000003E-3</v>
      </c>
      <c r="I175" s="226">
        <v>8.9092101000000003E-3</v>
      </c>
      <c r="J175" s="226">
        <v>8.9092101000000003E-3</v>
      </c>
      <c r="K175" s="227">
        <v>8.9092101000000003E-3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0.111317766</v>
      </c>
      <c r="D176" s="225">
        <v>6.8441960999999996E-2</v>
      </c>
      <c r="E176" s="221">
        <v>8.6114490000000002E-3</v>
      </c>
      <c r="F176" s="225">
        <v>3.6631559999999994E-3</v>
      </c>
      <c r="G176" s="225">
        <v>3.6631559999999994E-3</v>
      </c>
      <c r="H176" s="225">
        <v>3.6631559999999994E-3</v>
      </c>
      <c r="I176" s="226">
        <v>3.6631559999999994E-3</v>
      </c>
      <c r="J176" s="226">
        <v>3.6631559999999994E-3</v>
      </c>
      <c r="K176" s="227">
        <v>3.6631559999999994E-3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5.6472149999999999E-2</v>
      </c>
      <c r="D177" s="225">
        <v>8.5340639999999995E-2</v>
      </c>
      <c r="E177" s="221">
        <v>5.5512870000000006E-2</v>
      </c>
      <c r="F177" s="225">
        <v>7.9551227700000005E-2</v>
      </c>
      <c r="G177" s="225">
        <v>7.9551227700000005E-2</v>
      </c>
      <c r="H177" s="225">
        <v>7.9551227700000005E-2</v>
      </c>
      <c r="I177" s="226">
        <v>7.9551227700000005E-2</v>
      </c>
      <c r="J177" s="226">
        <v>7.9551227700000005E-2</v>
      </c>
      <c r="K177" s="227">
        <v>7.9551227700000005E-2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4.2662466000000007E-3</v>
      </c>
      <c r="D178" s="225">
        <v>2.6117217000000002E-3</v>
      </c>
      <c r="E178" s="221">
        <v>7.2802170000000012E-3</v>
      </c>
      <c r="F178" s="225">
        <v>6.8581548000000003E-3</v>
      </c>
      <c r="G178" s="225">
        <v>6.8581548000000003E-3</v>
      </c>
      <c r="H178" s="225">
        <v>6.8581548000000003E-3</v>
      </c>
      <c r="I178" s="226">
        <v>6.8581548000000003E-3</v>
      </c>
      <c r="J178" s="226">
        <v>6.8581548000000003E-3</v>
      </c>
      <c r="K178" s="227">
        <v>6.8581548000000003E-3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10.183545330000001</v>
      </c>
      <c r="D179" s="225">
        <v>8.0929621500000017</v>
      </c>
      <c r="E179" s="221">
        <v>7.0471365299999995</v>
      </c>
      <c r="F179" s="225">
        <v>8.9715332700000001</v>
      </c>
      <c r="G179" s="225">
        <v>8.9715332700000001</v>
      </c>
      <c r="H179" s="225">
        <v>8.9715332700000001</v>
      </c>
      <c r="I179" s="226">
        <v>8.9715332700000001</v>
      </c>
      <c r="J179" s="226">
        <v>8.9715332700000001</v>
      </c>
      <c r="K179" s="227">
        <v>8.9715332700000001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3.1755108000000001</v>
      </c>
      <c r="D180" s="225">
        <v>3.3872999999999998</v>
      </c>
      <c r="E180" s="221">
        <v>2.1692319599999998</v>
      </c>
      <c r="F180" s="225">
        <v>2.9190398999999996</v>
      </c>
      <c r="G180" s="225">
        <v>2.9190398999999996</v>
      </c>
      <c r="H180" s="225">
        <v>2.9190398999999996</v>
      </c>
      <c r="I180" s="226">
        <v>2.9190398999999996</v>
      </c>
      <c r="J180" s="226">
        <v>2.9190398999999996</v>
      </c>
      <c r="K180" s="227">
        <v>2.9190398999999996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7.6133399999999988E-3</v>
      </c>
      <c r="D181" s="225">
        <v>8.0183459999999991E-3</v>
      </c>
      <c r="E181" s="221">
        <v>7.4805779999999999E-3</v>
      </c>
      <c r="F181" s="225">
        <v>1.1310243000000001E-2</v>
      </c>
      <c r="G181" s="225">
        <v>1.1310243000000001E-2</v>
      </c>
      <c r="H181" s="225">
        <v>1.1310243000000001E-2</v>
      </c>
      <c r="I181" s="226">
        <v>1.1310243000000001E-2</v>
      </c>
      <c r="J181" s="226">
        <v>1.1310243000000001E-2</v>
      </c>
      <c r="K181" s="227">
        <v>1.1310243000000001E-2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1.2329276819999999</v>
      </c>
      <c r="D182" s="225">
        <v>1.0752117810000001</v>
      </c>
      <c r="E182" s="221">
        <v>0.84567630000000005</v>
      </c>
      <c r="F182" s="225">
        <v>0.85335259799999996</v>
      </c>
      <c r="G182" s="225">
        <v>0.85335259799999996</v>
      </c>
      <c r="H182" s="225">
        <v>0.85335259799999996</v>
      </c>
      <c r="I182" s="226">
        <v>0.85335259799999996</v>
      </c>
      <c r="J182" s="226">
        <v>0.85335259799999996</v>
      </c>
      <c r="K182" s="227">
        <v>0.85335259799999996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4.4948400000000005E-5</v>
      </c>
      <c r="D183" s="225">
        <v>3.1878000000000002E-5</v>
      </c>
      <c r="E183" s="221">
        <v>2.5155270000000001E-5</v>
      </c>
      <c r="F183" s="225">
        <v>2.4311490000000002E-5</v>
      </c>
      <c r="G183" s="225">
        <v>2.4311490000000002E-5</v>
      </c>
      <c r="H183" s="225">
        <v>2.4311490000000002E-5</v>
      </c>
      <c r="I183" s="226">
        <v>2.4311490000000002E-5</v>
      </c>
      <c r="J183" s="226">
        <v>2.4311490000000002E-5</v>
      </c>
      <c r="K183" s="227">
        <v>2.4311490000000002E-5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9.4133760000000011E-3</v>
      </c>
      <c r="D184" s="225">
        <v>8.4208320000000014E-3</v>
      </c>
      <c r="E184" s="221">
        <v>7.178556E-3</v>
      </c>
      <c r="F184" s="225">
        <v>8.0418240000000012E-3</v>
      </c>
      <c r="G184" s="225">
        <v>8.0418240000000012E-3</v>
      </c>
      <c r="H184" s="225">
        <v>8.0418240000000012E-3</v>
      </c>
      <c r="I184" s="226">
        <v>8.0418240000000012E-3</v>
      </c>
      <c r="J184" s="226">
        <v>8.0418240000000012E-3</v>
      </c>
      <c r="K184" s="227">
        <v>8.0418240000000012E-3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1.3428596999999999E-3</v>
      </c>
      <c r="D185" s="225">
        <v>6.0640439999999998E-4</v>
      </c>
      <c r="E185" s="221">
        <v>9.9125880000000013E-4</v>
      </c>
      <c r="F185" s="225">
        <v>1.6360952999999998E-3</v>
      </c>
      <c r="G185" s="225">
        <v>1.6360952999999998E-3</v>
      </c>
      <c r="H185" s="225">
        <v>1.6360952999999998E-3</v>
      </c>
      <c r="I185" s="226">
        <v>1.6360952999999998E-3</v>
      </c>
      <c r="J185" s="226">
        <v>1.6360952999999998E-3</v>
      </c>
      <c r="K185" s="227">
        <v>1.6360952999999998E-3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0.71075025000000003</v>
      </c>
      <c r="D186" s="225">
        <v>0.65809905000000002</v>
      </c>
      <c r="E186" s="221">
        <v>0.69930523320000015</v>
      </c>
      <c r="F186" s="225">
        <v>0.75100179</v>
      </c>
      <c r="G186" s="225">
        <v>0.75100179</v>
      </c>
      <c r="H186" s="225">
        <v>0.75100179</v>
      </c>
      <c r="I186" s="226">
        <v>0.75100179</v>
      </c>
      <c r="J186" s="226">
        <v>0.75100179</v>
      </c>
      <c r="K186" s="227">
        <v>0.75100179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1.3632078600000002E-2</v>
      </c>
      <c r="D187" s="225">
        <v>9.9376452000000011E-3</v>
      </c>
      <c r="E187" s="221">
        <v>1.8793152E-2</v>
      </c>
      <c r="F187" s="225">
        <v>3.1344474000000004E-2</v>
      </c>
      <c r="G187" s="225">
        <v>3.1344474000000004E-2</v>
      </c>
      <c r="H187" s="225">
        <v>3.1344474000000004E-2</v>
      </c>
      <c r="I187" s="226">
        <v>3.1344474000000004E-2</v>
      </c>
      <c r="J187" s="226">
        <v>3.1344474000000004E-2</v>
      </c>
      <c r="K187" s="227">
        <v>3.1344474000000004E-2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2.6463859800000002</v>
      </c>
      <c r="D189" s="225">
        <v>2.3146456200000003</v>
      </c>
      <c r="E189" s="221">
        <v>1.6703521800000003</v>
      </c>
      <c r="F189" s="225">
        <v>3.03109779</v>
      </c>
      <c r="G189" s="225">
        <v>3.03109779</v>
      </c>
      <c r="H189" s="225">
        <v>3.03109779</v>
      </c>
      <c r="I189" s="226">
        <v>3.03109779</v>
      </c>
      <c r="J189" s="226">
        <v>3.03109779</v>
      </c>
      <c r="K189" s="227">
        <v>3.03109779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0.31513818000000005</v>
      </c>
      <c r="D190" s="225">
        <v>0.24515127000000003</v>
      </c>
      <c r="E190" s="221">
        <v>0.22944767999999999</v>
      </c>
      <c r="F190" s="225">
        <v>0.42001407000000002</v>
      </c>
      <c r="G190" s="225">
        <v>0.42001407000000002</v>
      </c>
      <c r="H190" s="225">
        <v>0.42001407000000002</v>
      </c>
      <c r="I190" s="226">
        <v>0.42001407000000002</v>
      </c>
      <c r="J190" s="226">
        <v>0.42001407000000002</v>
      </c>
      <c r="K190" s="227">
        <v>0.42001407000000002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4.5931620000000001E-5</v>
      </c>
      <c r="D191" s="225">
        <v>1.7707368000000002E-5</v>
      </c>
      <c r="E191" s="221">
        <v>1.6875138000000001E-5</v>
      </c>
      <c r="F191" s="225">
        <v>4.6008690000000005E-6</v>
      </c>
      <c r="G191" s="225">
        <v>4.6008690000000005E-6</v>
      </c>
      <c r="H191" s="225">
        <v>4.6008690000000005E-6</v>
      </c>
      <c r="I191" s="226">
        <v>4.6008690000000005E-6</v>
      </c>
      <c r="J191" s="226">
        <v>4.6008690000000005E-6</v>
      </c>
      <c r="K191" s="227">
        <v>4.6008690000000005E-6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9.2648850000000005E-2</v>
      </c>
      <c r="D192" s="225">
        <v>6.5937690000000007E-2</v>
      </c>
      <c r="E192" s="221">
        <v>6.2332095000000004E-2</v>
      </c>
      <c r="F192" s="225">
        <v>4.3089753000000001E-2</v>
      </c>
      <c r="G192" s="225">
        <v>4.3089753000000001E-2</v>
      </c>
      <c r="H192" s="225">
        <v>4.3089753000000001E-2</v>
      </c>
      <c r="I192" s="226">
        <v>4.3089753000000001E-2</v>
      </c>
      <c r="J192" s="226">
        <v>4.3089753000000001E-2</v>
      </c>
      <c r="K192" s="227">
        <v>4.3089753000000001E-2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5.20690338</v>
      </c>
      <c r="D193" s="225">
        <v>1.187737383</v>
      </c>
      <c r="E193" s="221">
        <v>4.0795649999999997</v>
      </c>
      <c r="F193" s="225">
        <v>2.9338140300000006</v>
      </c>
      <c r="G193" s="225">
        <v>2.9338140300000006</v>
      </c>
      <c r="H193" s="225">
        <v>2.9338140300000006</v>
      </c>
      <c r="I193" s="226">
        <v>2.9338140300000006</v>
      </c>
      <c r="J193" s="226">
        <v>2.9338140300000006</v>
      </c>
      <c r="K193" s="227">
        <v>2.9338140300000006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2.264304E-2</v>
      </c>
      <c r="D194" s="225">
        <v>2.6527620000000002E-2</v>
      </c>
      <c r="E194" s="221">
        <v>2.6198760000000001E-2</v>
      </c>
      <c r="F194" s="225">
        <v>4.3729875000000001E-2</v>
      </c>
      <c r="G194" s="225">
        <v>4.3729875000000001E-2</v>
      </c>
      <c r="H194" s="225">
        <v>4.3729875000000001E-2</v>
      </c>
      <c r="I194" s="226">
        <v>4.3729875000000001E-2</v>
      </c>
      <c r="J194" s="226">
        <v>4.3729875000000001E-2</v>
      </c>
      <c r="K194" s="227">
        <v>4.3729875000000001E-2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4.8697937400000009E-2</v>
      </c>
      <c r="D195" s="225">
        <v>3.1868283300000001E-2</v>
      </c>
      <c r="E195" s="221">
        <v>6.4357020000000001E-2</v>
      </c>
      <c r="F195" s="225">
        <v>8.4187529999999983E-2</v>
      </c>
      <c r="G195" s="225">
        <v>8.4187529999999983E-2</v>
      </c>
      <c r="H195" s="225">
        <v>8.4187529999999983E-2</v>
      </c>
      <c r="I195" s="226">
        <v>8.4187529999999983E-2</v>
      </c>
      <c r="J195" s="226">
        <v>8.4187529999999983E-2</v>
      </c>
      <c r="K195" s="227">
        <v>8.4187529999999983E-2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3.9285329999999997E-4</v>
      </c>
      <c r="D196" s="225">
        <v>2.4254370000000001E-4</v>
      </c>
      <c r="E196" s="221">
        <v>2.6232149999999999E-4</v>
      </c>
      <c r="F196" s="225">
        <v>2.8231980000000001E-4</v>
      </c>
      <c r="G196" s="225">
        <v>2.8231980000000001E-4</v>
      </c>
      <c r="H196" s="225">
        <v>2.8231980000000001E-4</v>
      </c>
      <c r="I196" s="226">
        <v>2.8231980000000001E-4</v>
      </c>
      <c r="J196" s="226">
        <v>2.8231980000000001E-4</v>
      </c>
      <c r="K196" s="227">
        <v>2.8231980000000001E-4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2.6192989200000003</v>
      </c>
      <c r="D197" s="225">
        <v>1.88678364</v>
      </c>
      <c r="E197" s="221">
        <v>2.5194894899999998</v>
      </c>
      <c r="F197" s="225">
        <v>2.90449131</v>
      </c>
      <c r="G197" s="225">
        <v>2.90449131</v>
      </c>
      <c r="H197" s="225">
        <v>2.90449131</v>
      </c>
      <c r="I197" s="226">
        <v>2.90449131</v>
      </c>
      <c r="J197" s="226">
        <v>2.90449131</v>
      </c>
      <c r="K197" s="227">
        <v>2.90449131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1.6596896400000001</v>
      </c>
      <c r="D198" s="225">
        <v>1.9222253400000002</v>
      </c>
      <c r="E198" s="221">
        <v>1.8976402200000002</v>
      </c>
      <c r="F198" s="225">
        <v>2.5448450999999999</v>
      </c>
      <c r="G198" s="225">
        <v>2.5448450999999999</v>
      </c>
      <c r="H198" s="225">
        <v>2.5448450999999999</v>
      </c>
      <c r="I198" s="226">
        <v>2.5448450999999999</v>
      </c>
      <c r="J198" s="226">
        <v>2.5448450999999999</v>
      </c>
      <c r="K198" s="227">
        <v>2.5448450999999999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1.3391238E-2</v>
      </c>
      <c r="D199" s="225">
        <v>1.2719952E-2</v>
      </c>
      <c r="E199" s="221">
        <v>1.0647126E-2</v>
      </c>
      <c r="F199" s="225">
        <v>1.0916954999999999E-2</v>
      </c>
      <c r="G199" s="225">
        <v>1.0916954999999999E-2</v>
      </c>
      <c r="H199" s="225">
        <v>1.0916954999999999E-2</v>
      </c>
      <c r="I199" s="226">
        <v>1.0916954999999999E-2</v>
      </c>
      <c r="J199" s="226">
        <v>1.0916954999999999E-2</v>
      </c>
      <c r="K199" s="227">
        <v>1.0916954999999999E-2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22.807432724999998</v>
      </c>
      <c r="D200" s="225">
        <v>18.073905066000002</v>
      </c>
      <c r="E200" s="221">
        <v>11.834954586</v>
      </c>
      <c r="F200" s="225">
        <v>14.469728910000001</v>
      </c>
      <c r="G200" s="225">
        <v>14.469728910000001</v>
      </c>
      <c r="H200" s="225">
        <v>14.469728910000001</v>
      </c>
      <c r="I200" s="226">
        <v>14.469728910000001</v>
      </c>
      <c r="J200" s="226">
        <v>14.469728910000001</v>
      </c>
      <c r="K200" s="227">
        <v>14.469728910000001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1.5665864760000001</v>
      </c>
      <c r="D201" s="225">
        <v>1.240819608</v>
      </c>
      <c r="E201" s="221">
        <v>0.88145271899999988</v>
      </c>
      <c r="F201" s="225">
        <v>1.1249794290000001</v>
      </c>
      <c r="G201" s="225">
        <v>1.1249794290000001</v>
      </c>
      <c r="H201" s="225">
        <v>1.1249794290000001</v>
      </c>
      <c r="I201" s="226">
        <v>1.1249794290000001</v>
      </c>
      <c r="J201" s="226">
        <v>1.1249794290000001</v>
      </c>
      <c r="K201" s="227">
        <v>1.1249794290000001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506.57785273108482</v>
      </c>
      <c r="D202" s="231">
        <f t="shared" ref="D202:K202" si="0">SUM(D7:D201)</f>
        <v>419.95562952420732</v>
      </c>
      <c r="E202" s="231">
        <f t="shared" si="0"/>
        <v>343.99723660689358</v>
      </c>
      <c r="F202" s="231">
        <f t="shared" si="0"/>
        <v>420.98856699896015</v>
      </c>
      <c r="G202" s="231">
        <f t="shared" si="0"/>
        <v>420.98938857074518</v>
      </c>
      <c r="H202" s="231">
        <f t="shared" si="0"/>
        <v>420.98954101394514</v>
      </c>
      <c r="I202" s="232">
        <f t="shared" si="0"/>
        <v>420.98954101394514</v>
      </c>
      <c r="J202" s="232">
        <f t="shared" si="0"/>
        <v>420.98954101394514</v>
      </c>
      <c r="K202" s="233">
        <f t="shared" si="0"/>
        <v>420.98954101394514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176.25810783213842</v>
      </c>
      <c r="D204" s="225">
        <f t="shared" si="1"/>
        <v>146.35210655019847</v>
      </c>
      <c r="E204" s="225">
        <f t="shared" si="1"/>
        <v>128.10890188888808</v>
      </c>
      <c r="F204" s="225">
        <f t="shared" si="1"/>
        <v>129.04514037056859</v>
      </c>
      <c r="G204" s="225">
        <f t="shared" si="1"/>
        <v>129.04514037056859</v>
      </c>
      <c r="H204" s="225">
        <f t="shared" si="1"/>
        <v>129.04514037056859</v>
      </c>
      <c r="I204" s="225">
        <f t="shared" si="1"/>
        <v>129.04514037056859</v>
      </c>
      <c r="J204" s="225">
        <f t="shared" si="1"/>
        <v>129.04514037056859</v>
      </c>
      <c r="K204" s="227">
        <f t="shared" si="1"/>
        <v>129.04514037056859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6.4857233433300001</v>
      </c>
      <c r="D205" s="225">
        <f t="shared" si="2"/>
        <v>5.2113038573399999</v>
      </c>
      <c r="E205" s="225">
        <f t="shared" si="2"/>
        <v>16.431459613590004</v>
      </c>
      <c r="F205" s="225">
        <f t="shared" si="2"/>
        <v>5.767929756960001</v>
      </c>
      <c r="G205" s="225">
        <f t="shared" si="2"/>
        <v>5.767929756960001</v>
      </c>
      <c r="H205" s="225">
        <f t="shared" si="2"/>
        <v>5.767929756960001</v>
      </c>
      <c r="I205" s="225">
        <f t="shared" si="2"/>
        <v>5.767929756960001</v>
      </c>
      <c r="J205" s="225">
        <f t="shared" si="2"/>
        <v>5.767929756960001</v>
      </c>
      <c r="K205" s="227">
        <f t="shared" si="2"/>
        <v>5.767929756960001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7.1444549826299997E-2</v>
      </c>
      <c r="D206" s="225">
        <f t="shared" si="3"/>
        <v>0.10016675046839998</v>
      </c>
      <c r="E206" s="221">
        <f t="shared" si="3"/>
        <v>6.8514277024200015E-2</v>
      </c>
      <c r="F206" s="225">
        <f t="shared" si="3"/>
        <v>9.2760348013200017E-2</v>
      </c>
      <c r="G206" s="225">
        <f t="shared" si="3"/>
        <v>9.2760348013200017E-2</v>
      </c>
      <c r="H206" s="225">
        <f t="shared" si="3"/>
        <v>9.2760348013200017E-2</v>
      </c>
      <c r="I206" s="226">
        <f t="shared" si="3"/>
        <v>9.2760348013200017E-2</v>
      </c>
      <c r="J206" s="226">
        <f t="shared" si="3"/>
        <v>9.2760348013200017E-2</v>
      </c>
      <c r="K206" s="227">
        <f t="shared" si="3"/>
        <v>9.2760348013200017E-2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7.3991152098717006</v>
      </c>
      <c r="D207" s="225">
        <f t="shared" si="4"/>
        <v>6.9852259039625997</v>
      </c>
      <c r="E207" s="221">
        <f t="shared" si="4"/>
        <v>2.4036977266805994</v>
      </c>
      <c r="F207" s="225">
        <f t="shared" si="4"/>
        <v>4.3860482803116003</v>
      </c>
      <c r="G207" s="225">
        <f t="shared" si="4"/>
        <v>4.3860482803116003</v>
      </c>
      <c r="H207" s="225">
        <f t="shared" si="4"/>
        <v>4.3860482803116003</v>
      </c>
      <c r="I207" s="226">
        <f t="shared" si="4"/>
        <v>4.3860482803116003</v>
      </c>
      <c r="J207" s="226">
        <f t="shared" si="4"/>
        <v>4.3860482803116003</v>
      </c>
      <c r="K207" s="227">
        <f t="shared" si="4"/>
        <v>4.3860482803116003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5.7285182220000008E-2</v>
      </c>
      <c r="D208" s="225">
        <f t="shared" si="5"/>
        <v>5.7476579747999995E-2</v>
      </c>
      <c r="E208" s="221">
        <f t="shared" si="5"/>
        <v>0.62106883944000002</v>
      </c>
      <c r="F208" s="225">
        <f t="shared" si="5"/>
        <v>7.2542962170000003E-2</v>
      </c>
      <c r="G208" s="225">
        <f t="shared" si="5"/>
        <v>7.2542962170000003E-2</v>
      </c>
      <c r="H208" s="225">
        <f t="shared" si="5"/>
        <v>7.2542962170000003E-2</v>
      </c>
      <c r="I208" s="226">
        <f t="shared" si="5"/>
        <v>7.2542962170000003E-2</v>
      </c>
      <c r="J208" s="226">
        <f t="shared" si="5"/>
        <v>7.2542962170000003E-2</v>
      </c>
      <c r="K208" s="227">
        <f t="shared" si="5"/>
        <v>7.2542962170000003E-2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277.52059168683843</v>
      </c>
      <c r="D210" s="240">
        <f t="shared" si="6"/>
        <v>227.71848987639848</v>
      </c>
      <c r="E210" s="240">
        <f t="shared" si="6"/>
        <v>190.44287798488807</v>
      </c>
      <c r="F210" s="240">
        <f t="shared" si="6"/>
        <v>185.75517866456858</v>
      </c>
      <c r="G210" s="240">
        <f t="shared" si="6"/>
        <v>185.75517866456858</v>
      </c>
      <c r="H210" s="240">
        <f t="shared" si="6"/>
        <v>185.75517866456858</v>
      </c>
      <c r="I210" s="241">
        <f t="shared" si="6"/>
        <v>185.75517866456858</v>
      </c>
      <c r="J210" s="241">
        <f t="shared" si="6"/>
        <v>185.75517866456858</v>
      </c>
      <c r="K210" s="242">
        <f t="shared" si="6"/>
        <v>185.75517866456858</v>
      </c>
    </row>
    <row r="211" spans="2:11">
      <c r="B211" s="239" t="s">
        <v>25</v>
      </c>
      <c r="C211" s="243">
        <f t="shared" ref="C211:K211" si="7">SUMIF($N$7:$N$208,$B$211,C$7:C$208)</f>
        <v>84.689870070330002</v>
      </c>
      <c r="D211" s="243">
        <f t="shared" si="7"/>
        <v>62.610674186340006</v>
      </c>
      <c r="E211" s="243">
        <f t="shared" si="7"/>
        <v>56.46360753159</v>
      </c>
      <c r="F211" s="243">
        <f t="shared" si="7"/>
        <v>131.47793424695999</v>
      </c>
      <c r="G211" s="243">
        <f t="shared" si="7"/>
        <v>131.47793424695999</v>
      </c>
      <c r="H211" s="243">
        <f t="shared" si="7"/>
        <v>131.47793424695999</v>
      </c>
      <c r="I211" s="244">
        <f t="shared" si="7"/>
        <v>131.47793424695999</v>
      </c>
      <c r="J211" s="244">
        <f t="shared" si="7"/>
        <v>131.47793424695999</v>
      </c>
      <c r="K211" s="245">
        <f t="shared" si="7"/>
        <v>131.47793424695999</v>
      </c>
    </row>
    <row r="212" spans="2:11">
      <c r="B212" s="239" t="s">
        <v>239</v>
      </c>
      <c r="C212" s="243">
        <f t="shared" ref="C212:K212" si="8">SUMIF($N$7:$N$208,$B$212,C$7:C$208)</f>
        <v>0.12998149355729999</v>
      </c>
      <c r="D212" s="243">
        <f t="shared" si="8"/>
        <v>0.13712766161639997</v>
      </c>
      <c r="E212" s="243">
        <f t="shared" si="8"/>
        <v>9.987826229220001E-2</v>
      </c>
      <c r="F212" s="243">
        <f t="shared" si="8"/>
        <v>0.14187407636220001</v>
      </c>
      <c r="G212" s="243">
        <f t="shared" si="8"/>
        <v>0.14187407636220001</v>
      </c>
      <c r="H212" s="243">
        <f t="shared" si="8"/>
        <v>0.14187407636220001</v>
      </c>
      <c r="I212" s="244">
        <f t="shared" si="8"/>
        <v>0.14187407636220001</v>
      </c>
      <c r="J212" s="244">
        <f t="shared" si="8"/>
        <v>0.14187407636220001</v>
      </c>
      <c r="K212" s="245">
        <f t="shared" si="8"/>
        <v>0.14187407636220001</v>
      </c>
    </row>
    <row r="213" spans="2:11">
      <c r="B213" s="239" t="s">
        <v>429</v>
      </c>
      <c r="C213" s="243">
        <f t="shared" ref="C213:K213" si="9">SUMIF($N$7:$N$208,$B$213,C$7:C$208)</f>
        <v>27.078408581080488</v>
      </c>
      <c r="D213" s="243">
        <f t="shared" si="9"/>
        <v>35.503356810843577</v>
      </c>
      <c r="E213" s="243">
        <f t="shared" si="9"/>
        <v>29.996302150386597</v>
      </c>
      <c r="F213" s="243">
        <f t="shared" si="9"/>
        <v>21.5356169818713</v>
      </c>
      <c r="G213" s="243">
        <f t="shared" si="9"/>
        <v>21.536438553656321</v>
      </c>
      <c r="H213" s="243">
        <f t="shared" si="9"/>
        <v>21.536590996856322</v>
      </c>
      <c r="I213" s="244">
        <f t="shared" si="9"/>
        <v>21.536590996856322</v>
      </c>
      <c r="J213" s="244">
        <f t="shared" si="9"/>
        <v>21.536590996856322</v>
      </c>
      <c r="K213" s="245">
        <f t="shared" si="9"/>
        <v>21.536590996856322</v>
      </c>
    </row>
    <row r="214" spans="2:11">
      <c r="B214" s="239" t="s">
        <v>430</v>
      </c>
      <c r="C214" s="243">
        <f t="shared" ref="C214:K214" si="10">SUMIF($N$7:$N$208,$B$214,C$7:C$208)</f>
        <v>95.009911348858779</v>
      </c>
      <c r="D214" s="243">
        <f t="shared" si="10"/>
        <v>87.613066551160486</v>
      </c>
      <c r="E214" s="243">
        <f t="shared" si="10"/>
        <v>42.797192730196798</v>
      </c>
      <c r="F214" s="243">
        <f t="shared" si="10"/>
        <v>70.349166301927809</v>
      </c>
      <c r="G214" s="243">
        <f t="shared" si="10"/>
        <v>70.349166301927809</v>
      </c>
      <c r="H214" s="243">
        <f t="shared" si="10"/>
        <v>70.349166301927809</v>
      </c>
      <c r="I214" s="244">
        <f t="shared" si="10"/>
        <v>70.349166301927809</v>
      </c>
      <c r="J214" s="244">
        <f t="shared" si="10"/>
        <v>70.349166301927809</v>
      </c>
      <c r="K214" s="245">
        <f t="shared" si="10"/>
        <v>70.349166301927809</v>
      </c>
    </row>
    <row r="215" spans="2:11">
      <c r="B215" s="239" t="s">
        <v>431</v>
      </c>
      <c r="C215" s="243">
        <f t="shared" ref="C215:K215" si="11">SUMIF($N$7:$N$208,$B$215,C$7:C$208)</f>
        <v>22.149089550420005</v>
      </c>
      <c r="D215" s="243">
        <f t="shared" si="11"/>
        <v>6.3729144378480003</v>
      </c>
      <c r="E215" s="243">
        <f t="shared" si="11"/>
        <v>24.197377947540001</v>
      </c>
      <c r="F215" s="243">
        <f t="shared" si="11"/>
        <v>11.728796727270002</v>
      </c>
      <c r="G215" s="243">
        <f t="shared" si="11"/>
        <v>11.728796727270002</v>
      </c>
      <c r="H215" s="243">
        <f t="shared" si="11"/>
        <v>11.728796727270002</v>
      </c>
      <c r="I215" s="244">
        <f t="shared" si="11"/>
        <v>11.728796727270002</v>
      </c>
      <c r="J215" s="244">
        <f t="shared" si="11"/>
        <v>11.728796727270002</v>
      </c>
      <c r="K215" s="245">
        <f t="shared" si="11"/>
        <v>11.728796727270002</v>
      </c>
    </row>
    <row r="216" spans="2:11">
      <c r="B216" s="246" t="s">
        <v>476</v>
      </c>
      <c r="C216" s="247">
        <f t="shared" ref="C216:K217" si="12">SUMIF($O$7:$O$208,$B216,C$7:C$208)</f>
        <v>2.7147725582879998</v>
      </c>
      <c r="D216" s="247">
        <f t="shared" si="12"/>
        <v>1.8506431756680002</v>
      </c>
      <c r="E216" s="247">
        <f t="shared" si="12"/>
        <v>2.4312104068560001</v>
      </c>
      <c r="F216" s="247">
        <f t="shared" si="12"/>
        <v>2.1093153804660001</v>
      </c>
      <c r="G216" s="247">
        <f t="shared" si="12"/>
        <v>2.1101369522510223</v>
      </c>
      <c r="H216" s="247">
        <f t="shared" si="12"/>
        <v>2.110289395451022</v>
      </c>
      <c r="I216" s="247">
        <f t="shared" si="12"/>
        <v>2.110289395451022</v>
      </c>
      <c r="J216" s="247">
        <f t="shared" si="12"/>
        <v>2.110289395451022</v>
      </c>
      <c r="K216" s="248">
        <f t="shared" si="12"/>
        <v>2.110289395451022</v>
      </c>
    </row>
    <row r="217" spans="2:11" ht="13.5" thickBot="1">
      <c r="B217" s="246" t="s">
        <v>475</v>
      </c>
      <c r="C217" s="247">
        <f t="shared" si="12"/>
        <v>46.862105628471006</v>
      </c>
      <c r="D217" s="247">
        <f t="shared" si="12"/>
        <v>37.312485262037995</v>
      </c>
      <c r="E217" s="247">
        <f t="shared" si="12"/>
        <v>37.046916295998003</v>
      </c>
      <c r="F217" s="247">
        <f t="shared" si="12"/>
        <v>37.828512083018985</v>
      </c>
      <c r="G217" s="247">
        <f t="shared" si="12"/>
        <v>37.828512083018985</v>
      </c>
      <c r="H217" s="247">
        <f t="shared" si="12"/>
        <v>37.828512083018985</v>
      </c>
      <c r="I217" s="247">
        <f t="shared" si="12"/>
        <v>37.828512083018985</v>
      </c>
      <c r="J217" s="247">
        <f t="shared" si="12"/>
        <v>37.828512083018985</v>
      </c>
      <c r="K217" s="248">
        <f t="shared" si="12"/>
        <v>37.828512083018985</v>
      </c>
    </row>
    <row r="218" spans="2:11" ht="13.5" thickBot="1">
      <c r="B218" s="249" t="s">
        <v>428</v>
      </c>
      <c r="C218" s="250">
        <f t="shared" ref="C218:K218" si="13">SUM(C210:C215)</f>
        <v>506.57785273108504</v>
      </c>
      <c r="D218" s="250">
        <f t="shared" si="13"/>
        <v>419.95562952420693</v>
      </c>
      <c r="E218" s="250">
        <f t="shared" si="13"/>
        <v>343.99723660689369</v>
      </c>
      <c r="F218" s="250">
        <f t="shared" si="13"/>
        <v>420.98856699895987</v>
      </c>
      <c r="G218" s="250">
        <f t="shared" si="13"/>
        <v>420.98938857074489</v>
      </c>
      <c r="H218" s="250">
        <f t="shared" si="13"/>
        <v>420.98954101394492</v>
      </c>
      <c r="I218" s="251">
        <f t="shared" si="13"/>
        <v>420.98954101394492</v>
      </c>
      <c r="J218" s="251">
        <f t="shared" si="13"/>
        <v>420.98954101394492</v>
      </c>
      <c r="K218" s="252">
        <f t="shared" si="13"/>
        <v>420.98954101394492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0.54783404009997094</v>
      </c>
      <c r="D221" s="255">
        <f t="shared" ref="D221:K221" si="15">D210/D$218</f>
        <v>0.54224416549527976</v>
      </c>
      <c r="E221" s="255">
        <f t="shared" si="15"/>
        <v>0.55361746467317874</v>
      </c>
      <c r="F221" s="255">
        <f t="shared" si="15"/>
        <v>0.44123568482805736</v>
      </c>
      <c r="G221" s="255">
        <f t="shared" si="15"/>
        <v>0.44123482374509654</v>
      </c>
      <c r="H221" s="255">
        <f t="shared" si="15"/>
        <v>0.4412346639709408</v>
      </c>
      <c r="I221" s="255">
        <f t="shared" si="15"/>
        <v>0.4412346639709408</v>
      </c>
      <c r="J221" s="255">
        <f t="shared" si="15"/>
        <v>0.4412346639709408</v>
      </c>
      <c r="K221" s="256">
        <f t="shared" si="15"/>
        <v>0.4412346639709408</v>
      </c>
    </row>
    <row r="222" spans="2:11" ht="15">
      <c r="B222" s="257" t="s">
        <v>25</v>
      </c>
      <c r="C222" s="258">
        <f t="shared" ref="C222:K226" si="16">C211/C$218</f>
        <v>0.16718036450615875</v>
      </c>
      <c r="D222" s="258">
        <f t="shared" si="16"/>
        <v>0.14908878411101528</v>
      </c>
      <c r="E222" s="258">
        <f t="shared" si="16"/>
        <v>0.16413971254110496</v>
      </c>
      <c r="F222" s="258">
        <f t="shared" si="16"/>
        <v>0.31230761249458072</v>
      </c>
      <c r="G222" s="258">
        <f t="shared" si="16"/>
        <v>0.3123070030181197</v>
      </c>
      <c r="H222" s="258">
        <f t="shared" si="16"/>
        <v>0.31230688992961203</v>
      </c>
      <c r="I222" s="258">
        <f t="shared" si="16"/>
        <v>0.31230688992961203</v>
      </c>
      <c r="J222" s="258">
        <f t="shared" si="16"/>
        <v>0.31230688992961203</v>
      </c>
      <c r="K222" s="259">
        <f t="shared" si="16"/>
        <v>0.31230688992961203</v>
      </c>
    </row>
    <row r="223" spans="2:11" ht="15">
      <c r="B223" s="257" t="s">
        <v>239</v>
      </c>
      <c r="C223" s="258">
        <f t="shared" si="16"/>
        <v>2.5658739886976498E-4</v>
      </c>
      <c r="D223" s="258">
        <f t="shared" si="16"/>
        <v>3.265289282388241E-4</v>
      </c>
      <c r="E223" s="258">
        <f t="shared" si="16"/>
        <v>2.9034611811820134E-4</v>
      </c>
      <c r="F223" s="258">
        <f t="shared" si="16"/>
        <v>3.3700220738429348E-4</v>
      </c>
      <c r="G223" s="258">
        <f t="shared" si="16"/>
        <v>3.370015497156857E-4</v>
      </c>
      <c r="H223" s="258">
        <f t="shared" si="16"/>
        <v>3.3700142768511331E-4</v>
      </c>
      <c r="I223" s="258">
        <f t="shared" si="16"/>
        <v>3.3700142768511331E-4</v>
      </c>
      <c r="J223" s="258">
        <f t="shared" si="16"/>
        <v>3.3700142768511331E-4</v>
      </c>
      <c r="K223" s="259">
        <f t="shared" si="16"/>
        <v>3.3700142768511331E-4</v>
      </c>
    </row>
    <row r="224" spans="2:11" ht="15">
      <c r="B224" s="257" t="s">
        <v>429</v>
      </c>
      <c r="C224" s="258">
        <f t="shared" si="16"/>
        <v>5.3453597379147483E-2</v>
      </c>
      <c r="D224" s="258">
        <f t="shared" si="16"/>
        <v>8.4540733150946137E-2</v>
      </c>
      <c r="E224" s="258">
        <f t="shared" si="16"/>
        <v>8.7199253244772928E-2</v>
      </c>
      <c r="F224" s="258">
        <f t="shared" si="16"/>
        <v>5.1154873718754712E-2</v>
      </c>
      <c r="G224" s="258">
        <f t="shared" si="16"/>
        <v>5.1156725414795684E-2</v>
      </c>
      <c r="H224" s="258">
        <f t="shared" si="16"/>
        <v>5.1157068997452697E-2</v>
      </c>
      <c r="I224" s="258">
        <f t="shared" si="16"/>
        <v>5.1157068997452697E-2</v>
      </c>
      <c r="J224" s="258">
        <f t="shared" si="16"/>
        <v>5.1157068997452697E-2</v>
      </c>
      <c r="K224" s="259">
        <f t="shared" si="16"/>
        <v>5.1157068997452697E-2</v>
      </c>
    </row>
    <row r="225" spans="2:11" ht="15">
      <c r="B225" s="257" t="s">
        <v>430</v>
      </c>
      <c r="C225" s="258">
        <f t="shared" si="16"/>
        <v>0.18755243806383781</v>
      </c>
      <c r="D225" s="258">
        <f t="shared" si="16"/>
        <v>0.20862457934049514</v>
      </c>
      <c r="E225" s="258">
        <f t="shared" si="16"/>
        <v>0.12441144339512157</v>
      </c>
      <c r="F225" s="258">
        <f t="shared" si="16"/>
        <v>0.16710469551089169</v>
      </c>
      <c r="G225" s="258">
        <f t="shared" si="16"/>
        <v>0.1671043694017148</v>
      </c>
      <c r="H225" s="258">
        <f t="shared" si="16"/>
        <v>0.16710430889207661</v>
      </c>
      <c r="I225" s="258">
        <f t="shared" si="16"/>
        <v>0.16710430889207661</v>
      </c>
      <c r="J225" s="258">
        <f t="shared" si="16"/>
        <v>0.16710430889207661</v>
      </c>
      <c r="K225" s="259">
        <f t="shared" si="16"/>
        <v>0.16710430889207661</v>
      </c>
    </row>
    <row r="226" spans="2:11" ht="15.75" thickBot="1">
      <c r="B226" s="260" t="s">
        <v>431</v>
      </c>
      <c r="C226" s="261">
        <f t="shared" si="16"/>
        <v>4.3722972552015148E-2</v>
      </c>
      <c r="D226" s="261">
        <f t="shared" si="16"/>
        <v>1.5175208974024849E-2</v>
      </c>
      <c r="E226" s="261">
        <f t="shared" si="16"/>
        <v>7.0341780027703527E-2</v>
      </c>
      <c r="F226" s="261">
        <f t="shared" si="16"/>
        <v>2.7860131240331237E-2</v>
      </c>
      <c r="G226" s="261">
        <f t="shared" si="16"/>
        <v>2.7860076870557613E-2</v>
      </c>
      <c r="H226" s="261">
        <f t="shared" si="16"/>
        <v>2.7860066782232708E-2</v>
      </c>
      <c r="I226" s="261">
        <f t="shared" si="16"/>
        <v>2.7860066782232708E-2</v>
      </c>
      <c r="J226" s="261">
        <f t="shared" si="16"/>
        <v>2.7860066782232708E-2</v>
      </c>
      <c r="K226" s="262">
        <f t="shared" si="16"/>
        <v>2.7860066782232708E-2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435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330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280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3.8141469999999999E-3</v>
      </c>
      <c r="D7" s="221">
        <v>4.0985100000000005E-3</v>
      </c>
      <c r="E7" s="221">
        <v>2.1071164999999998E-3</v>
      </c>
      <c r="F7" s="221">
        <v>4.6857368000000005E-3</v>
      </c>
      <c r="G7" s="221">
        <v>4.6857368000000005E-3</v>
      </c>
      <c r="H7" s="221">
        <v>4.6857368000000005E-3</v>
      </c>
      <c r="I7" s="222">
        <v>4.6857368000000005E-3</v>
      </c>
      <c r="J7" s="222">
        <v>4.6857368000000005E-3</v>
      </c>
      <c r="K7" s="223">
        <v>4.6857368000000005E-3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3.0662989700000001E-2</v>
      </c>
      <c r="D8" s="225">
        <v>1.88650717E-2</v>
      </c>
      <c r="E8" s="221">
        <v>0.28936480969999995</v>
      </c>
      <c r="F8" s="225">
        <v>4.8767432999999999E-3</v>
      </c>
      <c r="G8" s="225">
        <v>4.8767432999999999E-3</v>
      </c>
      <c r="H8" s="225">
        <v>4.8767432999999999E-3</v>
      </c>
      <c r="I8" s="226">
        <v>4.8767432999999999E-3</v>
      </c>
      <c r="J8" s="226">
        <v>4.8767432999999999E-3</v>
      </c>
      <c r="K8" s="227">
        <v>4.8767432999999999E-3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5.8465999999999998E-4</v>
      </c>
      <c r="D9" s="225">
        <v>7.4159749999999993E-4</v>
      </c>
      <c r="E9" s="221">
        <v>3.3810150000000006E-4</v>
      </c>
      <c r="F9" s="225">
        <v>2.3374744000000001E-3</v>
      </c>
      <c r="G9" s="225">
        <v>2.3374744000000001E-3</v>
      </c>
      <c r="H9" s="225">
        <v>2.3374744000000001E-3</v>
      </c>
      <c r="I9" s="226">
        <v>2.3374744000000001E-3</v>
      </c>
      <c r="J9" s="226">
        <v>2.3374744000000001E-3</v>
      </c>
      <c r="K9" s="227">
        <v>2.3374744000000001E-3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63.444930335999999</v>
      </c>
      <c r="D11" s="225">
        <v>60.06977795680001</v>
      </c>
      <c r="E11" s="221">
        <v>60.077882032600002</v>
      </c>
      <c r="F11" s="225">
        <v>65.780552083000003</v>
      </c>
      <c r="G11" s="225">
        <v>65.780552083000003</v>
      </c>
      <c r="H11" s="225">
        <v>65.780552083000003</v>
      </c>
      <c r="I11" s="226">
        <v>65.780552083000003</v>
      </c>
      <c r="J11" s="226">
        <v>65.780552083000003</v>
      </c>
      <c r="K11" s="227">
        <v>65.780552083000003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9.6597860000000003E-6</v>
      </c>
      <c r="D12" s="225">
        <v>1.0743112E-5</v>
      </c>
      <c r="E12" s="221">
        <v>1.1887042999999999E-5</v>
      </c>
      <c r="F12" s="225">
        <v>1.2946065000000002E-5</v>
      </c>
      <c r="G12" s="225">
        <v>1.2946065000000002E-5</v>
      </c>
      <c r="H12" s="225">
        <v>1.2946065000000002E-5</v>
      </c>
      <c r="I12" s="226">
        <v>1.2946065000000002E-5</v>
      </c>
      <c r="J12" s="226">
        <v>1.2946065000000002E-5</v>
      </c>
      <c r="K12" s="227">
        <v>1.2946065000000002E-5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4.4688924200000004</v>
      </c>
      <c r="D13" s="225">
        <v>3.4403976700000003</v>
      </c>
      <c r="E13" s="221">
        <v>3.4996405300000006</v>
      </c>
      <c r="F13" s="225">
        <v>2.7220836500000001</v>
      </c>
      <c r="G13" s="225">
        <v>2.7220836500000001</v>
      </c>
      <c r="H13" s="225">
        <v>2.7220836500000001</v>
      </c>
      <c r="I13" s="226">
        <v>2.7220836500000001</v>
      </c>
      <c r="J13" s="226">
        <v>2.7220836500000001</v>
      </c>
      <c r="K13" s="227">
        <v>2.7220836500000001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2.9592010999999999E-3</v>
      </c>
      <c r="D14" s="225">
        <v>1.2602864000000001E-3</v>
      </c>
      <c r="E14" s="221">
        <v>4.7447297999999999E-3</v>
      </c>
      <c r="F14" s="225">
        <v>5.4068804999999999E-3</v>
      </c>
      <c r="G14" s="225">
        <v>5.4068804999999999E-3</v>
      </c>
      <c r="H14" s="225">
        <v>5.4068804999999999E-3</v>
      </c>
      <c r="I14" s="226">
        <v>5.4068804999999999E-3</v>
      </c>
      <c r="J14" s="226">
        <v>5.4068804999999999E-3</v>
      </c>
      <c r="K14" s="227">
        <v>5.4068804999999999E-3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16.615102239999999</v>
      </c>
      <c r="D15" s="225">
        <v>12.883436009999999</v>
      </c>
      <c r="E15" s="221">
        <v>22.942597799999998</v>
      </c>
      <c r="F15" s="225">
        <v>11.044018460000002</v>
      </c>
      <c r="G15" s="225">
        <v>11.044018460000002</v>
      </c>
      <c r="H15" s="225">
        <v>11.044018460000002</v>
      </c>
      <c r="I15" s="226">
        <v>11.044018460000002</v>
      </c>
      <c r="J15" s="226">
        <v>11.044018460000002</v>
      </c>
      <c r="K15" s="227">
        <v>11.044018460000002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6.5895707999999997E-2</v>
      </c>
      <c r="D16" s="225">
        <v>4.0529635600000002E-2</v>
      </c>
      <c r="E16" s="221">
        <v>3.9699198300000002E-2</v>
      </c>
      <c r="F16" s="225">
        <v>5.2599839000000001E-3</v>
      </c>
      <c r="G16" s="225">
        <v>5.2599839000000001E-3</v>
      </c>
      <c r="H16" s="225">
        <v>5.2599839000000001E-3</v>
      </c>
      <c r="I16" s="226">
        <v>5.2599839000000001E-3</v>
      </c>
      <c r="J16" s="226">
        <v>5.2599839000000001E-3</v>
      </c>
      <c r="K16" s="227">
        <v>5.2599839000000001E-3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5.6938629999999995E-3</v>
      </c>
      <c r="D17" s="225">
        <v>3.0866049E-3</v>
      </c>
      <c r="E17" s="221">
        <v>1.3301418000000001E-2</v>
      </c>
      <c r="F17" s="225">
        <v>1.2070283999999999E-2</v>
      </c>
      <c r="G17" s="225">
        <v>1.2070283999999999E-2</v>
      </c>
      <c r="H17" s="225">
        <v>1.2070283999999999E-2</v>
      </c>
      <c r="I17" s="226">
        <v>1.2070283999999999E-2</v>
      </c>
      <c r="J17" s="226">
        <v>1.2070283999999999E-2</v>
      </c>
      <c r="K17" s="227">
        <v>1.2070283999999999E-2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1.4624218999999999E-4</v>
      </c>
      <c r="D18" s="225">
        <v>8.4713700000000009E-5</v>
      </c>
      <c r="E18" s="221">
        <v>1.5010107E-4</v>
      </c>
      <c r="F18" s="225">
        <v>1.3389489000000001E-4</v>
      </c>
      <c r="G18" s="225">
        <v>1.3389489000000001E-4</v>
      </c>
      <c r="H18" s="225">
        <v>1.3389489000000001E-4</v>
      </c>
      <c r="I18" s="226">
        <v>1.3389489000000001E-4</v>
      </c>
      <c r="J18" s="226">
        <v>1.3389489000000001E-4</v>
      </c>
      <c r="K18" s="227">
        <v>1.3389489000000001E-4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8.2220990000000009E-8</v>
      </c>
      <c r="D19" s="225">
        <v>9.9501630000000021E-8</v>
      </c>
      <c r="E19" s="221">
        <v>9.3150969999999995E-8</v>
      </c>
      <c r="F19" s="225">
        <v>9.0008499999999995E-8</v>
      </c>
      <c r="G19" s="225">
        <v>9.0008499999999995E-8</v>
      </c>
      <c r="H19" s="225">
        <v>9.0008499999999995E-8</v>
      </c>
      <c r="I19" s="226">
        <v>9.0008499999999995E-8</v>
      </c>
      <c r="J19" s="226">
        <v>9.0008499999999995E-8</v>
      </c>
      <c r="K19" s="227">
        <v>9.0008499999999995E-8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0.96180234199999981</v>
      </c>
      <c r="D20" s="225">
        <v>0.95891903199999995</v>
      </c>
      <c r="E20" s="221">
        <v>0.90675310000000009</v>
      </c>
      <c r="F20" s="225">
        <v>0.85689876359999995</v>
      </c>
      <c r="G20" s="225">
        <v>0.85689876359999995</v>
      </c>
      <c r="H20" s="225">
        <v>0.85689876359999995</v>
      </c>
      <c r="I20" s="226">
        <v>0.85689876359999995</v>
      </c>
      <c r="J20" s="226">
        <v>0.85689876359999995</v>
      </c>
      <c r="K20" s="227">
        <v>0.85689876359999995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1.4485587E-3</v>
      </c>
      <c r="D21" s="225">
        <v>8.5798700000000005E-4</v>
      </c>
      <c r="E21" s="221">
        <v>1.2963021999999999E-3</v>
      </c>
      <c r="F21" s="225">
        <v>8.5686790000000007E-4</v>
      </c>
      <c r="G21" s="225">
        <v>8.5686790000000007E-4</v>
      </c>
      <c r="H21" s="225">
        <v>8.5686790000000007E-4</v>
      </c>
      <c r="I21" s="226">
        <v>8.5686790000000007E-4</v>
      </c>
      <c r="J21" s="226">
        <v>8.5686790000000007E-4</v>
      </c>
      <c r="K21" s="227">
        <v>8.5686790000000007E-4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1.8189240700000001E-2</v>
      </c>
      <c r="D22" s="225">
        <v>1.36354957E-2</v>
      </c>
      <c r="E22" s="221">
        <v>2.6755697000000002E-2</v>
      </c>
      <c r="F22" s="225">
        <v>2.9503537E-2</v>
      </c>
      <c r="G22" s="225">
        <v>2.9503537E-2</v>
      </c>
      <c r="H22" s="225">
        <v>2.9503537E-2</v>
      </c>
      <c r="I22" s="226">
        <v>2.9503537E-2</v>
      </c>
      <c r="J22" s="226">
        <v>2.9503537E-2</v>
      </c>
      <c r="K22" s="227">
        <v>2.9503537E-2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1.66420462E-2</v>
      </c>
      <c r="D23" s="225">
        <v>1.05085877E-2</v>
      </c>
      <c r="E23" s="221">
        <v>3.1233461000000004E-3</v>
      </c>
      <c r="F23" s="225">
        <v>6.3989982999999992E-3</v>
      </c>
      <c r="G23" s="225">
        <v>6.3989982999999992E-3</v>
      </c>
      <c r="H23" s="225">
        <v>6.3989982999999992E-3</v>
      </c>
      <c r="I23" s="226">
        <v>6.3989982999999992E-3</v>
      </c>
      <c r="J23" s="226">
        <v>6.3989982999999992E-3</v>
      </c>
      <c r="K23" s="227">
        <v>6.3989982999999992E-3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2.5014340200000002E-2</v>
      </c>
      <c r="D24" s="225">
        <v>2.9451956099999999E-2</v>
      </c>
      <c r="E24" s="221">
        <v>2.53179077E-2</v>
      </c>
      <c r="F24" s="225">
        <v>1.4133932300000002E-2</v>
      </c>
      <c r="G24" s="225">
        <v>1.4133932300000002E-2</v>
      </c>
      <c r="H24" s="225">
        <v>1.4133932300000002E-2</v>
      </c>
      <c r="I24" s="226">
        <v>1.4133932300000002E-2</v>
      </c>
      <c r="J24" s="226">
        <v>1.4133932300000002E-2</v>
      </c>
      <c r="K24" s="227">
        <v>1.4133932300000002E-2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4.2914292000000005</v>
      </c>
      <c r="D25" s="225">
        <v>4.2232903010000005</v>
      </c>
      <c r="E25" s="221">
        <v>3.7487481909999998</v>
      </c>
      <c r="F25" s="225">
        <v>2.9295015499999999</v>
      </c>
      <c r="G25" s="225">
        <v>2.9295015499999999</v>
      </c>
      <c r="H25" s="225">
        <v>2.9295015499999999</v>
      </c>
      <c r="I25" s="226">
        <v>2.9295015499999999</v>
      </c>
      <c r="J25" s="226">
        <v>2.9295015499999999</v>
      </c>
      <c r="K25" s="227">
        <v>2.9295015499999999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1.5431614000000001E-3</v>
      </c>
      <c r="D26" s="225">
        <v>1.8947727000000001E-3</v>
      </c>
      <c r="E26" s="221">
        <v>9.8954070800000002E-2</v>
      </c>
      <c r="F26" s="225">
        <v>6.8858688000000001E-2</v>
      </c>
      <c r="G26" s="225">
        <v>6.8858688000000001E-2</v>
      </c>
      <c r="H26" s="225">
        <v>6.8858688000000001E-2</v>
      </c>
      <c r="I26" s="226">
        <v>6.8858688000000001E-2</v>
      </c>
      <c r="J26" s="226">
        <v>6.8858688000000001E-2</v>
      </c>
      <c r="K26" s="227">
        <v>6.8858688000000001E-2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18.248901874000001</v>
      </c>
      <c r="D27" s="225">
        <v>16.313818200000004</v>
      </c>
      <c r="E27" s="221">
        <v>15.460674268000002</v>
      </c>
      <c r="F27" s="225">
        <v>21.095953530000003</v>
      </c>
      <c r="G27" s="225">
        <v>21.095953530000003</v>
      </c>
      <c r="H27" s="225">
        <v>21.095953530000003</v>
      </c>
      <c r="I27" s="226">
        <v>21.095953530000003</v>
      </c>
      <c r="J27" s="226">
        <v>21.095953530000003</v>
      </c>
      <c r="K27" s="227">
        <v>21.095953530000003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2.8810996999999996E-3</v>
      </c>
      <c r="D28" s="225">
        <v>1.5843510999999999E-3</v>
      </c>
      <c r="E28" s="221">
        <v>0.60203336100000004</v>
      </c>
      <c r="F28" s="225">
        <v>1.9481671000000002E-2</v>
      </c>
      <c r="G28" s="225">
        <v>1.9481671000000002E-2</v>
      </c>
      <c r="H28" s="225">
        <v>1.9481671000000002E-2</v>
      </c>
      <c r="I28" s="226">
        <v>1.9481671000000002E-2</v>
      </c>
      <c r="J28" s="226">
        <v>1.9481671000000002E-2</v>
      </c>
      <c r="K28" s="227">
        <v>1.9481671000000002E-2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3.3690015793000003</v>
      </c>
      <c r="D29" s="225">
        <v>2.6697788287000002</v>
      </c>
      <c r="E29" s="221">
        <v>0.76421752420000011</v>
      </c>
      <c r="F29" s="225">
        <v>1.0682679239100001</v>
      </c>
      <c r="G29" s="225">
        <v>1.0682679239100001</v>
      </c>
      <c r="H29" s="225">
        <v>1.0682679239100001</v>
      </c>
      <c r="I29" s="226">
        <v>1.0682679239100001</v>
      </c>
      <c r="J29" s="226">
        <v>1.0682679239100001</v>
      </c>
      <c r="K29" s="227">
        <v>1.0682679239100001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98.849243989999991</v>
      </c>
      <c r="D30" s="225">
        <v>90.616155614000007</v>
      </c>
      <c r="E30" s="221">
        <v>80.68867736</v>
      </c>
      <c r="F30" s="225">
        <v>120.87454496999999</v>
      </c>
      <c r="G30" s="225">
        <v>120.87454496999999</v>
      </c>
      <c r="H30" s="225">
        <v>120.87454496999999</v>
      </c>
      <c r="I30" s="226">
        <v>120.87454496999999</v>
      </c>
      <c r="J30" s="226">
        <v>120.87454496999999</v>
      </c>
      <c r="K30" s="227">
        <v>120.87454496999999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0.93969538143999998</v>
      </c>
      <c r="D31" s="225">
        <v>1.0610284580740001</v>
      </c>
      <c r="E31" s="221">
        <v>1.0906212978900001</v>
      </c>
      <c r="F31" s="225">
        <v>1.1260402499300002</v>
      </c>
      <c r="G31" s="225">
        <v>1.1260402499300002</v>
      </c>
      <c r="H31" s="225">
        <v>1.1260402499300002</v>
      </c>
      <c r="I31" s="226">
        <v>1.1260402499300002</v>
      </c>
      <c r="J31" s="226">
        <v>1.1260402499300002</v>
      </c>
      <c r="K31" s="227">
        <v>1.1260402499300002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8.4382248000000007E-2</v>
      </c>
      <c r="D32" s="225">
        <v>5.4841882999999994E-2</v>
      </c>
      <c r="E32" s="221">
        <v>0.39220834200000004</v>
      </c>
      <c r="F32" s="225">
        <v>9.8617013999999989E-2</v>
      </c>
      <c r="G32" s="225">
        <v>9.8617013999999989E-2</v>
      </c>
      <c r="H32" s="225">
        <v>9.8617013999999989E-2</v>
      </c>
      <c r="I32" s="226">
        <v>9.8617013999999989E-2</v>
      </c>
      <c r="J32" s="226">
        <v>9.8617013999999989E-2</v>
      </c>
      <c r="K32" s="227">
        <v>9.8617013999999989E-2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1.103214081</v>
      </c>
      <c r="D33" s="225">
        <v>0.962299923</v>
      </c>
      <c r="E33" s="221">
        <v>1.0234278619999999</v>
      </c>
      <c r="F33" s="225">
        <v>0.90147147500000002</v>
      </c>
      <c r="G33" s="225">
        <v>0.90147147500000002</v>
      </c>
      <c r="H33" s="225">
        <v>0.90147147500000002</v>
      </c>
      <c r="I33" s="226">
        <v>0.90147147500000002</v>
      </c>
      <c r="J33" s="226">
        <v>0.90147147500000002</v>
      </c>
      <c r="K33" s="227">
        <v>0.90147147500000002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68.737124600000001</v>
      </c>
      <c r="D34" s="225">
        <v>77.447957200000005</v>
      </c>
      <c r="E34" s="221">
        <v>57.337801500000005</v>
      </c>
      <c r="F34" s="225">
        <v>52.30593420000001</v>
      </c>
      <c r="G34" s="225">
        <v>52.30593420000001</v>
      </c>
      <c r="H34" s="225">
        <v>52.30593420000001</v>
      </c>
      <c r="I34" s="226">
        <v>52.30593420000001</v>
      </c>
      <c r="J34" s="226">
        <v>52.30593420000001</v>
      </c>
      <c r="K34" s="227">
        <v>52.30593420000001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7.2904467000000014E-2</v>
      </c>
      <c r="D35" s="225">
        <v>5.8396333700000004E-2</v>
      </c>
      <c r="E35" s="221">
        <v>6.3129990300000008E-2</v>
      </c>
      <c r="F35" s="225">
        <v>7.5699098399999984E-2</v>
      </c>
      <c r="G35" s="225">
        <v>7.5699098399999984E-2</v>
      </c>
      <c r="H35" s="225">
        <v>7.5699098399999984E-2</v>
      </c>
      <c r="I35" s="226">
        <v>7.5699098399999984E-2</v>
      </c>
      <c r="J35" s="226">
        <v>7.5699098399999984E-2</v>
      </c>
      <c r="K35" s="227">
        <v>7.5699098399999984E-2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1.7685943299999998</v>
      </c>
      <c r="D36" s="225">
        <v>1.7851474000000001</v>
      </c>
      <c r="E36" s="221">
        <v>0.96161224999999995</v>
      </c>
      <c r="F36" s="225">
        <v>3.5044089499999997</v>
      </c>
      <c r="G36" s="225">
        <v>3.5044089499999997</v>
      </c>
      <c r="H36" s="225">
        <v>3.5044089499999997</v>
      </c>
      <c r="I36" s="226">
        <v>3.5044089499999997</v>
      </c>
      <c r="J36" s="226">
        <v>3.5044089499999997</v>
      </c>
      <c r="K36" s="227">
        <v>3.5044089499999997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9.6262865009999992</v>
      </c>
      <c r="D37" s="225">
        <v>9.2356914299999993</v>
      </c>
      <c r="E37" s="221">
        <v>9.1294403249999991</v>
      </c>
      <c r="F37" s="225">
        <v>7.1987930919999998</v>
      </c>
      <c r="G37" s="225">
        <v>7.1987930919999998</v>
      </c>
      <c r="H37" s="225">
        <v>7.1987930919999998</v>
      </c>
      <c r="I37" s="226">
        <v>7.1987930919999998</v>
      </c>
      <c r="J37" s="226">
        <v>7.1987930919999998</v>
      </c>
      <c r="K37" s="227">
        <v>7.1987930919999998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2.8458046500000003</v>
      </c>
      <c r="D38" s="225">
        <v>19.575646880000001</v>
      </c>
      <c r="E38" s="221">
        <v>1.7823812700000004</v>
      </c>
      <c r="F38" s="225">
        <v>2.8985065099999998</v>
      </c>
      <c r="G38" s="225">
        <v>2.8985065099999998</v>
      </c>
      <c r="H38" s="225">
        <v>2.8985065099999998</v>
      </c>
      <c r="I38" s="226">
        <v>2.8985065099999998</v>
      </c>
      <c r="J38" s="226">
        <v>2.8985065099999998</v>
      </c>
      <c r="K38" s="227">
        <v>2.8985065099999998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1.8680352000000002E-4</v>
      </c>
      <c r="D39" s="225">
        <v>1.4250142000000001E-4</v>
      </c>
      <c r="E39" s="221">
        <v>1.7485674000000001E-4</v>
      </c>
      <c r="F39" s="225">
        <v>1.4455579E-4</v>
      </c>
      <c r="G39" s="225">
        <v>1.4455579E-4</v>
      </c>
      <c r="H39" s="225">
        <v>1.4455579E-4</v>
      </c>
      <c r="I39" s="226">
        <v>1.4455579E-4</v>
      </c>
      <c r="J39" s="226">
        <v>1.4455579E-4</v>
      </c>
      <c r="K39" s="227">
        <v>1.4455579E-4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53.802177515400004</v>
      </c>
      <c r="D40" s="225">
        <v>49.000671547099998</v>
      </c>
      <c r="E40" s="221">
        <v>35.389435173000003</v>
      </c>
      <c r="F40" s="225">
        <v>34.615222616400004</v>
      </c>
      <c r="G40" s="225">
        <v>34.615222616400004</v>
      </c>
      <c r="H40" s="225">
        <v>34.615222616400004</v>
      </c>
      <c r="I40" s="226">
        <v>34.615222616400004</v>
      </c>
      <c r="J40" s="226">
        <v>34.615222616400004</v>
      </c>
      <c r="K40" s="227">
        <v>34.615222616400004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5.0131548289000003</v>
      </c>
      <c r="D41" s="225">
        <v>4.3648360220000004</v>
      </c>
      <c r="E41" s="221">
        <v>5.0823477309999996</v>
      </c>
      <c r="F41" s="225">
        <v>4.6544513829999996</v>
      </c>
      <c r="G41" s="225">
        <v>4.6544513829999996</v>
      </c>
      <c r="H41" s="225">
        <v>4.6544513829999996</v>
      </c>
      <c r="I41" s="226">
        <v>4.6544513829999996</v>
      </c>
      <c r="J41" s="226">
        <v>4.6544513829999996</v>
      </c>
      <c r="K41" s="227">
        <v>4.6544513829999996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0.20263847499999998</v>
      </c>
      <c r="D42" s="225">
        <v>0.148352546</v>
      </c>
      <c r="E42" s="221">
        <v>5.6673788009999997E-2</v>
      </c>
      <c r="F42" s="225">
        <v>8.5198484200000008E-2</v>
      </c>
      <c r="G42" s="225">
        <v>8.5198484200000008E-2</v>
      </c>
      <c r="H42" s="225">
        <v>8.5198484200000008E-2</v>
      </c>
      <c r="I42" s="226">
        <v>8.5198484200000008E-2</v>
      </c>
      <c r="J42" s="226">
        <v>8.5198484200000008E-2</v>
      </c>
      <c r="K42" s="227">
        <v>8.5198484200000008E-2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3.0129820700000005</v>
      </c>
      <c r="D43" s="225">
        <v>3.043128020000001</v>
      </c>
      <c r="E43" s="221">
        <v>1.6581546600000001</v>
      </c>
      <c r="F43" s="225">
        <v>1.16774241</v>
      </c>
      <c r="G43" s="225">
        <v>1.16774241</v>
      </c>
      <c r="H43" s="225">
        <v>1.16774241</v>
      </c>
      <c r="I43" s="226">
        <v>1.16774241</v>
      </c>
      <c r="J43" s="226">
        <v>1.16774241</v>
      </c>
      <c r="K43" s="227">
        <v>1.16774241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5.6278605900000009</v>
      </c>
      <c r="D44" s="225">
        <v>5.18578385</v>
      </c>
      <c r="E44" s="221">
        <v>5.2515825900000008</v>
      </c>
      <c r="F44" s="225">
        <v>3.6683719799999999</v>
      </c>
      <c r="G44" s="225">
        <v>3.6683719799999999</v>
      </c>
      <c r="H44" s="225">
        <v>3.6683719799999999</v>
      </c>
      <c r="I44" s="226">
        <v>3.6683719799999999</v>
      </c>
      <c r="J44" s="226">
        <v>3.6683719799999999</v>
      </c>
      <c r="K44" s="227">
        <v>3.6683719799999999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8.8814379999999993E-5</v>
      </c>
      <c r="D45" s="225">
        <v>9.7475160000000009E-5</v>
      </c>
      <c r="E45" s="221">
        <v>1.0740136E-4</v>
      </c>
      <c r="F45" s="225">
        <v>1.1073386E-4</v>
      </c>
      <c r="G45" s="225">
        <v>1.1073386E-4</v>
      </c>
      <c r="H45" s="225">
        <v>1.1073386E-4</v>
      </c>
      <c r="I45" s="226">
        <v>1.1073386E-4</v>
      </c>
      <c r="J45" s="226">
        <v>1.1073386E-4</v>
      </c>
      <c r="K45" s="227">
        <v>1.1073386E-4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5.0272515333000003</v>
      </c>
      <c r="D46" s="225">
        <v>4.8487760889000002</v>
      </c>
      <c r="E46" s="221">
        <v>4.3766304029</v>
      </c>
      <c r="F46" s="225">
        <v>4.8021457618000003</v>
      </c>
      <c r="G46" s="225">
        <v>4.8021457618000003</v>
      </c>
      <c r="H46" s="225">
        <v>4.8021457618000003</v>
      </c>
      <c r="I46" s="226">
        <v>4.8021457618000003</v>
      </c>
      <c r="J46" s="226">
        <v>4.8021457618000003</v>
      </c>
      <c r="K46" s="227">
        <v>4.8021457618000003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135.34649475999998</v>
      </c>
      <c r="D47" s="225">
        <v>127.890771281</v>
      </c>
      <c r="E47" s="221">
        <v>109.65258158100001</v>
      </c>
      <c r="F47" s="225">
        <v>106.21846764200002</v>
      </c>
      <c r="G47" s="225">
        <v>106.21846764200002</v>
      </c>
      <c r="H47" s="225">
        <v>106.21846764200002</v>
      </c>
      <c r="I47" s="226">
        <v>106.21846764200002</v>
      </c>
      <c r="J47" s="226">
        <v>106.21846764200002</v>
      </c>
      <c r="K47" s="227">
        <v>106.21846764200002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1.7601986E-5</v>
      </c>
      <c r="D48" s="225">
        <v>5.2503150000000006E-6</v>
      </c>
      <c r="E48" s="221">
        <v>5.1988550000000006E-6</v>
      </c>
      <c r="F48" s="225">
        <v>4.748456E-6</v>
      </c>
      <c r="G48" s="225">
        <v>4.748456E-6</v>
      </c>
      <c r="H48" s="225">
        <v>4.748456E-6</v>
      </c>
      <c r="I48" s="226">
        <v>4.748456E-6</v>
      </c>
      <c r="J48" s="226">
        <v>4.748456E-6</v>
      </c>
      <c r="K48" s="227">
        <v>4.748456E-6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4.8947108999999989E-2</v>
      </c>
      <c r="D49" s="225">
        <v>5.9211673999999999E-2</v>
      </c>
      <c r="E49" s="221">
        <v>3.9925023999999996E-2</v>
      </c>
      <c r="F49" s="225">
        <v>2.6876752E-2</v>
      </c>
      <c r="G49" s="225">
        <v>2.6876752E-2</v>
      </c>
      <c r="H49" s="225">
        <v>2.6876752E-2</v>
      </c>
      <c r="I49" s="226">
        <v>2.6876752E-2</v>
      </c>
      <c r="J49" s="226">
        <v>2.6876752E-2</v>
      </c>
      <c r="K49" s="227">
        <v>2.6876752E-2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11.785517565999999</v>
      </c>
      <c r="D50" s="225">
        <v>12.025448328</v>
      </c>
      <c r="E50" s="221">
        <v>12.583965035999999</v>
      </c>
      <c r="F50" s="225">
        <v>12.038176586999999</v>
      </c>
      <c r="G50" s="225">
        <v>12.038176586999999</v>
      </c>
      <c r="H50" s="225">
        <v>12.038176586999999</v>
      </c>
      <c r="I50" s="226">
        <v>12.038176586999999</v>
      </c>
      <c r="J50" s="226">
        <v>12.038176586999999</v>
      </c>
      <c r="K50" s="227">
        <v>12.038176586999999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4.3983327000000003E-2</v>
      </c>
      <c r="D51" s="225">
        <v>2.9245183000000001E-2</v>
      </c>
      <c r="E51" s="221">
        <v>5.6482062E-2</v>
      </c>
      <c r="F51" s="225">
        <v>4.3082498000000004E-2</v>
      </c>
      <c r="G51" s="225">
        <v>4.3082498000000004E-2</v>
      </c>
      <c r="H51" s="225">
        <v>4.3082498000000004E-2</v>
      </c>
      <c r="I51" s="226">
        <v>4.3082498000000004E-2</v>
      </c>
      <c r="J51" s="226">
        <v>4.3082498000000004E-2</v>
      </c>
      <c r="K51" s="227">
        <v>4.3082498000000004E-2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0.51504292799999996</v>
      </c>
      <c r="D52" s="225">
        <v>0.46516671799999998</v>
      </c>
      <c r="E52" s="221">
        <v>0.41348792000000001</v>
      </c>
      <c r="F52" s="225">
        <v>0.20818174</v>
      </c>
      <c r="G52" s="225">
        <v>0.20818174</v>
      </c>
      <c r="H52" s="225">
        <v>0.20818174</v>
      </c>
      <c r="I52" s="226">
        <v>0.20818174</v>
      </c>
      <c r="J52" s="226">
        <v>0.20818174</v>
      </c>
      <c r="K52" s="227">
        <v>0.20818174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9.458534E-5</v>
      </c>
      <c r="D53" s="225">
        <v>9.6530899999999994E-5</v>
      </c>
      <c r="E53" s="221">
        <v>4.5413760000000006E-5</v>
      </c>
      <c r="F53" s="225">
        <v>5.4341760000000006E-5</v>
      </c>
      <c r="G53" s="225">
        <v>5.4341760000000006E-5</v>
      </c>
      <c r="H53" s="225">
        <v>5.4341760000000006E-5</v>
      </c>
      <c r="I53" s="226">
        <v>5.4341760000000006E-5</v>
      </c>
      <c r="J53" s="226">
        <v>5.4341760000000006E-5</v>
      </c>
      <c r="K53" s="227">
        <v>5.4341760000000006E-5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0.19243575500000004</v>
      </c>
      <c r="D54" s="225">
        <v>0.12345672499999999</v>
      </c>
      <c r="E54" s="221">
        <v>0.11441901599999998</v>
      </c>
      <c r="F54" s="225">
        <v>2.0691632000000001E-2</v>
      </c>
      <c r="G54" s="225">
        <v>2.0691632000000001E-2</v>
      </c>
      <c r="H54" s="225">
        <v>2.0691632000000001E-2</v>
      </c>
      <c r="I54" s="226">
        <v>2.0691632000000001E-2</v>
      </c>
      <c r="J54" s="226">
        <v>2.0691632000000001E-2</v>
      </c>
      <c r="K54" s="227">
        <v>2.0691632000000001E-2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7.9485240000000002E-3</v>
      </c>
      <c r="D55" s="225">
        <v>6.2251100000000007E-3</v>
      </c>
      <c r="E55" s="221">
        <v>6.1639780000000005E-3</v>
      </c>
      <c r="F55" s="225">
        <v>6.0873150000000003E-3</v>
      </c>
      <c r="G55" s="225">
        <v>6.0873150000000003E-3</v>
      </c>
      <c r="H55" s="225">
        <v>6.0873150000000003E-3</v>
      </c>
      <c r="I55" s="226">
        <v>6.0873150000000003E-3</v>
      </c>
      <c r="J55" s="226">
        <v>6.0873150000000003E-3</v>
      </c>
      <c r="K55" s="227">
        <v>6.0873150000000003E-3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1.4606735E-8</v>
      </c>
      <c r="D56" s="225">
        <v>1.4606735E-8</v>
      </c>
      <c r="E56" s="221">
        <v>1.5643778E-8</v>
      </c>
      <c r="F56" s="225">
        <v>1.4023493962999999E-4</v>
      </c>
      <c r="G56" s="225">
        <v>1.4023493962999999E-4</v>
      </c>
      <c r="H56" s="225">
        <v>1.4023493962999999E-4</v>
      </c>
      <c r="I56" s="226">
        <v>1.4023493962999999E-4</v>
      </c>
      <c r="J56" s="226">
        <v>1.4023493962999999E-4</v>
      </c>
      <c r="K56" s="227">
        <v>1.4023493962999999E-4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1.7216501E-5</v>
      </c>
      <c r="D57" s="225">
        <v>1.6627904000000001E-5</v>
      </c>
      <c r="E57" s="221">
        <v>1.7611875000000002E-5</v>
      </c>
      <c r="F57" s="225">
        <v>1.7980837E-5</v>
      </c>
      <c r="G57" s="225">
        <v>1.7980837E-5</v>
      </c>
      <c r="H57" s="225">
        <v>1.7980837E-5</v>
      </c>
      <c r="I57" s="226">
        <v>1.7980837E-5</v>
      </c>
      <c r="J57" s="226">
        <v>1.7980837E-5</v>
      </c>
      <c r="K57" s="227">
        <v>1.7980837E-5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6.5596743999999998E-2</v>
      </c>
      <c r="D58" s="225">
        <v>7.2281677000000003E-2</v>
      </c>
      <c r="E58" s="221">
        <v>3.0285419000000001E-2</v>
      </c>
      <c r="F58" s="225">
        <v>4.5761952000000002E-2</v>
      </c>
      <c r="G58" s="225">
        <v>4.5761952000000002E-2</v>
      </c>
      <c r="H58" s="225">
        <v>4.5761952000000002E-2</v>
      </c>
      <c r="I58" s="226">
        <v>4.5761952000000002E-2</v>
      </c>
      <c r="J58" s="226">
        <v>4.5761952000000002E-2</v>
      </c>
      <c r="K58" s="227">
        <v>4.5761952000000002E-2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0.11015741499999999</v>
      </c>
      <c r="D59" s="225">
        <v>0.102681517</v>
      </c>
      <c r="E59" s="221">
        <v>0.24759820900000004</v>
      </c>
      <c r="F59" s="225">
        <v>0.14100638300000001</v>
      </c>
      <c r="G59" s="225">
        <v>0.14100638300000001</v>
      </c>
      <c r="H59" s="225">
        <v>0.14100638300000001</v>
      </c>
      <c r="I59" s="226">
        <v>0.14100638300000001</v>
      </c>
      <c r="J59" s="226">
        <v>0.14100638300000001</v>
      </c>
      <c r="K59" s="227">
        <v>0.14100638300000001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3.1459109999999999E-3</v>
      </c>
      <c r="D60" s="225">
        <v>3.8838660000000001E-3</v>
      </c>
      <c r="E60" s="221">
        <v>4.6442339999999997E-3</v>
      </c>
      <c r="F60" s="225">
        <v>5.2755799999999993E-3</v>
      </c>
      <c r="G60" s="225">
        <v>5.2755799999999993E-3</v>
      </c>
      <c r="H60" s="225">
        <v>5.2755799999999993E-3</v>
      </c>
      <c r="I60" s="226">
        <v>5.2755799999999993E-3</v>
      </c>
      <c r="J60" s="226">
        <v>5.2755799999999993E-3</v>
      </c>
      <c r="K60" s="227">
        <v>5.2755799999999993E-3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1.5853368999999999E-2</v>
      </c>
      <c r="D61" s="225">
        <v>1.8275461E-2</v>
      </c>
      <c r="E61" s="221">
        <v>2.1570481999999998E-2</v>
      </c>
      <c r="F61" s="225">
        <v>2.4763016999999998E-2</v>
      </c>
      <c r="G61" s="225">
        <v>2.4763016999999998E-2</v>
      </c>
      <c r="H61" s="225">
        <v>2.4763016999999998E-2</v>
      </c>
      <c r="I61" s="226">
        <v>2.4763016999999998E-2</v>
      </c>
      <c r="J61" s="226">
        <v>2.4763016999999998E-2</v>
      </c>
      <c r="K61" s="227">
        <v>2.4763016999999998E-2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1.234048E-4</v>
      </c>
      <c r="D62" s="225">
        <v>1.4152306000000001E-4</v>
      </c>
      <c r="E62" s="221">
        <v>1.5024956000000002E-4</v>
      </c>
      <c r="F62" s="225">
        <v>1.5173198000000002E-4</v>
      </c>
      <c r="G62" s="225">
        <v>1.5173198000000002E-4</v>
      </c>
      <c r="H62" s="225">
        <v>1.5173198000000002E-4</v>
      </c>
      <c r="I62" s="226">
        <v>1.5173198000000002E-4</v>
      </c>
      <c r="J62" s="226">
        <v>1.5173198000000002E-4</v>
      </c>
      <c r="K62" s="227">
        <v>1.5173198000000002E-4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7.3814648699999999E-2</v>
      </c>
      <c r="D63" s="225">
        <v>6.4281001700000007E-2</v>
      </c>
      <c r="E63" s="221">
        <v>9.5602043900000003E-2</v>
      </c>
      <c r="F63" s="225">
        <v>2.9167025799999999E-2</v>
      </c>
      <c r="G63" s="225">
        <v>2.9167025799999999E-2</v>
      </c>
      <c r="H63" s="225">
        <v>2.9167025799999999E-2</v>
      </c>
      <c r="I63" s="226">
        <v>2.9167025799999999E-2</v>
      </c>
      <c r="J63" s="226">
        <v>2.9167025799999999E-2</v>
      </c>
      <c r="K63" s="227">
        <v>2.9167025799999999E-2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1.6421289E-3</v>
      </c>
      <c r="D64" s="225">
        <v>1.2547901E-3</v>
      </c>
      <c r="E64" s="221">
        <v>1.5831297000000002E-3</v>
      </c>
      <c r="F64" s="225">
        <v>1.6587914000000001E-3</v>
      </c>
      <c r="G64" s="225">
        <v>1.6587914000000001E-3</v>
      </c>
      <c r="H64" s="225">
        <v>1.6587914000000001E-3</v>
      </c>
      <c r="I64" s="226">
        <v>1.6587914000000001E-3</v>
      </c>
      <c r="J64" s="226">
        <v>1.6587914000000001E-3</v>
      </c>
      <c r="K64" s="227">
        <v>1.6587914000000001E-3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7.8492495999999994</v>
      </c>
      <c r="D65" s="225">
        <v>6.847616659999999</v>
      </c>
      <c r="E65" s="221">
        <v>6.7842966799999997</v>
      </c>
      <c r="F65" s="225">
        <v>6.9093342499999997</v>
      </c>
      <c r="G65" s="225">
        <v>6.9093342499999997</v>
      </c>
      <c r="H65" s="225">
        <v>6.9093342499999997</v>
      </c>
      <c r="I65" s="226">
        <v>6.9093342499999997</v>
      </c>
      <c r="J65" s="226">
        <v>6.9093342499999997</v>
      </c>
      <c r="K65" s="227">
        <v>6.9093342499999997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1.9480679E-3</v>
      </c>
      <c r="D66" s="225">
        <v>1.2692950000000001E-3</v>
      </c>
      <c r="E66" s="221">
        <v>1.1066256E-3</v>
      </c>
      <c r="F66" s="225">
        <v>9.3336349999999994E-4</v>
      </c>
      <c r="G66" s="225">
        <v>9.3336349999999994E-4</v>
      </c>
      <c r="H66" s="225">
        <v>9.3336349999999994E-4</v>
      </c>
      <c r="I66" s="226">
        <v>9.3336349999999994E-4</v>
      </c>
      <c r="J66" s="226">
        <v>9.3336349999999994E-4</v>
      </c>
      <c r="K66" s="227">
        <v>9.3336349999999994E-4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2.1984332000000002E-2</v>
      </c>
      <c r="D67" s="225">
        <v>1.3473489700000002E-2</v>
      </c>
      <c r="E67" s="221">
        <v>1.39907061E-2</v>
      </c>
      <c r="F67" s="225">
        <v>9.1883038999999982E-3</v>
      </c>
      <c r="G67" s="225">
        <v>9.1883038999999982E-3</v>
      </c>
      <c r="H67" s="225">
        <v>9.1883038999999982E-3</v>
      </c>
      <c r="I67" s="226">
        <v>9.1883038999999982E-3</v>
      </c>
      <c r="J67" s="226">
        <v>9.1883038999999982E-3</v>
      </c>
      <c r="K67" s="227">
        <v>9.1883038999999982E-3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0.10832330000000001</v>
      </c>
      <c r="D68" s="225">
        <v>7.414983E-2</v>
      </c>
      <c r="E68" s="221">
        <v>6.6123868000000002E-2</v>
      </c>
      <c r="F68" s="225">
        <v>9.0967949999999992E-2</v>
      </c>
      <c r="G68" s="225">
        <v>9.0967949999999992E-2</v>
      </c>
      <c r="H68" s="225">
        <v>9.0967949999999992E-2</v>
      </c>
      <c r="I68" s="226">
        <v>9.0967949999999992E-2</v>
      </c>
      <c r="J68" s="226">
        <v>9.0967949999999992E-2</v>
      </c>
      <c r="K68" s="227">
        <v>9.0967949999999992E-2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0.36913077019999996</v>
      </c>
      <c r="D69" s="225">
        <v>0.36344302350000002</v>
      </c>
      <c r="E69" s="221">
        <v>0.28530573790000002</v>
      </c>
      <c r="F69" s="225">
        <v>0.51658888250000001</v>
      </c>
      <c r="G69" s="225">
        <v>0.51658888250000001</v>
      </c>
      <c r="H69" s="225">
        <v>0.51658888250000001</v>
      </c>
      <c r="I69" s="226">
        <v>0.51658888250000001</v>
      </c>
      <c r="J69" s="226">
        <v>0.51658888250000001</v>
      </c>
      <c r="K69" s="227">
        <v>0.51658888250000001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0.13306476115000002</v>
      </c>
      <c r="D70" s="225">
        <v>0.11585341823999999</v>
      </c>
      <c r="E70" s="221">
        <v>0.1452568581</v>
      </c>
      <c r="F70" s="225">
        <v>0.13580412110000001</v>
      </c>
      <c r="G70" s="225">
        <v>0.13580412110000001</v>
      </c>
      <c r="H70" s="225">
        <v>0.13580412110000001</v>
      </c>
      <c r="I70" s="226">
        <v>0.13580412110000001</v>
      </c>
      <c r="J70" s="226">
        <v>0.13580412110000001</v>
      </c>
      <c r="K70" s="227">
        <v>0.13580412110000001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7.7721123E-3</v>
      </c>
      <c r="D71" s="225">
        <v>2.7891475000000002E-3</v>
      </c>
      <c r="E71" s="221">
        <v>2.6775413E-3</v>
      </c>
      <c r="F71" s="225">
        <v>2.3341016000000001E-3</v>
      </c>
      <c r="G71" s="225">
        <v>2.3341016000000001E-3</v>
      </c>
      <c r="H71" s="225">
        <v>2.3341016000000001E-3</v>
      </c>
      <c r="I71" s="226">
        <v>2.3341016000000001E-3</v>
      </c>
      <c r="J71" s="226">
        <v>2.3341016000000001E-3</v>
      </c>
      <c r="K71" s="227">
        <v>2.3341016000000001E-3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0.11816208000000002</v>
      </c>
      <c r="D72" s="225">
        <v>7.9010598999999987E-2</v>
      </c>
      <c r="E72" s="221">
        <v>5.3584740000000006E-2</v>
      </c>
      <c r="F72" s="225">
        <v>4.2174043000000008E-2</v>
      </c>
      <c r="G72" s="225">
        <v>4.2174043000000008E-2</v>
      </c>
      <c r="H72" s="225">
        <v>4.2174043000000008E-2</v>
      </c>
      <c r="I72" s="226">
        <v>4.2174043000000008E-2</v>
      </c>
      <c r="J72" s="226">
        <v>4.2174043000000008E-2</v>
      </c>
      <c r="K72" s="227">
        <v>4.2174043000000008E-2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4.0501718860000002</v>
      </c>
      <c r="D73" s="225">
        <v>3.7024829849999996</v>
      </c>
      <c r="E73" s="221">
        <v>3.6862030250000002</v>
      </c>
      <c r="F73" s="225">
        <v>2.9801637030000001</v>
      </c>
      <c r="G73" s="225">
        <v>2.9801637030000001</v>
      </c>
      <c r="H73" s="225">
        <v>2.9801637030000001</v>
      </c>
      <c r="I73" s="226">
        <v>2.9801637030000001</v>
      </c>
      <c r="J73" s="226">
        <v>2.9801637030000001</v>
      </c>
      <c r="K73" s="227">
        <v>2.9801637030000001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0.11415975680000001</v>
      </c>
      <c r="D74" s="225">
        <v>6.9481539999999994E-2</v>
      </c>
      <c r="E74" s="221">
        <v>7.5771006000000002E-2</v>
      </c>
      <c r="F74" s="225">
        <v>2.4366341000000003E-2</v>
      </c>
      <c r="G74" s="225">
        <v>2.4366341000000003E-2</v>
      </c>
      <c r="H74" s="225">
        <v>2.4366341000000003E-2</v>
      </c>
      <c r="I74" s="226">
        <v>2.4366341000000003E-2</v>
      </c>
      <c r="J74" s="226">
        <v>2.4366341000000003E-2</v>
      </c>
      <c r="K74" s="227">
        <v>2.4366341000000003E-2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3.2683610000000001E-5</v>
      </c>
      <c r="D75" s="225">
        <v>3.3929810000000002E-5</v>
      </c>
      <c r="E75" s="221">
        <v>3.5006750000000002E-5</v>
      </c>
      <c r="F75" s="225">
        <v>3.623373E-5</v>
      </c>
      <c r="G75" s="225">
        <v>3.623373E-5</v>
      </c>
      <c r="H75" s="225">
        <v>3.623373E-5</v>
      </c>
      <c r="I75" s="226">
        <v>3.623373E-5</v>
      </c>
      <c r="J75" s="226">
        <v>3.623373E-5</v>
      </c>
      <c r="K75" s="227">
        <v>3.623373E-5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0.56335698599999995</v>
      </c>
      <c r="D76" s="225">
        <v>0.65823013000000008</v>
      </c>
      <c r="E76" s="221">
        <v>11.498617960000001</v>
      </c>
      <c r="F76" s="225">
        <v>4.6749112899999998</v>
      </c>
      <c r="G76" s="225">
        <v>4.6749112899999998</v>
      </c>
      <c r="H76" s="225">
        <v>4.6749112899999998</v>
      </c>
      <c r="I76" s="226">
        <v>4.6749112899999998</v>
      </c>
      <c r="J76" s="226">
        <v>4.6749112899999998</v>
      </c>
      <c r="K76" s="227">
        <v>4.6749112899999998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6.638240025</v>
      </c>
      <c r="D77" s="225">
        <v>6.4305492319999997</v>
      </c>
      <c r="E77" s="221">
        <v>6.1481226780000009</v>
      </c>
      <c r="F77" s="225">
        <v>6.3998001150000006</v>
      </c>
      <c r="G77" s="225">
        <v>6.3998001150000006</v>
      </c>
      <c r="H77" s="225">
        <v>6.3998001150000006</v>
      </c>
      <c r="I77" s="226">
        <v>6.3998001150000006</v>
      </c>
      <c r="J77" s="226">
        <v>6.3998001150000006</v>
      </c>
      <c r="K77" s="227">
        <v>6.3998001150000006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0.23454193899999998</v>
      </c>
      <c r="D78" s="225">
        <v>0.20435806979999996</v>
      </c>
      <c r="E78" s="221">
        <v>0.18208566720000005</v>
      </c>
      <c r="F78" s="225">
        <v>0.29194833729999997</v>
      </c>
      <c r="G78" s="225">
        <v>0.29194833729999997</v>
      </c>
      <c r="H78" s="225">
        <v>0.29194833729999997</v>
      </c>
      <c r="I78" s="226">
        <v>0.29194833729999997</v>
      </c>
      <c r="J78" s="226">
        <v>0.29194833729999997</v>
      </c>
      <c r="K78" s="227">
        <v>0.29194833729999997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0.91736167200000007</v>
      </c>
      <c r="D79" s="225">
        <v>0.85287919200000006</v>
      </c>
      <c r="E79" s="221">
        <v>0.90526233170000003</v>
      </c>
      <c r="F79" s="225">
        <v>0.87989690100000018</v>
      </c>
      <c r="G79" s="225">
        <v>0.87989690100000018</v>
      </c>
      <c r="H79" s="225">
        <v>0.87989690100000018</v>
      </c>
      <c r="I79" s="226">
        <v>0.87989690100000018</v>
      </c>
      <c r="J79" s="226">
        <v>0.87989690100000018</v>
      </c>
      <c r="K79" s="227">
        <v>0.87989690100000018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7.9579170000000001E-3</v>
      </c>
      <c r="D80" s="225">
        <v>7.483338E-3</v>
      </c>
      <c r="E80" s="221">
        <v>7.0979955999999995E-3</v>
      </c>
      <c r="F80" s="225">
        <v>8.0127497999999998E-3</v>
      </c>
      <c r="G80" s="225">
        <v>8.0127497999999998E-3</v>
      </c>
      <c r="H80" s="225">
        <v>8.0127497999999998E-3</v>
      </c>
      <c r="I80" s="226">
        <v>8.0127497999999998E-3</v>
      </c>
      <c r="J80" s="226">
        <v>8.0127497999999998E-3</v>
      </c>
      <c r="K80" s="227">
        <v>8.0127497999999998E-3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0.31425679599999995</v>
      </c>
      <c r="D82" s="225">
        <v>0.37558161600000001</v>
      </c>
      <c r="E82" s="221">
        <v>0.20962959500000003</v>
      </c>
      <c r="F82" s="225">
        <v>0.23484077899999997</v>
      </c>
      <c r="G82" s="225">
        <v>0.23484077899999997</v>
      </c>
      <c r="H82" s="225">
        <v>0.23484077899999997</v>
      </c>
      <c r="I82" s="226">
        <v>0.23484077899999997</v>
      </c>
      <c r="J82" s="226">
        <v>0.23484077899999997</v>
      </c>
      <c r="K82" s="227">
        <v>0.23484077899999997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8.6577234000000003E-2</v>
      </c>
      <c r="D83" s="225">
        <v>5.9896061E-2</v>
      </c>
      <c r="E83" s="221">
        <v>6.6386189999999998E-2</v>
      </c>
      <c r="F83" s="225">
        <v>5.1310610999999999E-2</v>
      </c>
      <c r="G83" s="225">
        <v>5.1310610999999999E-2</v>
      </c>
      <c r="H83" s="225">
        <v>5.1310610999999999E-2</v>
      </c>
      <c r="I83" s="226">
        <v>5.1310610999999999E-2</v>
      </c>
      <c r="J83" s="226">
        <v>5.1310610999999999E-2</v>
      </c>
      <c r="K83" s="227">
        <v>5.1310610999999999E-2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7.9375810000000008E-7</v>
      </c>
      <c r="D84" s="225">
        <v>5.2555539999999999E-7</v>
      </c>
      <c r="E84" s="221">
        <v>4.8872120000000001E-7</v>
      </c>
      <c r="F84" s="225">
        <v>5.7215150000000004E-7</v>
      </c>
      <c r="G84" s="225">
        <v>5.7215150000000004E-7</v>
      </c>
      <c r="H84" s="225">
        <v>5.7215150000000004E-7</v>
      </c>
      <c r="I84" s="226">
        <v>5.7215150000000004E-7</v>
      </c>
      <c r="J84" s="226">
        <v>5.7215150000000004E-7</v>
      </c>
      <c r="K84" s="227">
        <v>5.7215150000000004E-7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5.6146869229999989</v>
      </c>
      <c r="D85" s="225">
        <v>5.6745448229999988</v>
      </c>
      <c r="E85" s="221">
        <v>7.2065948000000013</v>
      </c>
      <c r="F85" s="225">
        <v>6.3158873</v>
      </c>
      <c r="G85" s="225">
        <v>6.3158873</v>
      </c>
      <c r="H85" s="225">
        <v>6.3158873</v>
      </c>
      <c r="I85" s="226">
        <v>6.3158873</v>
      </c>
      <c r="J85" s="226">
        <v>6.3158873</v>
      </c>
      <c r="K85" s="227">
        <v>6.3158873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54.648898699999997</v>
      </c>
      <c r="D86" s="225">
        <v>68.213447799999997</v>
      </c>
      <c r="E86" s="221">
        <v>77.435067400000008</v>
      </c>
      <c r="F86" s="225">
        <v>101.3366719</v>
      </c>
      <c r="G86" s="225">
        <v>101.3366719</v>
      </c>
      <c r="H86" s="225">
        <v>101.3366719</v>
      </c>
      <c r="I86" s="226">
        <v>101.3366719</v>
      </c>
      <c r="J86" s="226">
        <v>101.3366719</v>
      </c>
      <c r="K86" s="227">
        <v>101.3366719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3.0435893000000004E-4</v>
      </c>
      <c r="D87" s="225">
        <v>3.0435893000000004E-4</v>
      </c>
      <c r="E87" s="221">
        <v>4.5256590000000002E-5</v>
      </c>
      <c r="F87" s="225">
        <v>9.7296776700000007E-3</v>
      </c>
      <c r="G87" s="225">
        <v>9.7296776700000007E-3</v>
      </c>
      <c r="H87" s="225">
        <v>9.7296776700000007E-3</v>
      </c>
      <c r="I87" s="226">
        <v>9.7296776700000007E-3</v>
      </c>
      <c r="J87" s="226">
        <v>9.7296776700000007E-3</v>
      </c>
      <c r="K87" s="227">
        <v>9.7296776700000007E-3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7.1516783000000013E-3</v>
      </c>
      <c r="D89" s="225">
        <v>4.5983570999999996E-3</v>
      </c>
      <c r="E89" s="221">
        <v>3.2745951E-3</v>
      </c>
      <c r="F89" s="225">
        <v>1.6777417000000002E-3</v>
      </c>
      <c r="G89" s="225">
        <v>1.6777417000000002E-3</v>
      </c>
      <c r="H89" s="225">
        <v>1.6777417000000002E-3</v>
      </c>
      <c r="I89" s="226">
        <v>1.6777417000000002E-3</v>
      </c>
      <c r="J89" s="226">
        <v>1.6777417000000002E-3</v>
      </c>
      <c r="K89" s="227">
        <v>1.6777417000000002E-3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1.8363749000000001E-3</v>
      </c>
      <c r="D90" s="225">
        <v>1.5302313000000001E-3</v>
      </c>
      <c r="E90" s="221">
        <v>1.0090252000000001E-3</v>
      </c>
      <c r="F90" s="225">
        <v>3.6647518000000002E-3</v>
      </c>
      <c r="G90" s="225">
        <v>3.6647518000000002E-3</v>
      </c>
      <c r="H90" s="225">
        <v>3.6647518000000002E-3</v>
      </c>
      <c r="I90" s="226">
        <v>3.6647518000000002E-3</v>
      </c>
      <c r="J90" s="226">
        <v>3.6647518000000002E-3</v>
      </c>
      <c r="K90" s="227">
        <v>3.6647518000000002E-3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0.34398815199999999</v>
      </c>
      <c r="D91" s="225">
        <v>0.20646598299999999</v>
      </c>
      <c r="E91" s="221">
        <v>0.18811657769999998</v>
      </c>
      <c r="F91" s="225">
        <v>7.5838555000000002E-2</v>
      </c>
      <c r="G91" s="225">
        <v>7.5838555000000002E-2</v>
      </c>
      <c r="H91" s="225">
        <v>7.5838555000000002E-2</v>
      </c>
      <c r="I91" s="226">
        <v>7.5838555000000002E-2</v>
      </c>
      <c r="J91" s="226">
        <v>7.5838555000000002E-2</v>
      </c>
      <c r="K91" s="227">
        <v>7.5838555000000002E-2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6.1154319999999996E-3</v>
      </c>
      <c r="D92" s="225">
        <v>5.9259600000000001E-3</v>
      </c>
      <c r="E92" s="221">
        <v>4.9562490000000002E-3</v>
      </c>
      <c r="F92" s="225">
        <v>4.6784269999999998E-3</v>
      </c>
      <c r="G92" s="225">
        <v>4.6784269999999998E-3</v>
      </c>
      <c r="H92" s="225">
        <v>4.6784269999999998E-3</v>
      </c>
      <c r="I92" s="226">
        <v>4.6784269999999998E-3</v>
      </c>
      <c r="J92" s="226">
        <v>4.6784269999999998E-3</v>
      </c>
      <c r="K92" s="227">
        <v>4.6784269999999998E-3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0.28595407499999997</v>
      </c>
      <c r="D93" s="225">
        <v>0.28385094200000005</v>
      </c>
      <c r="E93" s="221">
        <v>0.11211177900000001</v>
      </c>
      <c r="F93" s="225">
        <v>9.7870096900000023E-2</v>
      </c>
      <c r="G93" s="225">
        <v>9.7870096900000023E-2</v>
      </c>
      <c r="H93" s="225">
        <v>9.7870096900000023E-2</v>
      </c>
      <c r="I93" s="226">
        <v>9.7870096900000023E-2</v>
      </c>
      <c r="J93" s="226">
        <v>9.7870096900000023E-2</v>
      </c>
      <c r="K93" s="227">
        <v>9.7870096900000023E-2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7.0967990000000004E-4</v>
      </c>
      <c r="D94" s="225">
        <v>7.293556000000001E-4</v>
      </c>
      <c r="E94" s="221">
        <v>2.8906972999999999E-4</v>
      </c>
      <c r="F94" s="225">
        <v>4.3848259999999995E-4</v>
      </c>
      <c r="G94" s="225">
        <v>4.3848259999999995E-4</v>
      </c>
      <c r="H94" s="225">
        <v>4.3848259999999995E-4</v>
      </c>
      <c r="I94" s="226">
        <v>4.3848259999999995E-4</v>
      </c>
      <c r="J94" s="226">
        <v>4.3848259999999995E-4</v>
      </c>
      <c r="K94" s="227">
        <v>4.3848259999999995E-4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8.2598067799999999</v>
      </c>
      <c r="D95" s="225">
        <v>2.0805178800000004</v>
      </c>
      <c r="E95" s="221">
        <v>2.6884837729999997</v>
      </c>
      <c r="F95" s="225">
        <v>2.7845108610000002</v>
      </c>
      <c r="G95" s="225">
        <v>2.7845108610000002</v>
      </c>
      <c r="H95" s="225">
        <v>2.7845108610000002</v>
      </c>
      <c r="I95" s="226">
        <v>2.7845108610000002</v>
      </c>
      <c r="J95" s="226">
        <v>2.7845108610000002</v>
      </c>
      <c r="K95" s="227">
        <v>2.7845108610000002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0.14151496899999999</v>
      </c>
      <c r="D96" s="225">
        <v>0.12491660799999998</v>
      </c>
      <c r="E96" s="221">
        <v>0.152386514</v>
      </c>
      <c r="F96" s="225">
        <v>0.29555130299999999</v>
      </c>
      <c r="G96" s="225">
        <v>0.29555130299999999</v>
      </c>
      <c r="H96" s="225">
        <v>0.29555130299999999</v>
      </c>
      <c r="I96" s="226">
        <v>0.29555130299999999</v>
      </c>
      <c r="J96" s="226">
        <v>0.29555130299999999</v>
      </c>
      <c r="K96" s="227">
        <v>0.29555130299999999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2.3194478999999999E-5</v>
      </c>
      <c r="D97" s="225">
        <v>1.4979789E-5</v>
      </c>
      <c r="E97" s="221">
        <v>1.68485E-5</v>
      </c>
      <c r="F97" s="225">
        <v>1.8909720999999997E-5</v>
      </c>
      <c r="G97" s="225">
        <v>1.8909720999999997E-5</v>
      </c>
      <c r="H97" s="225">
        <v>1.8909720999999997E-5</v>
      </c>
      <c r="I97" s="226">
        <v>1.8909720999999997E-5</v>
      </c>
      <c r="J97" s="226">
        <v>1.8909720999999997E-5</v>
      </c>
      <c r="K97" s="227">
        <v>1.8909720999999997E-5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7.4703490000000002E-6</v>
      </c>
      <c r="D98" s="225">
        <v>1.0005901000000001E-5</v>
      </c>
      <c r="E98" s="221">
        <v>1.6257516000000002E-5</v>
      </c>
      <c r="F98" s="225">
        <v>1.9334483000000003E-5</v>
      </c>
      <c r="G98" s="225">
        <v>1.9334483000000003E-5</v>
      </c>
      <c r="H98" s="225">
        <v>1.9334483000000003E-5</v>
      </c>
      <c r="I98" s="226">
        <v>1.9334483000000003E-5</v>
      </c>
      <c r="J98" s="226">
        <v>1.9334483000000003E-5</v>
      </c>
      <c r="K98" s="227">
        <v>1.9334483000000003E-5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0.31187866200000003</v>
      </c>
      <c r="D99" s="225">
        <v>7.9621906600000014E-2</v>
      </c>
      <c r="E99" s="221">
        <v>6.3984837000000003E-2</v>
      </c>
      <c r="F99" s="225">
        <v>2.7408835999999999E-2</v>
      </c>
      <c r="G99" s="225">
        <v>2.7408835999999999E-2</v>
      </c>
      <c r="H99" s="225">
        <v>2.7408835999999999E-2</v>
      </c>
      <c r="I99" s="226">
        <v>2.7408835999999999E-2</v>
      </c>
      <c r="J99" s="226">
        <v>2.7408835999999999E-2</v>
      </c>
      <c r="K99" s="227">
        <v>2.7408835999999999E-2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3.8135707100000005</v>
      </c>
      <c r="D100" s="225">
        <v>4.0060639699999996</v>
      </c>
      <c r="E100" s="221">
        <v>3.0040819700000001</v>
      </c>
      <c r="F100" s="225">
        <v>5.8154037700000005</v>
      </c>
      <c r="G100" s="225">
        <v>5.8154037700000005</v>
      </c>
      <c r="H100" s="225">
        <v>5.8154037700000005</v>
      </c>
      <c r="I100" s="226">
        <v>5.8154037700000005</v>
      </c>
      <c r="J100" s="226">
        <v>5.8154037700000005</v>
      </c>
      <c r="K100" s="227">
        <v>5.8154037700000005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1.0544215999999999E-2</v>
      </c>
      <c r="D101" s="225">
        <v>6.3993454999999996E-3</v>
      </c>
      <c r="E101" s="221">
        <v>3.3836586799999999E-2</v>
      </c>
      <c r="F101" s="225">
        <v>1.1514887999999999E-2</v>
      </c>
      <c r="G101" s="225">
        <v>1.1514887999999999E-2</v>
      </c>
      <c r="H101" s="225">
        <v>1.1514887999999999E-2</v>
      </c>
      <c r="I101" s="226">
        <v>1.1514887999999999E-2</v>
      </c>
      <c r="J101" s="226">
        <v>1.1514887999999999E-2</v>
      </c>
      <c r="K101" s="227">
        <v>1.1514887999999999E-2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5.642062E-4</v>
      </c>
      <c r="D102" s="225">
        <v>7.5938530000000011E-4</v>
      </c>
      <c r="E102" s="221">
        <v>8.4472520000000001E-4</v>
      </c>
      <c r="F102" s="225">
        <v>8.1396080000000002E-4</v>
      </c>
      <c r="G102" s="225">
        <v>8.1396080000000002E-4</v>
      </c>
      <c r="H102" s="225">
        <v>8.1396080000000002E-4</v>
      </c>
      <c r="I102" s="226">
        <v>8.1396080000000002E-4</v>
      </c>
      <c r="J102" s="226">
        <v>8.1396080000000002E-4</v>
      </c>
      <c r="K102" s="227">
        <v>8.1396080000000002E-4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5.55098121E-2</v>
      </c>
      <c r="D103" s="225">
        <v>4.3813016410000002E-2</v>
      </c>
      <c r="E103" s="221">
        <v>0.17125720909999997</v>
      </c>
      <c r="F103" s="225">
        <v>4.8592355230000002E-2</v>
      </c>
      <c r="G103" s="225">
        <v>4.8592355230000002E-2</v>
      </c>
      <c r="H103" s="225">
        <v>4.8592355230000002E-2</v>
      </c>
      <c r="I103" s="226">
        <v>4.8592355230000002E-2</v>
      </c>
      <c r="J103" s="226">
        <v>4.8592355230000002E-2</v>
      </c>
      <c r="K103" s="227">
        <v>4.8592355230000002E-2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3.4426085899999993E-2</v>
      </c>
      <c r="D104" s="225">
        <v>2.9174180599999999E-2</v>
      </c>
      <c r="E104" s="221">
        <v>5.9742589299999996E-2</v>
      </c>
      <c r="F104" s="225">
        <v>2.4970114979999999E-2</v>
      </c>
      <c r="G104" s="225">
        <v>2.4970114979999999E-2</v>
      </c>
      <c r="H104" s="225">
        <v>2.4970114979999999E-2</v>
      </c>
      <c r="I104" s="226">
        <v>2.4970114979999999E-2</v>
      </c>
      <c r="J104" s="226">
        <v>2.4970114979999999E-2</v>
      </c>
      <c r="K104" s="227">
        <v>2.4970114979999999E-2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9.9328650000000013E-5</v>
      </c>
      <c r="D105" s="225">
        <v>5.9522480000000003E-5</v>
      </c>
      <c r="E105" s="221">
        <v>8.3868020000000019E-5</v>
      </c>
      <c r="F105" s="225">
        <v>1.3947426999999998E-4</v>
      </c>
      <c r="G105" s="225">
        <v>1.3947426999999998E-4</v>
      </c>
      <c r="H105" s="225">
        <v>1.3947426999999998E-4</v>
      </c>
      <c r="I105" s="226">
        <v>1.3947426999999998E-4</v>
      </c>
      <c r="J105" s="226">
        <v>1.3947426999999998E-4</v>
      </c>
      <c r="K105" s="227">
        <v>1.3947426999999998E-4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5.3176842000000002E-2</v>
      </c>
      <c r="D107" s="225">
        <v>3.3820938000000002E-2</v>
      </c>
      <c r="E107" s="221">
        <v>2.5802447000000006E-2</v>
      </c>
      <c r="F107" s="225">
        <v>1.9768885999999999E-2</v>
      </c>
      <c r="G107" s="225">
        <v>1.9768885999999999E-2</v>
      </c>
      <c r="H107" s="225">
        <v>1.9768885999999999E-2</v>
      </c>
      <c r="I107" s="226">
        <v>1.9768885999999999E-2</v>
      </c>
      <c r="J107" s="226">
        <v>1.9768885999999999E-2</v>
      </c>
      <c r="K107" s="227">
        <v>1.9768885999999999E-2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1.3521223190000001E-2</v>
      </c>
      <c r="D108" s="225">
        <v>8.2377068799999991E-3</v>
      </c>
      <c r="E108" s="221">
        <v>7.8776226599999999E-3</v>
      </c>
      <c r="F108" s="225">
        <v>1.073090048E-2</v>
      </c>
      <c r="G108" s="225">
        <v>1.073090048E-2</v>
      </c>
      <c r="H108" s="225">
        <v>1.073090048E-2</v>
      </c>
      <c r="I108" s="226">
        <v>1.073090048E-2</v>
      </c>
      <c r="J108" s="226">
        <v>1.073090048E-2</v>
      </c>
      <c r="K108" s="227">
        <v>1.073090048E-2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2.2460104500000001E-2</v>
      </c>
      <c r="D109" s="225">
        <v>1.4278237299999998E-2</v>
      </c>
      <c r="E109" s="221">
        <v>6.0121341100000003E-2</v>
      </c>
      <c r="F109" s="225">
        <v>7.9324597999999996E-3</v>
      </c>
      <c r="G109" s="225">
        <v>7.9324597999999996E-3</v>
      </c>
      <c r="H109" s="225">
        <v>7.9324597999999996E-3</v>
      </c>
      <c r="I109" s="226">
        <v>7.9324597999999996E-3</v>
      </c>
      <c r="J109" s="226">
        <v>7.9324597999999996E-3</v>
      </c>
      <c r="K109" s="227">
        <v>7.9324597999999996E-3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3.5597936429999999</v>
      </c>
      <c r="D110" s="225">
        <v>3.1002207633999999</v>
      </c>
      <c r="E110" s="221">
        <v>3.7232285879999996</v>
      </c>
      <c r="F110" s="225">
        <v>4.5618004430000001</v>
      </c>
      <c r="G110" s="225">
        <v>4.5618004430000001</v>
      </c>
      <c r="H110" s="225">
        <v>4.5618004430000001</v>
      </c>
      <c r="I110" s="226">
        <v>4.5618004430000001</v>
      </c>
      <c r="J110" s="226">
        <v>4.5618004430000001</v>
      </c>
      <c r="K110" s="227">
        <v>4.5618004430000001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1.5441240120000002</v>
      </c>
      <c r="D111" s="225">
        <v>1.226517914</v>
      </c>
      <c r="E111" s="221">
        <v>0.69858038099999997</v>
      </c>
      <c r="F111" s="225">
        <v>0.70716363000000004</v>
      </c>
      <c r="G111" s="225">
        <v>0.70716363000000004</v>
      </c>
      <c r="H111" s="225">
        <v>0.70716363000000004</v>
      </c>
      <c r="I111" s="226">
        <v>0.70716363000000004</v>
      </c>
      <c r="J111" s="226">
        <v>0.70716363000000004</v>
      </c>
      <c r="K111" s="227">
        <v>0.70716363000000004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9.6068262200000003</v>
      </c>
      <c r="D112" s="225">
        <v>10.6808826</v>
      </c>
      <c r="E112" s="221">
        <v>8.1549158000000013</v>
      </c>
      <c r="F112" s="225">
        <v>8.2355911300000013</v>
      </c>
      <c r="G112" s="225">
        <v>8.2355911300000013</v>
      </c>
      <c r="H112" s="225">
        <v>8.2355911300000013</v>
      </c>
      <c r="I112" s="226">
        <v>8.2355911300000013</v>
      </c>
      <c r="J112" s="226">
        <v>8.2355911300000013</v>
      </c>
      <c r="K112" s="227">
        <v>8.2355911300000013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6.3915800000000002E-5</v>
      </c>
      <c r="D113" s="225">
        <v>6.7851250000000002E-5</v>
      </c>
      <c r="E113" s="221">
        <v>7.5257459999999993E-5</v>
      </c>
      <c r="F113" s="225">
        <v>6.637596E-5</v>
      </c>
      <c r="G113" s="225">
        <v>6.637596E-5</v>
      </c>
      <c r="H113" s="225">
        <v>6.637596E-5</v>
      </c>
      <c r="I113" s="226">
        <v>6.637596E-5</v>
      </c>
      <c r="J113" s="226">
        <v>6.637596E-5</v>
      </c>
      <c r="K113" s="227">
        <v>6.637596E-5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2.9435928480000002</v>
      </c>
      <c r="D114" s="225">
        <v>2.7704569490000002</v>
      </c>
      <c r="E114" s="221">
        <v>2.827642897</v>
      </c>
      <c r="F114" s="225">
        <v>2.9658249010000004</v>
      </c>
      <c r="G114" s="225">
        <v>2.9658249010000004</v>
      </c>
      <c r="H114" s="225">
        <v>2.9658249010000004</v>
      </c>
      <c r="I114" s="226">
        <v>2.9658249010000004</v>
      </c>
      <c r="J114" s="226">
        <v>2.9658249010000004</v>
      </c>
      <c r="K114" s="227">
        <v>2.9658249010000004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9.3158720000000001E-6</v>
      </c>
      <c r="D115" s="225">
        <v>7.612577000000001E-6</v>
      </c>
      <c r="E115" s="221">
        <v>1.053721E-5</v>
      </c>
      <c r="F115" s="225">
        <v>9.8242720000000002E-6</v>
      </c>
      <c r="G115" s="225">
        <v>9.8242720000000002E-6</v>
      </c>
      <c r="H115" s="225">
        <v>9.8242720000000002E-6</v>
      </c>
      <c r="I115" s="226">
        <v>9.8242720000000002E-6</v>
      </c>
      <c r="J115" s="226">
        <v>9.8242720000000002E-6</v>
      </c>
      <c r="K115" s="227">
        <v>9.8242720000000002E-6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8.8663409999999989E-4</v>
      </c>
      <c r="D117" s="225">
        <v>1.4452965700000001E-3</v>
      </c>
      <c r="E117" s="221">
        <v>1.3949566000000001E-3</v>
      </c>
      <c r="F117" s="225">
        <v>1.9809390600000001E-2</v>
      </c>
      <c r="G117" s="225">
        <v>1.9809390600000001E-2</v>
      </c>
      <c r="H117" s="225">
        <v>1.9809390600000001E-2</v>
      </c>
      <c r="I117" s="226">
        <v>1.9809390600000001E-2</v>
      </c>
      <c r="J117" s="226">
        <v>1.9809390600000001E-2</v>
      </c>
      <c r="K117" s="227">
        <v>1.9809390600000001E-2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8.8548399999999997E-4</v>
      </c>
      <c r="D118" s="225">
        <v>8.2099160000000007E-4</v>
      </c>
      <c r="E118" s="221">
        <v>8.1321989999999999E-4</v>
      </c>
      <c r="F118" s="225">
        <v>7.931040000000001E-4</v>
      </c>
      <c r="G118" s="225">
        <v>7.931040000000001E-4</v>
      </c>
      <c r="H118" s="225">
        <v>7.931040000000001E-4</v>
      </c>
      <c r="I118" s="226">
        <v>7.931040000000001E-4</v>
      </c>
      <c r="J118" s="226">
        <v>7.931040000000001E-4</v>
      </c>
      <c r="K118" s="227">
        <v>7.931040000000001E-4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2.9050875620000003</v>
      </c>
      <c r="D119" s="225">
        <v>3.3464239290000002</v>
      </c>
      <c r="E119" s="221">
        <v>5.2950039489999998</v>
      </c>
      <c r="F119" s="225">
        <v>5.4734259059999992</v>
      </c>
      <c r="G119" s="225">
        <v>5.4734259059999992</v>
      </c>
      <c r="H119" s="225">
        <v>5.4734259059999992</v>
      </c>
      <c r="I119" s="226">
        <v>5.4734259059999992</v>
      </c>
      <c r="J119" s="226">
        <v>5.4734259059999992</v>
      </c>
      <c r="K119" s="227">
        <v>5.4734259059999992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4.9698270000000008E-6</v>
      </c>
      <c r="E120" s="221">
        <v>4.9698270000000008E-6</v>
      </c>
      <c r="F120" s="225">
        <v>4.9698270000000008E-6</v>
      </c>
      <c r="G120" s="225">
        <v>4.9698270000000008E-6</v>
      </c>
      <c r="H120" s="225">
        <v>4.9698270000000008E-6</v>
      </c>
      <c r="I120" s="226">
        <v>4.9698270000000008E-6</v>
      </c>
      <c r="J120" s="226">
        <v>4.9698270000000008E-6</v>
      </c>
      <c r="K120" s="227">
        <v>4.9698270000000008E-6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8.7926229999999994E-3</v>
      </c>
      <c r="D121" s="225">
        <v>7.5238704999999991E-3</v>
      </c>
      <c r="E121" s="221">
        <v>2.6943557000000003E-2</v>
      </c>
      <c r="F121" s="225">
        <v>4.687482099999999E-2</v>
      </c>
      <c r="G121" s="225">
        <v>4.687482099999999E-2</v>
      </c>
      <c r="H121" s="225">
        <v>4.687482099999999E-2</v>
      </c>
      <c r="I121" s="226">
        <v>4.687482099999999E-2</v>
      </c>
      <c r="J121" s="226">
        <v>4.687482099999999E-2</v>
      </c>
      <c r="K121" s="227">
        <v>4.687482099999999E-2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1.3759984104999998</v>
      </c>
      <c r="D123" s="225">
        <v>1.3755220958100001</v>
      </c>
      <c r="E123" s="221">
        <v>0.22477209370000001</v>
      </c>
      <c r="F123" s="225">
        <v>4.0477862499999996E-2</v>
      </c>
      <c r="G123" s="225">
        <v>4.0477862499999996E-2</v>
      </c>
      <c r="H123" s="225">
        <v>4.0477862499999996E-2</v>
      </c>
      <c r="I123" s="226">
        <v>4.0477862499999996E-2</v>
      </c>
      <c r="J123" s="226">
        <v>4.0477862499999996E-2</v>
      </c>
      <c r="K123" s="227">
        <v>4.0477862499999996E-2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9.4694924999999992E-3</v>
      </c>
      <c r="D124" s="225">
        <v>1.0154328999999998E-2</v>
      </c>
      <c r="E124" s="221">
        <v>0.11569451100000003</v>
      </c>
      <c r="F124" s="225">
        <v>1.01889405E-2</v>
      </c>
      <c r="G124" s="225">
        <v>1.01889405E-2</v>
      </c>
      <c r="H124" s="225">
        <v>1.01889405E-2</v>
      </c>
      <c r="I124" s="226">
        <v>1.01889405E-2</v>
      </c>
      <c r="J124" s="226">
        <v>1.01889405E-2</v>
      </c>
      <c r="K124" s="227">
        <v>1.01889405E-2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2.0463998999999998E-3</v>
      </c>
      <c r="D125" s="225">
        <v>9.2404490000000004E-4</v>
      </c>
      <c r="E125" s="221">
        <v>1.1340915999999998E-3</v>
      </c>
      <c r="F125" s="225">
        <v>1.24736715E-2</v>
      </c>
      <c r="G125" s="225">
        <v>1.24736715E-2</v>
      </c>
      <c r="H125" s="225">
        <v>1.24736715E-2</v>
      </c>
      <c r="I125" s="226">
        <v>1.24736715E-2</v>
      </c>
      <c r="J125" s="226">
        <v>1.24736715E-2</v>
      </c>
      <c r="K125" s="227">
        <v>1.24736715E-2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9.3337449260000014</v>
      </c>
      <c r="D126" s="225">
        <v>7.6375597760000016</v>
      </c>
      <c r="E126" s="221">
        <v>8.3497531560000002</v>
      </c>
      <c r="F126" s="225">
        <v>8.5212622679999992</v>
      </c>
      <c r="G126" s="225">
        <v>8.5212622679999992</v>
      </c>
      <c r="H126" s="225">
        <v>8.5212622679999992</v>
      </c>
      <c r="I126" s="226">
        <v>8.5212622679999992</v>
      </c>
      <c r="J126" s="226">
        <v>8.5212622679999992</v>
      </c>
      <c r="K126" s="227">
        <v>8.5212622679999992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0.84214217150000015</v>
      </c>
      <c r="D127" s="225">
        <v>0.66743340690000008</v>
      </c>
      <c r="E127" s="221">
        <v>1.4504019352000002</v>
      </c>
      <c r="F127" s="225">
        <v>1.3479991066499999</v>
      </c>
      <c r="G127" s="225">
        <v>1.3479991066499999</v>
      </c>
      <c r="H127" s="225">
        <v>1.3479991066499999</v>
      </c>
      <c r="I127" s="226">
        <v>1.3479991066499999</v>
      </c>
      <c r="J127" s="226">
        <v>1.3479991066499999</v>
      </c>
      <c r="K127" s="227">
        <v>1.3479991066499999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0.10404018499999999</v>
      </c>
      <c r="D129" s="225">
        <v>0.10654405499999998</v>
      </c>
      <c r="E129" s="221">
        <v>0.17948876</v>
      </c>
      <c r="F129" s="225">
        <v>0.16250469700000003</v>
      </c>
      <c r="G129" s="225">
        <v>0.16250469700000003</v>
      </c>
      <c r="H129" s="225">
        <v>0.16250469700000003</v>
      </c>
      <c r="I129" s="226">
        <v>0.16250469700000003</v>
      </c>
      <c r="J129" s="226">
        <v>0.16250469700000003</v>
      </c>
      <c r="K129" s="227">
        <v>0.16250469700000003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3.1794715999999999E-3</v>
      </c>
      <c r="D130" s="225">
        <v>2.2819906E-3</v>
      </c>
      <c r="E130" s="221">
        <v>2.2227867999999999E-3</v>
      </c>
      <c r="F130" s="225">
        <v>3.5509755999999998E-3</v>
      </c>
      <c r="G130" s="225">
        <v>3.5509755999999998E-3</v>
      </c>
      <c r="H130" s="225">
        <v>3.5509755999999998E-3</v>
      </c>
      <c r="I130" s="226">
        <v>3.5509755999999998E-3</v>
      </c>
      <c r="J130" s="226">
        <v>3.5509755999999998E-3</v>
      </c>
      <c r="K130" s="227">
        <v>3.5509755999999998E-3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3.5755400000000003E-3</v>
      </c>
      <c r="D131" s="225">
        <v>2.0013196999999999E-3</v>
      </c>
      <c r="E131" s="221">
        <v>2.2746094999999997E-3</v>
      </c>
      <c r="F131" s="225">
        <v>2.7606027000000003E-3</v>
      </c>
      <c r="G131" s="225">
        <v>2.7606027000000003E-3</v>
      </c>
      <c r="H131" s="225">
        <v>2.7606027000000003E-3</v>
      </c>
      <c r="I131" s="226">
        <v>2.7606027000000003E-3</v>
      </c>
      <c r="J131" s="226">
        <v>2.7606027000000003E-3</v>
      </c>
      <c r="K131" s="227">
        <v>2.7606027000000003E-3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0.24292210700000003</v>
      </c>
      <c r="D132" s="225">
        <v>0.29239131800000001</v>
      </c>
      <c r="E132" s="221">
        <v>0.196234929</v>
      </c>
      <c r="F132" s="225">
        <v>0.16601408299999998</v>
      </c>
      <c r="G132" s="225">
        <v>0.16601408299999998</v>
      </c>
      <c r="H132" s="225">
        <v>0.16601408299999998</v>
      </c>
      <c r="I132" s="226">
        <v>0.16601408299999998</v>
      </c>
      <c r="J132" s="226">
        <v>0.16601408299999998</v>
      </c>
      <c r="K132" s="227">
        <v>0.16601408299999998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4.5360625999999994E-2</v>
      </c>
      <c r="D133" s="225">
        <v>4.1321356999999996E-2</v>
      </c>
      <c r="E133" s="221">
        <v>5.9400122999999992E-2</v>
      </c>
      <c r="F133" s="225">
        <v>0.11482158200000001</v>
      </c>
      <c r="G133" s="225">
        <v>0.11482158200000001</v>
      </c>
      <c r="H133" s="225">
        <v>0.11482158200000001</v>
      </c>
      <c r="I133" s="226">
        <v>0.11482158200000001</v>
      </c>
      <c r="J133" s="226">
        <v>0.11482158200000001</v>
      </c>
      <c r="K133" s="227">
        <v>0.11482158200000001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4.70910925</v>
      </c>
      <c r="D134" s="225">
        <v>4.2456549099999998</v>
      </c>
      <c r="E134" s="221">
        <v>4.0797422899999995</v>
      </c>
      <c r="F134" s="225">
        <v>3.1323509799999996</v>
      </c>
      <c r="G134" s="225">
        <v>3.1323509799999996</v>
      </c>
      <c r="H134" s="225">
        <v>3.1323509799999996</v>
      </c>
      <c r="I134" s="226">
        <v>3.1323509799999996</v>
      </c>
      <c r="J134" s="226">
        <v>3.1323509799999996</v>
      </c>
      <c r="K134" s="227">
        <v>3.1323509799999996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5.0101270000000006E-7</v>
      </c>
      <c r="D135" s="225">
        <v>3.5204219999999995E-7</v>
      </c>
      <c r="E135" s="221">
        <v>3.5204219999999995E-7</v>
      </c>
      <c r="F135" s="225">
        <v>3.5204219999999995E-7</v>
      </c>
      <c r="G135" s="225">
        <v>3.5204219999999995E-7</v>
      </c>
      <c r="H135" s="225">
        <v>3.5204219999999995E-7</v>
      </c>
      <c r="I135" s="226">
        <v>3.5204219999999995E-7</v>
      </c>
      <c r="J135" s="226">
        <v>3.5204219999999995E-7</v>
      </c>
      <c r="K135" s="227">
        <v>3.5204219999999995E-7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1.3491779700000002</v>
      </c>
      <c r="D136" s="225">
        <v>1.3291296500000005</v>
      </c>
      <c r="E136" s="221">
        <v>0.174152854</v>
      </c>
      <c r="F136" s="225">
        <v>0.104009185</v>
      </c>
      <c r="G136" s="225">
        <v>0.104009185</v>
      </c>
      <c r="H136" s="225">
        <v>0.104009185</v>
      </c>
      <c r="I136" s="226">
        <v>0.104009185</v>
      </c>
      <c r="J136" s="226">
        <v>0.104009185</v>
      </c>
      <c r="K136" s="227">
        <v>0.104009185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1.0900499000000001E-3</v>
      </c>
      <c r="D137" s="225">
        <v>7.5437879999999994E-4</v>
      </c>
      <c r="E137" s="221">
        <v>7.7857429999999997E-4</v>
      </c>
      <c r="F137" s="225">
        <v>8.0384240000000006E-4</v>
      </c>
      <c r="G137" s="225">
        <v>8.0384240000000006E-4</v>
      </c>
      <c r="H137" s="225">
        <v>8.0384240000000006E-4</v>
      </c>
      <c r="I137" s="226">
        <v>8.0384240000000006E-4</v>
      </c>
      <c r="J137" s="226">
        <v>8.0384240000000006E-4</v>
      </c>
      <c r="K137" s="227">
        <v>8.0384240000000006E-4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2.7462125000000004E-5</v>
      </c>
      <c r="D138" s="225">
        <v>2.9870763000000004E-5</v>
      </c>
      <c r="E138" s="221">
        <v>3.3408390000000003E-5</v>
      </c>
      <c r="F138" s="225">
        <v>3.2811020000000003E-5</v>
      </c>
      <c r="G138" s="225">
        <v>3.2811020000000003E-5</v>
      </c>
      <c r="H138" s="225">
        <v>3.2811020000000003E-5</v>
      </c>
      <c r="I138" s="226">
        <v>3.2811020000000003E-5</v>
      </c>
      <c r="J138" s="226">
        <v>3.2811020000000003E-5</v>
      </c>
      <c r="K138" s="227">
        <v>3.2811020000000003E-5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9.4251770699999987E-2</v>
      </c>
      <c r="D139" s="225">
        <v>0.10420122069999999</v>
      </c>
      <c r="E139" s="221">
        <v>0.34076904999999996</v>
      </c>
      <c r="F139" s="225">
        <v>0.19183822999999997</v>
      </c>
      <c r="G139" s="225">
        <v>0.19183822999999997</v>
      </c>
      <c r="H139" s="225">
        <v>0.19183822999999997</v>
      </c>
      <c r="I139" s="226">
        <v>0.19183822999999997</v>
      </c>
      <c r="J139" s="226">
        <v>0.19183822999999997</v>
      </c>
      <c r="K139" s="227">
        <v>0.19183822999999997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4.5852162000000002E-2</v>
      </c>
      <c r="D141" s="225">
        <v>5.3954352999999997E-2</v>
      </c>
      <c r="E141" s="221">
        <v>3.0964412000000004E-2</v>
      </c>
      <c r="F141" s="225">
        <v>1.6559487000000001E-2</v>
      </c>
      <c r="G141" s="225">
        <v>1.6559487000000001E-2</v>
      </c>
      <c r="H141" s="225">
        <v>1.6559487000000001E-2</v>
      </c>
      <c r="I141" s="226">
        <v>1.6559487000000001E-2</v>
      </c>
      <c r="J141" s="226">
        <v>1.6559487000000001E-2</v>
      </c>
      <c r="K141" s="227">
        <v>1.6559487000000001E-2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2.2012093771000001</v>
      </c>
      <c r="D142" s="225">
        <v>2.5069009785000005</v>
      </c>
      <c r="E142" s="221">
        <v>2.4912375774999997</v>
      </c>
      <c r="F142" s="225">
        <v>2.1367548466999997</v>
      </c>
      <c r="G142" s="225">
        <v>2.1367548466999997</v>
      </c>
      <c r="H142" s="225">
        <v>2.1367548466999997</v>
      </c>
      <c r="I142" s="226">
        <v>2.1367548466999997</v>
      </c>
      <c r="J142" s="226">
        <v>2.1367548466999997</v>
      </c>
      <c r="K142" s="227">
        <v>2.1367548466999997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5.8241173120000003</v>
      </c>
      <c r="D143" s="225">
        <v>4.9292621050000003</v>
      </c>
      <c r="E143" s="221">
        <v>3.7852499780000004</v>
      </c>
      <c r="F143" s="225">
        <v>4.3620778900000001</v>
      </c>
      <c r="G143" s="225">
        <v>4.3620778900000001</v>
      </c>
      <c r="H143" s="225">
        <v>4.3620778900000001</v>
      </c>
      <c r="I143" s="226">
        <v>4.3620778900000001</v>
      </c>
      <c r="J143" s="226">
        <v>4.3620778900000001</v>
      </c>
      <c r="K143" s="227">
        <v>4.3620778900000001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1.820913402</v>
      </c>
      <c r="D144" s="225">
        <v>1.728723711</v>
      </c>
      <c r="E144" s="221">
        <v>2.33568446</v>
      </c>
      <c r="F144" s="225">
        <v>1.3534317900000001</v>
      </c>
      <c r="G144" s="225">
        <v>1.3534317900000001</v>
      </c>
      <c r="H144" s="225">
        <v>1.3534317900000001</v>
      </c>
      <c r="I144" s="226">
        <v>1.3534317900000001</v>
      </c>
      <c r="J144" s="226">
        <v>1.3534317900000001</v>
      </c>
      <c r="K144" s="227">
        <v>1.3534317900000001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0.70580490000000007</v>
      </c>
      <c r="D145" s="225">
        <v>0.71939530000000007</v>
      </c>
      <c r="E145" s="221">
        <v>0.53383332999999999</v>
      </c>
      <c r="F145" s="225">
        <v>0.65093490000000009</v>
      </c>
      <c r="G145" s="225">
        <v>0.65093490000000009</v>
      </c>
      <c r="H145" s="225">
        <v>0.65093490000000009</v>
      </c>
      <c r="I145" s="226">
        <v>0.65093490000000009</v>
      </c>
      <c r="J145" s="226">
        <v>0.65093490000000009</v>
      </c>
      <c r="K145" s="227">
        <v>0.65093490000000009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0.18015092000000002</v>
      </c>
      <c r="D146" s="225">
        <v>0.12750392999999999</v>
      </c>
      <c r="E146" s="221">
        <v>0.10695868</v>
      </c>
      <c r="F146" s="225">
        <v>7.1606961999999996E-2</v>
      </c>
      <c r="G146" s="225">
        <v>7.1606961999999996E-2</v>
      </c>
      <c r="H146" s="225">
        <v>7.1606961999999996E-2</v>
      </c>
      <c r="I146" s="226">
        <v>7.1606961999999996E-2</v>
      </c>
      <c r="J146" s="226">
        <v>7.1606961999999996E-2</v>
      </c>
      <c r="K146" s="227">
        <v>7.1606961999999996E-2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0.11970331630000001</v>
      </c>
      <c r="D147" s="225">
        <v>7.2824130499999987E-2</v>
      </c>
      <c r="E147" s="221">
        <v>0.59204091089999999</v>
      </c>
      <c r="F147" s="225">
        <v>1.0292940447000001</v>
      </c>
      <c r="G147" s="225">
        <v>1.0292940447000001</v>
      </c>
      <c r="H147" s="225">
        <v>1.0292940447000001</v>
      </c>
      <c r="I147" s="226">
        <v>1.0292940447000001</v>
      </c>
      <c r="J147" s="226">
        <v>1.0292940447000001</v>
      </c>
      <c r="K147" s="227">
        <v>1.0292940447000001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1.3386017E-5</v>
      </c>
      <c r="D148" s="225">
        <v>1.6704504999999999E-5</v>
      </c>
      <c r="E148" s="221">
        <v>2.2794889000000001E-5</v>
      </c>
      <c r="F148" s="225">
        <v>3.0388555999999999E-5</v>
      </c>
      <c r="G148" s="225">
        <v>3.0388555999999999E-5</v>
      </c>
      <c r="H148" s="225">
        <v>3.0388555999999999E-5</v>
      </c>
      <c r="I148" s="226">
        <v>3.0388555999999999E-5</v>
      </c>
      <c r="J148" s="226">
        <v>3.0388555999999999E-5</v>
      </c>
      <c r="K148" s="227">
        <v>3.0388555999999999E-5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4.0635730000000009E-2</v>
      </c>
      <c r="D149" s="225">
        <v>4.5154290000000007E-2</v>
      </c>
      <c r="E149" s="221">
        <v>0.164559067</v>
      </c>
      <c r="F149" s="225">
        <v>4.321183E-2</v>
      </c>
      <c r="G149" s="225">
        <v>4.321183E-2</v>
      </c>
      <c r="H149" s="225">
        <v>4.321183E-2</v>
      </c>
      <c r="I149" s="226">
        <v>4.321183E-2</v>
      </c>
      <c r="J149" s="226">
        <v>4.321183E-2</v>
      </c>
      <c r="K149" s="227">
        <v>4.321183E-2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17.881186570000001</v>
      </c>
      <c r="D150" s="225">
        <v>4.5867308599999994</v>
      </c>
      <c r="E150" s="221">
        <v>22.422636660000002</v>
      </c>
      <c r="F150" s="225">
        <v>9.9092547800000013</v>
      </c>
      <c r="G150" s="225">
        <v>9.9092547800000013</v>
      </c>
      <c r="H150" s="225">
        <v>9.9092547800000013</v>
      </c>
      <c r="I150" s="226">
        <v>9.9092547800000013</v>
      </c>
      <c r="J150" s="226">
        <v>9.9092547800000013</v>
      </c>
      <c r="K150" s="227">
        <v>9.9092547800000013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7.6111014000000005E-2</v>
      </c>
      <c r="D151" s="225">
        <v>5.937678930000001E-2</v>
      </c>
      <c r="E151" s="221">
        <v>4.9573309000000003E-2</v>
      </c>
      <c r="F151" s="225">
        <v>2.3110965000000001E-2</v>
      </c>
      <c r="G151" s="225">
        <v>2.3110965000000001E-2</v>
      </c>
      <c r="H151" s="225">
        <v>2.3110965000000001E-2</v>
      </c>
      <c r="I151" s="226">
        <v>2.3110965000000001E-2</v>
      </c>
      <c r="J151" s="226">
        <v>2.3110965000000001E-2</v>
      </c>
      <c r="K151" s="227">
        <v>2.3110965000000001E-2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4.0712300000000007E-4</v>
      </c>
      <c r="D152" s="225">
        <v>4.3862520000000006E-4</v>
      </c>
      <c r="E152" s="221">
        <v>4.5786999999999998E-4</v>
      </c>
      <c r="F152" s="225">
        <v>2.4235986000000002E-4</v>
      </c>
      <c r="G152" s="225">
        <v>2.4235986000000002E-4</v>
      </c>
      <c r="H152" s="225">
        <v>2.4235986000000002E-4</v>
      </c>
      <c r="I152" s="226">
        <v>2.4235986000000002E-4</v>
      </c>
      <c r="J152" s="226">
        <v>2.4235986000000002E-4</v>
      </c>
      <c r="K152" s="227">
        <v>2.4235986000000002E-4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6.5751309999999996E-5</v>
      </c>
      <c r="D153" s="225">
        <v>6.8093980000000001E-5</v>
      </c>
      <c r="E153" s="221">
        <v>6.7366720000000001E-5</v>
      </c>
      <c r="F153" s="225">
        <v>6.9028320000000013E-5</v>
      </c>
      <c r="G153" s="225">
        <v>6.9028320000000013E-5</v>
      </c>
      <c r="H153" s="225">
        <v>6.9028320000000013E-5</v>
      </c>
      <c r="I153" s="226">
        <v>6.9028320000000013E-5</v>
      </c>
      <c r="J153" s="226">
        <v>6.9028320000000013E-5</v>
      </c>
      <c r="K153" s="227">
        <v>6.9028320000000013E-5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1.2813633E-4</v>
      </c>
      <c r="D154" s="225">
        <v>1.0696364E-4</v>
      </c>
      <c r="E154" s="221">
        <v>9.7706730000000013E-5</v>
      </c>
      <c r="F154" s="225">
        <v>1.0490648000000001E-4</v>
      </c>
      <c r="G154" s="225">
        <v>1.0490648000000001E-4</v>
      </c>
      <c r="H154" s="225">
        <v>1.0490648000000001E-4</v>
      </c>
      <c r="I154" s="226">
        <v>1.0490648000000001E-4</v>
      </c>
      <c r="J154" s="226">
        <v>1.0490648000000001E-4</v>
      </c>
      <c r="K154" s="227">
        <v>1.0490648000000001E-4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1.2263662E-5</v>
      </c>
      <c r="D155" s="225">
        <v>8.3077830000000005E-6</v>
      </c>
      <c r="E155" s="221">
        <v>9.0846119999999989E-6</v>
      </c>
      <c r="F155" s="225">
        <v>9.1333439999999998E-6</v>
      </c>
      <c r="G155" s="225">
        <v>9.1333439999999998E-6</v>
      </c>
      <c r="H155" s="225">
        <v>9.1333439999999998E-6</v>
      </c>
      <c r="I155" s="226">
        <v>9.1333439999999998E-6</v>
      </c>
      <c r="J155" s="226">
        <v>9.1333439999999998E-6</v>
      </c>
      <c r="K155" s="227">
        <v>9.1333439999999998E-6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1.3285639E-5</v>
      </c>
      <c r="D157" s="225">
        <v>1.8020950999999998E-5</v>
      </c>
      <c r="E157" s="221">
        <v>1.3248841999999999E-5</v>
      </c>
      <c r="F157" s="225">
        <v>1.4978890000000001E-5</v>
      </c>
      <c r="G157" s="225">
        <v>1.4978890000000001E-5</v>
      </c>
      <c r="H157" s="225">
        <v>1.4978890000000001E-5</v>
      </c>
      <c r="I157" s="226">
        <v>1.4978890000000001E-5</v>
      </c>
      <c r="J157" s="226">
        <v>1.4978890000000001E-5</v>
      </c>
      <c r="K157" s="227">
        <v>1.4978890000000001E-5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2.1585578999999997E-2</v>
      </c>
      <c r="D158" s="225">
        <v>1.3316794000000002E-2</v>
      </c>
      <c r="E158" s="221">
        <v>1.1679343E-2</v>
      </c>
      <c r="F158" s="225">
        <v>1.5694401E-2</v>
      </c>
      <c r="G158" s="225">
        <v>1.5694401E-2</v>
      </c>
      <c r="H158" s="225">
        <v>1.5694401E-2</v>
      </c>
      <c r="I158" s="226">
        <v>1.5694401E-2</v>
      </c>
      <c r="J158" s="226">
        <v>1.5694401E-2</v>
      </c>
      <c r="K158" s="227">
        <v>1.5694401E-2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0.99764233479999986</v>
      </c>
      <c r="D159" s="225">
        <v>0.86850929899999996</v>
      </c>
      <c r="E159" s="221">
        <v>1.1661194825000001</v>
      </c>
      <c r="F159" s="225">
        <v>1.3102529440000001</v>
      </c>
      <c r="G159" s="225">
        <v>1.3102529440000001</v>
      </c>
      <c r="H159" s="225">
        <v>1.3102529440000001</v>
      </c>
      <c r="I159" s="226">
        <v>1.3102529440000001</v>
      </c>
      <c r="J159" s="226">
        <v>1.3102529440000001</v>
      </c>
      <c r="K159" s="227">
        <v>1.3102529440000001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9.4694924999999992E-3</v>
      </c>
      <c r="D160" s="225">
        <v>1.0154328999999998E-2</v>
      </c>
      <c r="E160" s="221">
        <v>0.11569451100000003</v>
      </c>
      <c r="F160" s="225">
        <v>1.01889405E-2</v>
      </c>
      <c r="G160" s="225">
        <v>1.01889405E-2</v>
      </c>
      <c r="H160" s="225">
        <v>1.01889405E-2</v>
      </c>
      <c r="I160" s="226">
        <v>1.01889405E-2</v>
      </c>
      <c r="J160" s="226">
        <v>1.01889405E-2</v>
      </c>
      <c r="K160" s="227">
        <v>1.01889405E-2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4.06224E-8</v>
      </c>
      <c r="D161" s="225">
        <v>4.06224E-8</v>
      </c>
      <c r="E161" s="221">
        <v>4.06224E-8</v>
      </c>
      <c r="F161" s="225">
        <v>4.06224E-8</v>
      </c>
      <c r="G161" s="225">
        <v>4.06224E-8</v>
      </c>
      <c r="H161" s="225">
        <v>4.06224E-8</v>
      </c>
      <c r="I161" s="226">
        <v>4.06224E-8</v>
      </c>
      <c r="J161" s="226">
        <v>4.06224E-8</v>
      </c>
      <c r="K161" s="227">
        <v>4.06224E-8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0.98823660000000013</v>
      </c>
      <c r="D162" s="225">
        <v>0.92226439019999995</v>
      </c>
      <c r="E162" s="221">
        <v>0.5595045756999999</v>
      </c>
      <c r="F162" s="225">
        <v>0.42124587459999996</v>
      </c>
      <c r="G162" s="225">
        <v>0.42124587459999996</v>
      </c>
      <c r="H162" s="225">
        <v>0.42124587459999996</v>
      </c>
      <c r="I162" s="226">
        <v>0.42124587459999996</v>
      </c>
      <c r="J162" s="226">
        <v>0.42124587459999996</v>
      </c>
      <c r="K162" s="227">
        <v>0.42124587459999996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3.5225217328890002E-2</v>
      </c>
      <c r="D163" s="225">
        <v>3.5225095686749995E-2</v>
      </c>
      <c r="E163" s="221">
        <v>1.56814365768E-2</v>
      </c>
      <c r="F163" s="225">
        <v>5.5431035768000007E-3</v>
      </c>
      <c r="G163" s="225">
        <v>5.5431035768000007E-3</v>
      </c>
      <c r="H163" s="225">
        <v>5.5431035768000007E-3</v>
      </c>
      <c r="I163" s="226">
        <v>5.5431035768000007E-3</v>
      </c>
      <c r="J163" s="226">
        <v>5.5431035768000007E-3</v>
      </c>
      <c r="K163" s="227">
        <v>5.5431035768000007E-3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3.2863750999999997E-2</v>
      </c>
      <c r="D164" s="225">
        <v>1.8638967000000003E-2</v>
      </c>
      <c r="E164" s="221">
        <v>5.5925860000000001E-3</v>
      </c>
      <c r="F164" s="225">
        <v>2.5710501E-2</v>
      </c>
      <c r="G164" s="225">
        <v>2.5710501E-2</v>
      </c>
      <c r="H164" s="225">
        <v>2.5710501E-2</v>
      </c>
      <c r="I164" s="226">
        <v>2.5710501E-2</v>
      </c>
      <c r="J164" s="226">
        <v>2.5710501E-2</v>
      </c>
      <c r="K164" s="227">
        <v>2.5710501E-2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1.1842372000000002E-3</v>
      </c>
      <c r="D165" s="225">
        <v>1.0377033000000002E-3</v>
      </c>
      <c r="E165" s="221">
        <v>1.1099178E-3</v>
      </c>
      <c r="F165" s="225">
        <v>1.1819401000000001E-3</v>
      </c>
      <c r="G165" s="225">
        <v>1.1819401000000001E-3</v>
      </c>
      <c r="H165" s="225">
        <v>1.1819401000000001E-3</v>
      </c>
      <c r="I165" s="226">
        <v>1.1819401000000001E-3</v>
      </c>
      <c r="J165" s="226">
        <v>1.1819401000000001E-3</v>
      </c>
      <c r="K165" s="227">
        <v>1.1819401000000001E-3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3.4271430000000001E-5</v>
      </c>
      <c r="D166" s="225">
        <v>2.7048461000000004E-5</v>
      </c>
      <c r="E166" s="221">
        <v>4.610413E-5</v>
      </c>
      <c r="F166" s="225">
        <v>5.2932809999999996E-5</v>
      </c>
      <c r="G166" s="225">
        <v>5.2932809999999996E-5</v>
      </c>
      <c r="H166" s="225">
        <v>5.2932809999999996E-5</v>
      </c>
      <c r="I166" s="226">
        <v>5.2932809999999996E-5</v>
      </c>
      <c r="J166" s="226">
        <v>5.2932809999999996E-5</v>
      </c>
      <c r="K166" s="227">
        <v>5.2932809999999996E-5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2.5644115429999998</v>
      </c>
      <c r="D168" s="225">
        <v>2.0314981690000002</v>
      </c>
      <c r="E168" s="221">
        <v>1.832369855</v>
      </c>
      <c r="F168" s="225">
        <v>3.2308718320000001</v>
      </c>
      <c r="G168" s="225">
        <v>3.2308718320000001</v>
      </c>
      <c r="H168" s="225">
        <v>3.2308718320000001</v>
      </c>
      <c r="I168" s="226">
        <v>3.2308718320000001</v>
      </c>
      <c r="J168" s="226">
        <v>3.2308718320000001</v>
      </c>
      <c r="K168" s="227">
        <v>3.2308718320000001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1.5714148000000001E-2</v>
      </c>
      <c r="D169" s="225">
        <v>1.4413635999999999E-2</v>
      </c>
      <c r="E169" s="221">
        <v>8.1065186000000011E-3</v>
      </c>
      <c r="F169" s="225">
        <v>1.129485E-2</v>
      </c>
      <c r="G169" s="225">
        <v>1.129485E-2</v>
      </c>
      <c r="H169" s="225">
        <v>1.129485E-2</v>
      </c>
      <c r="I169" s="226">
        <v>1.129485E-2</v>
      </c>
      <c r="J169" s="226">
        <v>1.129485E-2</v>
      </c>
      <c r="K169" s="227">
        <v>1.129485E-2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1.045272043</v>
      </c>
      <c r="D170" s="225">
        <v>0.63595300299999991</v>
      </c>
      <c r="E170" s="221">
        <v>0.60616773800000001</v>
      </c>
      <c r="F170" s="225">
        <v>0.4405514470000001</v>
      </c>
      <c r="G170" s="225">
        <v>0.4405514470000001</v>
      </c>
      <c r="H170" s="225">
        <v>0.4405514470000001</v>
      </c>
      <c r="I170" s="226">
        <v>0.4405514470000001</v>
      </c>
      <c r="J170" s="226">
        <v>0.4405514470000001</v>
      </c>
      <c r="K170" s="227">
        <v>0.4405514470000001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2.1288161900000001E-2</v>
      </c>
      <c r="D171" s="225">
        <v>2.1613485200000001E-2</v>
      </c>
      <c r="E171" s="221">
        <v>5.9881677000000006E-3</v>
      </c>
      <c r="F171" s="225">
        <v>1.3822456699999999E-2</v>
      </c>
      <c r="G171" s="225">
        <v>1.3822456699999999E-2</v>
      </c>
      <c r="H171" s="225">
        <v>1.3822456699999999E-2</v>
      </c>
      <c r="I171" s="226">
        <v>1.3822456699999999E-2</v>
      </c>
      <c r="J171" s="226">
        <v>1.3822456699999999E-2</v>
      </c>
      <c r="K171" s="227">
        <v>1.3822456699999999E-2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20.595039565</v>
      </c>
      <c r="D172" s="225">
        <v>17.931885737000002</v>
      </c>
      <c r="E172" s="221">
        <v>19.143912608000001</v>
      </c>
      <c r="F172" s="225">
        <v>21.91933337</v>
      </c>
      <c r="G172" s="225">
        <v>21.91933337</v>
      </c>
      <c r="H172" s="225">
        <v>21.91933337</v>
      </c>
      <c r="I172" s="226">
        <v>21.91933337</v>
      </c>
      <c r="J172" s="226">
        <v>21.91933337</v>
      </c>
      <c r="K172" s="227">
        <v>21.91933337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0.62901989950000003</v>
      </c>
      <c r="D173" s="225">
        <v>0.59859321349999994</v>
      </c>
      <c r="E173" s="221">
        <v>0.49532077450000006</v>
      </c>
      <c r="F173" s="225">
        <v>0.44228025809999999</v>
      </c>
      <c r="G173" s="225">
        <v>0.44228025809999999</v>
      </c>
      <c r="H173" s="225">
        <v>0.44228025809999999</v>
      </c>
      <c r="I173" s="226">
        <v>0.44228025809999999</v>
      </c>
      <c r="J173" s="226">
        <v>0.44228025809999999</v>
      </c>
      <c r="K173" s="227">
        <v>0.44228025809999999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3.4040514100000002E-2</v>
      </c>
      <c r="D174" s="225">
        <v>2.7109552699999998E-2</v>
      </c>
      <c r="E174" s="221">
        <v>9.3565347000000004E-3</v>
      </c>
      <c r="F174" s="225">
        <v>7.1567139400000007E-2</v>
      </c>
      <c r="G174" s="225">
        <v>7.1567139400000007E-2</v>
      </c>
      <c r="H174" s="225">
        <v>7.1567139400000007E-2</v>
      </c>
      <c r="I174" s="226">
        <v>7.1567139400000007E-2</v>
      </c>
      <c r="J174" s="226">
        <v>7.1567139400000007E-2</v>
      </c>
      <c r="K174" s="227">
        <v>7.1567139400000007E-2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3.0441101000000005E-2</v>
      </c>
      <c r="D175" s="225">
        <v>1.85169107E-2</v>
      </c>
      <c r="E175" s="221">
        <v>1.4991643400000001E-2</v>
      </c>
      <c r="F175" s="225">
        <v>3.8589915999999998E-3</v>
      </c>
      <c r="G175" s="225">
        <v>3.8589915999999998E-3</v>
      </c>
      <c r="H175" s="225">
        <v>3.8589915999999998E-3</v>
      </c>
      <c r="I175" s="226">
        <v>3.8589915999999998E-3</v>
      </c>
      <c r="J175" s="226">
        <v>3.8589915999999998E-3</v>
      </c>
      <c r="K175" s="227">
        <v>3.8589915999999998E-3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8.7882780399999999E-2</v>
      </c>
      <c r="D176" s="225">
        <v>5.3771294900000002E-2</v>
      </c>
      <c r="E176" s="221">
        <v>5.9582402999999997E-3</v>
      </c>
      <c r="F176" s="225">
        <v>2.0933989999999997E-3</v>
      </c>
      <c r="G176" s="225">
        <v>2.0933989999999997E-3</v>
      </c>
      <c r="H176" s="225">
        <v>2.0933989999999997E-3</v>
      </c>
      <c r="I176" s="226">
        <v>2.0933989999999997E-3</v>
      </c>
      <c r="J176" s="226">
        <v>2.0933989999999997E-3</v>
      </c>
      <c r="K176" s="227">
        <v>2.0933989999999997E-3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2.5095678E-2</v>
      </c>
      <c r="D177" s="225">
        <v>3.6144295E-2</v>
      </c>
      <c r="E177" s="221">
        <v>2.1245633000000003E-2</v>
      </c>
      <c r="F177" s="225">
        <v>3.13381852E-2</v>
      </c>
      <c r="G177" s="225">
        <v>3.13381852E-2</v>
      </c>
      <c r="H177" s="225">
        <v>3.13381852E-2</v>
      </c>
      <c r="I177" s="226">
        <v>3.13381852E-2</v>
      </c>
      <c r="J177" s="226">
        <v>3.13381852E-2</v>
      </c>
      <c r="K177" s="227">
        <v>3.13381852E-2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3.4925684999999999E-3</v>
      </c>
      <c r="D178" s="225">
        <v>1.4644988999999999E-3</v>
      </c>
      <c r="E178" s="221">
        <v>5.7424275999999998E-3</v>
      </c>
      <c r="F178" s="225">
        <v>3.0270012000000002E-3</v>
      </c>
      <c r="G178" s="225">
        <v>3.0270012000000002E-3</v>
      </c>
      <c r="H178" s="225">
        <v>3.0270012000000002E-3</v>
      </c>
      <c r="I178" s="226">
        <v>3.0270012000000002E-3</v>
      </c>
      <c r="J178" s="226">
        <v>3.0270012000000002E-3</v>
      </c>
      <c r="K178" s="227">
        <v>3.0270012000000002E-3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14.760014066000002</v>
      </c>
      <c r="D179" s="225">
        <v>12.479966205000002</v>
      </c>
      <c r="E179" s="221">
        <v>10.504553359999999</v>
      </c>
      <c r="F179" s="225">
        <v>13.001398760000001</v>
      </c>
      <c r="G179" s="225">
        <v>13.001398760000001</v>
      </c>
      <c r="H179" s="225">
        <v>13.001398760000001</v>
      </c>
      <c r="I179" s="226">
        <v>13.001398760000001</v>
      </c>
      <c r="J179" s="226">
        <v>13.001398760000001</v>
      </c>
      <c r="K179" s="227">
        <v>13.001398760000001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3.3656910800000008</v>
      </c>
      <c r="D180" s="225">
        <v>3.5659882799999996</v>
      </c>
      <c r="E180" s="221">
        <v>2.02480065</v>
      </c>
      <c r="F180" s="225">
        <v>2.7159335599999999</v>
      </c>
      <c r="G180" s="225">
        <v>2.7159335599999999</v>
      </c>
      <c r="H180" s="225">
        <v>2.7159335599999999</v>
      </c>
      <c r="I180" s="226">
        <v>2.7159335599999999</v>
      </c>
      <c r="J180" s="226">
        <v>2.7159335599999999</v>
      </c>
      <c r="K180" s="227">
        <v>2.7159335599999999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2.9137519999999999E-3</v>
      </c>
      <c r="D181" s="225">
        <v>3.0687551000000003E-3</v>
      </c>
      <c r="E181" s="221">
        <v>2.8629429999999997E-3</v>
      </c>
      <c r="F181" s="225">
        <v>4.328592E-3</v>
      </c>
      <c r="G181" s="225">
        <v>4.328592E-3</v>
      </c>
      <c r="H181" s="225">
        <v>4.328592E-3</v>
      </c>
      <c r="I181" s="226">
        <v>4.328592E-3</v>
      </c>
      <c r="J181" s="226">
        <v>4.328592E-3</v>
      </c>
      <c r="K181" s="227">
        <v>4.328592E-3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1.8085183837000001</v>
      </c>
      <c r="D182" s="225">
        <v>1.6754994855000001</v>
      </c>
      <c r="E182" s="221">
        <v>1.410275529</v>
      </c>
      <c r="F182" s="225">
        <v>1.3086470200000002</v>
      </c>
      <c r="G182" s="225">
        <v>1.3086470200000002</v>
      </c>
      <c r="H182" s="225">
        <v>1.3086470200000002</v>
      </c>
      <c r="I182" s="226">
        <v>1.3086470200000002</v>
      </c>
      <c r="J182" s="226">
        <v>1.3086470200000002</v>
      </c>
      <c r="K182" s="227">
        <v>1.3086470200000002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1.7202458000000002E-5</v>
      </c>
      <c r="D183" s="225">
        <v>1.2200204999999999E-5</v>
      </c>
      <c r="E183" s="221">
        <v>9.6273600000000009E-6</v>
      </c>
      <c r="F183" s="225">
        <v>9.3044330000000005E-6</v>
      </c>
      <c r="G183" s="225">
        <v>9.3044330000000005E-6</v>
      </c>
      <c r="H183" s="225">
        <v>9.3044330000000005E-6</v>
      </c>
      <c r="I183" s="226">
        <v>9.3044330000000005E-6</v>
      </c>
      <c r="J183" s="226">
        <v>9.3044330000000005E-6</v>
      </c>
      <c r="K183" s="227">
        <v>9.3044330000000005E-6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3.602634E-3</v>
      </c>
      <c r="D184" s="225">
        <v>3.222791E-3</v>
      </c>
      <c r="E184" s="221">
        <v>2.7473470999999998E-3</v>
      </c>
      <c r="F184" s="225">
        <v>3.0777388999999999E-3</v>
      </c>
      <c r="G184" s="225">
        <v>3.0777388999999999E-3</v>
      </c>
      <c r="H184" s="225">
        <v>3.0777388999999999E-3</v>
      </c>
      <c r="I184" s="226">
        <v>3.0777388999999999E-3</v>
      </c>
      <c r="J184" s="226">
        <v>3.0777388999999999E-3</v>
      </c>
      <c r="K184" s="227">
        <v>3.0777388999999999E-3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5.1393350000000001E-4</v>
      </c>
      <c r="D185" s="225">
        <v>2.3208056999999999E-4</v>
      </c>
      <c r="E185" s="221">
        <v>3.7937180000000004E-4</v>
      </c>
      <c r="F185" s="225">
        <v>6.2615969999999996E-4</v>
      </c>
      <c r="G185" s="225">
        <v>6.2615969999999996E-4</v>
      </c>
      <c r="H185" s="225">
        <v>6.2615969999999996E-4</v>
      </c>
      <c r="I185" s="226">
        <v>6.2615969999999996E-4</v>
      </c>
      <c r="J185" s="226">
        <v>6.2615969999999996E-4</v>
      </c>
      <c r="K185" s="227">
        <v>6.2615969999999996E-4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0.30807427999999998</v>
      </c>
      <c r="D186" s="225">
        <v>0.28792428000000003</v>
      </c>
      <c r="E186" s="221">
        <v>0.26882432439999998</v>
      </c>
      <c r="F186" s="225">
        <v>0.31980250999999998</v>
      </c>
      <c r="G186" s="225">
        <v>0.31980250999999998</v>
      </c>
      <c r="H186" s="225">
        <v>0.31980250999999998</v>
      </c>
      <c r="I186" s="226">
        <v>0.31980250999999998</v>
      </c>
      <c r="J186" s="226">
        <v>0.31980250999999998</v>
      </c>
      <c r="K186" s="227">
        <v>0.31980250999999998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1.2921996600000003E-2</v>
      </c>
      <c r="D187" s="225">
        <v>5.7294885100000002E-3</v>
      </c>
      <c r="E187" s="221">
        <v>1.2677388E-2</v>
      </c>
      <c r="F187" s="225">
        <v>2.2291542000000001E-2</v>
      </c>
      <c r="G187" s="225">
        <v>2.2291542000000001E-2</v>
      </c>
      <c r="H187" s="225">
        <v>2.2291542000000001E-2</v>
      </c>
      <c r="I187" s="226">
        <v>2.2291542000000001E-2</v>
      </c>
      <c r="J187" s="226">
        <v>2.2291542000000001E-2</v>
      </c>
      <c r="K187" s="227">
        <v>2.2291542000000001E-2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3.6968862759999994</v>
      </c>
      <c r="D189" s="225">
        <v>3.2219787379999998</v>
      </c>
      <c r="E189" s="221">
        <v>2.310260988</v>
      </c>
      <c r="F189" s="225">
        <v>4.2207084349999997</v>
      </c>
      <c r="G189" s="225">
        <v>4.2207084349999997</v>
      </c>
      <c r="H189" s="225">
        <v>4.2207084349999997</v>
      </c>
      <c r="I189" s="226">
        <v>4.2207084349999997</v>
      </c>
      <c r="J189" s="226">
        <v>4.2207084349999997</v>
      </c>
      <c r="K189" s="227">
        <v>4.2207084349999997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0.16708504000000002</v>
      </c>
      <c r="D190" s="225">
        <v>0.105442377</v>
      </c>
      <c r="E190" s="221">
        <v>0.14915402000000003</v>
      </c>
      <c r="F190" s="225">
        <v>0.33173007000000004</v>
      </c>
      <c r="G190" s="225">
        <v>0.33173007000000004</v>
      </c>
      <c r="H190" s="225">
        <v>0.33173007000000004</v>
      </c>
      <c r="I190" s="226">
        <v>0.33173007000000004</v>
      </c>
      <c r="J190" s="226">
        <v>0.33173007000000004</v>
      </c>
      <c r="K190" s="227">
        <v>0.33173007000000004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1.7578736E-5</v>
      </c>
      <c r="D191" s="225">
        <v>6.7769100000000001E-6</v>
      </c>
      <c r="E191" s="221">
        <v>6.4583849999999997E-6</v>
      </c>
      <c r="F191" s="225">
        <v>1.7608248000000001E-6</v>
      </c>
      <c r="G191" s="225">
        <v>1.7608248000000001E-6</v>
      </c>
      <c r="H191" s="225">
        <v>1.7608248000000001E-6</v>
      </c>
      <c r="I191" s="226">
        <v>1.7608248000000001E-6</v>
      </c>
      <c r="J191" s="226">
        <v>1.7608248000000001E-6</v>
      </c>
      <c r="K191" s="227">
        <v>1.7608248000000001E-6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7.7924048999999995E-2</v>
      </c>
      <c r="D192" s="225">
        <v>5.1098757000000002E-2</v>
      </c>
      <c r="E192" s="221">
        <v>4.139488899999999E-2</v>
      </c>
      <c r="F192" s="225">
        <v>1.9466047E-2</v>
      </c>
      <c r="G192" s="225">
        <v>1.9466047E-2</v>
      </c>
      <c r="H192" s="225">
        <v>1.9466047E-2</v>
      </c>
      <c r="I192" s="226">
        <v>1.9466047E-2</v>
      </c>
      <c r="J192" s="226">
        <v>1.9466047E-2</v>
      </c>
      <c r="K192" s="227">
        <v>1.9466047E-2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4.4959842499999993</v>
      </c>
      <c r="D193" s="225">
        <v>0.7674700069999999</v>
      </c>
      <c r="E193" s="221">
        <v>3.9735387700000002</v>
      </c>
      <c r="F193" s="225">
        <v>2.7184144899999998</v>
      </c>
      <c r="G193" s="225">
        <v>2.7184144899999998</v>
      </c>
      <c r="H193" s="225">
        <v>2.7184144899999998</v>
      </c>
      <c r="I193" s="226">
        <v>2.7184144899999998</v>
      </c>
      <c r="J193" s="226">
        <v>2.7184144899999998</v>
      </c>
      <c r="K193" s="227">
        <v>2.7184144899999998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8.6658329999999995E-3</v>
      </c>
      <c r="D194" s="225">
        <v>1.0152593000000001E-2</v>
      </c>
      <c r="E194" s="221">
        <v>1.0026671000000001E-2</v>
      </c>
      <c r="F194" s="225">
        <v>2.2732548000000002E-2</v>
      </c>
      <c r="G194" s="225">
        <v>2.2732548000000002E-2</v>
      </c>
      <c r="H194" s="225">
        <v>2.2732548000000002E-2</v>
      </c>
      <c r="I194" s="226">
        <v>2.2732548000000002E-2</v>
      </c>
      <c r="J194" s="226">
        <v>2.2732548000000002E-2</v>
      </c>
      <c r="K194" s="227">
        <v>2.2732548000000002E-2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5.1603548600000007E-2</v>
      </c>
      <c r="D195" s="225">
        <v>2.0438040839999998E-2</v>
      </c>
      <c r="E195" s="221">
        <v>6.1453005000000005E-2</v>
      </c>
      <c r="F195" s="225">
        <v>7.4712262999999987E-2</v>
      </c>
      <c r="G195" s="225">
        <v>7.4712262999999987E-2</v>
      </c>
      <c r="H195" s="225">
        <v>7.4712262999999987E-2</v>
      </c>
      <c r="I195" s="226">
        <v>7.4712262999999987E-2</v>
      </c>
      <c r="J195" s="226">
        <v>7.4712262999999987E-2</v>
      </c>
      <c r="K195" s="227">
        <v>7.4712262999999987E-2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1.5035124E-4</v>
      </c>
      <c r="D196" s="225">
        <v>9.2825159999999991E-5</v>
      </c>
      <c r="E196" s="221">
        <v>1.0039443E-4</v>
      </c>
      <c r="F196" s="225">
        <v>1.0804864000000001E-4</v>
      </c>
      <c r="G196" s="225">
        <v>1.0804864000000001E-4</v>
      </c>
      <c r="H196" s="225">
        <v>1.0804864000000001E-4</v>
      </c>
      <c r="I196" s="226">
        <v>1.0804864000000001E-4</v>
      </c>
      <c r="J196" s="226">
        <v>1.0804864000000001E-4</v>
      </c>
      <c r="K196" s="227">
        <v>1.0804864000000001E-4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4.4960663070000004</v>
      </c>
      <c r="D197" s="225">
        <v>4.0155128629999997</v>
      </c>
      <c r="E197" s="221">
        <v>4.8553911200000002</v>
      </c>
      <c r="F197" s="225">
        <v>5.5461579199999997</v>
      </c>
      <c r="G197" s="225">
        <v>5.5461579199999997</v>
      </c>
      <c r="H197" s="225">
        <v>5.5461579199999997</v>
      </c>
      <c r="I197" s="226">
        <v>5.5461579199999997</v>
      </c>
      <c r="J197" s="226">
        <v>5.5461579199999997</v>
      </c>
      <c r="K197" s="227">
        <v>5.5461579199999997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1.2244877860000001</v>
      </c>
      <c r="D198" s="225">
        <v>1.3307719060000001</v>
      </c>
      <c r="E198" s="221">
        <v>0.99026592199999985</v>
      </c>
      <c r="F198" s="225">
        <v>1.5723807600000002</v>
      </c>
      <c r="G198" s="225">
        <v>1.5723807600000002</v>
      </c>
      <c r="H198" s="225">
        <v>1.5723807600000002</v>
      </c>
      <c r="I198" s="226">
        <v>1.5723807600000002</v>
      </c>
      <c r="J198" s="226">
        <v>1.5723807600000002</v>
      </c>
      <c r="K198" s="227">
        <v>1.5723807600000002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5.1250440000000005E-3</v>
      </c>
      <c r="D199" s="225">
        <v>4.8681469999999998E-3</v>
      </c>
      <c r="E199" s="221">
        <v>4.0748260000000001E-3</v>
      </c>
      <c r="F199" s="225">
        <v>4.1780870000000005E-3</v>
      </c>
      <c r="G199" s="225">
        <v>4.1780870000000005E-3</v>
      </c>
      <c r="H199" s="225">
        <v>4.1780870000000005E-3</v>
      </c>
      <c r="I199" s="226">
        <v>4.1780870000000005E-3</v>
      </c>
      <c r="J199" s="226">
        <v>4.1780870000000005E-3</v>
      </c>
      <c r="K199" s="227">
        <v>4.1780870000000005E-3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33.642779366300005</v>
      </c>
      <c r="D200" s="225">
        <v>29.070341874700002</v>
      </c>
      <c r="E200" s="221">
        <v>21.547394185799998</v>
      </c>
      <c r="F200" s="225">
        <v>24.613817180599998</v>
      </c>
      <c r="G200" s="225">
        <v>24.613817180599998</v>
      </c>
      <c r="H200" s="225">
        <v>24.613817180599998</v>
      </c>
      <c r="I200" s="226">
        <v>24.613817180599998</v>
      </c>
      <c r="J200" s="226">
        <v>24.613817180599998</v>
      </c>
      <c r="K200" s="227">
        <v>24.613817180599998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2.1974104169999999</v>
      </c>
      <c r="D201" s="225">
        <v>1.7411028696999997</v>
      </c>
      <c r="E201" s="221">
        <v>1.2308058340000001</v>
      </c>
      <c r="F201" s="225">
        <v>1.5777783466999999</v>
      </c>
      <c r="G201" s="225">
        <v>1.5777783466999999</v>
      </c>
      <c r="H201" s="225">
        <v>1.5777783466999999</v>
      </c>
      <c r="I201" s="226">
        <v>1.5777783466999999</v>
      </c>
      <c r="J201" s="226">
        <v>1.5777783466999999</v>
      </c>
      <c r="K201" s="227">
        <v>1.5777783466999999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776.70992651236918</v>
      </c>
      <c r="D202" s="231">
        <f t="shared" ref="D202:K202" si="0">SUM(D7:D201)</f>
        <v>742.99691122861202</v>
      </c>
      <c r="E202" s="231">
        <f t="shared" si="0"/>
        <v>699.25666090877201</v>
      </c>
      <c r="F202" s="231">
        <f t="shared" si="0"/>
        <v>744.06208149007011</v>
      </c>
      <c r="G202" s="231">
        <f t="shared" si="0"/>
        <v>744.06208149007011</v>
      </c>
      <c r="H202" s="231">
        <f t="shared" si="0"/>
        <v>744.06208149007011</v>
      </c>
      <c r="I202" s="232">
        <f t="shared" si="0"/>
        <v>744.06208149007011</v>
      </c>
      <c r="J202" s="232">
        <f t="shared" si="0"/>
        <v>744.06208149007011</v>
      </c>
      <c r="K202" s="233">
        <f t="shared" si="0"/>
        <v>744.06208149007011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261.64203480126821</v>
      </c>
      <c r="D204" s="225">
        <f t="shared" si="1"/>
        <v>237.89277687679018</v>
      </c>
      <c r="E204" s="225">
        <f t="shared" si="1"/>
        <v>214.73382092758814</v>
      </c>
      <c r="F204" s="225">
        <f t="shared" si="1"/>
        <v>225.97704219152197</v>
      </c>
      <c r="G204" s="225">
        <f t="shared" si="1"/>
        <v>225.97704219152197</v>
      </c>
      <c r="H204" s="225">
        <f t="shared" si="1"/>
        <v>225.97704219152197</v>
      </c>
      <c r="I204" s="225">
        <f t="shared" si="1"/>
        <v>225.97704219152197</v>
      </c>
      <c r="J204" s="225">
        <f t="shared" si="1"/>
        <v>225.97704219152197</v>
      </c>
      <c r="K204" s="227">
        <f t="shared" si="1"/>
        <v>225.97704219152197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9.2272727791270004</v>
      </c>
      <c r="D205" s="225">
        <f t="shared" si="2"/>
        <v>8.4235291869460021</v>
      </c>
      <c r="E205" s="225">
        <f t="shared" si="2"/>
        <v>17.668802176988002</v>
      </c>
      <c r="F205" s="225">
        <f t="shared" si="2"/>
        <v>11.113541215182002</v>
      </c>
      <c r="G205" s="225">
        <f t="shared" si="2"/>
        <v>11.113541215182002</v>
      </c>
      <c r="H205" s="225">
        <f t="shared" si="2"/>
        <v>11.113541215182002</v>
      </c>
      <c r="I205" s="225">
        <f t="shared" si="2"/>
        <v>11.113541215182002</v>
      </c>
      <c r="J205" s="225">
        <f t="shared" si="2"/>
        <v>11.113541215182002</v>
      </c>
      <c r="K205" s="227">
        <f t="shared" si="2"/>
        <v>11.113541215182002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3.0825858562989999E-2</v>
      </c>
      <c r="D206" s="225">
        <f t="shared" si="3"/>
        <v>4.1818502069630004E-2</v>
      </c>
      <c r="E206" s="221">
        <f t="shared" si="3"/>
        <v>2.6221480629970005E-2</v>
      </c>
      <c r="F206" s="225">
        <f t="shared" si="3"/>
        <v>3.6393522584500002E-2</v>
      </c>
      <c r="G206" s="225">
        <f t="shared" si="3"/>
        <v>3.6393522584500002E-2</v>
      </c>
      <c r="H206" s="225">
        <f t="shared" si="3"/>
        <v>3.6393522584500002E-2</v>
      </c>
      <c r="I206" s="226">
        <f t="shared" si="3"/>
        <v>3.6393522584500002E-2</v>
      </c>
      <c r="J206" s="226">
        <f t="shared" si="3"/>
        <v>3.6393522584500002E-2</v>
      </c>
      <c r="K206" s="227">
        <f t="shared" si="3"/>
        <v>3.6393522584500002E-2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12.7795575708077</v>
      </c>
      <c r="D207" s="225">
        <f t="shared" si="4"/>
        <v>14.280990639406198</v>
      </c>
      <c r="E207" s="221">
        <f t="shared" si="4"/>
        <v>11.848061436206201</v>
      </c>
      <c r="F207" s="225">
        <f t="shared" si="4"/>
        <v>11.591289838863199</v>
      </c>
      <c r="G207" s="225">
        <f t="shared" si="4"/>
        <v>11.591289838863199</v>
      </c>
      <c r="H207" s="225">
        <f t="shared" si="4"/>
        <v>11.591289838863199</v>
      </c>
      <c r="I207" s="226">
        <f t="shared" si="4"/>
        <v>11.591289838863199</v>
      </c>
      <c r="J207" s="226">
        <f t="shared" si="4"/>
        <v>11.591289838863199</v>
      </c>
      <c r="K207" s="227">
        <f t="shared" si="4"/>
        <v>11.591289838863199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2.1923985911999996E-2</v>
      </c>
      <c r="D208" s="225">
        <f t="shared" si="5"/>
        <v>2.1997152576999995E-2</v>
      </c>
      <c r="E208" s="221">
        <f t="shared" si="5"/>
        <v>0.83347833397000015</v>
      </c>
      <c r="F208" s="225">
        <f t="shared" si="5"/>
        <v>3.9923718032000004E-2</v>
      </c>
      <c r="G208" s="225">
        <f t="shared" si="5"/>
        <v>3.9923718032000004E-2</v>
      </c>
      <c r="H208" s="225">
        <f t="shared" si="5"/>
        <v>3.9923718032000004E-2</v>
      </c>
      <c r="I208" s="226">
        <f t="shared" si="5"/>
        <v>3.9923718032000004E-2</v>
      </c>
      <c r="J208" s="226">
        <f t="shared" si="5"/>
        <v>3.9923718032000004E-2</v>
      </c>
      <c r="K208" s="227">
        <f t="shared" si="5"/>
        <v>3.9923718032000004E-2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416.80955913606817</v>
      </c>
      <c r="D210" s="240">
        <f t="shared" si="6"/>
        <v>383.00343139729017</v>
      </c>
      <c r="E210" s="240">
        <f t="shared" si="6"/>
        <v>340.56417413958815</v>
      </c>
      <c r="F210" s="240">
        <f t="shared" si="6"/>
        <v>351.006641328922</v>
      </c>
      <c r="G210" s="240">
        <f t="shared" si="6"/>
        <v>351.006641328922</v>
      </c>
      <c r="H210" s="240">
        <f t="shared" si="6"/>
        <v>351.006641328922</v>
      </c>
      <c r="I210" s="241">
        <f t="shared" si="6"/>
        <v>351.006641328922</v>
      </c>
      <c r="J210" s="241">
        <f t="shared" si="6"/>
        <v>351.006641328922</v>
      </c>
      <c r="K210" s="242">
        <f t="shared" si="6"/>
        <v>351.006641328922</v>
      </c>
    </row>
    <row r="211" spans="2:11">
      <c r="B211" s="239" t="s">
        <v>25</v>
      </c>
      <c r="C211" s="243">
        <f t="shared" ref="C211:K211" si="7">SUMIF($N$7:$N$208,$B$211,C$7:C$208)</f>
        <v>142.857974610127</v>
      </c>
      <c r="D211" s="243">
        <f t="shared" si="7"/>
        <v>129.836755204946</v>
      </c>
      <c r="E211" s="243">
        <f t="shared" si="7"/>
        <v>130.018077384988</v>
      </c>
      <c r="F211" s="243">
        <f t="shared" si="7"/>
        <v>166.53782398618199</v>
      </c>
      <c r="G211" s="243">
        <f t="shared" si="7"/>
        <v>166.53782398618199</v>
      </c>
      <c r="H211" s="243">
        <f t="shared" si="7"/>
        <v>166.53782398618199</v>
      </c>
      <c r="I211" s="244">
        <f t="shared" si="7"/>
        <v>166.53782398618199</v>
      </c>
      <c r="J211" s="244">
        <f t="shared" si="7"/>
        <v>166.53782398618199</v>
      </c>
      <c r="K211" s="245">
        <f t="shared" si="7"/>
        <v>166.53782398618199</v>
      </c>
    </row>
    <row r="212" spans="2:11">
      <c r="B212" s="239" t="s">
        <v>239</v>
      </c>
      <c r="C212" s="243">
        <f t="shared" ref="C212:K212" si="8">SUMIF($N$7:$N$208,$B$212,C$7:C$208)</f>
        <v>5.3450525477989994E-2</v>
      </c>
      <c r="D212" s="243">
        <f t="shared" si="8"/>
        <v>5.6185793410630007E-2</v>
      </c>
      <c r="E212" s="243">
        <f t="shared" si="8"/>
        <v>3.8257865850970005E-2</v>
      </c>
      <c r="F212" s="243">
        <f t="shared" si="8"/>
        <v>6.2277179162300002E-2</v>
      </c>
      <c r="G212" s="243">
        <f t="shared" si="8"/>
        <v>6.2277179162300002E-2</v>
      </c>
      <c r="H212" s="243">
        <f t="shared" si="8"/>
        <v>6.2277179162300002E-2</v>
      </c>
      <c r="I212" s="244">
        <f t="shared" si="8"/>
        <v>6.2277179162300002E-2</v>
      </c>
      <c r="J212" s="244">
        <f t="shared" si="8"/>
        <v>6.2277179162300002E-2</v>
      </c>
      <c r="K212" s="245">
        <f t="shared" si="8"/>
        <v>6.2277179162300002E-2</v>
      </c>
    </row>
    <row r="213" spans="2:11">
      <c r="B213" s="239" t="s">
        <v>429</v>
      </c>
      <c r="C213" s="243">
        <f t="shared" ref="C213:K213" si="9">SUMIF($N$7:$N$208,$B$213,C$7:C$208)</f>
        <v>30.356253897548108</v>
      </c>
      <c r="D213" s="243">
        <f t="shared" si="9"/>
        <v>38.989464997335411</v>
      </c>
      <c r="E213" s="243">
        <f t="shared" si="9"/>
        <v>36.458269132891196</v>
      </c>
      <c r="F213" s="243">
        <f t="shared" si="9"/>
        <v>24.597767759431498</v>
      </c>
      <c r="G213" s="243">
        <f t="shared" si="9"/>
        <v>24.597767759431498</v>
      </c>
      <c r="H213" s="243">
        <f t="shared" si="9"/>
        <v>24.597767759431498</v>
      </c>
      <c r="I213" s="244">
        <f t="shared" si="9"/>
        <v>24.597767759431498</v>
      </c>
      <c r="J213" s="244">
        <f t="shared" si="9"/>
        <v>24.597767759431498</v>
      </c>
      <c r="K213" s="245">
        <f t="shared" si="9"/>
        <v>24.597767759431498</v>
      </c>
    </row>
    <row r="214" spans="2:11">
      <c r="B214" s="239" t="s">
        <v>430</v>
      </c>
      <c r="C214" s="243">
        <f t="shared" ref="C214:K214" si="10">SUMIF($N$7:$N$208,$B$214,C$7:C$208)</f>
        <v>159.59189456533659</v>
      </c>
      <c r="D214" s="243">
        <f t="shared" si="10"/>
        <v>183.97697648760294</v>
      </c>
      <c r="E214" s="243">
        <f t="shared" si="10"/>
        <v>164.84189121248301</v>
      </c>
      <c r="F214" s="243">
        <f t="shared" si="10"/>
        <v>188.33785943053999</v>
      </c>
      <c r="G214" s="243">
        <f t="shared" si="10"/>
        <v>188.33785943053999</v>
      </c>
      <c r="H214" s="243">
        <f t="shared" si="10"/>
        <v>188.33785943053999</v>
      </c>
      <c r="I214" s="244">
        <f t="shared" si="10"/>
        <v>188.33785943053999</v>
      </c>
      <c r="J214" s="244">
        <f t="shared" si="10"/>
        <v>188.33785943053999</v>
      </c>
      <c r="K214" s="245">
        <f t="shared" si="10"/>
        <v>188.33785943053999</v>
      </c>
    </row>
    <row r="215" spans="2:11">
      <c r="B215" s="239" t="s">
        <v>431</v>
      </c>
      <c r="C215" s="243">
        <f t="shared" ref="C215:K215" si="11">SUMIF($N$7:$N$208,$B$215,C$7:C$208)</f>
        <v>27.040793777811999</v>
      </c>
      <c r="D215" s="243">
        <f t="shared" si="11"/>
        <v>7.1340973480269998</v>
      </c>
      <c r="E215" s="243">
        <f t="shared" si="11"/>
        <v>27.335991172970004</v>
      </c>
      <c r="F215" s="243">
        <f t="shared" si="11"/>
        <v>13.519711805832001</v>
      </c>
      <c r="G215" s="243">
        <f t="shared" si="11"/>
        <v>13.519711805832001</v>
      </c>
      <c r="H215" s="243">
        <f t="shared" si="11"/>
        <v>13.519711805832001</v>
      </c>
      <c r="I215" s="244">
        <f t="shared" si="11"/>
        <v>13.519711805832001</v>
      </c>
      <c r="J215" s="244">
        <f t="shared" si="11"/>
        <v>13.519711805832001</v>
      </c>
      <c r="K215" s="245">
        <f t="shared" si="11"/>
        <v>13.519711805832001</v>
      </c>
    </row>
    <row r="216" spans="2:11">
      <c r="B216" s="246" t="s">
        <v>476</v>
      </c>
      <c r="C216" s="247">
        <f t="shared" ref="C216:K217" si="12">SUMIF($O$7:$O$208,$B216,C$7:C$208)</f>
        <v>2.777993744702</v>
      </c>
      <c r="D216" s="247">
        <f t="shared" si="12"/>
        <v>1.765464407157</v>
      </c>
      <c r="E216" s="247">
        <f t="shared" si="12"/>
        <v>2.6270555193299998</v>
      </c>
      <c r="F216" s="247">
        <f t="shared" si="12"/>
        <v>2.1147488597120003</v>
      </c>
      <c r="G216" s="247">
        <f t="shared" si="12"/>
        <v>2.1147488597120003</v>
      </c>
      <c r="H216" s="247">
        <f t="shared" si="12"/>
        <v>2.1147488597120003</v>
      </c>
      <c r="I216" s="247">
        <f t="shared" si="12"/>
        <v>2.1147488597120003</v>
      </c>
      <c r="J216" s="247">
        <f t="shared" si="12"/>
        <v>2.1147488597120003</v>
      </c>
      <c r="K216" s="248">
        <f t="shared" si="12"/>
        <v>2.1147488597120003</v>
      </c>
    </row>
    <row r="217" spans="2:11" ht="13.5" thickBot="1">
      <c r="B217" s="246" t="s">
        <v>475</v>
      </c>
      <c r="C217" s="247">
        <f t="shared" si="12"/>
        <v>72.782875669682028</v>
      </c>
      <c r="D217" s="247">
        <f t="shared" si="12"/>
        <v>68.448083007026014</v>
      </c>
      <c r="E217" s="247">
        <f t="shared" si="12"/>
        <v>69.2728057315</v>
      </c>
      <c r="F217" s="247">
        <f t="shared" si="12"/>
        <v>74.628019877203798</v>
      </c>
      <c r="G217" s="247">
        <f t="shared" si="12"/>
        <v>74.628019877203798</v>
      </c>
      <c r="H217" s="247">
        <f t="shared" si="12"/>
        <v>74.628019877203798</v>
      </c>
      <c r="I217" s="247">
        <f t="shared" si="12"/>
        <v>74.628019877203798</v>
      </c>
      <c r="J217" s="247">
        <f t="shared" si="12"/>
        <v>74.628019877203798</v>
      </c>
      <c r="K217" s="248">
        <f t="shared" si="12"/>
        <v>74.628019877203798</v>
      </c>
    </row>
    <row r="218" spans="2:11" ht="13.5" thickBot="1">
      <c r="B218" s="249" t="s">
        <v>428</v>
      </c>
      <c r="C218" s="250">
        <f t="shared" ref="C218:K218" si="13">SUM(C210:C215)</f>
        <v>776.70992651236986</v>
      </c>
      <c r="D218" s="250">
        <f t="shared" si="13"/>
        <v>742.99691122861202</v>
      </c>
      <c r="E218" s="250">
        <f t="shared" si="13"/>
        <v>699.25666090877132</v>
      </c>
      <c r="F218" s="250">
        <f t="shared" si="13"/>
        <v>744.06208149006966</v>
      </c>
      <c r="G218" s="250">
        <f t="shared" si="13"/>
        <v>744.06208149006966</v>
      </c>
      <c r="H218" s="250">
        <f t="shared" si="13"/>
        <v>744.06208149006966</v>
      </c>
      <c r="I218" s="251">
        <f t="shared" si="13"/>
        <v>744.06208149006966</v>
      </c>
      <c r="J218" s="251">
        <f t="shared" si="13"/>
        <v>744.06208149006966</v>
      </c>
      <c r="K218" s="252">
        <f t="shared" si="13"/>
        <v>744.06208149006966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0.53663477819531902</v>
      </c>
      <c r="D221" s="255">
        <f t="shared" ref="D221:K221" si="15">D210/D$218</f>
        <v>0.51548455398550663</v>
      </c>
      <c r="E221" s="255">
        <f t="shared" si="15"/>
        <v>0.48703744015392358</v>
      </c>
      <c r="F221" s="255">
        <f t="shared" si="15"/>
        <v>0.47174375641611915</v>
      </c>
      <c r="G221" s="255">
        <f t="shared" si="15"/>
        <v>0.47174375641611915</v>
      </c>
      <c r="H221" s="255">
        <f t="shared" si="15"/>
        <v>0.47174375641611915</v>
      </c>
      <c r="I221" s="255">
        <f t="shared" si="15"/>
        <v>0.47174375641611915</v>
      </c>
      <c r="J221" s="255">
        <f t="shared" si="15"/>
        <v>0.47174375641611915</v>
      </c>
      <c r="K221" s="256">
        <f t="shared" si="15"/>
        <v>0.47174375641611915</v>
      </c>
    </row>
    <row r="222" spans="2:11" ht="15">
      <c r="B222" s="257" t="s">
        <v>25</v>
      </c>
      <c r="C222" s="258">
        <f t="shared" ref="C222:K226" si="16">C211/C$218</f>
        <v>0.18392706174310991</v>
      </c>
      <c r="D222" s="258">
        <f t="shared" si="16"/>
        <v>0.17474736872088645</v>
      </c>
      <c r="E222" s="258">
        <f t="shared" si="16"/>
        <v>0.18593756005986883</v>
      </c>
      <c r="F222" s="258">
        <f t="shared" si="16"/>
        <v>0.22382248488280829</v>
      </c>
      <c r="G222" s="258">
        <f t="shared" si="16"/>
        <v>0.22382248488280829</v>
      </c>
      <c r="H222" s="258">
        <f t="shared" si="16"/>
        <v>0.22382248488280829</v>
      </c>
      <c r="I222" s="258">
        <f t="shared" si="16"/>
        <v>0.22382248488280829</v>
      </c>
      <c r="J222" s="258">
        <f t="shared" si="16"/>
        <v>0.22382248488280829</v>
      </c>
      <c r="K222" s="259">
        <f t="shared" si="16"/>
        <v>0.22382248488280829</v>
      </c>
    </row>
    <row r="223" spans="2:11" ht="15">
      <c r="B223" s="257" t="s">
        <v>239</v>
      </c>
      <c r="C223" s="258">
        <f t="shared" si="16"/>
        <v>6.8816586029738015E-5</v>
      </c>
      <c r="D223" s="258">
        <f t="shared" si="16"/>
        <v>7.5620493923348562E-5</v>
      </c>
      <c r="E223" s="258">
        <f t="shared" si="16"/>
        <v>5.4712193661836744E-5</v>
      </c>
      <c r="F223" s="258">
        <f t="shared" si="16"/>
        <v>8.3698901894829541E-5</v>
      </c>
      <c r="G223" s="258">
        <f t="shared" si="16"/>
        <v>8.3698901894829541E-5</v>
      </c>
      <c r="H223" s="258">
        <f t="shared" si="16"/>
        <v>8.3698901894829541E-5</v>
      </c>
      <c r="I223" s="258">
        <f t="shared" si="16"/>
        <v>8.3698901894829541E-5</v>
      </c>
      <c r="J223" s="258">
        <f t="shared" si="16"/>
        <v>8.3698901894829541E-5</v>
      </c>
      <c r="K223" s="259">
        <f t="shared" si="16"/>
        <v>8.3698901894829541E-5</v>
      </c>
    </row>
    <row r="224" spans="2:11" ht="15">
      <c r="B224" s="257" t="s">
        <v>429</v>
      </c>
      <c r="C224" s="258">
        <f t="shared" si="16"/>
        <v>3.9083128541765398E-2</v>
      </c>
      <c r="D224" s="258">
        <f t="shared" si="16"/>
        <v>5.2475944930730378E-2</v>
      </c>
      <c r="E224" s="258">
        <f t="shared" si="16"/>
        <v>5.2138608283701045E-2</v>
      </c>
      <c r="F224" s="258">
        <f t="shared" si="16"/>
        <v>3.3058757288332241E-2</v>
      </c>
      <c r="G224" s="258">
        <f t="shared" si="16"/>
        <v>3.3058757288332241E-2</v>
      </c>
      <c r="H224" s="258">
        <f t="shared" si="16"/>
        <v>3.3058757288332241E-2</v>
      </c>
      <c r="I224" s="258">
        <f t="shared" si="16"/>
        <v>3.3058757288332241E-2</v>
      </c>
      <c r="J224" s="258">
        <f t="shared" si="16"/>
        <v>3.3058757288332241E-2</v>
      </c>
      <c r="K224" s="259">
        <f t="shared" si="16"/>
        <v>3.3058757288332241E-2</v>
      </c>
    </row>
    <row r="225" spans="2:11" ht="15">
      <c r="B225" s="257" t="s">
        <v>430</v>
      </c>
      <c r="C225" s="258">
        <f t="shared" si="16"/>
        <v>0.20547168140614067</v>
      </c>
      <c r="D225" s="258">
        <f t="shared" si="16"/>
        <v>0.24761472585852412</v>
      </c>
      <c r="E225" s="258">
        <f t="shared" si="16"/>
        <v>0.23573875005816947</v>
      </c>
      <c r="F225" s="258">
        <f t="shared" si="16"/>
        <v>0.25312116302630533</v>
      </c>
      <c r="G225" s="258">
        <f t="shared" si="16"/>
        <v>0.25312116302630533</v>
      </c>
      <c r="H225" s="258">
        <f t="shared" si="16"/>
        <v>0.25312116302630533</v>
      </c>
      <c r="I225" s="258">
        <f t="shared" si="16"/>
        <v>0.25312116302630533</v>
      </c>
      <c r="J225" s="258">
        <f t="shared" si="16"/>
        <v>0.25312116302630533</v>
      </c>
      <c r="K225" s="259">
        <f t="shared" si="16"/>
        <v>0.25312116302630533</v>
      </c>
    </row>
    <row r="226" spans="2:11" ht="15.75" thickBot="1">
      <c r="B226" s="260" t="s">
        <v>431</v>
      </c>
      <c r="C226" s="261">
        <f t="shared" si="16"/>
        <v>3.4814533527635236E-2</v>
      </c>
      <c r="D226" s="261">
        <f t="shared" si="16"/>
        <v>9.6017860104292089E-3</v>
      </c>
      <c r="E226" s="261">
        <f t="shared" si="16"/>
        <v>3.9092929250675243E-2</v>
      </c>
      <c r="F226" s="261">
        <f t="shared" si="16"/>
        <v>1.8170139484540361E-2</v>
      </c>
      <c r="G226" s="261">
        <f t="shared" si="16"/>
        <v>1.8170139484540361E-2</v>
      </c>
      <c r="H226" s="261">
        <f t="shared" si="16"/>
        <v>1.8170139484540361E-2</v>
      </c>
      <c r="I226" s="261">
        <f t="shared" si="16"/>
        <v>1.8170139484540361E-2</v>
      </c>
      <c r="J226" s="261">
        <f t="shared" si="16"/>
        <v>1.8170139484540361E-2</v>
      </c>
      <c r="K226" s="262">
        <f t="shared" si="16"/>
        <v>1.8170139484540361E-2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O227"/>
  <sheetViews>
    <sheetView showGridLines="0" topLeftCell="A77" zoomScale="85" zoomScaleNormal="85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4" width="9" style="209" customWidth="1"/>
    <col min="5" max="11" width="8.7109375" style="209"/>
    <col min="12" max="12" width="1.7109375" style="209" customWidth="1"/>
    <col min="13" max="13" width="16.42578125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436</v>
      </c>
      <c r="D2" s="215"/>
      <c r="E2" s="215"/>
      <c r="F2" s="215"/>
      <c r="G2" s="215"/>
      <c r="H2" s="215"/>
      <c r="I2" s="215"/>
      <c r="J2" s="215"/>
      <c r="K2" s="215"/>
    </row>
    <row r="3" spans="2:15" ht="16.5">
      <c r="B3" s="213" t="s">
        <v>427</v>
      </c>
      <c r="C3" s="214" t="s">
        <v>433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9.5753700000000011E-2</v>
      </c>
      <c r="D8" s="225">
        <v>8.3267099999999997E-2</v>
      </c>
      <c r="E8" s="221">
        <v>5.209722E-2</v>
      </c>
      <c r="F8" s="225">
        <v>5.8264919999999998E-2</v>
      </c>
      <c r="G8" s="225">
        <v>5.5615220131544636E-2</v>
      </c>
      <c r="H8" s="225">
        <v>5.7303818704432907E-2</v>
      </c>
      <c r="I8" s="226">
        <v>5.9043686788322239E-2</v>
      </c>
      <c r="J8" s="226">
        <v>6.0836381036641379E-2</v>
      </c>
      <c r="K8" s="227">
        <v>6.2683505366189649E-2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3.9563999999999997E-3</v>
      </c>
      <c r="D9" s="225">
        <v>1.4244300000000001E-2</v>
      </c>
      <c r="E9" s="221">
        <v>2.01789E-2</v>
      </c>
      <c r="F9" s="225">
        <v>1.9983600000000001E-2</v>
      </c>
      <c r="G9" s="225">
        <v>2.0528027782844394E-2</v>
      </c>
      <c r="H9" s="225">
        <v>2.1468567059533136E-2</v>
      </c>
      <c r="I9" s="226">
        <v>2.2452199327928239E-2</v>
      </c>
      <c r="J9" s="226">
        <v>2.3480898993543907E-2</v>
      </c>
      <c r="K9" s="227">
        <v>2.455673092386922E-2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0.78118733629440007</v>
      </c>
      <c r="D11" s="225">
        <v>0.87787477632959987</v>
      </c>
      <c r="E11" s="221">
        <v>0.99866837972160005</v>
      </c>
      <c r="F11" s="225">
        <v>1.1540002338144</v>
      </c>
      <c r="G11" s="225">
        <v>1.2534338776070004</v>
      </c>
      <c r="H11" s="225">
        <v>1.310862862266057</v>
      </c>
      <c r="I11" s="226">
        <v>1.3709230892569915</v>
      </c>
      <c r="J11" s="226">
        <v>1.4337351150592581</v>
      </c>
      <c r="K11" s="227">
        <v>1.4994250197274519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7.8418576454399994E-2</v>
      </c>
      <c r="D13" s="225">
        <v>0.1424828726496</v>
      </c>
      <c r="E13" s="221">
        <v>0.16622285722560001</v>
      </c>
      <c r="F13" s="225">
        <v>0.13611364220159999</v>
      </c>
      <c r="G13" s="225">
        <v>0.14943725799407909</v>
      </c>
      <c r="H13" s="225">
        <v>0.15940653326213497</v>
      </c>
      <c r="I13" s="226">
        <v>0.17004087995015896</v>
      </c>
      <c r="J13" s="226">
        <v>0.18138466637799033</v>
      </c>
      <c r="K13" s="227">
        <v>0.19348522076984292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9.4499999999999988E-4</v>
      </c>
      <c r="D14" s="225">
        <v>2.4570000000000001E-4</v>
      </c>
      <c r="E14" s="221">
        <v>2.6459999999999998E-4</v>
      </c>
      <c r="F14" s="225">
        <v>2.6459999999999998E-4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1.7297916115315499</v>
      </c>
      <c r="D15" s="225">
        <v>1.7331119012151985</v>
      </c>
      <c r="E15" s="221">
        <v>1.3961152257168923</v>
      </c>
      <c r="F15" s="225">
        <v>0.95790722199666678</v>
      </c>
      <c r="G15" s="225">
        <v>1.0789480333573533</v>
      </c>
      <c r="H15" s="225">
        <v>1.2691183844600338</v>
      </c>
      <c r="I15" s="226">
        <v>1.4928072752146966</v>
      </c>
      <c r="J15" s="226">
        <v>1.7559225271817851</v>
      </c>
      <c r="K15" s="227">
        <v>2.0654132470120969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0.31729455731151152</v>
      </c>
      <c r="D16" s="225">
        <v>0.30515886582696689</v>
      </c>
      <c r="E16" s="221">
        <v>0.2404391100504519</v>
      </c>
      <c r="F16" s="225">
        <v>0.23418245545688282</v>
      </c>
      <c r="G16" s="225">
        <v>0.21200895252052335</v>
      </c>
      <c r="H16" s="225">
        <v>0.24104104649469865</v>
      </c>
      <c r="I16" s="226">
        <v>0.27404873900141119</v>
      </c>
      <c r="J16" s="226">
        <v>0.31157644077816993</v>
      </c>
      <c r="K16" s="227">
        <v>0.35424311311095852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1.1025E-3</v>
      </c>
      <c r="D17" s="225">
        <v>1.1655000000000001E-3</v>
      </c>
      <c r="E17" s="221">
        <v>1.1655000000000001E-3</v>
      </c>
      <c r="F17" s="225">
        <v>1.1655000000000001E-3</v>
      </c>
      <c r="G17" s="225">
        <v>1.186605125748E-3</v>
      </c>
      <c r="H17" s="225">
        <v>1.222633028131209E-3</v>
      </c>
      <c r="I17" s="226">
        <v>1.2597548156847826E-3</v>
      </c>
      <c r="J17" s="226">
        <v>1.2980037011323816E-3</v>
      </c>
      <c r="K17" s="227">
        <v>1.3374139056079122E-3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1.8105885000000002</v>
      </c>
      <c r="D20" s="225">
        <v>1.903986</v>
      </c>
      <c r="E20" s="221">
        <v>2.0059263000000001</v>
      </c>
      <c r="F20" s="225">
        <v>2.1887585999999999</v>
      </c>
      <c r="G20" s="225">
        <v>2.2786374189613605</v>
      </c>
      <c r="H20" s="225">
        <v>2.3015151211210902</v>
      </c>
      <c r="I20" s="226">
        <v>2.3246225172425508</v>
      </c>
      <c r="J20" s="226">
        <v>2.3479619134715115</v>
      </c>
      <c r="K20" s="227">
        <v>2.3715356391076301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0.1139692628210959</v>
      </c>
      <c r="D22" s="225">
        <v>8.6328920531629008E-2</v>
      </c>
      <c r="E22" s="221">
        <v>0.15845092115999998</v>
      </c>
      <c r="F22" s="225">
        <v>0.19933132085999999</v>
      </c>
      <c r="G22" s="225">
        <v>0.21791416117599269</v>
      </c>
      <c r="H22" s="225">
        <v>0.22453050721766224</v>
      </c>
      <c r="I22" s="226">
        <v>0.23134773985938969</v>
      </c>
      <c r="J22" s="226">
        <v>0.23837195845357118</v>
      </c>
      <c r="K22" s="227">
        <v>0.24560944754215575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4.4041217511861575E-2</v>
      </c>
      <c r="D23" s="225">
        <v>5.9764526552860922E-2</v>
      </c>
      <c r="E23" s="221">
        <v>6.6617260066291831E-2</v>
      </c>
      <c r="F23" s="225">
        <v>6.1184169270026664E-2</v>
      </c>
      <c r="G23" s="225">
        <v>7.6768493747716604E-2</v>
      </c>
      <c r="H23" s="225">
        <v>8.7281022102026748E-2</v>
      </c>
      <c r="I23" s="226">
        <v>9.9233115660824989E-2</v>
      </c>
      <c r="J23" s="226">
        <v>0.11282190568579524</v>
      </c>
      <c r="K23" s="227">
        <v>0.12827151821052329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0.3455632647936</v>
      </c>
      <c r="D25" s="225">
        <v>0.38688411202560002</v>
      </c>
      <c r="E25" s="221">
        <v>0.29555834091839994</v>
      </c>
      <c r="F25" s="225">
        <v>0.34178646176640004</v>
      </c>
      <c r="G25" s="225">
        <v>0.37129341918829517</v>
      </c>
      <c r="H25" s="225">
        <v>0.38830508965254185</v>
      </c>
      <c r="I25" s="226">
        <v>0.40609618931490571</v>
      </c>
      <c r="J25" s="226">
        <v>0.42470242953460657</v>
      </c>
      <c r="K25" s="227">
        <v>0.44416115786973948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0.1543147530624</v>
      </c>
      <c r="D27" s="225">
        <v>0.1425474425088</v>
      </c>
      <c r="E27" s="221">
        <v>7.5214761955199994E-2</v>
      </c>
      <c r="F27" s="225">
        <v>7.2126774316799994E-2</v>
      </c>
      <c r="G27" s="225">
        <v>7.1209018621443479E-2</v>
      </c>
      <c r="H27" s="225">
        <v>7.5959522730889961E-2</v>
      </c>
      <c r="I27" s="226">
        <v>8.1026943008130264E-2</v>
      </c>
      <c r="J27" s="226">
        <v>8.6432421600417655E-2</v>
      </c>
      <c r="K27" s="227">
        <v>9.2198511092325755E-2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4.3079400000000004E-2</v>
      </c>
      <c r="D28" s="225">
        <v>4.095E-2</v>
      </c>
      <c r="E28" s="221">
        <v>4.7375999999999995E-2</v>
      </c>
      <c r="F28" s="225">
        <v>4.8503700000000004E-2</v>
      </c>
      <c r="G28" s="225">
        <v>4.9279390168226397E-2</v>
      </c>
      <c r="H28" s="225">
        <v>5.0775619216930155E-2</v>
      </c>
      <c r="I28" s="226">
        <v>5.2317277021114508E-2</v>
      </c>
      <c r="J28" s="226">
        <v>5.3905742896216691E-2</v>
      </c>
      <c r="K28" s="227">
        <v>5.5542438036678875E-2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0.11098710000000001</v>
      </c>
      <c r="D29" s="225">
        <v>0.1333647</v>
      </c>
      <c r="E29" s="221">
        <v>0.13516020000000001</v>
      </c>
      <c r="F29" s="225">
        <v>0.12022289999999999</v>
      </c>
      <c r="G29" s="225">
        <v>0.12652694551777766</v>
      </c>
      <c r="H29" s="225">
        <v>0.13232407143156757</v>
      </c>
      <c r="I29" s="226">
        <v>0.13838680613503312</v>
      </c>
      <c r="J29" s="226">
        <v>0.14472731911184641</v>
      </c>
      <c r="K29" s="227">
        <v>0.15135833741884208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4.4616898835963994</v>
      </c>
      <c r="D30" s="225">
        <v>3.7393569963035995</v>
      </c>
      <c r="E30" s="221">
        <v>3.7934558309339992</v>
      </c>
      <c r="F30" s="225">
        <v>4.8952146729276</v>
      </c>
      <c r="G30" s="225">
        <v>5.225175917776764</v>
      </c>
      <c r="H30" s="225">
        <v>5.5737584449695268</v>
      </c>
      <c r="I30" s="226">
        <v>5.9455956491676512</v>
      </c>
      <c r="J30" s="226">
        <v>6.3422388990153964</v>
      </c>
      <c r="K30" s="227">
        <v>6.7653430582375984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5.9219999999999997E-4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4.5492299999999999E-2</v>
      </c>
      <c r="D32" s="225">
        <v>4.6059929999999999E-2</v>
      </c>
      <c r="E32" s="221">
        <v>0.13653486000000001</v>
      </c>
      <c r="F32" s="225">
        <v>0.16663185</v>
      </c>
      <c r="G32" s="225">
        <v>0.17182751703794874</v>
      </c>
      <c r="H32" s="225">
        <v>0.17704457271743609</v>
      </c>
      <c r="I32" s="226">
        <v>0.18242002951004005</v>
      </c>
      <c r="J32" s="226">
        <v>0.18795869681672892</v>
      </c>
      <c r="K32" s="227">
        <v>0.19366553006230386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2.1857051813184003</v>
      </c>
      <c r="D34" s="225">
        <v>2.2469831512127998</v>
      </c>
      <c r="E34" s="221">
        <v>2.2976588597760004</v>
      </c>
      <c r="F34" s="225">
        <v>2.5047722351232</v>
      </c>
      <c r="G34" s="225">
        <v>2.5626418567032907</v>
      </c>
      <c r="H34" s="225">
        <v>2.5883709861610336</v>
      </c>
      <c r="I34" s="226">
        <v>2.6143584381389218</v>
      </c>
      <c r="J34" s="226">
        <v>2.640606806215744</v>
      </c>
      <c r="K34" s="227">
        <v>2.6671187100100275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0.73039859948160002</v>
      </c>
      <c r="E36" s="221">
        <v>0.80637247837439996</v>
      </c>
      <c r="F36" s="225">
        <v>0.88044375726719992</v>
      </c>
      <c r="G36" s="225">
        <v>0.91606482316276494</v>
      </c>
      <c r="H36" s="225">
        <v>0.92526218734581933</v>
      </c>
      <c r="I36" s="226">
        <v>0.93455189380179693</v>
      </c>
      <c r="J36" s="226">
        <v>0.94393486965451245</v>
      </c>
      <c r="K36" s="227">
        <v>0.95341205133617835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0.80296848656640007</v>
      </c>
      <c r="D37" s="225">
        <v>0.9248891678208</v>
      </c>
      <c r="E37" s="221">
        <v>1.0548013137984</v>
      </c>
      <c r="F37" s="225">
        <v>1.1804577079679999</v>
      </c>
      <c r="G37" s="225">
        <v>1.1220225852111161</v>
      </c>
      <c r="H37" s="225">
        <v>1.1734306562584884</v>
      </c>
      <c r="I37" s="226">
        <v>1.227194107494856</v>
      </c>
      <c r="J37" s="226">
        <v>1.2834208561348057</v>
      </c>
      <c r="K37" s="227">
        <v>1.3422237638707881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2.104072020217461</v>
      </c>
      <c r="D38" s="225">
        <v>2.0002329365790179</v>
      </c>
      <c r="E38" s="221">
        <v>2.1581676917676331</v>
      </c>
      <c r="F38" s="225">
        <v>2.156517394250121</v>
      </c>
      <c r="G38" s="225">
        <v>2.3220600506096507</v>
      </c>
      <c r="H38" s="225">
        <v>2.6144071946643845</v>
      </c>
      <c r="I38" s="226">
        <v>2.9435608169213165</v>
      </c>
      <c r="J38" s="226">
        <v>3.3141548495573088</v>
      </c>
      <c r="K38" s="227">
        <v>3.7314066363786047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0.51721803</v>
      </c>
      <c r="D42" s="225">
        <v>0.66220812000000007</v>
      </c>
      <c r="E42" s="221">
        <v>0.76610268000000015</v>
      </c>
      <c r="F42" s="225">
        <v>0.7559546399999999</v>
      </c>
      <c r="G42" s="225">
        <v>0.80403234910664079</v>
      </c>
      <c r="H42" s="225">
        <v>0.85767104617764345</v>
      </c>
      <c r="I42" s="226">
        <v>0.91488809407827565</v>
      </c>
      <c r="J42" s="226">
        <v>0.97592221215406827</v>
      </c>
      <c r="K42" s="227">
        <v>1.0410280452225484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52.871080500000005</v>
      </c>
      <c r="D43" s="225">
        <v>53.558612100000005</v>
      </c>
      <c r="E43" s="221">
        <v>52.462475099999999</v>
      </c>
      <c r="F43" s="225">
        <v>50.282404200000002</v>
      </c>
      <c r="G43" s="225">
        <v>48.463722765195527</v>
      </c>
      <c r="H43" s="225">
        <v>47.027153654462026</v>
      </c>
      <c r="I43" s="226">
        <v>45.633167545862158</v>
      </c>
      <c r="J43" s="226">
        <v>44.280502187508979</v>
      </c>
      <c r="K43" s="227">
        <v>42.967932743379826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1.1915855685216001</v>
      </c>
      <c r="D44" s="225">
        <v>1.1270587374144001</v>
      </c>
      <c r="E44" s="221">
        <v>0.674678364192</v>
      </c>
      <c r="F44" s="225">
        <v>0.62678187106919991</v>
      </c>
      <c r="G44" s="225">
        <v>0.68826110164219145</v>
      </c>
      <c r="H44" s="225">
        <v>0.73417645414978538</v>
      </c>
      <c r="I44" s="226">
        <v>0.78315491685039507</v>
      </c>
      <c r="J44" s="226">
        <v>0.83540083629788864</v>
      </c>
      <c r="K44" s="227">
        <v>0.89113219143656297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9.1367821843199998E-2</v>
      </c>
      <c r="D46" s="225">
        <v>9.2946480883199997E-2</v>
      </c>
      <c r="E46" s="221">
        <v>9.5050763539200001E-2</v>
      </c>
      <c r="F46" s="225">
        <v>0.105768389664</v>
      </c>
      <c r="G46" s="225">
        <v>0.11069942833239547</v>
      </c>
      <c r="H46" s="225">
        <v>0.11577137978116646</v>
      </c>
      <c r="I46" s="226">
        <v>0.12107571446701655</v>
      </c>
      <c r="J46" s="226">
        <v>0.12662307956774721</v>
      </c>
      <c r="K46" s="227">
        <v>0.13242461008634282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2.0249796988512001</v>
      </c>
      <c r="D47" s="225">
        <v>2.3745490562303995</v>
      </c>
      <c r="E47" s="221">
        <v>2.7560007383328005</v>
      </c>
      <c r="F47" s="225">
        <v>3.1981866846047997</v>
      </c>
      <c r="G47" s="225">
        <v>3.4899749733703413</v>
      </c>
      <c r="H47" s="225">
        <v>3.6498762835126994</v>
      </c>
      <c r="I47" s="226">
        <v>3.8171038436082343</v>
      </c>
      <c r="J47" s="226">
        <v>3.9919933228164344</v>
      </c>
      <c r="K47" s="227">
        <v>4.1748957697590408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0.1383125659776</v>
      </c>
      <c r="D49" s="225">
        <v>5.4026381807999992E-2</v>
      </c>
      <c r="E49" s="221">
        <v>1.9331651807999999E-2</v>
      </c>
      <c r="F49" s="225">
        <v>6.8923191254399996E-2</v>
      </c>
      <c r="G49" s="225">
        <v>0.11327571712039469</v>
      </c>
      <c r="H49" s="225">
        <v>0.12083257958105617</v>
      </c>
      <c r="I49" s="226">
        <v>0.12889357630545098</v>
      </c>
      <c r="J49" s="226">
        <v>0.13749233915563736</v>
      </c>
      <c r="K49" s="227">
        <v>0.14666474364626142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0.49040910817919992</v>
      </c>
      <c r="D50" s="225">
        <v>0.57228897599999995</v>
      </c>
      <c r="E50" s="221">
        <v>0.65313276618240002</v>
      </c>
      <c r="F50" s="225">
        <v>0.95176478396160002</v>
      </c>
      <c r="G50" s="225">
        <v>1.0277502796868334</v>
      </c>
      <c r="H50" s="225">
        <v>1.0748390460748611</v>
      </c>
      <c r="I50" s="226">
        <v>1.124085293675759</v>
      </c>
      <c r="J50" s="226">
        <v>1.1755878725028304</v>
      </c>
      <c r="K50" s="227">
        <v>1.2294501616123525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0.12247199999999998</v>
      </c>
      <c r="D51" s="225">
        <v>7.1284500000000001E-2</v>
      </c>
      <c r="E51" s="221">
        <v>8.5886388000000008E-2</v>
      </c>
      <c r="F51" s="225">
        <v>8.0234846999999998E-2</v>
      </c>
      <c r="G51" s="225">
        <v>7.0374470992305427E-2</v>
      </c>
      <c r="H51" s="225">
        <v>7.2511192397062954E-2</v>
      </c>
      <c r="I51" s="226">
        <v>7.4712789292849746E-2</v>
      </c>
      <c r="J51" s="226">
        <v>7.6981231440125378E-2</v>
      </c>
      <c r="K51" s="227">
        <v>7.9318548405544476E-2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0.21909706504559998</v>
      </c>
      <c r="D52" s="225">
        <v>0.1737371988576</v>
      </c>
      <c r="E52" s="221">
        <v>0.17567523996119999</v>
      </c>
      <c r="F52" s="225">
        <v>0.12821954533919999</v>
      </c>
      <c r="G52" s="225">
        <v>9.3467180312514067E-2</v>
      </c>
      <c r="H52" s="225">
        <v>9.9702573423791463E-2</v>
      </c>
      <c r="I52" s="226">
        <v>0.10635394278600709</v>
      </c>
      <c r="J52" s="226">
        <v>0.11344903905389216</v>
      </c>
      <c r="K52" s="227">
        <v>0.12101746418699703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1.0429223615999999E-3</v>
      </c>
      <c r="D53" s="225">
        <v>1.4792565311999998E-3</v>
      </c>
      <c r="E53" s="221">
        <v>1.164341808E-3</v>
      </c>
      <c r="F53" s="225">
        <v>2.5529636159999998E-3</v>
      </c>
      <c r="G53" s="225">
        <v>4.8233492741741194E-3</v>
      </c>
      <c r="H53" s="225">
        <v>5.4838493508609174E-3</v>
      </c>
      <c r="I53" s="226">
        <v>6.234797024539945E-3</v>
      </c>
      <c r="J53" s="226">
        <v>7.088578013382054E-3</v>
      </c>
      <c r="K53" s="227">
        <v>8.0592741117360093E-3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5.6169540000000004E-2</v>
      </c>
      <c r="D54" s="225">
        <v>4.8343049999999999E-2</v>
      </c>
      <c r="E54" s="221">
        <v>6.8750639999999988E-2</v>
      </c>
      <c r="F54" s="225">
        <v>0.26205458999999998</v>
      </c>
      <c r="G54" s="225">
        <v>0.35393928400750252</v>
      </c>
      <c r="H54" s="225">
        <v>0.40240704177100267</v>
      </c>
      <c r="I54" s="226">
        <v>0.45751188009821764</v>
      </c>
      <c r="J54" s="226">
        <v>0.52016266790411125</v>
      </c>
      <c r="K54" s="227">
        <v>0.59139273284671334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0.10640574829126243</v>
      </c>
      <c r="D55" s="225">
        <v>0.11747100846157067</v>
      </c>
      <c r="E55" s="221">
        <v>0.12611169351439408</v>
      </c>
      <c r="F55" s="225">
        <v>0.1709437941792861</v>
      </c>
      <c r="G55" s="225">
        <v>0.21848908519895313</v>
      </c>
      <c r="H55" s="225">
        <v>0.24840855594966851</v>
      </c>
      <c r="I55" s="226">
        <v>0.2824251408843157</v>
      </c>
      <c r="J55" s="226">
        <v>0.32109989085757173</v>
      </c>
      <c r="K55" s="227">
        <v>0.36507068593789754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0.16717113866879998</v>
      </c>
      <c r="D58" s="225">
        <v>0.19780601460480005</v>
      </c>
      <c r="E58" s="221">
        <v>0.20510747268480001</v>
      </c>
      <c r="F58" s="225">
        <v>0.2079278286624</v>
      </c>
      <c r="G58" s="225">
        <v>0.21894695529514824</v>
      </c>
      <c r="H58" s="225">
        <v>0.23355336935640286</v>
      </c>
      <c r="I58" s="226">
        <v>0.24913420816561166</v>
      </c>
      <c r="J58" s="226">
        <v>0.26575447765684201</v>
      </c>
      <c r="K58" s="227">
        <v>0.28348352044739183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0.15177456</v>
      </c>
      <c r="D59" s="225">
        <v>0.13635657000000001</v>
      </c>
      <c r="E59" s="221">
        <v>0.11001059999999999</v>
      </c>
      <c r="F59" s="225">
        <v>7.286832E-2</v>
      </c>
      <c r="G59" s="225">
        <v>9.9031276103725974E-2</v>
      </c>
      <c r="H59" s="225">
        <v>0.10563786180315043</v>
      </c>
      <c r="I59" s="226">
        <v>0.11268518679546377</v>
      </c>
      <c r="J59" s="226">
        <v>0.12020265373025443</v>
      </c>
      <c r="K59" s="227">
        <v>0.12822162676999788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0.15544368</v>
      </c>
      <c r="D60" s="225">
        <v>0.16981775999999998</v>
      </c>
      <c r="E60" s="221">
        <v>0.18630423000000004</v>
      </c>
      <c r="F60" s="225">
        <v>0.20403368999999999</v>
      </c>
      <c r="G60" s="225">
        <v>0.2171240179436342</v>
      </c>
      <c r="H60" s="225">
        <v>0.22707205917529719</v>
      </c>
      <c r="I60" s="226">
        <v>0.2374758930239361</v>
      </c>
      <c r="J60" s="226">
        <v>0.24835640268704207</v>
      </c>
      <c r="K60" s="227">
        <v>0.25973542817430795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0.23859480778559997</v>
      </c>
      <c r="D61" s="225">
        <v>0.26844349250879995</v>
      </c>
      <c r="E61" s="221">
        <v>0.27832568903999999</v>
      </c>
      <c r="F61" s="225">
        <v>0.29677569848640001</v>
      </c>
      <c r="G61" s="225">
        <v>0.31793570792504849</v>
      </c>
      <c r="H61" s="225">
        <v>0.33914587085492914</v>
      </c>
      <c r="I61" s="226">
        <v>0.36177100857467548</v>
      </c>
      <c r="J61" s="226">
        <v>0.38590551704261072</v>
      </c>
      <c r="K61" s="227">
        <v>0.41165008957091315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0.1436899492224</v>
      </c>
      <c r="E63" s="221">
        <v>0.1018796442048</v>
      </c>
      <c r="F63" s="225">
        <v>8.3380049222399985E-2</v>
      </c>
      <c r="G63" s="225">
        <v>9.0737060839156877E-2</v>
      </c>
      <c r="H63" s="225">
        <v>9.4894390051359342E-2</v>
      </c>
      <c r="I63" s="226">
        <v>9.9242196958329448E-2</v>
      </c>
      <c r="J63" s="226">
        <v>0.10378920873810672</v>
      </c>
      <c r="K63" s="227">
        <v>0.10854455242466471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7.9308599999999996E-3</v>
      </c>
      <c r="D64" s="225">
        <v>1.9143284999999999E-2</v>
      </c>
      <c r="E64" s="221">
        <v>1.9374809999999999E-2</v>
      </c>
      <c r="F64" s="225">
        <v>2.064801984E-2</v>
      </c>
      <c r="G64" s="225">
        <v>2.267372685656301E-2</v>
      </c>
      <c r="H64" s="225">
        <v>2.3362150326280338E-2</v>
      </c>
      <c r="I64" s="226">
        <v>2.4071475823999305E-2</v>
      </c>
      <c r="J64" s="226">
        <v>2.4802337980574046E-2</v>
      </c>
      <c r="K64" s="227">
        <v>2.5555390695626328E-2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3.5307090939455996</v>
      </c>
      <c r="D65" s="225">
        <v>3.8908072175616004</v>
      </c>
      <c r="E65" s="221">
        <v>4.4150017605119993</v>
      </c>
      <c r="F65" s="225">
        <v>4.9683401748287999</v>
      </c>
      <c r="G65" s="225">
        <v>5.3543196420394024</v>
      </c>
      <c r="H65" s="225">
        <v>5.5996402337960394</v>
      </c>
      <c r="I65" s="226">
        <v>5.856200758310389</v>
      </c>
      <c r="J65" s="226">
        <v>6.124516199210583</v>
      </c>
      <c r="K65" s="227">
        <v>6.4051251352959095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0.16979588194800002</v>
      </c>
      <c r="D67" s="225">
        <v>0.18111636135600001</v>
      </c>
      <c r="E67" s="221">
        <v>0.18567133533480001</v>
      </c>
      <c r="F67" s="225">
        <v>0.21852260556000003</v>
      </c>
      <c r="G67" s="225">
        <v>0.24456936186515021</v>
      </c>
      <c r="H67" s="225">
        <v>0.27806021502233363</v>
      </c>
      <c r="I67" s="226">
        <v>0.31613724053014242</v>
      </c>
      <c r="J67" s="226">
        <v>0.35942845991824379</v>
      </c>
      <c r="K67" s="227">
        <v>0.40864789476418223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3.5710451920992869</v>
      </c>
      <c r="D68" s="225">
        <v>3.4449306033388676</v>
      </c>
      <c r="E68" s="221">
        <v>2.540764549079022</v>
      </c>
      <c r="F68" s="225">
        <v>1.8805623743042159</v>
      </c>
      <c r="G68" s="225">
        <v>1.5521200836576714</v>
      </c>
      <c r="H68" s="225">
        <v>1.764664391774057</v>
      </c>
      <c r="I68" s="226">
        <v>2.0063141044195922</v>
      </c>
      <c r="J68" s="226">
        <v>2.2810548591317517</v>
      </c>
      <c r="K68" s="227">
        <v>2.5934180789073484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0.16012521000000002</v>
      </c>
      <c r="D69" s="225">
        <v>0.18062100000000003</v>
      </c>
      <c r="E69" s="221">
        <v>0.19988954999999997</v>
      </c>
      <c r="F69" s="225">
        <v>0.21940947</v>
      </c>
      <c r="G69" s="225">
        <v>0.23228058826753761</v>
      </c>
      <c r="H69" s="225">
        <v>0.24292306297524252</v>
      </c>
      <c r="I69" s="226">
        <v>0.25405314738270285</v>
      </c>
      <c r="J69" s="226">
        <v>0.26569318246096385</v>
      </c>
      <c r="K69" s="227">
        <v>0.27786653278455442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0.120897</v>
      </c>
      <c r="D71" s="225">
        <v>0.17556840000000001</v>
      </c>
      <c r="E71" s="221">
        <v>0.16167752999999999</v>
      </c>
      <c r="F71" s="225">
        <v>0.16167752999999999</v>
      </c>
      <c r="G71" s="225">
        <v>0.1058066927261568</v>
      </c>
      <c r="H71" s="225">
        <v>0.10901921314622934</v>
      </c>
      <c r="I71" s="226">
        <v>0.1123292726461415</v>
      </c>
      <c r="J71" s="226">
        <v>0.11573983272367443</v>
      </c>
      <c r="K71" s="227">
        <v>0.11925394479409798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0.35983907161125001</v>
      </c>
      <c r="D72" s="225">
        <v>0.35914688118747684</v>
      </c>
      <c r="E72" s="221">
        <v>0.53490729541604043</v>
      </c>
      <c r="F72" s="225">
        <v>0.98538204125949846</v>
      </c>
      <c r="G72" s="225">
        <v>1.6039192005424503</v>
      </c>
      <c r="H72" s="225">
        <v>1.8235567790669933</v>
      </c>
      <c r="I72" s="226">
        <v>2.073271100786461</v>
      </c>
      <c r="J72" s="226">
        <v>2.357180816467678</v>
      </c>
      <c r="K72" s="227">
        <v>2.6799685769099555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0.70819472102400005</v>
      </c>
      <c r="D73" s="225">
        <v>0.83162589511679996</v>
      </c>
      <c r="E73" s="221">
        <v>0.93474849625919987</v>
      </c>
      <c r="F73" s="225">
        <v>1.0358847761471999</v>
      </c>
      <c r="G73" s="225">
        <v>1.1088312091166821</v>
      </c>
      <c r="H73" s="225">
        <v>1.1596348866265147</v>
      </c>
      <c r="I73" s="226">
        <v>1.212766252631496</v>
      </c>
      <c r="J73" s="226">
        <v>1.2683319555869355</v>
      </c>
      <c r="K73" s="227">
        <v>1.3264435302948523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8.1622169999999994E-2</v>
      </c>
      <c r="D74" s="225">
        <v>7.9851618000000013E-2</v>
      </c>
      <c r="E74" s="221">
        <v>9.7054567848000012E-2</v>
      </c>
      <c r="F74" s="225">
        <v>6.6664221960000006E-2</v>
      </c>
      <c r="G74" s="225">
        <v>8.098247905920114E-2</v>
      </c>
      <c r="H74" s="225">
        <v>9.2072062373286995E-2</v>
      </c>
      <c r="I74" s="226">
        <v>0.10468023167669711</v>
      </c>
      <c r="J74" s="226">
        <v>0.11901493918383466</v>
      </c>
      <c r="K74" s="227">
        <v>0.13531261368124234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0.69349758372719983</v>
      </c>
      <c r="D76" s="225">
        <v>0.69506881557120004</v>
      </c>
      <c r="E76" s="221">
        <v>0.84762375848640004</v>
      </c>
      <c r="F76" s="225">
        <v>0.92865742320959987</v>
      </c>
      <c r="G76" s="225">
        <v>0.97454663421312182</v>
      </c>
      <c r="H76" s="225">
        <v>1.0395606995703228</v>
      </c>
      <c r="I76" s="226">
        <v>1.108911990613684</v>
      </c>
      <c r="J76" s="226">
        <v>1.1828898528340521</v>
      </c>
      <c r="K76" s="227">
        <v>1.2618029345714057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0.22207814818560001</v>
      </c>
      <c r="D80" s="225">
        <v>0.24824648862719997</v>
      </c>
      <c r="E80" s="221">
        <v>0.2645715820608</v>
      </c>
      <c r="F80" s="225">
        <v>0.35161354287359997</v>
      </c>
      <c r="G80" s="225">
        <v>0.38754238962794652</v>
      </c>
      <c r="H80" s="225">
        <v>0.41339616138541707</v>
      </c>
      <c r="I80" s="226">
        <v>0.44097469289040592</v>
      </c>
      <c r="J80" s="226">
        <v>0.4703930465103916</v>
      </c>
      <c r="K80" s="227">
        <v>0.5017739606665339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0.32736907889279998</v>
      </c>
      <c r="D82" s="225">
        <v>0.33018815833920001</v>
      </c>
      <c r="E82" s="221">
        <v>0.30053961000000001</v>
      </c>
      <c r="F82" s="225">
        <v>0.34611318000000008</v>
      </c>
      <c r="G82" s="225">
        <v>0.39403338321851655</v>
      </c>
      <c r="H82" s="225">
        <v>0.4203201828750277</v>
      </c>
      <c r="I82" s="226">
        <v>0.44836063048526653</v>
      </c>
      <c r="J82" s="226">
        <v>0.47827171560999365</v>
      </c>
      <c r="K82" s="227">
        <v>0.51017823243078719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5.6119139999999998E-2</v>
      </c>
      <c r="D83" s="225">
        <v>9.817751999999999E-2</v>
      </c>
      <c r="E83" s="221">
        <v>9.3744000000000008E-2</v>
      </c>
      <c r="F83" s="225">
        <v>0.15007292999999999</v>
      </c>
      <c r="G83" s="225">
        <v>9.6101658447790492E-2</v>
      </c>
      <c r="H83" s="225">
        <v>0.10926163280717642</v>
      </c>
      <c r="I83" s="226">
        <v>0.12422370848236616</v>
      </c>
      <c r="J83" s="226">
        <v>0.14123466172563306</v>
      </c>
      <c r="K83" s="227">
        <v>0.16057506184969153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0</v>
      </c>
      <c r="E84" s="221">
        <v>0</v>
      </c>
      <c r="F84" s="225">
        <v>0</v>
      </c>
      <c r="G84" s="225">
        <v>0</v>
      </c>
      <c r="H84" s="225">
        <v>0</v>
      </c>
      <c r="I84" s="226">
        <v>0</v>
      </c>
      <c r="J84" s="226">
        <v>0</v>
      </c>
      <c r="K84" s="227">
        <v>0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29.865385620000001</v>
      </c>
      <c r="D85" s="225">
        <v>31.322258099999999</v>
      </c>
      <c r="E85" s="221">
        <v>32.981391852569999</v>
      </c>
      <c r="F85" s="225">
        <v>34.92061658694</v>
      </c>
      <c r="G85" s="225">
        <v>36.142364794855837</v>
      </c>
      <c r="H85" s="225">
        <v>36.871018046532832</v>
      </c>
      <c r="I85" s="226">
        <v>37.614361415035148</v>
      </c>
      <c r="J85" s="226">
        <v>38.372691062538458</v>
      </c>
      <c r="K85" s="227">
        <v>39.146309122037856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9.2741179553568003</v>
      </c>
      <c r="D86" s="225">
        <v>9.9599370752448007</v>
      </c>
      <c r="E86" s="221">
        <v>10.6595146357056</v>
      </c>
      <c r="F86" s="225">
        <v>11.5697289681792</v>
      </c>
      <c r="G86" s="225">
        <v>12.000031181651279</v>
      </c>
      <c r="H86" s="225">
        <v>12.12051245567794</v>
      </c>
      <c r="I86" s="226">
        <v>12.242203371343971</v>
      </c>
      <c r="J86" s="226">
        <v>12.365116073548302</v>
      </c>
      <c r="K86" s="227">
        <v>12.489262829125616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0.13559256184320001</v>
      </c>
      <c r="D87" s="225">
        <v>0.13714059018239999</v>
      </c>
      <c r="E87" s="221">
        <v>0.1489004590752</v>
      </c>
      <c r="F87" s="225">
        <v>0.16109620269120001</v>
      </c>
      <c r="G87" s="225">
        <v>0.18518120068646984</v>
      </c>
      <c r="H87" s="225">
        <v>0.22314320329605639</v>
      </c>
      <c r="I87" s="226">
        <v>0.26888738701683573</v>
      </c>
      <c r="J87" s="226">
        <v>0.32400909294475194</v>
      </c>
      <c r="K87" s="227">
        <v>0.39043070586389278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2.6022907007999998E-3</v>
      </c>
      <c r="D88" s="225">
        <v>2.9619354239999998E-3</v>
      </c>
      <c r="E88" s="221">
        <v>2.9619354239999998E-3</v>
      </c>
      <c r="F88" s="225">
        <v>2.9619354239999998E-3</v>
      </c>
      <c r="G88" s="225">
        <v>3.3125896939133538E-3</v>
      </c>
      <c r="H88" s="225">
        <v>3.9916680136275655E-3</v>
      </c>
      <c r="I88" s="226">
        <v>4.8099568625398856E-3</v>
      </c>
      <c r="J88" s="226">
        <v>5.795994291235956E-3</v>
      </c>
      <c r="K88" s="227">
        <v>6.9841686285520652E-3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1.3390071469336802E-2</v>
      </c>
      <c r="D89" s="225">
        <v>9.3982837677489186E-3</v>
      </c>
      <c r="E89" s="221">
        <v>7.0899165000219569E-3</v>
      </c>
      <c r="F89" s="225">
        <v>8.4977280699998822E-3</v>
      </c>
      <c r="G89" s="225">
        <v>1.2353981759004566E-2</v>
      </c>
      <c r="H89" s="225">
        <v>1.4045712014348136E-2</v>
      </c>
      <c r="I89" s="226">
        <v>1.5969104523422883E-2</v>
      </c>
      <c r="J89" s="226">
        <v>1.8155882665079715E-2</v>
      </c>
      <c r="K89" s="227">
        <v>2.0642113956023278E-2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8.0010000000000009E-4</v>
      </c>
      <c r="D90" s="225">
        <v>1.3177894464000001E-3</v>
      </c>
      <c r="E90" s="221">
        <v>1.9294341695999999E-3</v>
      </c>
      <c r="F90" s="225">
        <v>1.9294341695999999E-3</v>
      </c>
      <c r="G90" s="225">
        <v>2.1578538456688613E-3</v>
      </c>
      <c r="H90" s="225">
        <v>2.6002122115111933E-3</v>
      </c>
      <c r="I90" s="226">
        <v>3.133253699485943E-3</v>
      </c>
      <c r="J90" s="226">
        <v>3.7755682793431449E-3</v>
      </c>
      <c r="K90" s="227">
        <v>4.5495568502227851E-3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0.20112961765235071</v>
      </c>
      <c r="D91" s="225">
        <v>0.28302026981434919</v>
      </c>
      <c r="E91" s="221">
        <v>0.40287498397209004</v>
      </c>
      <c r="F91" s="225">
        <v>0.47781612664883999</v>
      </c>
      <c r="G91" s="225">
        <v>0.70843916150020958</v>
      </c>
      <c r="H91" s="225">
        <v>0.80545144360970689</v>
      </c>
      <c r="I91" s="226">
        <v>0.91574839911326522</v>
      </c>
      <c r="J91" s="226">
        <v>1.0411492053701767</v>
      </c>
      <c r="K91" s="227">
        <v>1.1837221543522196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3.1017244204799999E-2</v>
      </c>
      <c r="D92" s="225">
        <v>3.4765045459199999E-2</v>
      </c>
      <c r="E92" s="221">
        <v>3.8462446713600003E-2</v>
      </c>
      <c r="F92" s="225">
        <v>3.0638616825599995E-2</v>
      </c>
      <c r="G92" s="225">
        <v>3.2746324361500843E-2</v>
      </c>
      <c r="H92" s="225">
        <v>3.4930900858412876E-2</v>
      </c>
      <c r="I92" s="226">
        <v>3.7261215069829177E-2</v>
      </c>
      <c r="J92" s="226">
        <v>3.9746989466653795E-2</v>
      </c>
      <c r="K92" s="227">
        <v>4.2398595126370113E-2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5.0052644577180214E-2</v>
      </c>
      <c r="D93" s="225">
        <v>4.1186490477851251E-2</v>
      </c>
      <c r="E93" s="221">
        <v>3.348352401669933E-2</v>
      </c>
      <c r="F93" s="225">
        <v>3.5890746584098562E-2</v>
      </c>
      <c r="G93" s="225">
        <v>4.6853915167020081E-2</v>
      </c>
      <c r="H93" s="225">
        <v>5.8388502789472212E-2</v>
      </c>
      <c r="I93" s="226">
        <v>7.2762697542849336E-2</v>
      </c>
      <c r="J93" s="226">
        <v>9.0675559412816242E-2</v>
      </c>
      <c r="K93" s="227">
        <v>0.11299824432684435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5.0112236159999995E-4</v>
      </c>
      <c r="D94" s="225">
        <v>6.2082236159999998E-4</v>
      </c>
      <c r="E94" s="221">
        <v>7.4682236160000001E-4</v>
      </c>
      <c r="F94" s="225">
        <v>8.224223616E-4</v>
      </c>
      <c r="G94" s="225">
        <v>9.6910723350787686E-4</v>
      </c>
      <c r="H94" s="225">
        <v>1.1677734652366745E-3</v>
      </c>
      <c r="I94" s="226">
        <v>1.4071661204866932E-3</v>
      </c>
      <c r="J94" s="226">
        <v>1.6956340845133491E-3</v>
      </c>
      <c r="K94" s="227">
        <v>2.0432377575783263E-3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5.5440000000000003E-2</v>
      </c>
      <c r="D95" s="225">
        <v>3.0029999999999998E-2</v>
      </c>
      <c r="E95" s="221">
        <v>1.7010000000000001E-2</v>
      </c>
      <c r="F95" s="225">
        <v>1.6590000000000001E-2</v>
      </c>
      <c r="G95" s="225">
        <v>1.8600837106319996E-2</v>
      </c>
      <c r="H95" s="225">
        <v>1.9165598819354087E-2</v>
      </c>
      <c r="I95" s="226">
        <v>1.974750792154524E-2</v>
      </c>
      <c r="J95" s="226">
        <v>2.034708504477787E-2</v>
      </c>
      <c r="K95" s="227">
        <v>2.0964866628448355E-2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1.326096745344</v>
      </c>
      <c r="D96" s="225">
        <v>1.5352238817216</v>
      </c>
      <c r="E96" s="221">
        <v>1.7539247678400001</v>
      </c>
      <c r="F96" s="225">
        <v>2.0038318155071995</v>
      </c>
      <c r="G96" s="225">
        <v>2.1710720912852786</v>
      </c>
      <c r="H96" s="225">
        <v>2.2705448022528212</v>
      </c>
      <c r="I96" s="226">
        <v>2.374575086534926</v>
      </c>
      <c r="J96" s="226">
        <v>2.4833717599396232</v>
      </c>
      <c r="K96" s="227">
        <v>2.5971532056562374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1.0353788927999999E-3</v>
      </c>
      <c r="D98" s="225">
        <v>1.1648012544E-3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1.323E-3</v>
      </c>
      <c r="D99" s="225">
        <v>9.8280000000000004E-4</v>
      </c>
      <c r="E99" s="221">
        <v>9.4499999999999988E-4</v>
      </c>
      <c r="F99" s="225">
        <v>9.4499999999999988E-4</v>
      </c>
      <c r="G99" s="225">
        <v>9.6211226411999974E-4</v>
      </c>
      <c r="H99" s="225">
        <v>9.9132407686314239E-4</v>
      </c>
      <c r="I99" s="226">
        <v>1.0214228235282019E-3</v>
      </c>
      <c r="J99" s="226">
        <v>1.0524354333505794E-3</v>
      </c>
      <c r="K99" s="227">
        <v>1.0843896531956044E-3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0.16728578999999999</v>
      </c>
      <c r="D101" s="225">
        <v>0.2456304840066357</v>
      </c>
      <c r="E101" s="221">
        <v>0.21670869860939879</v>
      </c>
      <c r="F101" s="225">
        <v>0.25381165969197356</v>
      </c>
      <c r="G101" s="225">
        <v>0.25120069990302241</v>
      </c>
      <c r="H101" s="225">
        <v>0.25882769737532385</v>
      </c>
      <c r="I101" s="226">
        <v>0.26668626701468118</v>
      </c>
      <c r="J101" s="226">
        <v>0.27478343985378439</v>
      </c>
      <c r="K101" s="227">
        <v>0.28312646040270883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2.18774130624E-2</v>
      </c>
      <c r="D102" s="225">
        <v>2.49392130624E-2</v>
      </c>
      <c r="E102" s="221">
        <v>2.7437980147199999E-2</v>
      </c>
      <c r="F102" s="225">
        <v>2.9148702508799997E-2</v>
      </c>
      <c r="G102" s="225">
        <v>3.3247743252686583E-2</v>
      </c>
      <c r="H102" s="225">
        <v>4.0063504849665851E-2</v>
      </c>
      <c r="I102" s="226">
        <v>4.8276492291232424E-2</v>
      </c>
      <c r="J102" s="226">
        <v>5.8173135792558166E-2</v>
      </c>
      <c r="K102" s="227">
        <v>7.0098583540917414E-2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3.2986800000000004E-2</v>
      </c>
      <c r="D105" s="225">
        <v>3.2986800000000004E-2</v>
      </c>
      <c r="E105" s="221">
        <v>3.6817200000000001E-2</v>
      </c>
      <c r="F105" s="225">
        <v>4.0849200000000002E-2</v>
      </c>
      <c r="G105" s="225">
        <v>4.3651181398261477E-2</v>
      </c>
      <c r="H105" s="225">
        <v>4.5651161669782774E-2</v>
      </c>
      <c r="I105" s="226">
        <v>4.7742775683126092E-2</v>
      </c>
      <c r="J105" s="226">
        <v>4.9930221851025733E-2</v>
      </c>
      <c r="K105" s="227">
        <v>5.2217890946247757E-2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1.3778023262976002E-4</v>
      </c>
      <c r="D106" s="225">
        <v>1.1676417290495998E-4</v>
      </c>
      <c r="E106" s="221">
        <v>2.8099255580927998E-4</v>
      </c>
      <c r="F106" s="225">
        <v>2.8771337500415998E-4</v>
      </c>
      <c r="G106" s="225">
        <v>4.7051479292837704E-4</v>
      </c>
      <c r="H106" s="225">
        <v>5.323443010056975E-4</v>
      </c>
      <c r="I106" s="226">
        <v>6.0229871424336489E-4</v>
      </c>
      <c r="J106" s="226">
        <v>6.814457119084065E-4</v>
      </c>
      <c r="K106" s="227">
        <v>7.7099327509226958E-4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6.9225029999999993E-2</v>
      </c>
      <c r="D107" s="225">
        <v>0.11361357</v>
      </c>
      <c r="E107" s="221">
        <v>0.14638176</v>
      </c>
      <c r="F107" s="225">
        <v>0.13046970299999999</v>
      </c>
      <c r="G107" s="225">
        <v>0.12549217243850061</v>
      </c>
      <c r="H107" s="225">
        <v>0.12930238667099106</v>
      </c>
      <c r="I107" s="226">
        <v>0.13322828726236249</v>
      </c>
      <c r="J107" s="226">
        <v>0.13727338670110359</v>
      </c>
      <c r="K107" s="227">
        <v>0.14144130412246336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4.616011887031461E-3</v>
      </c>
      <c r="D108" s="225">
        <v>4.5762714992291223E-3</v>
      </c>
      <c r="E108" s="221">
        <v>4.4581295588659413E-3</v>
      </c>
      <c r="F108" s="225">
        <v>5.2622777022014429E-3</v>
      </c>
      <c r="G108" s="225">
        <v>5.493331274898045E-3</v>
      </c>
      <c r="H108" s="225">
        <v>6.2455773848290761E-3</v>
      </c>
      <c r="I108" s="226">
        <v>7.1008346152603673E-3</v>
      </c>
      <c r="J108" s="226">
        <v>8.073209108858035E-3</v>
      </c>
      <c r="K108" s="227">
        <v>9.1787386760532955E-3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4.92282E-2</v>
      </c>
      <c r="E109" s="221">
        <v>5.3381789999999991E-2</v>
      </c>
      <c r="F109" s="225">
        <v>3.8682000000000001E-2</v>
      </c>
      <c r="G109" s="225">
        <v>3.6116411578712641E-2</v>
      </c>
      <c r="H109" s="225">
        <v>3.7212984080006561E-2</v>
      </c>
      <c r="I109" s="226">
        <v>3.8342850898150677E-2</v>
      </c>
      <c r="J109" s="226">
        <v>3.9507022920736296E-2</v>
      </c>
      <c r="K109" s="227">
        <v>4.0706541728092072E-2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0.29978736117120003</v>
      </c>
      <c r="D112" s="225">
        <v>0.32969596464000006</v>
      </c>
      <c r="E112" s="221">
        <v>0.351880988256</v>
      </c>
      <c r="F112" s="225">
        <v>0.38786857744319997</v>
      </c>
      <c r="G112" s="225">
        <v>0.4038616848698609</v>
      </c>
      <c r="H112" s="225">
        <v>0.40791648852721091</v>
      </c>
      <c r="I112" s="226">
        <v>0.41201200273798955</v>
      </c>
      <c r="J112" s="226">
        <v>0.41614863623941339</v>
      </c>
      <c r="K112" s="227">
        <v>0.42032680187245319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1.52431461</v>
      </c>
      <c r="D119" s="225">
        <v>1.5891888600000001</v>
      </c>
      <c r="E119" s="221">
        <v>1.6055001900000001</v>
      </c>
      <c r="F119" s="225">
        <v>1.5939207899999996</v>
      </c>
      <c r="G119" s="225">
        <v>1.7025004152343759</v>
      </c>
      <c r="H119" s="225">
        <v>1.9168450589119126</v>
      </c>
      <c r="I119" s="226">
        <v>2.1581756732606663</v>
      </c>
      <c r="J119" s="226">
        <v>2.4298897894742022</v>
      </c>
      <c r="K119" s="227">
        <v>2.7358126876068476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9.4500000000000001E-3</v>
      </c>
      <c r="D121" s="225">
        <v>6.9300000000000004E-3</v>
      </c>
      <c r="E121" s="221">
        <v>1.5712199999999999E-2</v>
      </c>
      <c r="F121" s="225">
        <v>1.7841600000000003E-2</v>
      </c>
      <c r="G121" s="225">
        <v>1.9203760791835198E-2</v>
      </c>
      <c r="H121" s="225">
        <v>1.9786828574188321E-2</v>
      </c>
      <c r="I121" s="226">
        <v>2.0387599557622912E-2</v>
      </c>
      <c r="J121" s="226">
        <v>2.1006611249677565E-2</v>
      </c>
      <c r="K121" s="227">
        <v>2.1644417477784263E-2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4.83237657E-6</v>
      </c>
      <c r="D122" s="225">
        <v>6.1104312323875165E-6</v>
      </c>
      <c r="E122" s="221">
        <v>6.7085146227433325E-6</v>
      </c>
      <c r="F122" s="225">
        <v>6.8881081409507433E-6</v>
      </c>
      <c r="G122" s="225">
        <v>1.6428968710775196E-5</v>
      </c>
      <c r="H122" s="225">
        <v>1.8587870128694151E-5</v>
      </c>
      <c r="I122" s="226">
        <v>2.1030468923748878E-5</v>
      </c>
      <c r="J122" s="226">
        <v>2.3794045261270534E-5</v>
      </c>
      <c r="K122" s="227">
        <v>2.6920778226492735E-5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1.31479459776E-2</v>
      </c>
      <c r="D123" s="225">
        <v>1.34067907008E-2</v>
      </c>
      <c r="E123" s="221">
        <v>1.3665635424000002E-2</v>
      </c>
      <c r="F123" s="225">
        <v>1.3795057785599999E-2</v>
      </c>
      <c r="G123" s="225">
        <v>1.3877993783367489E-2</v>
      </c>
      <c r="H123" s="225">
        <v>1.4017329952302685E-2</v>
      </c>
      <c r="I123" s="226">
        <v>1.4158065067532036E-2</v>
      </c>
      <c r="J123" s="226">
        <v>1.4300213174588362E-2</v>
      </c>
      <c r="K123" s="227">
        <v>1.4443788460022755E-2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8.3506499999999997E-2</v>
      </c>
      <c r="D125" s="225">
        <v>9.0880650000000007E-2</v>
      </c>
      <c r="E125" s="221">
        <v>9.9358560000000012E-2</v>
      </c>
      <c r="F125" s="225">
        <v>0.10256463</v>
      </c>
      <c r="G125" s="225">
        <v>0.10535887298470523</v>
      </c>
      <c r="H125" s="225">
        <v>0.11018613448483777</v>
      </c>
      <c r="I125" s="226">
        <v>0.11523456818367107</v>
      </c>
      <c r="J125" s="226">
        <v>0.12051430759924155</v>
      </c>
      <c r="K125" s="227">
        <v>0.12603595054025327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1.0206286179263999</v>
      </c>
      <c r="D126" s="225">
        <v>1.0741556133503998</v>
      </c>
      <c r="E126" s="221">
        <v>1.1496525108768001</v>
      </c>
      <c r="F126" s="225">
        <v>1.2654847677024001</v>
      </c>
      <c r="G126" s="225">
        <v>1.3582822352634527</v>
      </c>
      <c r="H126" s="225">
        <v>1.4205150909770199</v>
      </c>
      <c r="I126" s="226">
        <v>1.4855992895335672</v>
      </c>
      <c r="J126" s="226">
        <v>1.5536654718287279</v>
      </c>
      <c r="K126" s="227">
        <v>1.6248502643742295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3.9885299999999999E-2</v>
      </c>
      <c r="E127" s="221">
        <v>4.5618299999999994E-2</v>
      </c>
      <c r="F127" s="225">
        <v>4.9121100000000001E-2</v>
      </c>
      <c r="G127" s="225">
        <v>5.1811913754556189E-2</v>
      </c>
      <c r="H127" s="225">
        <v>5.4185796935252925E-2</v>
      </c>
      <c r="I127" s="226">
        <v>5.6668445088081179E-2</v>
      </c>
      <c r="J127" s="226">
        <v>5.9264841532885408E-2</v>
      </c>
      <c r="K127" s="227">
        <v>6.1980197911884298E-2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1.4223572999999998</v>
      </c>
      <c r="D129" s="225">
        <v>1.5816017699999998</v>
      </c>
      <c r="E129" s="221">
        <v>1.8227890965311999</v>
      </c>
      <c r="F129" s="225">
        <v>2.0613299636159996</v>
      </c>
      <c r="G129" s="225">
        <v>2.1659096323332272</v>
      </c>
      <c r="H129" s="225">
        <v>2.1876555384879652</v>
      </c>
      <c r="I129" s="226">
        <v>2.2096197752819102</v>
      </c>
      <c r="J129" s="226">
        <v>2.2318045347721625</v>
      </c>
      <c r="K129" s="227">
        <v>2.2542120310242537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8.4428904056804172E-2</v>
      </c>
      <c r="D130" s="225">
        <v>8.74614739167561E-2</v>
      </c>
      <c r="E130" s="221">
        <v>7.4013225879299913E-2</v>
      </c>
      <c r="F130" s="225">
        <v>0.10322956683321745</v>
      </c>
      <c r="G130" s="225">
        <v>0.11406239850275934</v>
      </c>
      <c r="H130" s="225">
        <v>0.12968188170326889</v>
      </c>
      <c r="I130" s="226">
        <v>0.14744026658087317</v>
      </c>
      <c r="J130" s="226">
        <v>0.16763045017483719</v>
      </c>
      <c r="K130" s="227">
        <v>0.19058543827581406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5.6975902231082516E-2</v>
      </c>
      <c r="D131" s="225">
        <v>6.0525319786495613E-2</v>
      </c>
      <c r="E131" s="221">
        <v>6.1944965294490388E-2</v>
      </c>
      <c r="F131" s="225">
        <v>6.1857722696593738E-2</v>
      </c>
      <c r="G131" s="225">
        <v>6.8076245607352551E-2</v>
      </c>
      <c r="H131" s="225">
        <v>8.0075047337050634E-2</v>
      </c>
      <c r="I131" s="226">
        <v>9.4188701930095445E-2</v>
      </c>
      <c r="J131" s="226">
        <v>0.11078996349430227</v>
      </c>
      <c r="K131" s="227">
        <v>0.13031728603902623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0.22920836904000003</v>
      </c>
      <c r="D132" s="225">
        <v>0.25803097084799997</v>
      </c>
      <c r="E132" s="221">
        <v>0.30074297904000002</v>
      </c>
      <c r="F132" s="225">
        <v>0.37285608306240003</v>
      </c>
      <c r="G132" s="225">
        <v>0.40107338779351553</v>
      </c>
      <c r="H132" s="225">
        <v>0.42782984103199573</v>
      </c>
      <c r="I132" s="226">
        <v>0.45637127380711751</v>
      </c>
      <c r="J132" s="226">
        <v>0.48681676587574679</v>
      </c>
      <c r="K132" s="227">
        <v>0.51929334105696645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13.1612005635264</v>
      </c>
      <c r="D134" s="225">
        <v>15.0551300196864</v>
      </c>
      <c r="E134" s="221">
        <v>16.825896434592</v>
      </c>
      <c r="F134" s="225">
        <v>18.9939925590912</v>
      </c>
      <c r="G134" s="225">
        <v>20.446805149448334</v>
      </c>
      <c r="H134" s="225">
        <v>21.383623022518901</v>
      </c>
      <c r="I134" s="226">
        <v>22.363363382544751</v>
      </c>
      <c r="J134" s="226">
        <v>23.387992822968844</v>
      </c>
      <c r="K134" s="227">
        <v>24.459568041280864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0.18593189999999998</v>
      </c>
      <c r="D136" s="225">
        <v>0.2262141</v>
      </c>
      <c r="E136" s="221">
        <v>0.27695303999999998</v>
      </c>
      <c r="F136" s="225">
        <v>0.35090486978399998</v>
      </c>
      <c r="G136" s="225">
        <v>0.44705288197175247</v>
      </c>
      <c r="H136" s="225">
        <v>0.52584833911855233</v>
      </c>
      <c r="I136" s="226">
        <v>0.6185319162559656</v>
      </c>
      <c r="J136" s="226">
        <v>0.72755146867740494</v>
      </c>
      <c r="K136" s="227">
        <v>0.85578629924021088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0.11908126966259999</v>
      </c>
      <c r="D137" s="225">
        <v>0.12538009475039999</v>
      </c>
      <c r="E137" s="221">
        <v>0.13758127561984576</v>
      </c>
      <c r="F137" s="225">
        <v>0.15317748528809999</v>
      </c>
      <c r="G137" s="225">
        <v>0.15765398514187937</v>
      </c>
      <c r="H137" s="225">
        <v>0.17837101358445878</v>
      </c>
      <c r="I137" s="226">
        <v>0.20181042971108185</v>
      </c>
      <c r="J137" s="226">
        <v>0.22832997762210416</v>
      </c>
      <c r="K137" s="227">
        <v>0.25833441193078116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4.3847855847936001</v>
      </c>
      <c r="D139" s="225">
        <v>4.9946773605120001</v>
      </c>
      <c r="E139" s="221">
        <v>5.5792364124671998</v>
      </c>
      <c r="F139" s="225">
        <v>6.2941573285920001</v>
      </c>
      <c r="G139" s="225">
        <v>6.6009318675431858</v>
      </c>
      <c r="H139" s="225">
        <v>6.6672057520961552</v>
      </c>
      <c r="I139" s="226">
        <v>6.7341450317572518</v>
      </c>
      <c r="J139" s="226">
        <v>6.8017563871466429</v>
      </c>
      <c r="K139" s="227">
        <v>6.8700465659584644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8.5935337084800001E-2</v>
      </c>
      <c r="D141" s="225">
        <v>8.825247708480001E-2</v>
      </c>
      <c r="E141" s="221">
        <v>9.9223484169600001E-2</v>
      </c>
      <c r="F141" s="225">
        <v>8.3342801807999994E-2</v>
      </c>
      <c r="G141" s="225">
        <v>7.8522821825729533E-2</v>
      </c>
      <c r="H141" s="225">
        <v>8.3761245202289461E-2</v>
      </c>
      <c r="I141" s="226">
        <v>8.9349134872011793E-2</v>
      </c>
      <c r="J141" s="226">
        <v>9.5309804469797296E-2</v>
      </c>
      <c r="K141" s="227">
        <v>0.10166812293239673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0.34992595731240006</v>
      </c>
      <c r="D143" s="225">
        <v>0.32787782594280002</v>
      </c>
      <c r="E143" s="221">
        <v>0.30675853782000001</v>
      </c>
      <c r="F143" s="225">
        <v>0.30110315019120004</v>
      </c>
      <c r="G143" s="225">
        <v>0.27797548609794492</v>
      </c>
      <c r="H143" s="225">
        <v>0.296519818186746</v>
      </c>
      <c r="I143" s="226">
        <v>0.31630128185663398</v>
      </c>
      <c r="J143" s="226">
        <v>0.33740240876966021</v>
      </c>
      <c r="K143" s="227">
        <v>0.35991123644945555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0.65649912350399997</v>
      </c>
      <c r="D144" s="225">
        <v>0.57631149656640002</v>
      </c>
      <c r="E144" s="221">
        <v>0.54814133545920007</v>
      </c>
      <c r="F144" s="225">
        <v>0.54192178837439997</v>
      </c>
      <c r="G144" s="225">
        <v>0.63546058493713975</v>
      </c>
      <c r="H144" s="225">
        <v>0.67785350339853934</v>
      </c>
      <c r="I144" s="226">
        <v>0.72307454303420915</v>
      </c>
      <c r="J144" s="226">
        <v>0.77131237378400341</v>
      </c>
      <c r="K144" s="227">
        <v>0.82276825215815663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1.8141668179488</v>
      </c>
      <c r="D145" s="225">
        <v>1.8262337448096</v>
      </c>
      <c r="E145" s="221">
        <v>1.51120540872</v>
      </c>
      <c r="F145" s="225">
        <v>1.2009435885720001</v>
      </c>
      <c r="G145" s="225">
        <v>1.1313378501258169</v>
      </c>
      <c r="H145" s="225">
        <v>1.1426965727386516</v>
      </c>
      <c r="I145" s="226">
        <v>1.1541693378361257</v>
      </c>
      <c r="J145" s="226">
        <v>1.1657572904139177</v>
      </c>
      <c r="K145" s="227">
        <v>1.1774615869635545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0.23031012899999997</v>
      </c>
      <c r="D146" s="225">
        <v>0.86468052300000009</v>
      </c>
      <c r="E146" s="221">
        <v>0.77870820299999988</v>
      </c>
      <c r="F146" s="225">
        <v>0.82432081200000007</v>
      </c>
      <c r="G146" s="225">
        <v>0.90951209515078812</v>
      </c>
      <c r="H146" s="225">
        <v>1.0340589140617047</v>
      </c>
      <c r="I146" s="226">
        <v>1.1756609323300935</v>
      </c>
      <c r="J146" s="226">
        <v>1.3366536558136441</v>
      </c>
      <c r="K146" s="227">
        <v>1.5196924100037534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0.3663059331925056</v>
      </c>
      <c r="D147" s="225">
        <v>0.33342564936112318</v>
      </c>
      <c r="E147" s="221">
        <v>0.32985671892413937</v>
      </c>
      <c r="F147" s="225">
        <v>0.34299599501886185</v>
      </c>
      <c r="G147" s="225">
        <v>0.37256775087785993</v>
      </c>
      <c r="H147" s="225">
        <v>0.42358645469503053</v>
      </c>
      <c r="I147" s="226">
        <v>0.48159156067140868</v>
      </c>
      <c r="J147" s="226">
        <v>0.54753977314242974</v>
      </c>
      <c r="K147" s="227">
        <v>0.62251880567611872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8.3953416960000013E-4</v>
      </c>
      <c r="D148" s="225">
        <v>3.4704472320000001E-4</v>
      </c>
      <c r="E148" s="221">
        <v>2.1762236159999997E-4</v>
      </c>
      <c r="F148" s="225">
        <v>2.1762236159999997E-4</v>
      </c>
      <c r="G148" s="225">
        <v>2.433859922670769E-4</v>
      </c>
      <c r="H148" s="225">
        <v>2.9327993203703682E-4</v>
      </c>
      <c r="I148" s="226">
        <v>3.5340209078780263E-4</v>
      </c>
      <c r="J148" s="226">
        <v>4.2584924548270205E-4</v>
      </c>
      <c r="K148" s="227">
        <v>5.1314801073736515E-4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0.16938860400000003</v>
      </c>
      <c r="D149" s="225">
        <v>0.93389373000000009</v>
      </c>
      <c r="E149" s="221">
        <v>0.65960477100000003</v>
      </c>
      <c r="F149" s="225">
        <v>0.77756587146000011</v>
      </c>
      <c r="G149" s="225">
        <v>0.78726165843190465</v>
      </c>
      <c r="H149" s="225">
        <v>0.8111646279746566</v>
      </c>
      <c r="I149" s="226">
        <v>0.8357933434582181</v>
      </c>
      <c r="J149" s="226">
        <v>0.86116984010167152</v>
      </c>
      <c r="K149" s="227">
        <v>0.88731682216108976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2.4450993515562178</v>
      </c>
      <c r="D150" s="225">
        <v>1.1512857493134585</v>
      </c>
      <c r="E150" s="221">
        <v>0.74492363792480965</v>
      </c>
      <c r="F150" s="225">
        <v>0.58400264171125793</v>
      </c>
      <c r="G150" s="225">
        <v>0.68943261018929591</v>
      </c>
      <c r="H150" s="225">
        <v>0.76492795364756561</v>
      </c>
      <c r="I150" s="226">
        <v>0.84869030797774236</v>
      </c>
      <c r="J150" s="226">
        <v>0.94162494051984436</v>
      </c>
      <c r="K150" s="227">
        <v>1.044736248634353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2.1967577856000001E-3</v>
      </c>
      <c r="D158" s="225">
        <v>1.8497130623999997E-3</v>
      </c>
      <c r="E158" s="221">
        <v>7.9543416959999998E-4</v>
      </c>
      <c r="F158" s="225">
        <v>7.9543416959999998E-4</v>
      </c>
      <c r="G158" s="225">
        <v>8.8960313282086161E-4</v>
      </c>
      <c r="H158" s="225">
        <v>1.0719710855312435E-3</v>
      </c>
      <c r="I158" s="226">
        <v>1.29172432719662E-3</v>
      </c>
      <c r="J158" s="226">
        <v>1.5565268130759945E-3</v>
      </c>
      <c r="K158" s="227">
        <v>1.87561360331625E-3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0.1354123991808</v>
      </c>
      <c r="D159" s="225">
        <v>0.14335530168960001</v>
      </c>
      <c r="E159" s="221">
        <v>0.1574919569664</v>
      </c>
      <c r="F159" s="225">
        <v>0.1615369476672</v>
      </c>
      <c r="G159" s="225">
        <v>0.17082022747188433</v>
      </c>
      <c r="H159" s="225">
        <v>0.1786467529856739</v>
      </c>
      <c r="I159" s="226">
        <v>0.18683186894583242</v>
      </c>
      <c r="J159" s="226">
        <v>0.19539200500661727</v>
      </c>
      <c r="K159" s="227">
        <v>0.20434434358505926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0.30834719999999999</v>
      </c>
      <c r="D160" s="225">
        <v>0.19403999999999999</v>
      </c>
      <c r="E160" s="221">
        <v>0.21168000000000001</v>
      </c>
      <c r="F160" s="225">
        <v>0.21168000000000001</v>
      </c>
      <c r="G160" s="225">
        <v>0.21480759816919198</v>
      </c>
      <c r="H160" s="225">
        <v>0.2213296222276443</v>
      </c>
      <c r="I160" s="226">
        <v>0.22804966906639659</v>
      </c>
      <c r="J160" s="226">
        <v>0.23497375108607271</v>
      </c>
      <c r="K160" s="227">
        <v>0.24210806323680528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3.4579576189200004E-2</v>
      </c>
      <c r="D164" s="225">
        <v>6.7792097379851882E-2</v>
      </c>
      <c r="E164" s="221">
        <v>8.5216272867627507E-2</v>
      </c>
      <c r="F164" s="225">
        <v>0.18246871628791489</v>
      </c>
      <c r="G164" s="225">
        <v>0.17060987294911117</v>
      </c>
      <c r="H164" s="225">
        <v>0.19397285741506767</v>
      </c>
      <c r="I164" s="226">
        <v>0.22053512357393851</v>
      </c>
      <c r="J164" s="226">
        <v>0.25073477484378359</v>
      </c>
      <c r="K164" s="227">
        <v>0.28506990767339246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0.1017644166</v>
      </c>
      <c r="D165" s="225">
        <v>0.10142208293490002</v>
      </c>
      <c r="E165" s="221">
        <v>0.10050144895349999</v>
      </c>
      <c r="F165" s="225">
        <v>8.944594994369999E-2</v>
      </c>
      <c r="G165" s="225">
        <v>8.9784141597127928E-2</v>
      </c>
      <c r="H165" s="225">
        <v>9.2510182652261991E-2</v>
      </c>
      <c r="I165" s="226">
        <v>9.5318992219764545E-2</v>
      </c>
      <c r="J165" s="226">
        <v>9.8213083330988049E-2</v>
      </c>
      <c r="K165" s="227">
        <v>0.10119504531836132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1.6410683181312</v>
      </c>
      <c r="D168" s="225">
        <v>1.8001898337024</v>
      </c>
      <c r="E168" s="221">
        <v>1.9856169087551998</v>
      </c>
      <c r="F168" s="225">
        <v>2.1167119858752002</v>
      </c>
      <c r="G168" s="225">
        <v>2.2067633161396785</v>
      </c>
      <c r="H168" s="225">
        <v>2.3078713034797884</v>
      </c>
      <c r="I168" s="226">
        <v>2.4136117881199946</v>
      </c>
      <c r="J168" s="226">
        <v>2.5241970186847618</v>
      </c>
      <c r="K168" s="227">
        <v>2.639848968462311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0.25181730000000002</v>
      </c>
      <c r="D169" s="225">
        <v>0.26579700000000001</v>
      </c>
      <c r="E169" s="221">
        <v>0.26508510000000002</v>
      </c>
      <c r="F169" s="225">
        <v>0.27210329999999999</v>
      </c>
      <c r="G169" s="225">
        <v>0.27567223928979839</v>
      </c>
      <c r="H169" s="225">
        <v>0.27844001064810969</v>
      </c>
      <c r="I169" s="226">
        <v>0.28123557065250165</v>
      </c>
      <c r="J169" s="226">
        <v>0.28405919830320631</v>
      </c>
      <c r="K169" s="227">
        <v>0.28691117540164018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0.66221156170469997</v>
      </c>
      <c r="D170" s="225">
        <v>0.60828249405000001</v>
      </c>
      <c r="E170" s="221">
        <v>0.60900691401899998</v>
      </c>
      <c r="F170" s="225">
        <v>0.65100431262299996</v>
      </c>
      <c r="G170" s="225">
        <v>0.71110816706017344</v>
      </c>
      <c r="H170" s="225">
        <v>0.80848593760453757</v>
      </c>
      <c r="I170" s="226">
        <v>0.9191984308190021</v>
      </c>
      <c r="J170" s="226">
        <v>1.0450716777134623</v>
      </c>
      <c r="K170" s="227">
        <v>1.1881817624358948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0.88937694236160003</v>
      </c>
      <c r="D171" s="225">
        <v>0.86784781487040008</v>
      </c>
      <c r="E171" s="221">
        <v>0.87528169391040023</v>
      </c>
      <c r="F171" s="225">
        <v>0.87704809557120011</v>
      </c>
      <c r="G171" s="225">
        <v>0.88639820946185921</v>
      </c>
      <c r="H171" s="225">
        <v>0.89529771846765327</v>
      </c>
      <c r="I171" s="226">
        <v>0.90428657925653844</v>
      </c>
      <c r="J171" s="226">
        <v>0.91336568892757231</v>
      </c>
      <c r="K171" s="227">
        <v>0.92253595358675877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0.87306416124480002</v>
      </c>
      <c r="D172" s="225">
        <v>1.0348302392063999</v>
      </c>
      <c r="E172" s="221">
        <v>1.1750135336351999</v>
      </c>
      <c r="F172" s="225">
        <v>1.3927479207263997</v>
      </c>
      <c r="G172" s="225">
        <v>1.4594059703703213</v>
      </c>
      <c r="H172" s="225">
        <v>1.5262720449044984</v>
      </c>
      <c r="I172" s="226">
        <v>1.5962017439642595</v>
      </c>
      <c r="J172" s="226">
        <v>1.6693354346236275</v>
      </c>
      <c r="K172" s="227">
        <v>1.7458199152001752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0.28194389879037901</v>
      </c>
      <c r="D175" s="225">
        <v>0.33211154298299039</v>
      </c>
      <c r="E175" s="221">
        <v>0.29733931910543698</v>
      </c>
      <c r="F175" s="225">
        <v>0.34956968465431115</v>
      </c>
      <c r="G175" s="225">
        <v>0.37592563310726734</v>
      </c>
      <c r="H175" s="225">
        <v>0.42740415879176658</v>
      </c>
      <c r="I175" s="226">
        <v>0.48593205374844167</v>
      </c>
      <c r="J175" s="226">
        <v>0.55247464490681786</v>
      </c>
      <c r="K175" s="227">
        <v>0.62812944919028879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0.10926706051664803</v>
      </c>
      <c r="D176" s="225">
        <v>9.4393997179683609E-2</v>
      </c>
      <c r="E176" s="221">
        <v>6.5803047922640287E-2</v>
      </c>
      <c r="F176" s="225">
        <v>5.5852537592318043E-2</v>
      </c>
      <c r="G176" s="225">
        <v>4.867050006147626E-2</v>
      </c>
      <c r="H176" s="225">
        <v>5.5066203495047886E-2</v>
      </c>
      <c r="I176" s="226">
        <v>6.23023548870036E-2</v>
      </c>
      <c r="J176" s="226">
        <v>7.0489396001582216E-2</v>
      </c>
      <c r="K176" s="227">
        <v>7.9752281557889673E-2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5.4810000000000004E-4</v>
      </c>
      <c r="D177" s="225">
        <v>1.1374223616000001E-3</v>
      </c>
      <c r="E177" s="221">
        <v>1.1878223616E-3</v>
      </c>
      <c r="F177" s="225">
        <v>1.3768223615999999E-3</v>
      </c>
      <c r="G177" s="225">
        <v>1.603232589931877E-3</v>
      </c>
      <c r="H177" s="225">
        <v>1.9318940282266497E-3</v>
      </c>
      <c r="I177" s="226">
        <v>2.3279308066313552E-3</v>
      </c>
      <c r="J177" s="226">
        <v>2.8051548176469257E-3</v>
      </c>
      <c r="K177" s="227">
        <v>3.3802093810315946E-3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1.9338262239744</v>
      </c>
      <c r="D179" s="225">
        <v>2.1404516791392001</v>
      </c>
      <c r="E179" s="221">
        <v>2.6325209635199998</v>
      </c>
      <c r="F179" s="225">
        <v>3.0472346719584005</v>
      </c>
      <c r="G179" s="225">
        <v>3.3086469886767769</v>
      </c>
      <c r="H179" s="225">
        <v>3.460240336000143</v>
      </c>
      <c r="I179" s="226">
        <v>3.6187792846618656</v>
      </c>
      <c r="J179" s="226">
        <v>3.7845820635209493</v>
      </c>
      <c r="K179" s="227">
        <v>3.9579814818307759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1.4302610959392001</v>
      </c>
      <c r="D180" s="225">
        <v>1.2022989759648</v>
      </c>
      <c r="E180" s="221">
        <v>1.235713264128</v>
      </c>
      <c r="F180" s="225">
        <v>1.3849480402632004</v>
      </c>
      <c r="G180" s="225">
        <v>1.462171405886147</v>
      </c>
      <c r="H180" s="225">
        <v>1.4768517238919769</v>
      </c>
      <c r="I180" s="226">
        <v>1.4916794334661856</v>
      </c>
      <c r="J180" s="226">
        <v>1.506656014431923</v>
      </c>
      <c r="K180" s="227">
        <v>1.5217829614698815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0.1577703064896</v>
      </c>
      <c r="D182" s="225">
        <v>0.18039548862720001</v>
      </c>
      <c r="E182" s="221">
        <v>0.22503544035840001</v>
      </c>
      <c r="F182" s="225">
        <v>0.25487598205439999</v>
      </c>
      <c r="G182" s="225">
        <v>0.27280475926812242</v>
      </c>
      <c r="H182" s="225">
        <v>0.28530394300235901</v>
      </c>
      <c r="I182" s="226">
        <v>0.29837580587328422</v>
      </c>
      <c r="J182" s="226">
        <v>0.31204658650580114</v>
      </c>
      <c r="K182" s="227">
        <v>0.32634372570836168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0.13126704796799998</v>
      </c>
      <c r="D185" s="225">
        <v>0.15347999519999997</v>
      </c>
      <c r="E185" s="221">
        <v>0.18771248966399998</v>
      </c>
      <c r="F185" s="225">
        <v>0.2226225064896</v>
      </c>
      <c r="G185" s="225">
        <v>0.24437338259593655</v>
      </c>
      <c r="H185" s="225">
        <v>0.25556991676571428</v>
      </c>
      <c r="I185" s="226">
        <v>0.26727944615650706</v>
      </c>
      <c r="J185" s="226">
        <v>0.27952547483598383</v>
      </c>
      <c r="K185" s="227">
        <v>0.2923325837652706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1.7619260334699283</v>
      </c>
      <c r="D186" s="225">
        <v>1.6336917929097829</v>
      </c>
      <c r="E186" s="221">
        <v>1.5147905323610931</v>
      </c>
      <c r="F186" s="225">
        <v>1.4045429908439999</v>
      </c>
      <c r="G186" s="225">
        <v>1.4024554928266575</v>
      </c>
      <c r="H186" s="225">
        <v>1.5867496627976485</v>
      </c>
      <c r="I186" s="226">
        <v>1.7952616002906889</v>
      </c>
      <c r="J186" s="226">
        <v>2.0311737188560515</v>
      </c>
      <c r="K186" s="227">
        <v>2.2980866273213292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0.17198580419999998</v>
      </c>
      <c r="D190" s="225">
        <v>0.16051014261116928</v>
      </c>
      <c r="E190" s="221">
        <v>0.11460749625584638</v>
      </c>
      <c r="F190" s="225">
        <v>0.11717514993555965</v>
      </c>
      <c r="G190" s="225">
        <v>0.10748335572029384</v>
      </c>
      <c r="H190" s="225">
        <v>0.11074678326133824</v>
      </c>
      <c r="I190" s="226">
        <v>0.11410929553270466</v>
      </c>
      <c r="J190" s="226">
        <v>0.11757390096147147</v>
      </c>
      <c r="K190" s="227">
        <v>0.12114369931708097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4.1415155711999998E-3</v>
      </c>
      <c r="E191" s="221">
        <v>2.9767143168E-3</v>
      </c>
      <c r="F191" s="225">
        <v>2.9767143168E-3</v>
      </c>
      <c r="G191" s="225">
        <v>3.3291182136035691E-3</v>
      </c>
      <c r="H191" s="225">
        <v>4.01158486704327E-3</v>
      </c>
      <c r="I191" s="226">
        <v>4.8339566554685591E-3</v>
      </c>
      <c r="J191" s="226">
        <v>5.8249140231131308E-3</v>
      </c>
      <c r="K191" s="227">
        <v>7.0190168830488184E-3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7.1570267297155418E-2</v>
      </c>
      <c r="D192" s="225">
        <v>8.8150869177736055E-2</v>
      </c>
      <c r="E192" s="221">
        <v>8.4509032569025672E-2</v>
      </c>
      <c r="F192" s="225">
        <v>0.10692465169987544</v>
      </c>
      <c r="G192" s="225">
        <v>0.1351263818713577</v>
      </c>
      <c r="H192" s="225">
        <v>0.15363032602201704</v>
      </c>
      <c r="I192" s="226">
        <v>0.17466816432708876</v>
      </c>
      <c r="J192" s="226">
        <v>0.198586883328117</v>
      </c>
      <c r="K192" s="227">
        <v>0.22578098522936746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4.8023679583835124</v>
      </c>
      <c r="D193" s="225">
        <v>4.6070340642892651</v>
      </c>
      <c r="E193" s="221">
        <v>3.9990401426248141</v>
      </c>
      <c r="F193" s="225">
        <v>3.9680860193332679</v>
      </c>
      <c r="G193" s="225">
        <v>4.2599536928836468</v>
      </c>
      <c r="H193" s="225">
        <v>4.8433034734805815</v>
      </c>
      <c r="I193" s="226">
        <v>5.5065360394446339</v>
      </c>
      <c r="J193" s="226">
        <v>6.2605903841726667</v>
      </c>
      <c r="K193" s="227">
        <v>7.1179034655602287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8.6788629446399992E-2</v>
      </c>
      <c r="D194" s="225">
        <v>8.5934077084800012E-2</v>
      </c>
      <c r="E194" s="221">
        <v>8.3528464723199997E-2</v>
      </c>
      <c r="F194" s="225">
        <v>8.4018332361599987E-2</v>
      </c>
      <c r="G194" s="225">
        <v>8.8579219029730358E-2</v>
      </c>
      <c r="H194" s="225">
        <v>9.4488525914709354E-2</v>
      </c>
      <c r="I194" s="226">
        <v>0.10079205514939252</v>
      </c>
      <c r="J194" s="226">
        <v>0.10751610613978993</v>
      </c>
      <c r="K194" s="227">
        <v>0.11468873278086189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6.3E-5</v>
      </c>
      <c r="D195" s="225">
        <v>6.3E-5</v>
      </c>
      <c r="E195" s="221">
        <v>6.3E-5</v>
      </c>
      <c r="F195" s="225">
        <v>6.3E-5</v>
      </c>
      <c r="G195" s="225">
        <v>6.4140817608E-5</v>
      </c>
      <c r="H195" s="225">
        <v>6.6088271790876163E-5</v>
      </c>
      <c r="I195" s="226">
        <v>6.8094854901880138E-5</v>
      </c>
      <c r="J195" s="226">
        <v>7.016236222337198E-5</v>
      </c>
      <c r="K195" s="227">
        <v>7.229264354637364E-5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5.9350784169599997E-2</v>
      </c>
      <c r="D197" s="225">
        <v>5.9905814169600002E-2</v>
      </c>
      <c r="E197" s="221">
        <v>5.9776391807999998E-2</v>
      </c>
      <c r="F197" s="225">
        <v>5.9646969446399994E-2</v>
      </c>
      <c r="G197" s="225">
        <v>6.2003573312710787E-2</v>
      </c>
      <c r="H197" s="225">
        <v>6.6139962712882902E-2</v>
      </c>
      <c r="I197" s="226">
        <v>7.0552299390860523E-2</v>
      </c>
      <c r="J197" s="226">
        <v>7.5258992372671307E-2</v>
      </c>
      <c r="K197" s="227">
        <v>8.0279678789370687E-2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4.8010502340864001</v>
      </c>
      <c r="D198" s="225">
        <v>5.3102815782911996</v>
      </c>
      <c r="E198" s="221">
        <v>5.6670501162239999</v>
      </c>
      <c r="F198" s="225">
        <v>6.0662594212416003</v>
      </c>
      <c r="G198" s="225">
        <v>6.2522694954942777</v>
      </c>
      <c r="H198" s="225">
        <v>6.3150427819109822</v>
      </c>
      <c r="I198" s="226">
        <v>6.3784463171501953</v>
      </c>
      <c r="J198" s="226">
        <v>6.4424864289605681</v>
      </c>
      <c r="K198" s="227">
        <v>6.5071695086218515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6.6005404416000007E-3</v>
      </c>
      <c r="D199" s="225">
        <v>6.6005404416000007E-3</v>
      </c>
      <c r="E199" s="221">
        <v>6.6005404416000007E-3</v>
      </c>
      <c r="F199" s="225">
        <v>6.6005404416000007E-3</v>
      </c>
      <c r="G199" s="225">
        <v>7.3819577779905242E-3</v>
      </c>
      <c r="H199" s="225">
        <v>8.8952534008350792E-3</v>
      </c>
      <c r="I199" s="226">
        <v>1.0718773453430284E-2</v>
      </c>
      <c r="J199" s="226">
        <v>1.2916113703424775E-2</v>
      </c>
      <c r="K199" s="227">
        <v>1.5563907001543033E-2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0.64954599695999993</v>
      </c>
      <c r="D200" s="225">
        <v>0.74370778352639999</v>
      </c>
      <c r="E200" s="221">
        <v>0.83583664274879999</v>
      </c>
      <c r="F200" s="225">
        <v>0.91403754986880004</v>
      </c>
      <c r="G200" s="225">
        <v>0.97613385674830144</v>
      </c>
      <c r="H200" s="225">
        <v>1.0208576968214675</v>
      </c>
      <c r="I200" s="226">
        <v>1.0676306635149857</v>
      </c>
      <c r="J200" s="226">
        <v>1.1165466423248103</v>
      </c>
      <c r="K200" s="227">
        <v>1.1677038203289756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1.22613561</v>
      </c>
      <c r="D201" s="225">
        <v>1.33812</v>
      </c>
      <c r="E201" s="221">
        <v>1.45042128</v>
      </c>
      <c r="F201" s="225">
        <v>1.56252663</v>
      </c>
      <c r="G201" s="225">
        <v>1.635861190031749</v>
      </c>
      <c r="H201" s="225">
        <v>1.7108119703362006</v>
      </c>
      <c r="I201" s="226">
        <v>1.7891967947407736</v>
      </c>
      <c r="J201" s="226">
        <v>1.8711730019527324</v>
      </c>
      <c r="K201" s="227">
        <v>1.9569051395176917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176.33386200988522</v>
      </c>
      <c r="D202" s="231">
        <f t="shared" ref="D202:K202" si="0">SUM(D7:D201)</f>
        <v>184.5983030794024</v>
      </c>
      <c r="E202" s="231">
        <f t="shared" si="0"/>
        <v>189.07209999523346</v>
      </c>
      <c r="F202" s="231">
        <f t="shared" si="0"/>
        <v>197.98343807316846</v>
      </c>
      <c r="G202" s="231">
        <f t="shared" si="0"/>
        <v>204.41349865061252</v>
      </c>
      <c r="H202" s="231">
        <f t="shared" si="0"/>
        <v>209.94141982962384</v>
      </c>
      <c r="I202" s="232">
        <f t="shared" si="0"/>
        <v>216.07612872379397</v>
      </c>
      <c r="J202" s="232">
        <f t="shared" si="0"/>
        <v>222.88021799835604</v>
      </c>
      <c r="K202" s="233">
        <f t="shared" si="0"/>
        <v>230.4247802205291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10.925631058608001</v>
      </c>
      <c r="D204" s="225">
        <f t="shared" si="1"/>
        <v>12.508302488169598</v>
      </c>
      <c r="E204" s="225">
        <f t="shared" si="1"/>
        <v>14.0608011432672</v>
      </c>
      <c r="F204" s="225">
        <f t="shared" si="1"/>
        <v>16.0485715468512</v>
      </c>
      <c r="G204" s="225">
        <f t="shared" si="1"/>
        <v>17.070977836144255</v>
      </c>
      <c r="H204" s="225">
        <f t="shared" si="1"/>
        <v>17.8531243392679</v>
      </c>
      <c r="I204" s="225">
        <f t="shared" si="1"/>
        <v>18.671106701252139</v>
      </c>
      <c r="J204" s="225">
        <f t="shared" si="1"/>
        <v>19.526566825212512</v>
      </c>
      <c r="K204" s="227">
        <f t="shared" si="1"/>
        <v>20.421221841869684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2.7022072959251995</v>
      </c>
      <c r="D205" s="225">
        <f t="shared" si="2"/>
        <v>2.6764428696515998</v>
      </c>
      <c r="E205" s="225">
        <f t="shared" si="2"/>
        <v>2.8363624517843999</v>
      </c>
      <c r="F205" s="225">
        <f t="shared" si="2"/>
        <v>3.1161710617127998</v>
      </c>
      <c r="G205" s="225">
        <f t="shared" si="2"/>
        <v>3.2900659877913818</v>
      </c>
      <c r="H205" s="225">
        <f t="shared" si="2"/>
        <v>3.5095532423263913</v>
      </c>
      <c r="I205" s="225">
        <f t="shared" si="2"/>
        <v>3.7436829554266948</v>
      </c>
      <c r="J205" s="225">
        <f t="shared" si="2"/>
        <v>3.9934319564452783</v>
      </c>
      <c r="K205" s="227">
        <f t="shared" si="2"/>
        <v>4.2598422410854795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2.9865587673600001E-2</v>
      </c>
      <c r="D206" s="225">
        <f t="shared" si="3"/>
        <v>3.3024220588800002E-2</v>
      </c>
      <c r="E206" s="221">
        <f t="shared" si="3"/>
        <v>3.5443965312000003E-2</v>
      </c>
      <c r="F206" s="225">
        <f t="shared" si="3"/>
        <v>3.7343687673599996E-2</v>
      </c>
      <c r="G206" s="225">
        <f t="shared" si="3"/>
        <v>4.2476319612876068E-2</v>
      </c>
      <c r="H206" s="225">
        <f t="shared" si="3"/>
        <v>5.1183932210764616E-2</v>
      </c>
      <c r="I206" s="226">
        <f t="shared" si="3"/>
        <v>6.1676598642081873E-2</v>
      </c>
      <c r="J206" s="226">
        <f t="shared" si="3"/>
        <v>7.4320253559112565E-2</v>
      </c>
      <c r="K206" s="227">
        <f t="shared" si="3"/>
        <v>8.9555847934229396E-2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1.1897565035327999</v>
      </c>
      <c r="D207" s="225">
        <f t="shared" si="4"/>
        <v>1.1975437795104003</v>
      </c>
      <c r="E207" s="221">
        <f t="shared" si="4"/>
        <v>1.2271626821664001</v>
      </c>
      <c r="F207" s="225">
        <f t="shared" si="4"/>
        <v>1.2649166730144001</v>
      </c>
      <c r="G207" s="225">
        <f t="shared" si="4"/>
        <v>1.2902598943317201</v>
      </c>
      <c r="H207" s="225">
        <f t="shared" si="4"/>
        <v>1.3032142069948642</v>
      </c>
      <c r="I207" s="226">
        <f t="shared" si="4"/>
        <v>1.3162985819945279</v>
      </c>
      <c r="J207" s="226">
        <f t="shared" si="4"/>
        <v>1.3295143251669856</v>
      </c>
      <c r="K207" s="227">
        <f t="shared" si="4"/>
        <v>1.3428627554592119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0.35260730259422973</v>
      </c>
      <c r="D208" s="225">
        <f t="shared" si="5"/>
        <v>0.23658602070410495</v>
      </c>
      <c r="E208" s="221">
        <f t="shared" si="5"/>
        <v>0.26050133436380929</v>
      </c>
      <c r="F208" s="225">
        <f t="shared" si="5"/>
        <v>0.26302437699100417</v>
      </c>
      <c r="G208" s="225">
        <f t="shared" si="5"/>
        <v>0.26938085240452087</v>
      </c>
      <c r="H208" s="225">
        <f t="shared" si="5"/>
        <v>0.27812143509644105</v>
      </c>
      <c r="I208" s="226">
        <f t="shared" si="5"/>
        <v>0.28720404182629444</v>
      </c>
      <c r="J208" s="226">
        <f t="shared" si="5"/>
        <v>0.29664951770757986</v>
      </c>
      <c r="K208" s="227">
        <f t="shared" si="5"/>
        <v>0.30648076866031243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31.5784012122432</v>
      </c>
      <c r="D210" s="240">
        <f t="shared" si="6"/>
        <v>35.956395977039996</v>
      </c>
      <c r="E210" s="240">
        <f t="shared" si="6"/>
        <v>40.407292072425598</v>
      </c>
      <c r="F210" s="240">
        <f t="shared" si="6"/>
        <v>45.711357188918399</v>
      </c>
      <c r="G210" s="240">
        <f t="shared" si="6"/>
        <v>48.977313190340375</v>
      </c>
      <c r="H210" s="240">
        <f t="shared" si="6"/>
        <v>51.22132256179583</v>
      </c>
      <c r="I210" s="241">
        <f t="shared" si="6"/>
        <v>53.568146435133201</v>
      </c>
      <c r="J210" s="241">
        <f t="shared" si="6"/>
        <v>56.022495495580337</v>
      </c>
      <c r="K210" s="242">
        <f t="shared" si="6"/>
        <v>58.589296259351045</v>
      </c>
    </row>
    <row r="211" spans="2:11">
      <c r="B211" s="239" t="s">
        <v>25</v>
      </c>
      <c r="C211" s="243">
        <f t="shared" ref="C211:K211" si="7">SUMIF($N$7:$N$208,$B$211,C$7:C$208)</f>
        <v>9.5426291746799983</v>
      </c>
      <c r="D211" s="243">
        <f t="shared" si="7"/>
        <v>8.6863968763488</v>
      </c>
      <c r="E211" s="243">
        <f t="shared" si="7"/>
        <v>8.3473910580815982</v>
      </c>
      <c r="F211" s="243">
        <f t="shared" si="7"/>
        <v>9.6048634324104007</v>
      </c>
      <c r="G211" s="243">
        <f t="shared" si="7"/>
        <v>10.309223937209167</v>
      </c>
      <c r="H211" s="243">
        <f t="shared" si="7"/>
        <v>10.99697405126801</v>
      </c>
      <c r="I211" s="244">
        <f t="shared" si="7"/>
        <v>11.730605428772957</v>
      </c>
      <c r="J211" s="244">
        <f t="shared" si="7"/>
        <v>12.51317890576369</v>
      </c>
      <c r="K211" s="245">
        <f t="shared" si="7"/>
        <v>13.347959513120198</v>
      </c>
    </row>
    <row r="212" spans="2:11">
      <c r="B212" s="239" t="s">
        <v>239</v>
      </c>
      <c r="C212" s="243">
        <f t="shared" ref="C212:K212" si="8">SUMIF($N$7:$N$208,$B$212,C$7:C$208)</f>
        <v>0.17179369925760002</v>
      </c>
      <c r="D212" s="243">
        <f t="shared" si="8"/>
        <v>0.18090359844479997</v>
      </c>
      <c r="E212" s="243">
        <f t="shared" si="8"/>
        <v>0.19182533065920002</v>
      </c>
      <c r="F212" s="243">
        <f t="shared" si="8"/>
        <v>0.2059963966368</v>
      </c>
      <c r="G212" s="243">
        <f t="shared" si="8"/>
        <v>0.23615793857319156</v>
      </c>
      <c r="H212" s="243">
        <f t="shared" si="8"/>
        <v>0.28457013293825978</v>
      </c>
      <c r="I212" s="244">
        <f t="shared" si="8"/>
        <v>0.3429067896246093</v>
      </c>
      <c r="J212" s="244">
        <f t="shared" si="8"/>
        <v>0.41320241571580296</v>
      </c>
      <c r="K212" s="245">
        <f t="shared" si="8"/>
        <v>0.4979085906706176</v>
      </c>
    </row>
    <row r="213" spans="2:11">
      <c r="B213" s="239" t="s">
        <v>429</v>
      </c>
      <c r="C213" s="243">
        <f t="shared" ref="C213:K213" si="9">SUMIF($N$7:$N$208,$B$213,C$7:C$208)</f>
        <v>19.842267447202591</v>
      </c>
      <c r="D213" s="243">
        <f t="shared" si="9"/>
        <v>20.288350359242521</v>
      </c>
      <c r="E213" s="243">
        <f t="shared" si="9"/>
        <v>18.733178426151717</v>
      </c>
      <c r="F213" s="243">
        <f t="shared" si="9"/>
        <v>18.588845286226597</v>
      </c>
      <c r="G213" s="243">
        <f t="shared" si="9"/>
        <v>20.212916287829032</v>
      </c>
      <c r="H213" s="243">
        <f t="shared" si="9"/>
        <v>22.876862003873637</v>
      </c>
      <c r="I213" s="244">
        <f t="shared" si="9"/>
        <v>25.903671631695879</v>
      </c>
      <c r="J213" s="244">
        <f t="shared" si="9"/>
        <v>29.34363102656042</v>
      </c>
      <c r="K213" s="245">
        <f t="shared" si="9"/>
        <v>33.254110752213869</v>
      </c>
    </row>
    <row r="214" spans="2:11">
      <c r="B214" s="239" t="s">
        <v>430</v>
      </c>
      <c r="C214" s="243">
        <f t="shared" ref="C214:K214" si="10">SUMIF($N$7:$N$208,$B$214,C$7:C$208)</f>
        <v>111.24833513895362</v>
      </c>
      <c r="D214" s="243">
        <f t="shared" si="10"/>
        <v>116.07443312572801</v>
      </c>
      <c r="E214" s="243">
        <f t="shared" si="10"/>
        <v>118.54711488208679</v>
      </c>
      <c r="F214" s="243">
        <f t="shared" si="10"/>
        <v>120.9839792903784</v>
      </c>
      <c r="G214" s="243">
        <f t="shared" si="10"/>
        <v>121.72727386199956</v>
      </c>
      <c r="H214" s="243">
        <f t="shared" si="10"/>
        <v>121.46636469649219</v>
      </c>
      <c r="I214" s="244">
        <f t="shared" si="10"/>
        <v>121.28031364023424</v>
      </c>
      <c r="J214" s="244">
        <f t="shared" si="10"/>
        <v>121.17063957568172</v>
      </c>
      <c r="K214" s="245">
        <f t="shared" si="10"/>
        <v>121.1393365921946</v>
      </c>
    </row>
    <row r="215" spans="2:11">
      <c r="B215" s="239" t="s">
        <v>431</v>
      </c>
      <c r="C215" s="243">
        <f t="shared" ref="C215:K215" si="11">SUMIF($N$7:$N$208,$B$215,C$7:C$208)</f>
        <v>3.9504353375481136</v>
      </c>
      <c r="D215" s="243">
        <f t="shared" si="11"/>
        <v>3.4118231425982302</v>
      </c>
      <c r="E215" s="243">
        <f t="shared" si="11"/>
        <v>2.8452982258284871</v>
      </c>
      <c r="F215" s="243">
        <f t="shared" si="11"/>
        <v>2.8883964785979361</v>
      </c>
      <c r="G215" s="243">
        <f t="shared" si="11"/>
        <v>2.9506134346611042</v>
      </c>
      <c r="H215" s="243">
        <f t="shared" si="11"/>
        <v>3.0953263832558826</v>
      </c>
      <c r="I215" s="244">
        <f t="shared" si="11"/>
        <v>3.2504847983331029</v>
      </c>
      <c r="J215" s="244">
        <f t="shared" si="11"/>
        <v>3.4170705790539295</v>
      </c>
      <c r="K215" s="245">
        <f t="shared" si="11"/>
        <v>3.5961685129788274</v>
      </c>
    </row>
    <row r="216" spans="2:11">
      <c r="B216" s="246" t="s">
        <v>476</v>
      </c>
      <c r="C216" s="247">
        <f t="shared" ref="C216:K217" si="12">SUMIF($O$7:$O$208,$B216,C$7:C$208)</f>
        <v>7.2749484129742354</v>
      </c>
      <c r="D216" s="247">
        <f t="shared" si="12"/>
        <v>8.8341022481462641</v>
      </c>
      <c r="E216" s="247">
        <f t="shared" si="12"/>
        <v>7.9074038580754058</v>
      </c>
      <c r="F216" s="247">
        <f t="shared" si="12"/>
        <v>8.5227850710798077</v>
      </c>
      <c r="G216" s="247">
        <f t="shared" si="12"/>
        <v>9.4071606386396294</v>
      </c>
      <c r="H216" s="247">
        <f t="shared" si="12"/>
        <v>10.541011477731331</v>
      </c>
      <c r="I216" s="247">
        <f t="shared" si="12"/>
        <v>11.825443324156428</v>
      </c>
      <c r="J216" s="247">
        <f t="shared" si="12"/>
        <v>13.280934161518228</v>
      </c>
      <c r="K216" s="248">
        <f t="shared" si="12"/>
        <v>14.930761868561726</v>
      </c>
    </row>
    <row r="217" spans="2:11" ht="13.5" thickBot="1">
      <c r="B217" s="246" t="s">
        <v>475</v>
      </c>
      <c r="C217" s="247">
        <f t="shared" si="12"/>
        <v>14.3327229673824</v>
      </c>
      <c r="D217" s="247">
        <f t="shared" si="12"/>
        <v>16.324103880403197</v>
      </c>
      <c r="E217" s="247">
        <f t="shared" si="12"/>
        <v>18.207200071468801</v>
      </c>
      <c r="F217" s="247">
        <f t="shared" si="12"/>
        <v>20.509388791315203</v>
      </c>
      <c r="G217" s="247">
        <f t="shared" si="12"/>
        <v>22.11840898337195</v>
      </c>
      <c r="H217" s="247">
        <f t="shared" si="12"/>
        <v>23.165895145224599</v>
      </c>
      <c r="I217" s="247">
        <f t="shared" si="12"/>
        <v>24.26789535995195</v>
      </c>
      <c r="J217" s="247">
        <f t="shared" si="12"/>
        <v>25.428213082293254</v>
      </c>
      <c r="K217" s="248">
        <f t="shared" si="12"/>
        <v>26.65109164142735</v>
      </c>
    </row>
    <row r="218" spans="2:11" ht="13.5" thickBot="1">
      <c r="B218" s="249" t="s">
        <v>428</v>
      </c>
      <c r="C218" s="250">
        <f t="shared" ref="C218:K218" si="13">SUM(C210:C215)</f>
        <v>176.33386200988511</v>
      </c>
      <c r="D218" s="250">
        <f t="shared" si="13"/>
        <v>184.59830307940234</v>
      </c>
      <c r="E218" s="250">
        <f t="shared" si="13"/>
        <v>189.0720999952334</v>
      </c>
      <c r="F218" s="250">
        <f t="shared" si="13"/>
        <v>197.98343807316854</v>
      </c>
      <c r="G218" s="250">
        <f t="shared" si="13"/>
        <v>204.41349865061244</v>
      </c>
      <c r="H218" s="250">
        <f t="shared" si="13"/>
        <v>209.94141982962384</v>
      </c>
      <c r="I218" s="251">
        <f t="shared" si="13"/>
        <v>216.076128723794</v>
      </c>
      <c r="J218" s="251">
        <f t="shared" si="13"/>
        <v>222.88021799835587</v>
      </c>
      <c r="K218" s="252">
        <f t="shared" si="13"/>
        <v>230.42478022052919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71">
        <f>C210/C$218</f>
        <v>0.17908302382938193</v>
      </c>
      <c r="D221" s="271">
        <f t="shared" ref="D221:K221" si="15">D210/D$218</f>
        <v>0.19478183372884994</v>
      </c>
      <c r="E221" s="271">
        <f t="shared" si="15"/>
        <v>0.21371366834897526</v>
      </c>
      <c r="F221" s="271">
        <f t="shared" si="15"/>
        <v>0.23088475295607755</v>
      </c>
      <c r="G221" s="271">
        <f t="shared" si="15"/>
        <v>0.2395992119583715</v>
      </c>
      <c r="H221" s="271">
        <f t="shared" si="15"/>
        <v>0.24397911857204765</v>
      </c>
      <c r="I221" s="271">
        <f t="shared" si="15"/>
        <v>0.24791330144390147</v>
      </c>
      <c r="J221" s="271">
        <f t="shared" si="15"/>
        <v>0.25135696652985867</v>
      </c>
      <c r="K221" s="272">
        <f t="shared" si="15"/>
        <v>0.2542664734377868</v>
      </c>
    </row>
    <row r="222" spans="2:11" ht="15">
      <c r="B222" s="257" t="s">
        <v>25</v>
      </c>
      <c r="C222" s="273">
        <f t="shared" ref="C222:K226" si="16">C211/C$218</f>
        <v>5.4116827397253098E-2</v>
      </c>
      <c r="D222" s="273">
        <f t="shared" si="16"/>
        <v>4.7055670238812922E-2</v>
      </c>
      <c r="E222" s="273">
        <f t="shared" si="16"/>
        <v>4.4149248134928633E-2</v>
      </c>
      <c r="F222" s="273">
        <f t="shared" si="16"/>
        <v>4.8513469237061846E-2</v>
      </c>
      <c r="G222" s="273">
        <f t="shared" si="16"/>
        <v>5.0433185700861638E-2</v>
      </c>
      <c r="H222" s="273">
        <f t="shared" si="16"/>
        <v>5.2381154991675824E-2</v>
      </c>
      <c r="I222" s="273">
        <f t="shared" si="16"/>
        <v>5.4289224349108767E-2</v>
      </c>
      <c r="J222" s="273">
        <f t="shared" si="16"/>
        <v>5.6143066523095357E-2</v>
      </c>
      <c r="K222" s="274">
        <f t="shared" si="16"/>
        <v>5.7927621761624193E-2</v>
      </c>
    </row>
    <row r="223" spans="2:11" ht="15">
      <c r="B223" s="257" t="s">
        <v>239</v>
      </c>
      <c r="C223" s="273">
        <f t="shared" si="16"/>
        <v>9.7425246234310585E-4</v>
      </c>
      <c r="D223" s="273">
        <f t="shared" si="16"/>
        <v>9.7998516469020229E-4</v>
      </c>
      <c r="E223" s="273">
        <f t="shared" si="16"/>
        <v>1.0145618029526091E-3</v>
      </c>
      <c r="F223" s="273">
        <f t="shared" si="16"/>
        <v>1.0404728730929005E-3</v>
      </c>
      <c r="G223" s="273">
        <f t="shared" si="16"/>
        <v>1.1552952233200478E-3</v>
      </c>
      <c r="H223" s="273">
        <f t="shared" si="16"/>
        <v>1.3554739849297019E-3</v>
      </c>
      <c r="I223" s="273">
        <f t="shared" si="16"/>
        <v>1.5869721086263098E-3</v>
      </c>
      <c r="J223" s="273">
        <f t="shared" si="16"/>
        <v>1.8539214445619891E-3</v>
      </c>
      <c r="K223" s="274">
        <f t="shared" si="16"/>
        <v>2.1608291877032136E-3</v>
      </c>
    </row>
    <row r="224" spans="2:11" ht="15">
      <c r="B224" s="257" t="s">
        <v>429</v>
      </c>
      <c r="C224" s="273">
        <f t="shared" si="16"/>
        <v>0.11252669918889574</v>
      </c>
      <c r="D224" s="273">
        <f t="shared" si="16"/>
        <v>0.10990540010823271</v>
      </c>
      <c r="E224" s="273">
        <f t="shared" si="16"/>
        <v>9.9079549159415845E-2</v>
      </c>
      <c r="F224" s="273">
        <f t="shared" si="16"/>
        <v>9.3890910609183059E-2</v>
      </c>
      <c r="G224" s="273">
        <f t="shared" si="16"/>
        <v>9.8882492698671262E-2</v>
      </c>
      <c r="H224" s="273">
        <f t="shared" si="16"/>
        <v>0.10896783503912262</v>
      </c>
      <c r="I224" s="273">
        <f t="shared" si="16"/>
        <v>0.11988215350159317</v>
      </c>
      <c r="J224" s="273">
        <f t="shared" si="16"/>
        <v>0.13165650720413813</v>
      </c>
      <c r="K224" s="274">
        <f t="shared" si="16"/>
        <v>0.14431655623317882</v>
      </c>
    </row>
    <row r="225" spans="2:11" ht="15">
      <c r="B225" s="257" t="s">
        <v>430</v>
      </c>
      <c r="C225" s="273">
        <f t="shared" si="16"/>
        <v>0.63089603931386218</v>
      </c>
      <c r="D225" s="273">
        <f t="shared" si="16"/>
        <v>0.62879469198479165</v>
      </c>
      <c r="E225" s="273">
        <f t="shared" si="16"/>
        <v>0.62699422540435856</v>
      </c>
      <c r="F225" s="273">
        <f t="shared" si="16"/>
        <v>0.61108131300188084</v>
      </c>
      <c r="G225" s="273">
        <f t="shared" si="16"/>
        <v>0.59549528120967299</v>
      </c>
      <c r="H225" s="273">
        <f t="shared" si="16"/>
        <v>0.57857265514859901</v>
      </c>
      <c r="I225" s="273">
        <f t="shared" si="16"/>
        <v>0.56128510982008828</v>
      </c>
      <c r="J225" s="273">
        <f t="shared" si="16"/>
        <v>0.54365811674042586</v>
      </c>
      <c r="K225" s="274">
        <f t="shared" si="16"/>
        <v>0.52572182764482878</v>
      </c>
    </row>
    <row r="226" spans="2:11" ht="15.75" thickBot="1">
      <c r="B226" s="260" t="s">
        <v>431</v>
      </c>
      <c r="C226" s="275">
        <f t="shared" si="16"/>
        <v>2.2403157808264053E-2</v>
      </c>
      <c r="D226" s="275">
        <f t="shared" si="16"/>
        <v>1.8482418774622662E-2</v>
      </c>
      <c r="E226" s="275">
        <f t="shared" si="16"/>
        <v>1.5048747149369043E-2</v>
      </c>
      <c r="F226" s="275">
        <f t="shared" si="16"/>
        <v>1.4589081322703742E-2</v>
      </c>
      <c r="G226" s="275">
        <f t="shared" si="16"/>
        <v>1.4434533209102549E-2</v>
      </c>
      <c r="H226" s="275">
        <f t="shared" si="16"/>
        <v>1.4743762263625101E-2</v>
      </c>
      <c r="I226" s="275">
        <f t="shared" si="16"/>
        <v>1.5043238776681971E-2</v>
      </c>
      <c r="J226" s="275">
        <f t="shared" si="16"/>
        <v>1.5331421557920121E-2</v>
      </c>
      <c r="K226" s="276">
        <f t="shared" si="16"/>
        <v>1.5606691734878065E-2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O227"/>
  <sheetViews>
    <sheetView showGridLines="0" topLeftCell="A72" zoomScale="70" zoomScaleNormal="70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3" width="9" style="209" customWidth="1"/>
    <col min="4" max="11" width="8.7109375" style="209"/>
    <col min="12" max="12" width="1.7109375" style="209" customWidth="1"/>
    <col min="13" max="13" width="19.7109375" style="209" bestFit="1" customWidth="1"/>
    <col min="14" max="15" width="26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436</v>
      </c>
      <c r="D2" s="215"/>
      <c r="E2" s="215"/>
      <c r="F2" s="215"/>
      <c r="G2" s="215"/>
      <c r="H2" s="215"/>
      <c r="I2" s="215"/>
      <c r="J2" s="215"/>
      <c r="K2" s="215"/>
    </row>
    <row r="3" spans="2:15" ht="16.5">
      <c r="B3" s="213" t="s">
        <v>427</v>
      </c>
      <c r="C3" s="214" t="s">
        <v>437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1.8846760000000001E-2</v>
      </c>
      <c r="D8" s="225">
        <v>1.638908E-2</v>
      </c>
      <c r="E8" s="221">
        <v>1.3394480000000002E-2</v>
      </c>
      <c r="F8" s="225">
        <v>1.1941200000000001E-2</v>
      </c>
      <c r="G8" s="225">
        <v>1.1364612598935678E-2</v>
      </c>
      <c r="H8" s="225">
        <v>1.170966685873364E-2</v>
      </c>
      <c r="I8" s="226">
        <v>1.2065197713414905E-2</v>
      </c>
      <c r="J8" s="226">
        <v>1.2431523255097542E-2</v>
      </c>
      <c r="K8" s="227">
        <v>1.2808971233865473E-2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7.7872E-4</v>
      </c>
      <c r="D9" s="225">
        <v>2.80364E-3</v>
      </c>
      <c r="E9" s="221">
        <v>3.9717199999999998E-3</v>
      </c>
      <c r="F9" s="225">
        <v>3.9332799999999999E-3</v>
      </c>
      <c r="G9" s="225">
        <v>4.0404372144011184E-3</v>
      </c>
      <c r="H9" s="225">
        <v>4.2255592307652518E-3</v>
      </c>
      <c r="I9" s="226">
        <v>4.4191630423223837E-3</v>
      </c>
      <c r="J9" s="226">
        <v>4.6216372622213397E-3</v>
      </c>
      <c r="K9" s="227">
        <v>4.8333883088250533E-3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0.14683676529792</v>
      </c>
      <c r="D11" s="225">
        <v>0.16516851270527996</v>
      </c>
      <c r="E11" s="221">
        <v>0.18757338505088</v>
      </c>
      <c r="F11" s="225">
        <v>0.21673892123392</v>
      </c>
      <c r="G11" s="225">
        <v>0.23542152669641514</v>
      </c>
      <c r="H11" s="225">
        <v>0.24620791079421203</v>
      </c>
      <c r="I11" s="226">
        <v>0.25748849813475339</v>
      </c>
      <c r="J11" s="226">
        <v>0.26928593178757232</v>
      </c>
      <c r="K11" s="227">
        <v>0.28162389226702972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6.3996768785919991E-2</v>
      </c>
      <c r="D13" s="225">
        <v>0.10868145648128</v>
      </c>
      <c r="E13" s="221">
        <v>0.12826160743807999</v>
      </c>
      <c r="F13" s="225">
        <v>7.4278669114880014E-2</v>
      </c>
      <c r="G13" s="225">
        <v>9.3121421156940234E-2</v>
      </c>
      <c r="H13" s="225">
        <v>9.9333747944299236E-2</v>
      </c>
      <c r="I13" s="226">
        <v>0.10596051217938467</v>
      </c>
      <c r="J13" s="226">
        <v>0.11302936186011371</v>
      </c>
      <c r="K13" s="227">
        <v>0.12056978944076975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1.8599999999999999E-4</v>
      </c>
      <c r="D14" s="225">
        <v>4.8359999999999998E-5</v>
      </c>
      <c r="E14" s="221">
        <v>5.2079999999999996E-5</v>
      </c>
      <c r="F14" s="225">
        <v>5.2079999999999996E-5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0.18595098183964792</v>
      </c>
      <c r="D15" s="225">
        <v>0.20560744095708539</v>
      </c>
      <c r="E15" s="221">
        <v>0.21799165761404984</v>
      </c>
      <c r="F15" s="225">
        <v>0.20749813936481884</v>
      </c>
      <c r="G15" s="225">
        <v>0.23499514689308326</v>
      </c>
      <c r="H15" s="225">
        <v>0.27641429611107199</v>
      </c>
      <c r="I15" s="226">
        <v>0.32513379150481608</v>
      </c>
      <c r="J15" s="226">
        <v>0.38244035806244558</v>
      </c>
      <c r="K15" s="227">
        <v>0.44984751292073899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0.10856991930937741</v>
      </c>
      <c r="D16" s="225">
        <v>0.11925975554140131</v>
      </c>
      <c r="E16" s="221">
        <v>0.12585906005036307</v>
      </c>
      <c r="F16" s="225">
        <v>0.16676367457494023</v>
      </c>
      <c r="G16" s="225">
        <v>0.19604628206890162</v>
      </c>
      <c r="H16" s="225">
        <v>0.22289247897070963</v>
      </c>
      <c r="I16" s="226">
        <v>0.25341494190768449</v>
      </c>
      <c r="J16" s="226">
        <v>0.28811709160681975</v>
      </c>
      <c r="K16" s="227">
        <v>0.32757128625119702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2.1699999999999999E-4</v>
      </c>
      <c r="D17" s="225">
        <v>2.2939999999999999E-4</v>
      </c>
      <c r="E17" s="221">
        <v>2.2939999999999999E-4</v>
      </c>
      <c r="F17" s="225">
        <v>2.2939999999999999E-4</v>
      </c>
      <c r="G17" s="225">
        <v>2.3355402475039999E-4</v>
      </c>
      <c r="H17" s="225">
        <v>2.4064523093376175E-4</v>
      </c>
      <c r="I17" s="226">
        <v>2.47951741499862E-4</v>
      </c>
      <c r="J17" s="226">
        <v>2.5548009355621479E-4</v>
      </c>
      <c r="K17" s="227">
        <v>2.6323702269108115E-4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0.35636980000000001</v>
      </c>
      <c r="D20" s="225">
        <v>0.37475279999999994</v>
      </c>
      <c r="E20" s="221">
        <v>0.39481724000000001</v>
      </c>
      <c r="F20" s="225">
        <v>0.43080328000000001</v>
      </c>
      <c r="G20" s="225">
        <v>0.44849371420826778</v>
      </c>
      <c r="H20" s="225">
        <v>0.45299662701430976</v>
      </c>
      <c r="I20" s="226">
        <v>0.45754474942551787</v>
      </c>
      <c r="J20" s="226">
        <v>0.4621385353499482</v>
      </c>
      <c r="K20" s="227">
        <v>0.46677844325293039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2.6263727787011509E-2</v>
      </c>
      <c r="D22" s="225">
        <v>1.9774925374743409E-2</v>
      </c>
      <c r="E22" s="221">
        <v>3.9448137360000003E-2</v>
      </c>
      <c r="F22" s="225">
        <v>5.2154265336000004E-2</v>
      </c>
      <c r="G22" s="225">
        <v>5.982842356062467E-2</v>
      </c>
      <c r="H22" s="225">
        <v>6.1644944117473538E-2</v>
      </c>
      <c r="I22" s="226">
        <v>6.3516618173897907E-2</v>
      </c>
      <c r="J22" s="226">
        <v>6.54451203096343E-2</v>
      </c>
      <c r="K22" s="227">
        <v>6.7432175948287945E-2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2.1907986909593204E-2</v>
      </c>
      <c r="D23" s="225">
        <v>2.800827556498145E-2</v>
      </c>
      <c r="E23" s="221">
        <v>5.1639270196968533E-2</v>
      </c>
      <c r="F23" s="225">
        <v>6.3057717933110033E-2</v>
      </c>
      <c r="G23" s="225">
        <v>8.732604741314795E-2</v>
      </c>
      <c r="H23" s="225">
        <v>9.9284306650556223E-2</v>
      </c>
      <c r="I23" s="226">
        <v>0.11288010667018394</v>
      </c>
      <c r="J23" s="226">
        <v>0.12833768912461577</v>
      </c>
      <c r="K23" s="227">
        <v>0.14591200288258624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6.5691160020480005E-2</v>
      </c>
      <c r="D25" s="225">
        <v>7.3505732078080005E-2</v>
      </c>
      <c r="E25" s="221">
        <v>5.5609592901120004E-2</v>
      </c>
      <c r="F25" s="225">
        <v>6.4024370987519993E-2</v>
      </c>
      <c r="G25" s="225">
        <v>6.9514638560235611E-2</v>
      </c>
      <c r="H25" s="225">
        <v>7.2699613198927565E-2</v>
      </c>
      <c r="I25" s="226">
        <v>7.6030514848954289E-2</v>
      </c>
      <c r="J25" s="226">
        <v>7.9514029495308683E-2</v>
      </c>
      <c r="K25" s="227">
        <v>8.3157149456916712E-2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3.7000176440319998E-2</v>
      </c>
      <c r="D27" s="225">
        <v>3.9441506851840002E-2</v>
      </c>
      <c r="E27" s="221">
        <v>3.4116717263359998E-2</v>
      </c>
      <c r="F27" s="225">
        <v>3.720146986623999E-2</v>
      </c>
      <c r="G27" s="225">
        <v>3.9036388700610346E-2</v>
      </c>
      <c r="H27" s="225">
        <v>4.1640588681599221E-2</v>
      </c>
      <c r="I27" s="226">
        <v>4.4418520346453508E-2</v>
      </c>
      <c r="J27" s="226">
        <v>4.7381773702929578E-2</v>
      </c>
      <c r="K27" s="227">
        <v>5.0542711952692901E-2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8.4791199999999997E-3</v>
      </c>
      <c r="D28" s="225">
        <v>8.0599999999999995E-3</v>
      </c>
      <c r="E28" s="221">
        <v>9.3247999999999994E-3</v>
      </c>
      <c r="F28" s="225">
        <v>9.5467599999999996E-3</v>
      </c>
      <c r="G28" s="225">
        <v>9.6994355251747173E-3</v>
      </c>
      <c r="H28" s="225">
        <v>9.9939314014275207E-3</v>
      </c>
      <c r="I28" s="226">
        <v>1.0297368810505076E-2</v>
      </c>
      <c r="J28" s="226">
        <v>1.0610019236715663E-2</v>
      </c>
      <c r="K28" s="227">
        <v>1.093216240721933E-2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2.1845080000000003E-2</v>
      </c>
      <c r="D29" s="225">
        <v>2.6249560000000002E-2</v>
      </c>
      <c r="E29" s="221">
        <v>2.6602960000000002E-2</v>
      </c>
      <c r="F29" s="225">
        <v>2.366292E-2</v>
      </c>
      <c r="G29" s="225">
        <v>2.4903716260641948E-2</v>
      </c>
      <c r="H29" s="225">
        <v>2.6044737869070442E-2</v>
      </c>
      <c r="I29" s="226">
        <v>2.7238038032927153E-2</v>
      </c>
      <c r="J29" s="226">
        <v>2.8486012015665012E-2</v>
      </c>
      <c r="K29" s="227">
        <v>2.9791164825295903E-2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1.6039235428415199</v>
      </c>
      <c r="D30" s="225">
        <v>1.6497404052952798</v>
      </c>
      <c r="E30" s="221">
        <v>1.7083987225100001</v>
      </c>
      <c r="F30" s="225">
        <v>2.3003829904728801</v>
      </c>
      <c r="G30" s="225">
        <v>2.7581237887961279</v>
      </c>
      <c r="H30" s="225">
        <v>2.9421240551485206</v>
      </c>
      <c r="I30" s="226">
        <v>3.1383993680942819</v>
      </c>
      <c r="J30" s="226">
        <v>3.3477686219309932</v>
      </c>
      <c r="K30" s="227">
        <v>3.5711053411252953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1.1656E-4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8.9540399999999999E-3</v>
      </c>
      <c r="D32" s="225">
        <v>1.0473039999999999E-2</v>
      </c>
      <c r="E32" s="221">
        <v>2.8996159999999997E-2</v>
      </c>
      <c r="F32" s="225">
        <v>3.8929800000000001E-2</v>
      </c>
      <c r="G32" s="225">
        <v>4.1572914344759529E-2</v>
      </c>
      <c r="H32" s="225">
        <v>4.2835158091477164E-2</v>
      </c>
      <c r="I32" s="226">
        <v>4.4135726292980806E-2</v>
      </c>
      <c r="J32" s="226">
        <v>4.5475782562747202E-2</v>
      </c>
      <c r="K32" s="227">
        <v>4.685652584407924E-2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0.42345178362112001</v>
      </c>
      <c r="D34" s="225">
        <v>0.45234378139903997</v>
      </c>
      <c r="E34" s="221">
        <v>0.46469298631680006</v>
      </c>
      <c r="F34" s="225">
        <v>0.50319737592575997</v>
      </c>
      <c r="G34" s="225">
        <v>0.51482731543730498</v>
      </c>
      <c r="H34" s="225">
        <v>0.51999622291168346</v>
      </c>
      <c r="I34" s="226">
        <v>0.52521702663103087</v>
      </c>
      <c r="J34" s="226">
        <v>0.53049024763780261</v>
      </c>
      <c r="K34" s="227">
        <v>0.53581641220576226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0.14255099781888</v>
      </c>
      <c r="E36" s="221">
        <v>0.15737721864192</v>
      </c>
      <c r="F36" s="225">
        <v>0.17182895946496002</v>
      </c>
      <c r="G36" s="225">
        <v>0.17876721702400847</v>
      </c>
      <c r="H36" s="225">
        <v>0.18056205419861396</v>
      </c>
      <c r="I36" s="226">
        <v>0.18237491168218314</v>
      </c>
      <c r="J36" s="226">
        <v>0.18420597040006101</v>
      </c>
      <c r="K36" s="227">
        <v>0.18605541309409759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0.18687865562751999</v>
      </c>
      <c r="D37" s="225">
        <v>0.21412062905343998</v>
      </c>
      <c r="E37" s="221">
        <v>0.24422502768512</v>
      </c>
      <c r="F37" s="225">
        <v>0.27343970330239997</v>
      </c>
      <c r="G37" s="225">
        <v>0.24568999561338906</v>
      </c>
      <c r="H37" s="225">
        <v>0.25694685346687435</v>
      </c>
      <c r="I37" s="226">
        <v>0.26871947041106753</v>
      </c>
      <c r="J37" s="226">
        <v>0.28103147714674753</v>
      </c>
      <c r="K37" s="227">
        <v>0.29390758707014059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0.57053859037692001</v>
      </c>
      <c r="D38" s="225">
        <v>0.61171708373917144</v>
      </c>
      <c r="E38" s="221">
        <v>0.74825542121155053</v>
      </c>
      <c r="F38" s="225">
        <v>0.79331032087724207</v>
      </c>
      <c r="G38" s="225">
        <v>0.89235883899351842</v>
      </c>
      <c r="H38" s="225">
        <v>1.0047067336929945</v>
      </c>
      <c r="I38" s="226">
        <v>1.1311992178690997</v>
      </c>
      <c r="J38" s="226">
        <v>1.2736170940192684</v>
      </c>
      <c r="K38" s="227">
        <v>1.4339653675094679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0.13318468</v>
      </c>
      <c r="D42" s="225">
        <v>0.16556480000000001</v>
      </c>
      <c r="E42" s="221">
        <v>0.20354847999999998</v>
      </c>
      <c r="F42" s="225">
        <v>0.19851779999999999</v>
      </c>
      <c r="G42" s="225">
        <v>0.22874699258633735</v>
      </c>
      <c r="H42" s="225">
        <v>0.24400718784449363</v>
      </c>
      <c r="I42" s="226">
        <v>0.26028542297580443</v>
      </c>
      <c r="J42" s="226">
        <v>0.27764961357150547</v>
      </c>
      <c r="K42" s="227">
        <v>0.29617220601544164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10.406371399999999</v>
      </c>
      <c r="D43" s="225">
        <v>10.541695079999998</v>
      </c>
      <c r="E43" s="221">
        <v>10.32594748</v>
      </c>
      <c r="F43" s="225">
        <v>9.8968541600000002</v>
      </c>
      <c r="G43" s="225">
        <v>9.54515526968693</v>
      </c>
      <c r="H43" s="225">
        <v>9.2622163117364114</v>
      </c>
      <c r="I43" s="226">
        <v>8.9876642738164509</v>
      </c>
      <c r="J43" s="226">
        <v>8.7212505495558759</v>
      </c>
      <c r="K43" s="227">
        <v>8.4627339018117418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0.27517469289087998</v>
      </c>
      <c r="D44" s="225">
        <v>0.29173443371391999</v>
      </c>
      <c r="E44" s="221">
        <v>0.20088657378560001</v>
      </c>
      <c r="F44" s="225">
        <v>0.19070401392136002</v>
      </c>
      <c r="G44" s="225">
        <v>0.21381095933469757</v>
      </c>
      <c r="H44" s="225">
        <v>0.22807474025216565</v>
      </c>
      <c r="I44" s="226">
        <v>0.24329008813652167</v>
      </c>
      <c r="J44" s="226">
        <v>0.25952048403095551</v>
      </c>
      <c r="K44" s="227">
        <v>0.27683364393319487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1.6757590421759998E-2</v>
      </c>
      <c r="D46" s="225">
        <v>1.6670285493760002E-2</v>
      </c>
      <c r="E46" s="221">
        <v>1.6527226594560001E-2</v>
      </c>
      <c r="F46" s="225">
        <v>1.8190939475199997E-2</v>
      </c>
      <c r="G46" s="225">
        <v>1.882824873629594E-2</v>
      </c>
      <c r="H46" s="225">
        <v>1.969090868761143E-2</v>
      </c>
      <c r="I46" s="226">
        <v>2.0593093408438224E-2</v>
      </c>
      <c r="J46" s="226">
        <v>2.1536613817902148E-2</v>
      </c>
      <c r="K46" s="227">
        <v>2.2523363806595299E-2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0.48950570879616001</v>
      </c>
      <c r="D47" s="225">
        <v>0.57397083510271996</v>
      </c>
      <c r="E47" s="221">
        <v>0.66618150661503994</v>
      </c>
      <c r="F47" s="225">
        <v>0.77307529374464012</v>
      </c>
      <c r="G47" s="225">
        <v>0.84359488089513779</v>
      </c>
      <c r="H47" s="225">
        <v>0.88224613991956902</v>
      </c>
      <c r="I47" s="226">
        <v>0.92266829615782442</v>
      </c>
      <c r="J47" s="226">
        <v>0.96494248737930899</v>
      </c>
      <c r="K47" s="227">
        <v>1.0091535688688049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3.7453878631680003E-2</v>
      </c>
      <c r="D49" s="225">
        <v>1.8644043014400001E-2</v>
      </c>
      <c r="E49" s="221">
        <v>1.20819630144E-2</v>
      </c>
      <c r="F49" s="225">
        <v>2.5735373425920003E-2</v>
      </c>
      <c r="G49" s="225">
        <v>4.4255467049179126E-2</v>
      </c>
      <c r="H49" s="225">
        <v>4.7207842775633661E-2</v>
      </c>
      <c r="I49" s="226">
        <v>5.0357177725690365E-2</v>
      </c>
      <c r="J49" s="226">
        <v>5.3716611465365306E-2</v>
      </c>
      <c r="K49" s="227">
        <v>5.7300160128889693E-2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8.7975387746559996E-2</v>
      </c>
      <c r="D50" s="225">
        <v>0.1026903768</v>
      </c>
      <c r="E50" s="221">
        <v>0.11718551845631998</v>
      </c>
      <c r="F50" s="225">
        <v>0.17139455548287999</v>
      </c>
      <c r="G50" s="225">
        <v>0.1847223526234214</v>
      </c>
      <c r="H50" s="225">
        <v>0.19318583629377534</v>
      </c>
      <c r="I50" s="226">
        <v>0.20203709412800844</v>
      </c>
      <c r="J50" s="226">
        <v>0.21129389290018558</v>
      </c>
      <c r="K50" s="227">
        <v>0.22097481341039513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2.8123200000000001E-2</v>
      </c>
      <c r="D51" s="225">
        <v>1.67648E-2</v>
      </c>
      <c r="E51" s="221">
        <v>1.9390624000000002E-2</v>
      </c>
      <c r="F51" s="225">
        <v>1.8310956E-2</v>
      </c>
      <c r="G51" s="225">
        <v>1.6833888843875669E-2</v>
      </c>
      <c r="H51" s="225">
        <v>1.734500217959014E-2</v>
      </c>
      <c r="I51" s="226">
        <v>1.7871634023497691E-2</v>
      </c>
      <c r="J51" s="226">
        <v>1.8414255551127731E-2</v>
      </c>
      <c r="K51" s="227">
        <v>1.8973352243919522E-2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0.27608346361968</v>
      </c>
      <c r="D52" s="225">
        <v>0.13994902477248</v>
      </c>
      <c r="E52" s="221">
        <v>0.14304055051575998</v>
      </c>
      <c r="F52" s="225">
        <v>6.8503251850559999E-2</v>
      </c>
      <c r="G52" s="225">
        <v>5.9576170502119545E-2</v>
      </c>
      <c r="H52" s="225">
        <v>6.3550622731267048E-2</v>
      </c>
      <c r="I52" s="226">
        <v>6.7790219067339216E-2</v>
      </c>
      <c r="J52" s="226">
        <v>7.2312647834005234E-2</v>
      </c>
      <c r="K52" s="227">
        <v>7.7136777380384783E-2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1.8935260287999999E-4</v>
      </c>
      <c r="D53" s="225">
        <v>1.7970822016000001E-4</v>
      </c>
      <c r="E53" s="221">
        <v>1.9532301439999998E-4</v>
      </c>
      <c r="F53" s="225">
        <v>3.8568602879999992E-4</v>
      </c>
      <c r="G53" s="225">
        <v>8.4939717597944965E-4</v>
      </c>
      <c r="H53" s="225">
        <v>9.6571197467667602E-4</v>
      </c>
      <c r="I53" s="226">
        <v>1.0979546958800913E-3</v>
      </c>
      <c r="J53" s="226">
        <v>1.2483064783459386E-3</v>
      </c>
      <c r="K53" s="227">
        <v>1.4192471417332681E-3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2.6610400000000003E-2</v>
      </c>
      <c r="D54" s="225">
        <v>2.716468E-2</v>
      </c>
      <c r="E54" s="221">
        <v>3.533008E-2</v>
      </c>
      <c r="F54" s="225">
        <v>7.8682959999999996E-2</v>
      </c>
      <c r="G54" s="225">
        <v>0.10418612126878656</v>
      </c>
      <c r="H54" s="225">
        <v>0.11845316625683927</v>
      </c>
      <c r="I54" s="226">
        <v>0.13467391266128304</v>
      </c>
      <c r="J54" s="226">
        <v>0.15311589655757041</v>
      </c>
      <c r="K54" s="227">
        <v>0.17408328989143998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4.3025983238845045E-2</v>
      </c>
      <c r="D55" s="225">
        <v>4.6255864062193744E-2</v>
      </c>
      <c r="E55" s="221">
        <v>5.1654793955109364E-2</v>
      </c>
      <c r="F55" s="225">
        <v>7.5594899499684107E-2</v>
      </c>
      <c r="G55" s="225">
        <v>9.7332368453890594E-2</v>
      </c>
      <c r="H55" s="225">
        <v>0.11066087384994863</v>
      </c>
      <c r="I55" s="226">
        <v>0.12581455887447637</v>
      </c>
      <c r="J55" s="226">
        <v>0.1430433600790369</v>
      </c>
      <c r="K55" s="227">
        <v>0.16263143984087802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4.3256207139840006E-2</v>
      </c>
      <c r="D58" s="225">
        <v>5.0714533744640009E-2</v>
      </c>
      <c r="E58" s="221">
        <v>4.9467323888639995E-2</v>
      </c>
      <c r="F58" s="225">
        <v>5.3549082520320007E-2</v>
      </c>
      <c r="G58" s="225">
        <v>5.3992703260096926E-2</v>
      </c>
      <c r="H58" s="225">
        <v>5.7594670590678493E-2</v>
      </c>
      <c r="I58" s="226">
        <v>6.1436932773475131E-2</v>
      </c>
      <c r="J58" s="226">
        <v>6.5535520385863494E-2</v>
      </c>
      <c r="K58" s="227">
        <v>6.9907533438912456E-2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4.2854400000000001E-2</v>
      </c>
      <c r="D59" s="225">
        <v>4.0519479999999997E-2</v>
      </c>
      <c r="E59" s="221">
        <v>3.5781439999999998E-2</v>
      </c>
      <c r="F59" s="225">
        <v>2.88548E-2</v>
      </c>
      <c r="G59" s="225">
        <v>2.1658922566116841E-2</v>
      </c>
      <c r="H59" s="225">
        <v>2.3103835059624187E-2</v>
      </c>
      <c r="I59" s="226">
        <v>2.4645140718928236E-2</v>
      </c>
      <c r="J59" s="226">
        <v>2.6289270135815036E-2</v>
      </c>
      <c r="K59" s="227">
        <v>2.8043082900437659E-2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5.489728E-2</v>
      </c>
      <c r="D60" s="225">
        <v>6.1828880000000003E-2</v>
      </c>
      <c r="E60" s="221">
        <v>6.7829239999999999E-2</v>
      </c>
      <c r="F60" s="225">
        <v>7.4278479999999994E-2</v>
      </c>
      <c r="G60" s="225">
        <v>7.9043282125613817E-2</v>
      </c>
      <c r="H60" s="225">
        <v>8.266483370299714E-2</v>
      </c>
      <c r="I60" s="226">
        <v>8.6452315078270239E-2</v>
      </c>
      <c r="J60" s="226">
        <v>9.041332871055581E-2</v>
      </c>
      <c r="K60" s="227">
        <v>9.4555825383300707E-2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5.7113481646080003E-2</v>
      </c>
      <c r="D61" s="225">
        <v>6.2206666851840002E-2</v>
      </c>
      <c r="E61" s="221">
        <v>6.1024855071999999E-2</v>
      </c>
      <c r="F61" s="225">
        <v>6.8279865483520011E-2</v>
      </c>
      <c r="G61" s="225">
        <v>7.3143960777951364E-2</v>
      </c>
      <c r="H61" s="225">
        <v>7.8023548967532372E-2</v>
      </c>
      <c r="I61" s="226">
        <v>8.3228664796670418E-2</v>
      </c>
      <c r="J61" s="226">
        <v>8.8781024902097605E-2</v>
      </c>
      <c r="K61" s="227">
        <v>9.4703794683273598E-2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2.6466836728320002E-2</v>
      </c>
      <c r="E63" s="221">
        <v>1.881066302464E-2</v>
      </c>
      <c r="F63" s="225">
        <v>1.459631672832E-2</v>
      </c>
      <c r="G63" s="225">
        <v>1.5880432973275582E-2</v>
      </c>
      <c r="H63" s="225">
        <v>1.6608031898033032E-2</v>
      </c>
      <c r="I63" s="226">
        <v>1.7368967457641628E-2</v>
      </c>
      <c r="J63" s="226">
        <v>1.8164767047463552E-2</v>
      </c>
      <c r="K63" s="227">
        <v>1.899702804402742E-2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7.0196400000000006E-3</v>
      </c>
      <c r="D64" s="225">
        <v>1.5696695E-2</v>
      </c>
      <c r="E64" s="221">
        <v>1.7725675999999999E-2</v>
      </c>
      <c r="F64" s="225">
        <v>2.2251489999999999E-2</v>
      </c>
      <c r="G64" s="225">
        <v>2.1013108097631059E-2</v>
      </c>
      <c r="H64" s="225">
        <v>2.1651111584116967E-2</v>
      </c>
      <c r="I64" s="226">
        <v>2.2308486238679339E-2</v>
      </c>
      <c r="J64" s="226">
        <v>2.2985820211948383E-2</v>
      </c>
      <c r="K64" s="227">
        <v>2.3683719512081647E-2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0.6930863819340799</v>
      </c>
      <c r="D65" s="225">
        <v>0.76380362796288004</v>
      </c>
      <c r="E65" s="221">
        <v>0.86587987756160001</v>
      </c>
      <c r="F65" s="225">
        <v>0.97442474742783991</v>
      </c>
      <c r="G65" s="225">
        <v>1.0501372047408613</v>
      </c>
      <c r="H65" s="225">
        <v>1.098251680102023</v>
      </c>
      <c r="I65" s="226">
        <v>1.1485706319152411</v>
      </c>
      <c r="J65" s="226">
        <v>1.201195063389866</v>
      </c>
      <c r="K65" s="227">
        <v>1.2562306054319012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8.7488877660000006E-2</v>
      </c>
      <c r="D67" s="225">
        <v>0.11054813434999999</v>
      </c>
      <c r="E67" s="221">
        <v>0.16236122151722002</v>
      </c>
      <c r="F67" s="225">
        <v>0.17465581991700002</v>
      </c>
      <c r="G67" s="225">
        <v>0.1927767276586172</v>
      </c>
      <c r="H67" s="225">
        <v>0.21917519813300526</v>
      </c>
      <c r="I67" s="226">
        <v>0.24918862385562854</v>
      </c>
      <c r="J67" s="226">
        <v>0.28331202977345982</v>
      </c>
      <c r="K67" s="227">
        <v>0.3221082285877585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0.53495979652190895</v>
      </c>
      <c r="D68" s="225">
        <v>0.54064874286401032</v>
      </c>
      <c r="E68" s="221">
        <v>0.49824679957459816</v>
      </c>
      <c r="F68" s="225">
        <v>0.53288492393641229</v>
      </c>
      <c r="G68" s="225">
        <v>0.62910182371556289</v>
      </c>
      <c r="H68" s="225">
        <v>0.71524980496020985</v>
      </c>
      <c r="I68" s="226">
        <v>0.81319472335041409</v>
      </c>
      <c r="J68" s="226">
        <v>0.92455202853462459</v>
      </c>
      <c r="K68" s="227">
        <v>1.0511583866969445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3.8454880000000004E-2</v>
      </c>
      <c r="D69" s="225">
        <v>4.3028000000000004E-2</v>
      </c>
      <c r="E69" s="221">
        <v>4.7741240000000004E-2</v>
      </c>
      <c r="F69" s="225">
        <v>5.2402400000000009E-2</v>
      </c>
      <c r="G69" s="225">
        <v>5.5475763417905895E-2</v>
      </c>
      <c r="H69" s="225">
        <v>5.8017514381553663E-2</v>
      </c>
      <c r="I69" s="226">
        <v>6.0675721569742894E-2</v>
      </c>
      <c r="J69" s="226">
        <v>6.3455720694912912E-2</v>
      </c>
      <c r="K69" s="227">
        <v>6.6363091937562624E-2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2.3795599999999997E-2</v>
      </c>
      <c r="D71" s="225">
        <v>3.4980400000000002E-2</v>
      </c>
      <c r="E71" s="221">
        <v>3.3497359999999997E-2</v>
      </c>
      <c r="F71" s="225">
        <v>3.3497359999999997E-2</v>
      </c>
      <c r="G71" s="225">
        <v>2.0825444282608636E-2</v>
      </c>
      <c r="H71" s="225">
        <v>2.1457749889099105E-2</v>
      </c>
      <c r="I71" s="226">
        <v>2.2109253663684988E-2</v>
      </c>
      <c r="J71" s="226">
        <v>2.2780538504342262E-2</v>
      </c>
      <c r="K71" s="227">
        <v>2.3472205007092295E-2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0.13624341535750001</v>
      </c>
      <c r="D72" s="225">
        <v>0.12123236654295266</v>
      </c>
      <c r="E72" s="221">
        <v>0.20217136185531098</v>
      </c>
      <c r="F72" s="225">
        <v>0.39858768563560487</v>
      </c>
      <c r="G72" s="225">
        <v>0.58896994580381423</v>
      </c>
      <c r="H72" s="225">
        <v>0.66962234567304146</v>
      </c>
      <c r="I72" s="226">
        <v>0.76131912845350225</v>
      </c>
      <c r="J72" s="226">
        <v>0.86557269047918906</v>
      </c>
      <c r="K72" s="227">
        <v>0.9841025326991254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0.14657351512319999</v>
      </c>
      <c r="D73" s="225">
        <v>0.17053601130623999</v>
      </c>
      <c r="E73" s="221">
        <v>0.19169913789056001</v>
      </c>
      <c r="F73" s="225">
        <v>0.21259897104896003</v>
      </c>
      <c r="G73" s="225">
        <v>0.22762573964787261</v>
      </c>
      <c r="H73" s="225">
        <v>0.23805494165348706</v>
      </c>
      <c r="I73" s="226">
        <v>0.24896198177460713</v>
      </c>
      <c r="J73" s="226">
        <v>0.2603687532744477</v>
      </c>
      <c r="K73" s="227">
        <v>0.2722981525069329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4.1706470000000002E-2</v>
      </c>
      <c r="D74" s="225">
        <v>4.1139665999999998E-2</v>
      </c>
      <c r="E74" s="221">
        <v>5.0245503111000005E-2</v>
      </c>
      <c r="F74" s="225">
        <v>3.7688121970000002E-2</v>
      </c>
      <c r="G74" s="225">
        <v>4.5477281809064414E-2</v>
      </c>
      <c r="H74" s="225">
        <v>5.1704852406787176E-2</v>
      </c>
      <c r="I74" s="226">
        <v>5.8785214420506368E-2</v>
      </c>
      <c r="J74" s="226">
        <v>6.6835147449551324E-2</v>
      </c>
      <c r="K74" s="227">
        <v>7.5987422664652915E-2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0.14708528396015999</v>
      </c>
      <c r="D76" s="225">
        <v>0.15183244329216</v>
      </c>
      <c r="E76" s="221">
        <v>0.18419134548351998</v>
      </c>
      <c r="F76" s="225">
        <v>0.20114017068927995</v>
      </c>
      <c r="G76" s="225">
        <v>0.19121972689090963</v>
      </c>
      <c r="H76" s="225">
        <v>0.20397639895279576</v>
      </c>
      <c r="I76" s="226">
        <v>0.21758409556502734</v>
      </c>
      <c r="J76" s="226">
        <v>0.23209959037372271</v>
      </c>
      <c r="K76" s="227">
        <v>0.24758344451490569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4.2712032366080004E-2</v>
      </c>
      <c r="D80" s="225">
        <v>4.7564015112960004E-2</v>
      </c>
      <c r="E80" s="221">
        <v>5.9625999485439986E-2</v>
      </c>
      <c r="F80" s="225">
        <v>8.1143030164480004E-2</v>
      </c>
      <c r="G80" s="225">
        <v>8.8755892622404992E-2</v>
      </c>
      <c r="H80" s="225">
        <v>9.4676985776093764E-2</v>
      </c>
      <c r="I80" s="226">
        <v>0.10099308756637879</v>
      </c>
      <c r="J80" s="226">
        <v>0.10773054985413028</v>
      </c>
      <c r="K80" s="227">
        <v>0.11491748248854326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7.6873340823040009E-2</v>
      </c>
      <c r="D82" s="225">
        <v>7.773615123456E-2</v>
      </c>
      <c r="E82" s="221">
        <v>6.8937800000000007E-2</v>
      </c>
      <c r="F82" s="225">
        <v>7.6277359999999989E-2</v>
      </c>
      <c r="G82" s="225">
        <v>8.2217027730595513E-2</v>
      </c>
      <c r="H82" s="225">
        <v>8.7701899389577398E-2</v>
      </c>
      <c r="I82" s="226">
        <v>9.3552678427430702E-2</v>
      </c>
      <c r="J82" s="226">
        <v>9.9793775298626777E-2</v>
      </c>
      <c r="K82" s="227">
        <v>0.1064512289306383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1.1657240000000001E-2</v>
      </c>
      <c r="D83" s="225">
        <v>1.9685000000000001E-2</v>
      </c>
      <c r="E83" s="221">
        <v>1.8506999999999999E-2</v>
      </c>
      <c r="F83" s="225">
        <v>5.4314479999999998E-2</v>
      </c>
      <c r="G83" s="225">
        <v>4.2940749189877496E-2</v>
      </c>
      <c r="H83" s="225">
        <v>4.8820971939816958E-2</v>
      </c>
      <c r="I83" s="226">
        <v>5.5506420966457158E-2</v>
      </c>
      <c r="J83" s="226">
        <v>6.3107362391382704E-2</v>
      </c>
      <c r="K83" s="227">
        <v>7.1749161964594591E-2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0</v>
      </c>
      <c r="E84" s="221">
        <v>0</v>
      </c>
      <c r="F84" s="225">
        <v>0</v>
      </c>
      <c r="G84" s="225">
        <v>0</v>
      </c>
      <c r="H84" s="225">
        <v>0</v>
      </c>
      <c r="I84" s="226">
        <v>0</v>
      </c>
      <c r="J84" s="226">
        <v>0</v>
      </c>
      <c r="K84" s="227">
        <v>0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6.9300115599999996</v>
      </c>
      <c r="D85" s="225">
        <v>7.2698558800000006</v>
      </c>
      <c r="E85" s="221">
        <v>7.6868531085620004</v>
      </c>
      <c r="F85" s="225">
        <v>8.1492402730039988</v>
      </c>
      <c r="G85" s="225">
        <v>8.4344856478253156</v>
      </c>
      <c r="H85" s="225">
        <v>8.6045302873610687</v>
      </c>
      <c r="I85" s="226">
        <v>8.7780031358762596</v>
      </c>
      <c r="J85" s="226">
        <v>8.9549733082623657</v>
      </c>
      <c r="K85" s="227">
        <v>9.1355113128113885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2.1432896785382396</v>
      </c>
      <c r="D86" s="225">
        <v>2.3214190316966401</v>
      </c>
      <c r="E86" s="221">
        <v>2.4914897083020797</v>
      </c>
      <c r="F86" s="225">
        <v>2.5619985877465599</v>
      </c>
      <c r="G86" s="225">
        <v>2.6426332548557774</v>
      </c>
      <c r="H86" s="225">
        <v>2.6691655043566849</v>
      </c>
      <c r="I86" s="226">
        <v>2.6959641397672849</v>
      </c>
      <c r="J86" s="226">
        <v>2.7230318356234431</v>
      </c>
      <c r="K86" s="227">
        <v>2.7503712933135787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3.0236390421759997E-2</v>
      </c>
      <c r="D87" s="225">
        <v>3.1267381656320002E-2</v>
      </c>
      <c r="E87" s="221">
        <v>3.7040362479359996E-2</v>
      </c>
      <c r="F87" s="225">
        <v>4.0022608508159994E-2</v>
      </c>
      <c r="G87" s="225">
        <v>4.600487341208364E-2</v>
      </c>
      <c r="H87" s="225">
        <v>5.5435836803881207E-2</v>
      </c>
      <c r="I87" s="226">
        <v>6.6800140381200607E-2</v>
      </c>
      <c r="J87" s="226">
        <v>8.0494117383571165E-2</v>
      </c>
      <c r="K87" s="227">
        <v>9.699534905743383E-2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3.0522383744000008E-4</v>
      </c>
      <c r="D88" s="225">
        <v>3.4416904320000002E-4</v>
      </c>
      <c r="E88" s="221">
        <v>3.4416904320000002E-4</v>
      </c>
      <c r="F88" s="225">
        <v>3.4416904320000002E-4</v>
      </c>
      <c r="G88" s="225">
        <v>3.8491413966368094E-4</v>
      </c>
      <c r="H88" s="225">
        <v>4.6382123995362436E-4</v>
      </c>
      <c r="I88" s="226">
        <v>5.5890423464330949E-4</v>
      </c>
      <c r="J88" s="226">
        <v>6.7347916954699325E-4</v>
      </c>
      <c r="K88" s="227">
        <v>8.1154187730063821E-4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5.4777321966743998E-3</v>
      </c>
      <c r="D89" s="225">
        <v>4.6223971847471259E-3</v>
      </c>
      <c r="E89" s="221">
        <v>6.8003490951412454E-3</v>
      </c>
      <c r="F89" s="225">
        <v>1.0114324514244917E-2</v>
      </c>
      <c r="G89" s="225">
        <v>1.1636295161588994E-2</v>
      </c>
      <c r="H89" s="225">
        <v>1.322974680891879E-2</v>
      </c>
      <c r="I89" s="226">
        <v>1.5041402628377146E-2</v>
      </c>
      <c r="J89" s="226">
        <v>1.7101143075272569E-2</v>
      </c>
      <c r="K89" s="227">
        <v>1.9442940376398658E-2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1.5747999999999999E-4</v>
      </c>
      <c r="D90" s="225">
        <v>1.9569041151999998E-4</v>
      </c>
      <c r="E90" s="221">
        <v>2.8423561727999999E-4</v>
      </c>
      <c r="F90" s="225">
        <v>2.8423561727999999E-4</v>
      </c>
      <c r="G90" s="225">
        <v>3.178853829207684E-4</v>
      </c>
      <c r="H90" s="225">
        <v>3.8305164003138729E-4</v>
      </c>
      <c r="I90" s="226">
        <v>4.6157692934030577E-4</v>
      </c>
      <c r="J90" s="226">
        <v>5.5619984209379178E-4</v>
      </c>
      <c r="K90" s="227">
        <v>6.7022037862095806E-4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0.1635393265007663</v>
      </c>
      <c r="D91" s="225">
        <v>0.22693160899519724</v>
      </c>
      <c r="E91" s="221">
        <v>0.31932641785900007</v>
      </c>
      <c r="F91" s="225">
        <v>0.40574994353599997</v>
      </c>
      <c r="G91" s="225">
        <v>0.56788308161952028</v>
      </c>
      <c r="H91" s="225">
        <v>0.64564788728415934</v>
      </c>
      <c r="I91" s="226">
        <v>0.73406165432093995</v>
      </c>
      <c r="J91" s="226">
        <v>0.83458263080669048</v>
      </c>
      <c r="K91" s="227">
        <v>0.9488687544761556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4.8631430246399996E-3</v>
      </c>
      <c r="D92" s="225">
        <v>5.4575164505599998E-3</v>
      </c>
      <c r="E92" s="221">
        <v>6.0419698764800009E-3</v>
      </c>
      <c r="F92" s="225">
        <v>5.3776967180800004E-3</v>
      </c>
      <c r="G92" s="225">
        <v>5.7667570195072361E-3</v>
      </c>
      <c r="H92" s="225">
        <v>6.1514695664527828E-3</v>
      </c>
      <c r="I92" s="226">
        <v>6.561847100370501E-3</v>
      </c>
      <c r="J92" s="226">
        <v>6.9996017867759467E-3</v>
      </c>
      <c r="K92" s="227">
        <v>7.4665600133643241E-3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2.7377021899546144E-2</v>
      </c>
      <c r="D93" s="225">
        <v>2.3558519150890311E-2</v>
      </c>
      <c r="E93" s="221">
        <v>2.0160129466984499E-2</v>
      </c>
      <c r="F93" s="225">
        <v>3.3272022942281126E-2</v>
      </c>
      <c r="G93" s="225">
        <v>4.9494761462425964E-2</v>
      </c>
      <c r="H93" s="225">
        <v>6.1679477742925183E-2</v>
      </c>
      <c r="I93" s="226">
        <v>7.686385108711126E-2</v>
      </c>
      <c r="J93" s="226">
        <v>9.5786342883217537E-2</v>
      </c>
      <c r="K93" s="227">
        <v>0.11936721037491459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8.2712602879999995E-5</v>
      </c>
      <c r="D94" s="225">
        <v>1.0627260287999999E-4</v>
      </c>
      <c r="E94" s="221">
        <v>1.3107260288E-4</v>
      </c>
      <c r="F94" s="225">
        <v>1.4595260288000002E-4</v>
      </c>
      <c r="G94" s="225">
        <v>1.729390730441814E-4</v>
      </c>
      <c r="H94" s="225">
        <v>2.0839144897578623E-4</v>
      </c>
      <c r="I94" s="226">
        <v>2.5111153449477124E-4</v>
      </c>
      <c r="J94" s="226">
        <v>3.0258920443345787E-4</v>
      </c>
      <c r="K94" s="227">
        <v>3.6461975681001407E-4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5.9519999999999998E-3</v>
      </c>
      <c r="D95" s="225">
        <v>4.0920000000000002E-3</v>
      </c>
      <c r="E95" s="221">
        <v>3.8055600000000004E-3</v>
      </c>
      <c r="F95" s="225">
        <v>3.8055600000000004E-3</v>
      </c>
      <c r="G95" s="225">
        <v>3.8744719024809597E-3</v>
      </c>
      <c r="H95" s="225">
        <v>3.9921092634362968E-3</v>
      </c>
      <c r="I95" s="226">
        <v>4.1133183495301422E-3</v>
      </c>
      <c r="J95" s="226">
        <v>4.2382076060758006E-3</v>
      </c>
      <c r="K95" s="227">
        <v>4.3668887710212332E-3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0.23171486929920002</v>
      </c>
      <c r="D96" s="225">
        <v>0.26872101865087999</v>
      </c>
      <c r="E96" s="221">
        <v>0.30700652691200003</v>
      </c>
      <c r="F96" s="225">
        <v>0.35074959709696002</v>
      </c>
      <c r="G96" s="225">
        <v>0.38002418213597167</v>
      </c>
      <c r="H96" s="225">
        <v>0.3974358727850415</v>
      </c>
      <c r="I96" s="226">
        <v>0.41564532048618863</v>
      </c>
      <c r="J96" s="226">
        <v>0.43468907633183534</v>
      </c>
      <c r="K96" s="227">
        <v>0.4546053660876061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7.6420823039999994E-5</v>
      </c>
      <c r="D98" s="225">
        <v>8.5973425920000005E-5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2.6039999999999999E-4</v>
      </c>
      <c r="D99" s="225">
        <v>1.9343999999999999E-4</v>
      </c>
      <c r="E99" s="221">
        <v>1.8599999999999999E-4</v>
      </c>
      <c r="F99" s="225">
        <v>1.8599999999999999E-4</v>
      </c>
      <c r="G99" s="225">
        <v>1.8936812817599996E-4</v>
      </c>
      <c r="H99" s="225">
        <v>1.9511775481115815E-4</v>
      </c>
      <c r="I99" s="226">
        <v>2.0104195256745558E-4</v>
      </c>
      <c r="J99" s="226">
        <v>2.0714602180233623E-4</v>
      </c>
      <c r="K99" s="227">
        <v>2.1343542380357922E-4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3.4101239999999998E-2</v>
      </c>
      <c r="D101" s="225">
        <v>5.2207091152651465E-2</v>
      </c>
      <c r="E101" s="221">
        <v>4.9224845394826806E-2</v>
      </c>
      <c r="F101" s="225">
        <v>6.1338751683388357E-2</v>
      </c>
      <c r="G101" s="225">
        <v>6.1532979175874081E-2</v>
      </c>
      <c r="H101" s="225">
        <v>6.3401253734100826E-2</v>
      </c>
      <c r="I101" s="226">
        <v>6.5326253155509328E-2</v>
      </c>
      <c r="J101" s="226">
        <v>6.7309699729839509E-2</v>
      </c>
      <c r="K101" s="227">
        <v>6.9353368039279106E-2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4.0831364403199994E-3</v>
      </c>
      <c r="D102" s="225">
        <v>4.6857764403200001E-3</v>
      </c>
      <c r="E102" s="221">
        <v>5.1298342489600008E-3</v>
      </c>
      <c r="F102" s="225">
        <v>5.4506268518400014E-3</v>
      </c>
      <c r="G102" s="225">
        <v>6.2234950896263054E-3</v>
      </c>
      <c r="H102" s="225">
        <v>7.4993067592630533E-3</v>
      </c>
      <c r="I102" s="226">
        <v>9.0366588323130617E-3</v>
      </c>
      <c r="J102" s="226">
        <v>1.0889166888760049E-2</v>
      </c>
      <c r="K102" s="227">
        <v>1.3121437660927772E-2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6.49264E-3</v>
      </c>
      <c r="D105" s="225">
        <v>6.49264E-3</v>
      </c>
      <c r="E105" s="221">
        <v>7.24656E-3</v>
      </c>
      <c r="F105" s="225">
        <v>8.0401599999999993E-3</v>
      </c>
      <c r="G105" s="225">
        <v>8.591661100610196E-3</v>
      </c>
      <c r="H105" s="225">
        <v>8.9853080111953407E-3</v>
      </c>
      <c r="I105" s="226">
        <v>9.3969907693772E-3</v>
      </c>
      <c r="J105" s="226">
        <v>9.8275357294082388E-3</v>
      </c>
      <c r="K105" s="227">
        <v>1.0277807106880511E-2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7.52604258816E-5</v>
      </c>
      <c r="D106" s="225">
        <v>7.6596447513599985E-5</v>
      </c>
      <c r="E106" s="221">
        <v>1.1937469524480002E-4</v>
      </c>
      <c r="F106" s="225">
        <v>1.1751100738559999E-4</v>
      </c>
      <c r="G106" s="225">
        <v>1.658489409412119E-4</v>
      </c>
      <c r="H106" s="225">
        <v>1.8764285388009929E-4</v>
      </c>
      <c r="I106" s="226">
        <v>2.1230066597017976E-4</v>
      </c>
      <c r="J106" s="226">
        <v>2.4019871708081051E-4</v>
      </c>
      <c r="K106" s="227">
        <v>2.717628012310206E-4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1.4775839999999998E-2</v>
      </c>
      <c r="D107" s="225">
        <v>2.3945639999999997E-2</v>
      </c>
      <c r="E107" s="221">
        <v>3.2139559999999998E-2</v>
      </c>
      <c r="F107" s="225">
        <v>3.7547990499999996E-2</v>
      </c>
      <c r="G107" s="225">
        <v>3.801983361082921E-2</v>
      </c>
      <c r="H107" s="225">
        <v>3.9174198128758754E-2</v>
      </c>
      <c r="I107" s="226">
        <v>4.0363611654369247E-2</v>
      </c>
      <c r="J107" s="226">
        <v>4.1589138351467138E-2</v>
      </c>
      <c r="K107" s="227">
        <v>4.2851874694177533E-2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1.8872837141571573E-3</v>
      </c>
      <c r="D108" s="225">
        <v>1.8088682048319116E-3</v>
      </c>
      <c r="E108" s="221">
        <v>1.721373528561542E-3</v>
      </c>
      <c r="F108" s="225">
        <v>3.0820732084771993E-3</v>
      </c>
      <c r="G108" s="225">
        <v>5.1314582731581022E-3</v>
      </c>
      <c r="H108" s="225">
        <v>5.8341501974364584E-3</v>
      </c>
      <c r="I108" s="226">
        <v>6.6330673883274053E-3</v>
      </c>
      <c r="J108" s="226">
        <v>7.541386746852217E-3</v>
      </c>
      <c r="K108" s="227">
        <v>8.574089593252154E-3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9.6893599999999993E-3</v>
      </c>
      <c r="E109" s="221">
        <v>1.0599519999999999E-2</v>
      </c>
      <c r="F109" s="225">
        <v>7.82564E-3</v>
      </c>
      <c r="G109" s="225">
        <v>7.2086134125664003E-3</v>
      </c>
      <c r="H109" s="225">
        <v>7.4274825331447558E-3</v>
      </c>
      <c r="I109" s="226">
        <v>7.6529969944011461E-3</v>
      </c>
      <c r="J109" s="226">
        <v>7.8853585632756035E-3</v>
      </c>
      <c r="K109" s="227">
        <v>8.1247751327895856E-3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5.5619469372160016E-2</v>
      </c>
      <c r="D112" s="225">
        <v>6.204400115199999E-2</v>
      </c>
      <c r="E112" s="221">
        <v>6.6708927180800001E-2</v>
      </c>
      <c r="F112" s="225">
        <v>7.353085650176E-2</v>
      </c>
      <c r="G112" s="225">
        <v>7.6560469620808314E-2</v>
      </c>
      <c r="H112" s="225">
        <v>7.7329142866766079E-2</v>
      </c>
      <c r="I112" s="226">
        <v>7.8105533653668638E-2</v>
      </c>
      <c r="J112" s="226">
        <v>7.8889719466245123E-2</v>
      </c>
      <c r="K112" s="227">
        <v>7.9681778567177466E-2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0.3813434</v>
      </c>
      <c r="D119" s="225">
        <v>0.40657243999999998</v>
      </c>
      <c r="E119" s="221">
        <v>0.37034459999999997</v>
      </c>
      <c r="F119" s="225">
        <v>0.37345575999999997</v>
      </c>
      <c r="G119" s="225">
        <v>0.39411019340054532</v>
      </c>
      <c r="H119" s="225">
        <v>0.44372863003540253</v>
      </c>
      <c r="I119" s="226">
        <v>0.49959402322026497</v>
      </c>
      <c r="J119" s="226">
        <v>0.56249286420282807</v>
      </c>
      <c r="K119" s="227">
        <v>0.63331066340560505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1.8600000000000001E-3</v>
      </c>
      <c r="D121" s="225">
        <v>1.364E-3</v>
      </c>
      <c r="E121" s="221">
        <v>3.0925600000000003E-3</v>
      </c>
      <c r="F121" s="225">
        <v>3.5116799999999997E-3</v>
      </c>
      <c r="G121" s="225">
        <v>3.7797878383929598E-3</v>
      </c>
      <c r="H121" s="225">
        <v>3.8945503860307175E-3</v>
      </c>
      <c r="I121" s="226">
        <v>4.012797373246414E-3</v>
      </c>
      <c r="J121" s="226">
        <v>4.1346345951746325E-3</v>
      </c>
      <c r="K121" s="227">
        <v>4.2601710591194429E-3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9.511344359999999E-6</v>
      </c>
      <c r="D122" s="225">
        <v>1.3453022810878989E-5</v>
      </c>
      <c r="E122" s="221">
        <v>2.1438166396060529E-5</v>
      </c>
      <c r="F122" s="225">
        <v>2.6649012406558279E-5</v>
      </c>
      <c r="G122" s="225">
        <v>8.4995885263620597E-5</v>
      </c>
      <c r="H122" s="225">
        <v>9.6165042649169568E-5</v>
      </c>
      <c r="I122" s="226">
        <v>1.0880191904624765E-4</v>
      </c>
      <c r="J122" s="226">
        <v>1.2309938478718545E-4</v>
      </c>
      <c r="K122" s="227">
        <v>1.3927565495000486E-4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2.4127186316800003E-3</v>
      </c>
      <c r="D123" s="225">
        <v>2.4318238374399998E-3</v>
      </c>
      <c r="E123" s="221">
        <v>2.4509290432000001E-3</v>
      </c>
      <c r="F123" s="225">
        <v>2.4604816460800003E-3</v>
      </c>
      <c r="G123" s="225">
        <v>2.4752740814200859E-3</v>
      </c>
      <c r="H123" s="225">
        <v>2.5001260314175718E-3</v>
      </c>
      <c r="I123" s="226">
        <v>2.5252274969831765E-3</v>
      </c>
      <c r="J123" s="226">
        <v>2.5505809832731862E-3</v>
      </c>
      <c r="K123" s="227">
        <v>2.5761890205958557E-3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1.6436199999999998E-2</v>
      </c>
      <c r="D125" s="225">
        <v>2.0705520000000002E-2</v>
      </c>
      <c r="E125" s="221">
        <v>2.2638679999999998E-2</v>
      </c>
      <c r="F125" s="225">
        <v>2.3369039999999997E-2</v>
      </c>
      <c r="G125" s="225">
        <v>2.4005699792750149E-2</v>
      </c>
      <c r="H125" s="225">
        <v>2.5105576690732007E-2</v>
      </c>
      <c r="I125" s="226">
        <v>2.6255847003659405E-2</v>
      </c>
      <c r="J125" s="226">
        <v>2.7458819622895134E-2</v>
      </c>
      <c r="K125" s="227">
        <v>2.8716909227022989E-2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0.21943031127551998</v>
      </c>
      <c r="D126" s="225">
        <v>0.23095680031872001</v>
      </c>
      <c r="E126" s="221">
        <v>0.24647788087424</v>
      </c>
      <c r="F126" s="225">
        <v>0.26953673759232005</v>
      </c>
      <c r="G126" s="225">
        <v>0.28843143001206595</v>
      </c>
      <c r="H126" s="225">
        <v>0.30164658596506799</v>
      </c>
      <c r="I126" s="226">
        <v>0.31546722498506746</v>
      </c>
      <c r="J126" s="226">
        <v>0.32992108868523379</v>
      </c>
      <c r="K126" s="227">
        <v>0.3450371897251836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7.8504400000000002E-3</v>
      </c>
      <c r="E127" s="221">
        <v>8.9788400000000001E-3</v>
      </c>
      <c r="F127" s="225">
        <v>9.6682799999999996E-3</v>
      </c>
      <c r="G127" s="225">
        <v>1.0197900485023755E-2</v>
      </c>
      <c r="H127" s="225">
        <v>1.0665140984081526E-2</v>
      </c>
      <c r="I127" s="226">
        <v>1.1153789191939788E-2</v>
      </c>
      <c r="J127" s="226">
        <v>1.1664825952504428E-2</v>
      </c>
      <c r="K127" s="227">
        <v>1.2199277049323257E-2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0.28154076</v>
      </c>
      <c r="D129" s="225">
        <v>0.31306156000000002</v>
      </c>
      <c r="E129" s="221">
        <v>0.36073326822016</v>
      </c>
      <c r="F129" s="225">
        <v>0.40817208602880001</v>
      </c>
      <c r="G129" s="225">
        <v>0.42888751200892072</v>
      </c>
      <c r="H129" s="225">
        <v>0.43319357697481592</v>
      </c>
      <c r="I129" s="226">
        <v>0.43754287517779861</v>
      </c>
      <c r="J129" s="226">
        <v>0.4419358406830311</v>
      </c>
      <c r="K129" s="227">
        <v>0.44637291191372508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3.0707695701092781E-2</v>
      </c>
      <c r="D130" s="225">
        <v>3.7563016323814619E-2</v>
      </c>
      <c r="E130" s="221">
        <v>5.7528084142542325E-2</v>
      </c>
      <c r="F130" s="225">
        <v>0.10114097122107787</v>
      </c>
      <c r="G130" s="225">
        <v>0.10768172340031427</v>
      </c>
      <c r="H130" s="225">
        <v>0.12242744935146931</v>
      </c>
      <c r="I130" s="226">
        <v>0.1391924263599113</v>
      </c>
      <c r="J130" s="226">
        <v>0.1582531667415385</v>
      </c>
      <c r="K130" s="227">
        <v>0.17992404787145883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4.4659586857751621E-2</v>
      </c>
      <c r="D131" s="225">
        <v>5.893455521360752E-2</v>
      </c>
      <c r="E131" s="221">
        <v>6.43706988474049E-2</v>
      </c>
      <c r="F131" s="225">
        <v>6.8008154045480454E-2</v>
      </c>
      <c r="G131" s="225">
        <v>7.6996110374811369E-2</v>
      </c>
      <c r="H131" s="225">
        <v>9.0567085890616406E-2</v>
      </c>
      <c r="I131" s="226">
        <v>0.10653001829299723</v>
      </c>
      <c r="J131" s="226">
        <v>0.12530650275324964</v>
      </c>
      <c r="K131" s="227">
        <v>0.14739244284239761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5.4935215071999992E-2</v>
      </c>
      <c r="D132" s="225">
        <v>5.8076778086400001E-2</v>
      </c>
      <c r="E132" s="221">
        <v>6.9558535072000008E-2</v>
      </c>
      <c r="F132" s="225">
        <v>8.260489644032E-2</v>
      </c>
      <c r="G132" s="225">
        <v>8.848968966386811E-2</v>
      </c>
      <c r="H132" s="225">
        <v>9.4393023855659092E-2</v>
      </c>
      <c r="I132" s="226">
        <v>0.10069018194617031</v>
      </c>
      <c r="J132" s="226">
        <v>0.10740743675990472</v>
      </c>
      <c r="K132" s="227">
        <v>0.11457281383700699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2.84044173735552</v>
      </c>
      <c r="D134" s="225">
        <v>3.2488014776435197</v>
      </c>
      <c r="E134" s="221">
        <v>3.6309335645055998</v>
      </c>
      <c r="F134" s="225">
        <v>4.0989800160281593</v>
      </c>
      <c r="G134" s="225">
        <v>4.4121121117778417</v>
      </c>
      <c r="H134" s="225">
        <v>4.6142632769155458</v>
      </c>
      <c r="I134" s="226">
        <v>4.8256764672537091</v>
      </c>
      <c r="J134" s="226">
        <v>5.0467760439913132</v>
      </c>
      <c r="K134" s="227">
        <v>5.2780058114214086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3.6596120000000003E-2</v>
      </c>
      <c r="D136" s="225">
        <v>4.4524679999999997E-2</v>
      </c>
      <c r="E136" s="221">
        <v>5.9553479999999999E-2</v>
      </c>
      <c r="F136" s="225">
        <v>7.9831182094400002E-2</v>
      </c>
      <c r="G136" s="225">
        <v>9.995835170847768E-2</v>
      </c>
      <c r="H136" s="225">
        <v>0.1175765448487867</v>
      </c>
      <c r="I136" s="226">
        <v>0.13830003858903456</v>
      </c>
      <c r="J136" s="226">
        <v>0.16267615873835417</v>
      </c>
      <c r="K136" s="227">
        <v>0.19134870020176861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4.5215637232999997E-2</v>
      </c>
      <c r="D137" s="225">
        <v>5.0148873380612996E-2</v>
      </c>
      <c r="E137" s="221">
        <v>4.3297559159749102E-2</v>
      </c>
      <c r="F137" s="225">
        <v>4.5953246025000005E-2</v>
      </c>
      <c r="G137" s="225">
        <v>5.2005114844051396E-2</v>
      </c>
      <c r="H137" s="225">
        <v>5.8839014046879884E-2</v>
      </c>
      <c r="I137" s="226">
        <v>6.6570943731026719E-2</v>
      </c>
      <c r="J137" s="226">
        <v>7.5318912477163269E-2</v>
      </c>
      <c r="K137" s="227">
        <v>8.5216436162652676E-2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0.95367996002048017</v>
      </c>
      <c r="D139" s="225">
        <v>1.0893427575615999</v>
      </c>
      <c r="E139" s="221">
        <v>1.21685131482496</v>
      </c>
      <c r="F139" s="225">
        <v>1.3727697877055998</v>
      </c>
      <c r="G139" s="225">
        <v>1.4396832557005677</v>
      </c>
      <c r="H139" s="225">
        <v>1.4541377908776825</v>
      </c>
      <c r="I139" s="226">
        <v>1.4687374507454951</v>
      </c>
      <c r="J139" s="226">
        <v>1.4834836923675221</v>
      </c>
      <c r="K139" s="227">
        <v>1.4983779874363137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1.9900897808639999E-2</v>
      </c>
      <c r="D141" s="225">
        <v>1.9752097808639998E-2</v>
      </c>
      <c r="E141" s="221">
        <v>2.2832395617280003E-2</v>
      </c>
      <c r="F141" s="225">
        <v>2.0233723014399997E-2</v>
      </c>
      <c r="G141" s="225">
        <v>1.9218241265793121E-2</v>
      </c>
      <c r="H141" s="225">
        <v>2.0500330752166011E-2</v>
      </c>
      <c r="I141" s="226">
        <v>2.1867951137455943E-2</v>
      </c>
      <c r="J141" s="226">
        <v>2.3326808368671542E-2</v>
      </c>
      <c r="K141" s="227">
        <v>2.4882989048604042E-2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0.10424537826312</v>
      </c>
      <c r="D143" s="225">
        <v>0.11389598901704</v>
      </c>
      <c r="E143" s="221">
        <v>0.10872910014319999</v>
      </c>
      <c r="F143" s="225">
        <v>0.10256699968175999</v>
      </c>
      <c r="G143" s="225">
        <v>0.10008861997540207</v>
      </c>
      <c r="H143" s="225">
        <v>0.10676574331886005</v>
      </c>
      <c r="I143" s="226">
        <v>0.11388831167049884</v>
      </c>
      <c r="J143" s="226">
        <v>0.12148604160811806</v>
      </c>
      <c r="K143" s="227">
        <v>0.12959063216521863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0.1316281591872</v>
      </c>
      <c r="D144" s="225">
        <v>0.11306889562751998</v>
      </c>
      <c r="E144" s="221">
        <v>0.10672955645056</v>
      </c>
      <c r="F144" s="225">
        <v>0.10542369864192001</v>
      </c>
      <c r="G144" s="225">
        <v>0.12373701722675823</v>
      </c>
      <c r="H144" s="225">
        <v>0.13199177512408661</v>
      </c>
      <c r="I144" s="226">
        <v>0.14079722536450445</v>
      </c>
      <c r="J144" s="226">
        <v>0.15019010579792924</v>
      </c>
      <c r="K144" s="227">
        <v>0.16020960513388005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0.38647700944384006</v>
      </c>
      <c r="D145" s="225">
        <v>0.38705301356928001</v>
      </c>
      <c r="E145" s="221">
        <v>0.32761232809599999</v>
      </c>
      <c r="F145" s="225">
        <v>0.27501136493680001</v>
      </c>
      <c r="G145" s="225">
        <v>0.26561397695398581</v>
      </c>
      <c r="H145" s="225">
        <v>0.26828076255297961</v>
      </c>
      <c r="I145" s="226">
        <v>0.2709743228929436</v>
      </c>
      <c r="J145" s="226">
        <v>0.2736949267944212</v>
      </c>
      <c r="K145" s="227">
        <v>0.27644284577693568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6.9628262999999996E-2</v>
      </c>
      <c r="D146" s="225">
        <v>0.19456564099999998</v>
      </c>
      <c r="E146" s="221">
        <v>0.186301041</v>
      </c>
      <c r="F146" s="225">
        <v>0.21720779300000001</v>
      </c>
      <c r="G146" s="225">
        <v>0.26491558560596024</v>
      </c>
      <c r="H146" s="225">
        <v>0.30119261110464235</v>
      </c>
      <c r="I146" s="226">
        <v>0.34243734198019699</v>
      </c>
      <c r="J146" s="226">
        <v>0.38933004615349592</v>
      </c>
      <c r="K146" s="227">
        <v>0.44264414611257252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0.11167805267684121</v>
      </c>
      <c r="D147" s="225">
        <v>0.10640339207209863</v>
      </c>
      <c r="E147" s="221">
        <v>0.12637876928723335</v>
      </c>
      <c r="F147" s="225">
        <v>0.1359043240347825</v>
      </c>
      <c r="G147" s="225">
        <v>0.15543935394664418</v>
      </c>
      <c r="H147" s="225">
        <v>0.17672491702034132</v>
      </c>
      <c r="I147" s="226">
        <v>0.20092528373842231</v>
      </c>
      <c r="J147" s="226">
        <v>0.22843960164778998</v>
      </c>
      <c r="K147" s="227">
        <v>0.2597216767847812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6.9715617280000002E-5</v>
      </c>
      <c r="D148" s="225">
        <v>3.6465205759999998E-5</v>
      </c>
      <c r="E148" s="221">
        <v>2.6912602880000001E-5</v>
      </c>
      <c r="F148" s="225">
        <v>2.6912602880000001E-5</v>
      </c>
      <c r="G148" s="225">
        <v>3.0098701752341396E-5</v>
      </c>
      <c r="H148" s="225">
        <v>3.6268912282524194E-5</v>
      </c>
      <c r="I148" s="226">
        <v>4.3704011188957882E-5</v>
      </c>
      <c r="J148" s="226">
        <v>5.2663299608378079E-5</v>
      </c>
      <c r="K148" s="227">
        <v>6.3459235209570872E-5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3.0559799999999998E-2</v>
      </c>
      <c r="D149" s="225">
        <v>7.6912239999999993E-2</v>
      </c>
      <c r="E149" s="221">
        <v>0.14549911999999998</v>
      </c>
      <c r="F149" s="225">
        <v>0.16786251999999999</v>
      </c>
      <c r="G149" s="225">
        <v>0.17294458135631066</v>
      </c>
      <c r="H149" s="225">
        <v>0.17819555352860972</v>
      </c>
      <c r="I149" s="226">
        <v>0.18360595659222675</v>
      </c>
      <c r="J149" s="226">
        <v>0.18918063121442732</v>
      </c>
      <c r="K149" s="227">
        <v>0.1949245650356223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0.83088797596519726</v>
      </c>
      <c r="D150" s="225">
        <v>0.46483745245758068</v>
      </c>
      <c r="E150" s="221">
        <v>0.38183138143834477</v>
      </c>
      <c r="F150" s="225">
        <v>0.2310928517797497</v>
      </c>
      <c r="G150" s="225">
        <v>0.25974168476481496</v>
      </c>
      <c r="H150" s="225">
        <v>0.28818433080728356</v>
      </c>
      <c r="I150" s="226">
        <v>0.31974154860064241</v>
      </c>
      <c r="J150" s="226">
        <v>0.35475439492199173</v>
      </c>
      <c r="K150" s="227">
        <v>0.39360127348872048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1.7764164607999999E-4</v>
      </c>
      <c r="D158" s="225">
        <v>1.4117644031999999E-4</v>
      </c>
      <c r="E158" s="221">
        <v>6.1035617279999997E-5</v>
      </c>
      <c r="F158" s="225">
        <v>6.1035617279999997E-5</v>
      </c>
      <c r="G158" s="225">
        <v>6.8261433090368353E-5</v>
      </c>
      <c r="H158" s="225">
        <v>8.2254973965492474E-5</v>
      </c>
      <c r="I158" s="226">
        <v>9.9117179873835776E-5</v>
      </c>
      <c r="J158" s="226">
        <v>1.1943612492374943E-4</v>
      </c>
      <c r="K158" s="227">
        <v>1.4392043795998926E-4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2.166932470144E-2</v>
      </c>
      <c r="D159" s="225">
        <v>2.2946111553280003E-2</v>
      </c>
      <c r="E159" s="221">
        <v>2.5760406347519998E-2</v>
      </c>
      <c r="F159" s="225">
        <v>2.6349590184959998E-2</v>
      </c>
      <c r="G159" s="225">
        <v>2.7864886234215215E-2</v>
      </c>
      <c r="H159" s="225">
        <v>2.9141580723378236E-2</v>
      </c>
      <c r="I159" s="226">
        <v>3.0476769936149992E-2</v>
      </c>
      <c r="J159" s="226">
        <v>3.1873133944167902E-2</v>
      </c>
      <c r="K159" s="227">
        <v>3.3333475612776907E-2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6.0690560000000005E-2</v>
      </c>
      <c r="D160" s="225">
        <v>3.8192000000000004E-2</v>
      </c>
      <c r="E160" s="221">
        <v>4.1663999999999993E-2</v>
      </c>
      <c r="F160" s="225">
        <v>4.1663999999999993E-2</v>
      </c>
      <c r="G160" s="225">
        <v>4.2279590750761598E-2</v>
      </c>
      <c r="H160" s="225">
        <v>4.3563290724171248E-2</v>
      </c>
      <c r="I160" s="226">
        <v>4.4885966609893926E-2</v>
      </c>
      <c r="J160" s="226">
        <v>4.624880180106828E-2</v>
      </c>
      <c r="K160" s="227">
        <v>4.765301562121247E-2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9.8094650855999992E-3</v>
      </c>
      <c r="D164" s="225">
        <v>1.4606401448972113E-2</v>
      </c>
      <c r="E164" s="221">
        <v>1.7604030508271785E-2</v>
      </c>
      <c r="F164" s="225">
        <v>3.7602586729408603E-2</v>
      </c>
      <c r="G164" s="225">
        <v>3.9116674434111008E-2</v>
      </c>
      <c r="H164" s="225">
        <v>4.4473235818085564E-2</v>
      </c>
      <c r="I164" s="226">
        <v>5.0563314308904629E-2</v>
      </c>
      <c r="J164" s="226">
        <v>5.7487356313780706E-2</v>
      </c>
      <c r="K164" s="227">
        <v>6.5359563175738669E-2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2.4104676199999998E-2</v>
      </c>
      <c r="D165" s="225">
        <v>2.3429626685199999E-2</v>
      </c>
      <c r="E165" s="221">
        <v>2.1616272335600002E-2</v>
      </c>
      <c r="F165" s="225">
        <v>2.457452181E-2</v>
      </c>
      <c r="G165" s="225">
        <v>2.2706079374371579E-2</v>
      </c>
      <c r="H165" s="225">
        <v>2.3395485136620903E-2</v>
      </c>
      <c r="I165" s="226">
        <v>2.4105822751401274E-2</v>
      </c>
      <c r="J165" s="226">
        <v>2.4837727755104136E-2</v>
      </c>
      <c r="K165" s="227">
        <v>2.5591854980382665E-2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0.37169947110015999</v>
      </c>
      <c r="D168" s="225">
        <v>0.40920515439232003</v>
      </c>
      <c r="E168" s="221">
        <v>0.44651799550335997</v>
      </c>
      <c r="F168" s="225">
        <v>0.47708620071936003</v>
      </c>
      <c r="G168" s="225">
        <v>0.49742763437450699</v>
      </c>
      <c r="H168" s="225">
        <v>0.52021843690014369</v>
      </c>
      <c r="I168" s="226">
        <v>0.54405345298342833</v>
      </c>
      <c r="J168" s="226">
        <v>0.56898052569407054</v>
      </c>
      <c r="K168" s="227">
        <v>0.5950496901431519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4.9564040000000004E-2</v>
      </c>
      <c r="D169" s="225">
        <v>5.2315600000000004E-2</v>
      </c>
      <c r="E169" s="221">
        <v>5.2175480000000003E-2</v>
      </c>
      <c r="F169" s="225">
        <v>5.3556840000000001E-2</v>
      </c>
      <c r="G169" s="225">
        <v>5.4259297891960316E-2</v>
      </c>
      <c r="H169" s="225">
        <v>5.4804065587881902E-2</v>
      </c>
      <c r="I169" s="226">
        <v>5.5354302795095567E-2</v>
      </c>
      <c r="J169" s="226">
        <v>5.5910064427932664E-2</v>
      </c>
      <c r="K169" s="227">
        <v>5.6471405952068864E-2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0.17676537565200001</v>
      </c>
      <c r="D170" s="225">
        <v>0.17347960034000001</v>
      </c>
      <c r="E170" s="221">
        <v>0.17824125330349999</v>
      </c>
      <c r="F170" s="225">
        <v>0.19246808273000002</v>
      </c>
      <c r="G170" s="225">
        <v>0.21127045259515656</v>
      </c>
      <c r="H170" s="225">
        <v>0.24020141782463372</v>
      </c>
      <c r="I170" s="226">
        <v>0.27309413321286646</v>
      </c>
      <c r="J170" s="226">
        <v>0.31049111312796873</v>
      </c>
      <c r="K170" s="227">
        <v>0.35300916280138939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0.20215931260288003</v>
      </c>
      <c r="D171" s="225">
        <v>0.18913021945472006</v>
      </c>
      <c r="E171" s="221">
        <v>0.22941607452672003</v>
      </c>
      <c r="F171" s="225">
        <v>0.23829020329216</v>
      </c>
      <c r="G171" s="225">
        <v>0.2450361319088534</v>
      </c>
      <c r="H171" s="225">
        <v>0.24749631429571955</v>
      </c>
      <c r="I171" s="226">
        <v>0.24998119711076136</v>
      </c>
      <c r="J171" s="226">
        <v>0.25249102834825565</v>
      </c>
      <c r="K171" s="227">
        <v>0.25502605849236176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0.16793808849664002</v>
      </c>
      <c r="D172" s="225">
        <v>0.19856682717952001</v>
      </c>
      <c r="E172" s="221">
        <v>0.24079314388736001</v>
      </c>
      <c r="F172" s="225">
        <v>0.28175084631552</v>
      </c>
      <c r="G172" s="225">
        <v>0.29426838640059139</v>
      </c>
      <c r="H172" s="225">
        <v>0.30775097606898988</v>
      </c>
      <c r="I172" s="226">
        <v>0.32185130190126893</v>
      </c>
      <c r="J172" s="226">
        <v>0.33659766691469373</v>
      </c>
      <c r="K172" s="227">
        <v>0.35201967089500974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0.1859344697224552</v>
      </c>
      <c r="D175" s="225">
        <v>0.2682652492144853</v>
      </c>
      <c r="E175" s="221">
        <v>0.2742560910253321</v>
      </c>
      <c r="F175" s="225">
        <v>0.35650866919466478</v>
      </c>
      <c r="G175" s="225">
        <v>0.40438783613206319</v>
      </c>
      <c r="H175" s="225">
        <v>0.45976392058992566</v>
      </c>
      <c r="I175" s="226">
        <v>0.52272309844450171</v>
      </c>
      <c r="J175" s="226">
        <v>0.59430378376977722</v>
      </c>
      <c r="K175" s="227">
        <v>0.67568658904514356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1.6135002736190077E-2</v>
      </c>
      <c r="D176" s="225">
        <v>2.1491421878069097E-2</v>
      </c>
      <c r="E176" s="221">
        <v>1.9109295991071737E-2</v>
      </c>
      <c r="F176" s="225">
        <v>2.3749278432573444E-2</v>
      </c>
      <c r="G176" s="225">
        <v>2.55654998601486E-2</v>
      </c>
      <c r="H176" s="225">
        <v>2.8925016508426243E-2</v>
      </c>
      <c r="I176" s="226">
        <v>3.2726001235630353E-2</v>
      </c>
      <c r="J176" s="226">
        <v>3.7026466573060912E-2</v>
      </c>
      <c r="K176" s="227">
        <v>4.1892048375081301E-2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1.0788E-4</v>
      </c>
      <c r="D177" s="225">
        <v>2.0795260287999998E-4</v>
      </c>
      <c r="E177" s="221">
        <v>2.1787260287999997E-4</v>
      </c>
      <c r="F177" s="225">
        <v>2.5507260288E-4</v>
      </c>
      <c r="G177" s="225">
        <v>2.9775104795938144E-4</v>
      </c>
      <c r="H177" s="225">
        <v>3.5878978200873368E-4</v>
      </c>
      <c r="I177" s="226">
        <v>4.3234140922800623E-4</v>
      </c>
      <c r="J177" s="226">
        <v>5.2097106301847906E-4</v>
      </c>
      <c r="K177" s="227">
        <v>6.2776972714049856E-4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0.41095212472192</v>
      </c>
      <c r="D179" s="225">
        <v>0.45388997267456005</v>
      </c>
      <c r="E179" s="221">
        <v>0.55232021273600007</v>
      </c>
      <c r="F179" s="225">
        <v>0.64503520157312</v>
      </c>
      <c r="G179" s="225">
        <v>0.70568150140528463</v>
      </c>
      <c r="H179" s="225">
        <v>0.73801393859435716</v>
      </c>
      <c r="I179" s="226">
        <v>0.77182776149710297</v>
      </c>
      <c r="J179" s="226">
        <v>0.80719084324105161</v>
      </c>
      <c r="K179" s="227">
        <v>0.84417416671873036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0.34114145491455999</v>
      </c>
      <c r="D180" s="225">
        <v>0.36692499339263995</v>
      </c>
      <c r="E180" s="221">
        <v>0.39100468759040002</v>
      </c>
      <c r="F180" s="225">
        <v>0.46377610299215993</v>
      </c>
      <c r="G180" s="225">
        <v>0.50152419799858561</v>
      </c>
      <c r="H180" s="225">
        <v>0.50655954110856516</v>
      </c>
      <c r="I180" s="226">
        <v>0.51164543946659946</v>
      </c>
      <c r="J180" s="226">
        <v>0.51678240065142722</v>
      </c>
      <c r="K180" s="227">
        <v>0.52197093733791877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2.7773476193279998E-2</v>
      </c>
      <c r="D182" s="225">
        <v>3.0459455112960002E-2</v>
      </c>
      <c r="E182" s="221">
        <v>3.7144158693119995E-2</v>
      </c>
      <c r="F182" s="225">
        <v>4.2062274865919999E-2</v>
      </c>
      <c r="G182" s="225">
        <v>4.5026886258510236E-2</v>
      </c>
      <c r="H182" s="225">
        <v>4.7089897643779195E-2</v>
      </c>
      <c r="I182" s="226">
        <v>4.9247430687759226E-2</v>
      </c>
      <c r="J182" s="226">
        <v>5.1503816119805146E-2</v>
      </c>
      <c r="K182" s="227">
        <v>5.3863583091696844E-2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2.4164983302400002E-2</v>
      </c>
      <c r="D185" s="225">
        <v>2.8218635360000001E-2</v>
      </c>
      <c r="E185" s="221">
        <v>3.43196194752E-2</v>
      </c>
      <c r="F185" s="225">
        <v>4.0538036193279996E-2</v>
      </c>
      <c r="G185" s="225">
        <v>4.4435423478809674E-2</v>
      </c>
      <c r="H185" s="225">
        <v>4.6471335622939022E-2</v>
      </c>
      <c r="I185" s="226">
        <v>4.8600527811098776E-2</v>
      </c>
      <c r="J185" s="226">
        <v>5.0827273885183058E-2</v>
      </c>
      <c r="K185" s="227">
        <v>5.3156043503079918E-2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0.34706074753932398</v>
      </c>
      <c r="D186" s="225">
        <v>0.32352374220328267</v>
      </c>
      <c r="E186" s="221">
        <v>0.29998673686724137</v>
      </c>
      <c r="F186" s="225">
        <v>0.2764497315312</v>
      </c>
      <c r="G186" s="225">
        <v>0.27669762879723098</v>
      </c>
      <c r="H186" s="225">
        <v>0.31305796970854849</v>
      </c>
      <c r="I186" s="226">
        <v>0.3541963580391162</v>
      </c>
      <c r="J186" s="226">
        <v>0.40074066846140427</v>
      </c>
      <c r="K186" s="227">
        <v>0.45340128353651171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4.86659204E-2</v>
      </c>
      <c r="D190" s="225">
        <v>4.4275483869244271E-2</v>
      </c>
      <c r="E190" s="221">
        <v>2.6713737746221364E-2</v>
      </c>
      <c r="F190" s="225">
        <v>2.6962348412823696E-2</v>
      </c>
      <c r="G190" s="225">
        <v>2.5599915951481061E-2</v>
      </c>
      <c r="H190" s="225">
        <v>2.6377184861673002E-2</v>
      </c>
      <c r="I190" s="226">
        <v>2.7178053339921963E-2</v>
      </c>
      <c r="J190" s="226">
        <v>2.8003237920242331E-2</v>
      </c>
      <c r="K190" s="227">
        <v>2.8853476892173525E-2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3.0568329215999998E-4</v>
      </c>
      <c r="E191" s="221">
        <v>2.1970986624000004E-4</v>
      </c>
      <c r="F191" s="225">
        <v>2.1970986624000004E-4</v>
      </c>
      <c r="G191" s="225">
        <v>2.4572063005169208E-4</v>
      </c>
      <c r="H191" s="225">
        <v>2.9609316875795573E-4</v>
      </c>
      <c r="I191" s="226">
        <v>3.5679203885601274E-4</v>
      </c>
      <c r="J191" s="226">
        <v>4.2993413027739784E-4</v>
      </c>
      <c r="K191" s="227">
        <v>5.1807029374884136E-4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2.5346494721685972E-2</v>
      </c>
      <c r="D192" s="225">
        <v>4.3811016961622755E-2</v>
      </c>
      <c r="E192" s="221">
        <v>3.6364263966345831E-2</v>
      </c>
      <c r="F192" s="225">
        <v>4.8451463495754833E-2</v>
      </c>
      <c r="G192" s="225">
        <v>5.5049996151883843E-2</v>
      </c>
      <c r="H192" s="225">
        <v>6.2588435649644045E-2</v>
      </c>
      <c r="I192" s="226">
        <v>7.1159174403240724E-2</v>
      </c>
      <c r="J192" s="226">
        <v>8.090357346676437E-2</v>
      </c>
      <c r="K192" s="227">
        <v>9.1982351602354295E-2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2.6094064846417084</v>
      </c>
      <c r="D193" s="225">
        <v>2.790384080766259</v>
      </c>
      <c r="E193" s="221">
        <v>2.6630389828426209</v>
      </c>
      <c r="F193" s="225">
        <v>2.5154301023934571</v>
      </c>
      <c r="G193" s="225">
        <v>2.6686062126176529</v>
      </c>
      <c r="H193" s="225">
        <v>3.0340399616348499</v>
      </c>
      <c r="I193" s="226">
        <v>3.4495154981174863</v>
      </c>
      <c r="J193" s="226">
        <v>3.921885447197945</v>
      </c>
      <c r="K193" s="227">
        <v>4.4589408191779514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2.7417410411520002E-2</v>
      </c>
      <c r="D194" s="225">
        <v>2.5891337808639999E-2</v>
      </c>
      <c r="E194" s="221">
        <v>2.1446305205760002E-2</v>
      </c>
      <c r="F194" s="225">
        <v>2.2655672602880001E-2</v>
      </c>
      <c r="G194" s="225">
        <v>2.6295424647311997E-2</v>
      </c>
      <c r="H194" s="225">
        <v>2.8049647992402151E-2</v>
      </c>
      <c r="I194" s="226">
        <v>2.9920899283826456E-2</v>
      </c>
      <c r="J194" s="226">
        <v>3.1916985703185539E-2</v>
      </c>
      <c r="K194" s="227">
        <v>3.4046235265662562E-2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1.24E-5</v>
      </c>
      <c r="D195" s="225">
        <v>1.24E-5</v>
      </c>
      <c r="E195" s="221">
        <v>1.24E-5</v>
      </c>
      <c r="F195" s="225">
        <v>1.24E-5</v>
      </c>
      <c r="G195" s="225">
        <v>1.2624541878399998E-5</v>
      </c>
      <c r="H195" s="225">
        <v>1.300785032074388E-5</v>
      </c>
      <c r="I195" s="226">
        <v>1.3402796837830375E-5</v>
      </c>
      <c r="J195" s="226">
        <v>1.3809734786822421E-5</v>
      </c>
      <c r="K195" s="227">
        <v>1.4229028253571956E-5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2.6814035617280001E-2</v>
      </c>
      <c r="D197" s="225">
        <v>2.7147595617279998E-2</v>
      </c>
      <c r="E197" s="221">
        <v>2.7138043014399999E-2</v>
      </c>
      <c r="F197" s="225">
        <v>2.7128490411519997E-2</v>
      </c>
      <c r="G197" s="225">
        <v>2.8200315283501351E-2</v>
      </c>
      <c r="H197" s="225">
        <v>3.0081617908301429E-2</v>
      </c>
      <c r="I197" s="226">
        <v>3.2088426206726028E-2</v>
      </c>
      <c r="J197" s="226">
        <v>3.4229112927478246E-2</v>
      </c>
      <c r="K197" s="227">
        <v>3.6512609383020277E-2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0.93853653156352002</v>
      </c>
      <c r="D198" s="225">
        <v>1.0375243545881598</v>
      </c>
      <c r="E198" s="221">
        <v>1.1072200704832</v>
      </c>
      <c r="F198" s="225">
        <v>1.18522144418688</v>
      </c>
      <c r="G198" s="225">
        <v>1.2215559765753374</v>
      </c>
      <c r="H198" s="225">
        <v>1.2338204964023958</v>
      </c>
      <c r="I198" s="226">
        <v>1.2462081529906603</v>
      </c>
      <c r="J198" s="226">
        <v>1.2587201826430756</v>
      </c>
      <c r="K198" s="227">
        <v>1.2713578340751648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4.8718274688000002E-4</v>
      </c>
      <c r="D199" s="225">
        <v>4.8718274688000002E-4</v>
      </c>
      <c r="E199" s="221">
        <v>4.8718274688000002E-4</v>
      </c>
      <c r="F199" s="225">
        <v>4.8718274688000002E-4</v>
      </c>
      <c r="G199" s="225">
        <v>5.4485878837549104E-4</v>
      </c>
      <c r="H199" s="225">
        <v>6.5655441768068437E-4</v>
      </c>
      <c r="I199" s="226">
        <v>7.9114756441985414E-4</v>
      </c>
      <c r="J199" s="226">
        <v>9.533322019194474E-4</v>
      </c>
      <c r="K199" s="227">
        <v>1.1487645643996048E-3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0.13884680172799999</v>
      </c>
      <c r="D200" s="225">
        <v>0.15900621735552001</v>
      </c>
      <c r="E200" s="221">
        <v>0.17808885408384001</v>
      </c>
      <c r="F200" s="225">
        <v>0.19473185929984002</v>
      </c>
      <c r="G200" s="225">
        <v>0.20794679751173709</v>
      </c>
      <c r="H200" s="225">
        <v>0.21747436307187726</v>
      </c>
      <c r="I200" s="226">
        <v>0.22743845617939479</v>
      </c>
      <c r="J200" s="226">
        <v>0.2378590773578669</v>
      </c>
      <c r="K200" s="227">
        <v>0.248757143501317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0.2454828</v>
      </c>
      <c r="D201" s="225">
        <v>0.26783999999999997</v>
      </c>
      <c r="E201" s="221">
        <v>0.29031872000000003</v>
      </c>
      <c r="F201" s="225">
        <v>0.31275776</v>
      </c>
      <c r="G201" s="225">
        <v>0.32743591092670965</v>
      </c>
      <c r="H201" s="225">
        <v>0.34243814777492249</v>
      </c>
      <c r="I201" s="226">
        <v>0.35812774695249289</v>
      </c>
      <c r="J201" s="226">
        <v>0.37453620156118961</v>
      </c>
      <c r="K201" s="227">
        <v>0.39169644763239297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40.616623810333444</v>
      </c>
      <c r="D202" s="231">
        <f t="shared" ref="D202:K202" si="0">SUM(D7:D201)</f>
        <v>42.966731692782176</v>
      </c>
      <c r="E202" s="231">
        <f t="shared" si="0"/>
        <v>44.894939887978843</v>
      </c>
      <c r="F202" s="231">
        <f t="shared" si="0"/>
        <v>47.559230738220656</v>
      </c>
      <c r="G202" s="231">
        <f t="shared" si="0"/>
        <v>50.119852245675432</v>
      </c>
      <c r="H202" s="231">
        <f t="shared" si="0"/>
        <v>52.086927719650632</v>
      </c>
      <c r="I202" s="232">
        <f t="shared" si="0"/>
        <v>54.27728419206769</v>
      </c>
      <c r="J202" s="232">
        <f t="shared" si="0"/>
        <v>56.716852200490152</v>
      </c>
      <c r="K202" s="233">
        <f t="shared" si="0"/>
        <v>59.435121853673991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2.2002453292544</v>
      </c>
      <c r="D204" s="225">
        <f t="shared" si="1"/>
        <v>2.5111434708172804</v>
      </c>
      <c r="E204" s="225">
        <f t="shared" si="1"/>
        <v>2.8313079482649601</v>
      </c>
      <c r="F204" s="225">
        <f t="shared" si="1"/>
        <v>3.2252888911961604</v>
      </c>
      <c r="G204" s="225">
        <f t="shared" si="1"/>
        <v>3.4141081940375178</v>
      </c>
      <c r="H204" s="225">
        <f t="shared" si="1"/>
        <v>3.5705334914565285</v>
      </c>
      <c r="I204" s="225">
        <f t="shared" si="1"/>
        <v>3.73412577723149</v>
      </c>
      <c r="J204" s="225">
        <f t="shared" si="1"/>
        <v>3.9052134235818721</v>
      </c>
      <c r="K204" s="227">
        <f t="shared" si="1"/>
        <v>4.0841398478631401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0.86452232235495985</v>
      </c>
      <c r="D205" s="225">
        <f t="shared" si="2"/>
        <v>0.74582925938568001</v>
      </c>
      <c r="E205" s="225">
        <f t="shared" si="2"/>
        <v>0.78553183816872008</v>
      </c>
      <c r="F205" s="225">
        <f t="shared" si="2"/>
        <v>0.78541144998863976</v>
      </c>
      <c r="G205" s="225">
        <f t="shared" si="2"/>
        <v>0.80672425675782766</v>
      </c>
      <c r="H205" s="225">
        <f t="shared" si="2"/>
        <v>0.86054253667671632</v>
      </c>
      <c r="I205" s="225">
        <f t="shared" si="2"/>
        <v>0.91795114777650755</v>
      </c>
      <c r="J205" s="225">
        <f t="shared" si="2"/>
        <v>0.97918960863728166</v>
      </c>
      <c r="K205" s="227">
        <f t="shared" si="2"/>
        <v>1.0445134166297418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4.7479148044799998E-3</v>
      </c>
      <c r="D206" s="225">
        <f t="shared" si="3"/>
        <v>5.4173769958399997E-3</v>
      </c>
      <c r="E206" s="221">
        <f t="shared" si="3"/>
        <v>5.8618022016000007E-3</v>
      </c>
      <c r="F206" s="225">
        <f t="shared" si="3"/>
        <v>6.2197948044800007E-3</v>
      </c>
      <c r="G206" s="225">
        <f t="shared" si="3"/>
        <v>7.0962036277135198E-3</v>
      </c>
      <c r="H206" s="225">
        <f t="shared" si="3"/>
        <v>8.5509198712349944E-3</v>
      </c>
      <c r="I206" s="226">
        <f t="shared" si="3"/>
        <v>1.030385181714988E-2</v>
      </c>
      <c r="J206" s="226">
        <f t="shared" si="3"/>
        <v>1.2416133453306354E-2</v>
      </c>
      <c r="K206" s="227">
        <f t="shared" si="3"/>
        <v>1.4961431187677447E-2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0.25789534197504005</v>
      </c>
      <c r="D207" s="225">
        <f t="shared" si="4"/>
        <v>0.25117422060672007</v>
      </c>
      <c r="E207" s="221">
        <f t="shared" si="4"/>
        <v>0.29612500170752004</v>
      </c>
      <c r="F207" s="225">
        <f t="shared" si="4"/>
        <v>0.31182105979392</v>
      </c>
      <c r="G207" s="225">
        <f t="shared" si="4"/>
        <v>0.32159660152966174</v>
      </c>
      <c r="H207" s="225">
        <f t="shared" si="4"/>
        <v>0.32482545716248562</v>
      </c>
      <c r="I207" s="226">
        <f t="shared" si="4"/>
        <v>0.32808673076443001</v>
      </c>
      <c r="J207" s="226">
        <f t="shared" si="4"/>
        <v>0.33138074781450078</v>
      </c>
      <c r="K207" s="227">
        <f t="shared" si="4"/>
        <v>0.33470783705953921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6.9434293028761598E-2</v>
      </c>
      <c r="D208" s="225">
        <f t="shared" si="5"/>
        <v>4.6508304667673604E-2</v>
      </c>
      <c r="E208" s="221">
        <f t="shared" si="5"/>
        <v>5.1303497709644791E-2</v>
      </c>
      <c r="F208" s="225">
        <f t="shared" si="5"/>
        <v>5.1713957036185594E-2</v>
      </c>
      <c r="G208" s="225">
        <f t="shared" si="5"/>
        <v>5.2994272392856978E-2</v>
      </c>
      <c r="H208" s="225">
        <f t="shared" si="5"/>
        <v>5.4710576954155543E-2</v>
      </c>
      <c r="I208" s="226">
        <f t="shared" si="5"/>
        <v>5.6493590782249276E-2</v>
      </c>
      <c r="J208" s="226">
        <f t="shared" si="5"/>
        <v>5.8347326233210692E-2</v>
      </c>
      <c r="K208" s="227">
        <f t="shared" si="5"/>
        <v>6.027618797139609E-2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6.6723239531417597</v>
      </c>
      <c r="D210" s="240">
        <f t="shared" si="6"/>
        <v>7.5945031974719992</v>
      </c>
      <c r="E210" s="240">
        <f t="shared" si="6"/>
        <v>8.5383822587980802</v>
      </c>
      <c r="F210" s="240">
        <f t="shared" si="6"/>
        <v>9.6534164993011196</v>
      </c>
      <c r="G210" s="240">
        <f t="shared" si="6"/>
        <v>10.328328631400096</v>
      </c>
      <c r="H210" s="240">
        <f t="shared" si="6"/>
        <v>10.80154499895095</v>
      </c>
      <c r="I210" s="241">
        <f t="shared" si="6"/>
        <v>11.296442873598435</v>
      </c>
      <c r="J210" s="241">
        <f t="shared" si="6"/>
        <v>11.814015643953375</v>
      </c>
      <c r="K210" s="242">
        <f t="shared" si="6"/>
        <v>12.35530221303331</v>
      </c>
    </row>
    <row r="211" spans="2:11">
      <c r="B211" s="239" t="s">
        <v>25</v>
      </c>
      <c r="C211" s="243">
        <f t="shared" ref="C211:K211" si="7">SUMIF($N$7:$N$208,$B$211,C$7:C$208)</f>
        <v>3.0733315085296002</v>
      </c>
      <c r="D211" s="243">
        <f t="shared" si="7"/>
        <v>3.0420543707814396</v>
      </c>
      <c r="E211" s="243">
        <f t="shared" si="7"/>
        <v>3.0482908038364798</v>
      </c>
      <c r="F211" s="243">
        <f t="shared" si="7"/>
        <v>3.57204125502032</v>
      </c>
      <c r="G211" s="243">
        <f t="shared" si="7"/>
        <v>4.1107084944698924</v>
      </c>
      <c r="H211" s="243">
        <f t="shared" si="7"/>
        <v>4.3849425447877151</v>
      </c>
      <c r="I211" s="244">
        <f t="shared" si="7"/>
        <v>4.6774713281071341</v>
      </c>
      <c r="J211" s="244">
        <f t="shared" si="7"/>
        <v>4.9895153247266819</v>
      </c>
      <c r="K211" s="245">
        <f t="shared" si="7"/>
        <v>5.3223764357646957</v>
      </c>
    </row>
    <row r="212" spans="2:11">
      <c r="B212" s="239" t="s">
        <v>239</v>
      </c>
      <c r="C212" s="243">
        <f t="shared" ref="C212:K212" si="8">SUMIF($N$7:$N$208,$B$212,C$7:C$208)</f>
        <v>3.5626304135679999E-2</v>
      </c>
      <c r="D212" s="243">
        <f t="shared" si="8"/>
        <v>3.766803345664E-2</v>
      </c>
      <c r="E212" s="243">
        <f t="shared" si="8"/>
        <v>4.3658151810559993E-2</v>
      </c>
      <c r="F212" s="243">
        <f t="shared" si="8"/>
        <v>4.7013270442239991E-2</v>
      </c>
      <c r="G212" s="243">
        <f t="shared" si="8"/>
        <v>5.3972912315647083E-2</v>
      </c>
      <c r="H212" s="243">
        <f t="shared" si="8"/>
        <v>6.5037317506769068E-2</v>
      </c>
      <c r="I212" s="244">
        <f t="shared" si="8"/>
        <v>7.8369917186218399E-2</v>
      </c>
      <c r="J212" s="244">
        <f t="shared" si="8"/>
        <v>9.4435689466059125E-2</v>
      </c>
      <c r="K212" s="245">
        <f t="shared" si="8"/>
        <v>0.11379493261093077</v>
      </c>
    </row>
    <row r="213" spans="2:11">
      <c r="B213" s="239" t="s">
        <v>429</v>
      </c>
      <c r="C213" s="243">
        <f t="shared" ref="C213:K213" si="9">SUMIF($N$7:$N$208,$B$213,C$7:C$208)</f>
        <v>6.2276425772925847</v>
      </c>
      <c r="D213" s="243">
        <f t="shared" si="9"/>
        <v>6.8594435510570086</v>
      </c>
      <c r="E213" s="243">
        <f t="shared" si="9"/>
        <v>7.124716313930052</v>
      </c>
      <c r="F213" s="243">
        <f t="shared" si="9"/>
        <v>7.7045206681704936</v>
      </c>
      <c r="G213" s="243">
        <f t="shared" si="9"/>
        <v>8.7835295671811195</v>
      </c>
      <c r="H213" s="243">
        <f t="shared" si="9"/>
        <v>9.9624957460709158</v>
      </c>
      <c r="I213" s="244">
        <f t="shared" si="9"/>
        <v>11.303145356495017</v>
      </c>
      <c r="J213" s="244">
        <f t="shared" si="9"/>
        <v>12.827995360073398</v>
      </c>
      <c r="K213" s="245">
        <f t="shared" si="9"/>
        <v>14.562756544950254</v>
      </c>
    </row>
    <row r="214" spans="2:11">
      <c r="B214" s="239" t="s">
        <v>430</v>
      </c>
      <c r="C214" s="243">
        <f t="shared" ref="C214:K214" si="10">SUMIF($N$7:$N$208,$B$214,C$7:C$208)</f>
        <v>23.457774118708475</v>
      </c>
      <c r="D214" s="243">
        <f t="shared" si="10"/>
        <v>24.594654974470398</v>
      </c>
      <c r="E214" s="243">
        <f t="shared" si="10"/>
        <v>25.28272882178824</v>
      </c>
      <c r="F214" s="243">
        <f t="shared" si="10"/>
        <v>25.812986145525915</v>
      </c>
      <c r="G214" s="243">
        <f t="shared" si="10"/>
        <v>26.045657565594563</v>
      </c>
      <c r="H214" s="243">
        <f t="shared" si="10"/>
        <v>26.030361303537898</v>
      </c>
      <c r="I214" s="244">
        <f t="shared" si="10"/>
        <v>26.030788475322666</v>
      </c>
      <c r="J214" s="244">
        <f t="shared" si="10"/>
        <v>26.047314977505092</v>
      </c>
      <c r="K214" s="245">
        <f t="shared" si="10"/>
        <v>26.080422019311452</v>
      </c>
    </row>
    <row r="215" spans="2:11">
      <c r="B215" s="239" t="s">
        <v>431</v>
      </c>
      <c r="C215" s="243">
        <f t="shared" ref="C215:K215" si="11">SUMIF($N$7:$N$208,$B$215,C$7:C$208)</f>
        <v>1.1499253485253302</v>
      </c>
      <c r="D215" s="243">
        <f t="shared" si="11"/>
        <v>0.83840756554470441</v>
      </c>
      <c r="E215" s="243">
        <f t="shared" si="11"/>
        <v>0.85716353781543375</v>
      </c>
      <c r="F215" s="243">
        <f t="shared" si="11"/>
        <v>0.76925289976055411</v>
      </c>
      <c r="G215" s="243">
        <f t="shared" si="11"/>
        <v>0.7976550747141109</v>
      </c>
      <c r="H215" s="243">
        <f t="shared" si="11"/>
        <v>0.8425458087963984</v>
      </c>
      <c r="I215" s="244">
        <f t="shared" si="11"/>
        <v>0.89106624135820367</v>
      </c>
      <c r="J215" s="244">
        <f t="shared" si="11"/>
        <v>0.9435752047655348</v>
      </c>
      <c r="K215" s="245">
        <f t="shared" si="11"/>
        <v>1.0004697080033238</v>
      </c>
    </row>
    <row r="216" spans="2:11">
      <c r="B216" s="246" t="s">
        <v>476</v>
      </c>
      <c r="C216" s="247">
        <f t="shared" ref="C216:K217" si="12">SUMIF($O$7:$O$208,$B216,C$7:C$208)</f>
        <v>1.9126488367713776</v>
      </c>
      <c r="D216" s="247">
        <f t="shared" si="12"/>
        <v>2.3288437177293209</v>
      </c>
      <c r="E216" s="247">
        <f t="shared" si="12"/>
        <v>2.6959337207213254</v>
      </c>
      <c r="F216" s="247">
        <f t="shared" si="12"/>
        <v>3.4433512751533506</v>
      </c>
      <c r="G216" s="247">
        <f t="shared" si="12"/>
        <v>4.16530869783782</v>
      </c>
      <c r="H216" s="247">
        <f t="shared" si="12"/>
        <v>4.6975662426685325</v>
      </c>
      <c r="I216" s="247">
        <f t="shared" si="12"/>
        <v>5.3015523393268724</v>
      </c>
      <c r="J216" s="247">
        <f t="shared" si="12"/>
        <v>5.9870542041500618</v>
      </c>
      <c r="K216" s="248">
        <f t="shared" si="12"/>
        <v>6.7651982285657777</v>
      </c>
    </row>
    <row r="217" spans="2:11" ht="13.5" thickBot="1">
      <c r="B217" s="246" t="s">
        <v>475</v>
      </c>
      <c r="C217" s="247">
        <f t="shared" si="12"/>
        <v>3.0950836906163204</v>
      </c>
      <c r="D217" s="247">
        <f t="shared" si="12"/>
        <v>3.5231141950297595</v>
      </c>
      <c r="E217" s="247">
        <f t="shared" si="12"/>
        <v>3.9303369021798398</v>
      </c>
      <c r="F217" s="247">
        <f t="shared" si="12"/>
        <v>4.424350103311359</v>
      </c>
      <c r="G217" s="247">
        <f t="shared" si="12"/>
        <v>4.7567588429555281</v>
      </c>
      <c r="H217" s="247">
        <f t="shared" si="12"/>
        <v>4.9831817830184848</v>
      </c>
      <c r="I217" s="247">
        <f t="shared" si="12"/>
        <v>5.2215733439715777</v>
      </c>
      <c r="J217" s="247">
        <f t="shared" si="12"/>
        <v>5.4727991619417358</v>
      </c>
      <c r="K217" s="248">
        <f t="shared" si="12"/>
        <v>5.7378289322892559</v>
      </c>
    </row>
    <row r="218" spans="2:11" ht="13.5" thickBot="1">
      <c r="B218" s="249" t="s">
        <v>428</v>
      </c>
      <c r="C218" s="250">
        <f t="shared" ref="C218:K218" si="13">SUM(C210:C215)</f>
        <v>40.616623810333429</v>
      </c>
      <c r="D218" s="250">
        <f t="shared" si="13"/>
        <v>42.966731692782197</v>
      </c>
      <c r="E218" s="250">
        <f t="shared" si="13"/>
        <v>44.894939887978843</v>
      </c>
      <c r="F218" s="250">
        <f t="shared" si="13"/>
        <v>47.559230738220641</v>
      </c>
      <c r="G218" s="250">
        <f t="shared" si="13"/>
        <v>50.119852245675425</v>
      </c>
      <c r="H218" s="250">
        <f t="shared" si="13"/>
        <v>52.086927719650646</v>
      </c>
      <c r="I218" s="251">
        <f t="shared" si="13"/>
        <v>54.277284192067675</v>
      </c>
      <c r="J218" s="251">
        <f t="shared" si="13"/>
        <v>56.716852200490145</v>
      </c>
      <c r="K218" s="252">
        <f t="shared" si="13"/>
        <v>59.435121853673962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0.16427569126127683</v>
      </c>
      <c r="D221" s="255">
        <f t="shared" ref="D221:K221" si="15">D210/D$218</f>
        <v>0.17675310404742206</v>
      </c>
      <c r="E221" s="255">
        <f t="shared" si="15"/>
        <v>0.19018584900888427</v>
      </c>
      <c r="F221" s="255">
        <f t="shared" si="15"/>
        <v>0.20297671660074224</v>
      </c>
      <c r="G221" s="255">
        <f t="shared" si="15"/>
        <v>0.20607260733278143</v>
      </c>
      <c r="H221" s="255">
        <f t="shared" si="15"/>
        <v>0.20737535254696718</v>
      </c>
      <c r="I221" s="255">
        <f t="shared" si="15"/>
        <v>0.20812468865657335</v>
      </c>
      <c r="J221" s="255">
        <f t="shared" si="15"/>
        <v>0.20829815452718795</v>
      </c>
      <c r="K221" s="256">
        <f t="shared" si="15"/>
        <v>0.20787880680132856</v>
      </c>
    </row>
    <row r="222" spans="2:11" ht="15">
      <c r="B222" s="257" t="s">
        <v>25</v>
      </c>
      <c r="C222" s="258">
        <f t="shared" ref="C222:K226" si="16">C211/C$218</f>
        <v>7.5666838358625518E-2</v>
      </c>
      <c r="D222" s="258">
        <f t="shared" si="16"/>
        <v>7.0800227313832703E-2</v>
      </c>
      <c r="E222" s="258">
        <f t="shared" si="16"/>
        <v>6.7898315744325033E-2</v>
      </c>
      <c r="F222" s="258">
        <f t="shared" si="16"/>
        <v>7.5107212618341912E-2</v>
      </c>
      <c r="G222" s="258">
        <f t="shared" si="16"/>
        <v>8.2017570090194822E-2</v>
      </c>
      <c r="H222" s="258">
        <f t="shared" si="16"/>
        <v>8.4185087060403133E-2</v>
      </c>
      <c r="I222" s="258">
        <f t="shared" si="16"/>
        <v>8.6177328098348743E-2</v>
      </c>
      <c r="J222" s="258">
        <f t="shared" si="16"/>
        <v>8.797235973338384E-2</v>
      </c>
      <c r="K222" s="259">
        <f t="shared" si="16"/>
        <v>8.954934842849481E-2</v>
      </c>
    </row>
    <row r="223" spans="2:11" ht="15">
      <c r="B223" s="257" t="s">
        <v>239</v>
      </c>
      <c r="C223" s="258">
        <f t="shared" si="16"/>
        <v>8.7713602937662628E-4</v>
      </c>
      <c r="D223" s="258">
        <f t="shared" si="16"/>
        <v>8.7667904847805068E-4</v>
      </c>
      <c r="E223" s="258">
        <f t="shared" si="16"/>
        <v>9.7245150387761155E-4</v>
      </c>
      <c r="F223" s="258">
        <f t="shared" si="16"/>
        <v>9.8852041365038532E-4</v>
      </c>
      <c r="G223" s="258">
        <f t="shared" si="16"/>
        <v>1.0768769239598889E-3</v>
      </c>
      <c r="H223" s="258">
        <f t="shared" si="16"/>
        <v>1.2486303253826329E-3</v>
      </c>
      <c r="I223" s="258">
        <f t="shared" si="16"/>
        <v>1.4438805911676717E-3</v>
      </c>
      <c r="J223" s="258">
        <f t="shared" si="16"/>
        <v>1.6650375647124334E-3</v>
      </c>
      <c r="K223" s="259">
        <f t="shared" si="16"/>
        <v>1.9146075428445777E-3</v>
      </c>
    </row>
    <row r="224" spans="2:11" ht="15">
      <c r="B224" s="257" t="s">
        <v>429</v>
      </c>
      <c r="C224" s="258">
        <f t="shared" si="16"/>
        <v>0.15332743081684172</v>
      </c>
      <c r="D224" s="258">
        <f t="shared" si="16"/>
        <v>0.15964545779518291</v>
      </c>
      <c r="E224" s="258">
        <f t="shared" si="16"/>
        <v>0.15869753543957366</v>
      </c>
      <c r="F224" s="258">
        <f t="shared" si="16"/>
        <v>0.16199842908684411</v>
      </c>
      <c r="G224" s="258">
        <f t="shared" si="16"/>
        <v>0.17525050800481967</v>
      </c>
      <c r="H224" s="258">
        <f t="shared" si="16"/>
        <v>0.19126671858421784</v>
      </c>
      <c r="I224" s="258">
        <f t="shared" si="16"/>
        <v>0.20824817462305731</v>
      </c>
      <c r="J224" s="258">
        <f t="shared" si="16"/>
        <v>0.22617608104778669</v>
      </c>
      <c r="K224" s="259">
        <f t="shared" si="16"/>
        <v>0.245019377276671</v>
      </c>
    </row>
    <row r="225" spans="2:11" ht="15">
      <c r="B225" s="257" t="s">
        <v>430</v>
      </c>
      <c r="C225" s="258">
        <f t="shared" si="16"/>
        <v>0.5775412114076427</v>
      </c>
      <c r="D225" s="258">
        <f t="shared" si="16"/>
        <v>0.57241158462611086</v>
      </c>
      <c r="E225" s="258">
        <f t="shared" si="16"/>
        <v>0.56315319465564073</v>
      </c>
      <c r="F225" s="258">
        <f t="shared" si="16"/>
        <v>0.54275449255283037</v>
      </c>
      <c r="G225" s="258">
        <f t="shared" si="16"/>
        <v>0.51966748501023174</v>
      </c>
      <c r="H225" s="258">
        <f t="shared" si="16"/>
        <v>0.49974844827942344</v>
      </c>
      <c r="I225" s="258">
        <f t="shared" si="16"/>
        <v>0.4795890004962135</v>
      </c>
      <c r="J225" s="258">
        <f t="shared" si="16"/>
        <v>0.4592517738013675</v>
      </c>
      <c r="K225" s="259">
        <f t="shared" si="16"/>
        <v>0.43880488852231231</v>
      </c>
    </row>
    <row r="226" spans="2:11" ht="15.75" thickBot="1">
      <c r="B226" s="260" t="s">
        <v>431</v>
      </c>
      <c r="C226" s="261">
        <f t="shared" si="16"/>
        <v>2.8311692126236583E-2</v>
      </c>
      <c r="D226" s="261">
        <f t="shared" si="16"/>
        <v>1.9512947168973175E-2</v>
      </c>
      <c r="E226" s="261">
        <f t="shared" si="16"/>
        <v>1.9092653647698715E-2</v>
      </c>
      <c r="F226" s="261">
        <f t="shared" si="16"/>
        <v>1.6174628727591032E-2</v>
      </c>
      <c r="G226" s="261">
        <f t="shared" si="16"/>
        <v>1.5914952638012542E-2</v>
      </c>
      <c r="H226" s="261">
        <f t="shared" si="16"/>
        <v>1.617576320360577E-2</v>
      </c>
      <c r="I226" s="261">
        <f t="shared" si="16"/>
        <v>1.64169275346394E-2</v>
      </c>
      <c r="J226" s="261">
        <f t="shared" si="16"/>
        <v>1.6636593325561541E-2</v>
      </c>
      <c r="K226" s="262">
        <f t="shared" si="16"/>
        <v>1.683297142834881E-2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O227"/>
  <sheetViews>
    <sheetView showGridLines="0" zoomScale="85" zoomScaleNormal="85" workbookViewId="0">
      <pane xSplit="2" ySplit="6" topLeftCell="C81" activePane="bottomRight" state="frozen"/>
      <selection sqref="A1:M32"/>
      <selection pane="topRight" sqref="A1:M32"/>
      <selection pane="bottomLeft" sqref="A1:M32"/>
      <selection pane="bottomRight"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329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64">
        <v>3.0285675615679103E-2</v>
      </c>
      <c r="D7" s="264">
        <v>1.6397530266510939E-2</v>
      </c>
      <c r="E7" s="264">
        <v>2.3308433125623983E-2</v>
      </c>
      <c r="F7" s="264">
        <v>9.5183541468438267E-3</v>
      </c>
      <c r="G7" s="264">
        <v>1.082381325765131E-2</v>
      </c>
      <c r="H7" s="264">
        <v>1.1856079293043822E-2</v>
      </c>
      <c r="I7" s="265">
        <v>1.3212460521607072E-2</v>
      </c>
      <c r="J7" s="265">
        <v>1.4803076259520603E-2</v>
      </c>
      <c r="K7" s="266">
        <v>1.6257509143160716E-2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77">
        <v>0.78289686812679704</v>
      </c>
      <c r="D8" s="277">
        <v>6.1648400290964134E-2</v>
      </c>
      <c r="E8" s="264">
        <v>1.1346331173499032E-2</v>
      </c>
      <c r="F8" s="277">
        <v>3.4795418114850388E-2</v>
      </c>
      <c r="G8" s="277">
        <v>4.4243289811450384E-2</v>
      </c>
      <c r="H8" s="277">
        <v>4.6190263111195541E-2</v>
      </c>
      <c r="I8" s="278">
        <v>4.5854578059515337E-2</v>
      </c>
      <c r="J8" s="278">
        <v>4.5518893007835133E-2</v>
      </c>
      <c r="K8" s="279">
        <v>4.6525948162875731E-2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2.8843491864233369E-3</v>
      </c>
      <c r="D9" s="225">
        <v>6.3455703034419851E-3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0.24561436199999997</v>
      </c>
      <c r="D13" s="225">
        <v>0.27051905694224421</v>
      </c>
      <c r="E13" s="221">
        <v>0.23030901599999998</v>
      </c>
      <c r="F13" s="225">
        <v>3.6795089733483742E-2</v>
      </c>
      <c r="G13" s="225">
        <v>0.10534608262867333</v>
      </c>
      <c r="H13" s="225">
        <v>0.13378952493841512</v>
      </c>
      <c r="I13" s="226">
        <v>0.16117950642187018</v>
      </c>
      <c r="J13" s="226">
        <v>0.16433988890073037</v>
      </c>
      <c r="K13" s="227">
        <v>0.19172987038418543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17.808998212917512</v>
      </c>
      <c r="D15" s="225">
        <v>17.41967932944376</v>
      </c>
      <c r="E15" s="221">
        <v>20.842952776671773</v>
      </c>
      <c r="F15" s="225">
        <v>22.762801795735683</v>
      </c>
      <c r="G15" s="225">
        <v>27.23779492239148</v>
      </c>
      <c r="H15" s="225">
        <v>29.570796628806168</v>
      </c>
      <c r="I15" s="226">
        <v>31.087247737975716</v>
      </c>
      <c r="J15" s="226">
        <v>33.653549615031878</v>
      </c>
      <c r="K15" s="227">
        <v>36.628126790710603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1.1000008740000001E-2</v>
      </c>
      <c r="D16" s="225">
        <v>5.8328479859999999E-3</v>
      </c>
      <c r="E16" s="221">
        <v>5.63819487E-3</v>
      </c>
      <c r="F16" s="225">
        <v>2.7718992000000005E-5</v>
      </c>
      <c r="G16" s="225">
        <v>0</v>
      </c>
      <c r="H16" s="225">
        <v>0</v>
      </c>
      <c r="I16" s="226">
        <v>0</v>
      </c>
      <c r="J16" s="226">
        <v>0</v>
      </c>
      <c r="K16" s="227">
        <v>0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0.29881866000000001</v>
      </c>
      <c r="D23" s="225">
        <v>3.3461833631392282E-2</v>
      </c>
      <c r="E23" s="221">
        <v>1.9698881547894159E-2</v>
      </c>
      <c r="F23" s="225">
        <v>5.7258083204602267E-3</v>
      </c>
      <c r="G23" s="225">
        <v>0</v>
      </c>
      <c r="H23" s="225">
        <v>0</v>
      </c>
      <c r="I23" s="226">
        <v>0</v>
      </c>
      <c r="J23" s="226">
        <v>0</v>
      </c>
      <c r="K23" s="227">
        <v>0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8.3999893315083201E-6</v>
      </c>
      <c r="D26" s="225">
        <v>2.8559998018708692E-4</v>
      </c>
      <c r="E26" s="221">
        <v>2.1000000000000001E-4</v>
      </c>
      <c r="F26" s="225">
        <v>3.570000038101757E-4</v>
      </c>
      <c r="G26" s="225">
        <v>4.4130574251060987E-4</v>
      </c>
      <c r="H26" s="225">
        <v>4.8339302897551202E-4</v>
      </c>
      <c r="I26" s="226">
        <v>5.3869505710089796E-4</v>
      </c>
      <c r="J26" s="226">
        <v>6.0354723466159155E-4</v>
      </c>
      <c r="K26" s="227">
        <v>6.6284699975989697E-4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0.2845918763624492</v>
      </c>
      <c r="D28" s="225">
        <v>2.9997241328859198E-2</v>
      </c>
      <c r="E28" s="221">
        <v>1.226908275094212</v>
      </c>
      <c r="F28" s="225">
        <v>1.4210742831386955</v>
      </c>
      <c r="G28" s="225">
        <v>1.4907048959801839</v>
      </c>
      <c r="H28" s="225">
        <v>1.5563049596879612</v>
      </c>
      <c r="I28" s="226">
        <v>1.5449946038762754</v>
      </c>
      <c r="J28" s="226">
        <v>1.5336842480645896</v>
      </c>
      <c r="K28" s="227">
        <v>1.5676153154996468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0.22355439174118091</v>
      </c>
      <c r="D29" s="225">
        <v>0.25293085228091156</v>
      </c>
      <c r="E29" s="221">
        <v>0.26690002736866347</v>
      </c>
      <c r="F29" s="225">
        <v>0.27224928802529352</v>
      </c>
      <c r="G29" s="225">
        <v>0.30515250354935658</v>
      </c>
      <c r="H29" s="225">
        <v>0.32238703032789168</v>
      </c>
      <c r="I29" s="226">
        <v>0.32542841740645673</v>
      </c>
      <c r="J29" s="226">
        <v>0.35381469680639688</v>
      </c>
      <c r="K29" s="227">
        <v>0.38118718051348205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1.05</v>
      </c>
      <c r="D30" s="225">
        <v>0.86099999999999999</v>
      </c>
      <c r="E30" s="221">
        <v>0.90300000000000002</v>
      </c>
      <c r="F30" s="225">
        <v>1.0290000000000001</v>
      </c>
      <c r="G30" s="225">
        <v>1.149690272282613</v>
      </c>
      <c r="H30" s="225">
        <v>1.4601066457989185</v>
      </c>
      <c r="I30" s="226">
        <v>1.7590261165923979</v>
      </c>
      <c r="J30" s="226">
        <v>1.7935168247608761</v>
      </c>
      <c r="K30" s="227">
        <v>2.0924362955543558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1.55499788388</v>
      </c>
      <c r="D32" s="225">
        <v>1.477268394</v>
      </c>
      <c r="E32" s="221">
        <v>1.3227399759</v>
      </c>
      <c r="F32" s="225">
        <v>1.2268256301</v>
      </c>
      <c r="G32" s="225">
        <v>1.4525215988272386</v>
      </c>
      <c r="H32" s="225">
        <v>1.5164413656952052</v>
      </c>
      <c r="I32" s="226">
        <v>1.5054207162352109</v>
      </c>
      <c r="J32" s="226">
        <v>1.4944000667752166</v>
      </c>
      <c r="K32" s="227">
        <v>1.5274620151551992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9.6365428359544789E-3</v>
      </c>
      <c r="D34" s="225">
        <v>1.0515919074929218E-2</v>
      </c>
      <c r="E34" s="221">
        <v>0.13703617898349918</v>
      </c>
      <c r="F34" s="225">
        <v>0.29312876493928514</v>
      </c>
      <c r="G34" s="225">
        <v>0.31321021132846349</v>
      </c>
      <c r="H34" s="225">
        <v>0.34308103923321631</v>
      </c>
      <c r="I34" s="226">
        <v>0.38233083421096542</v>
      </c>
      <c r="J34" s="226">
        <v>0.42835870623306477</v>
      </c>
      <c r="K34" s="227">
        <v>0.47044583578751864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2.8843465697850319E-4</v>
      </c>
      <c r="D37" s="225">
        <v>2.8843465697850319E-4</v>
      </c>
      <c r="E37" s="221">
        <v>2.8843465697850319E-4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2.19858126942384</v>
      </c>
      <c r="D38" s="225">
        <v>1.558541522434636</v>
      </c>
      <c r="E38" s="221">
        <v>0.96931556636473859</v>
      </c>
      <c r="F38" s="225">
        <v>1.001812232564155</v>
      </c>
      <c r="G38" s="225">
        <v>0.9433458443903</v>
      </c>
      <c r="H38" s="225">
        <v>0.97847837583748243</v>
      </c>
      <c r="I38" s="226">
        <v>0.98520588185928326</v>
      </c>
      <c r="J38" s="226">
        <v>1.0166009099610207</v>
      </c>
      <c r="K38" s="227">
        <v>1.0920984775390081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0.43075383205428658</v>
      </c>
      <c r="D42" s="225">
        <v>0.20482019093346016</v>
      </c>
      <c r="E42" s="221">
        <v>7.215669352500001E-2</v>
      </c>
      <c r="F42" s="225">
        <v>3.7811226957000003E-2</v>
      </c>
      <c r="G42" s="225">
        <v>0.13187564960032347</v>
      </c>
      <c r="H42" s="225">
        <v>0.1674820749924108</v>
      </c>
      <c r="I42" s="226">
        <v>0.20176974388849492</v>
      </c>
      <c r="J42" s="226">
        <v>0.20572601337650462</v>
      </c>
      <c r="K42" s="227">
        <v>0.24001368227258874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126.13619875700158</v>
      </c>
      <c r="D43" s="225">
        <v>162.27916439320171</v>
      </c>
      <c r="E43" s="221">
        <v>134.73734449193367</v>
      </c>
      <c r="F43" s="225">
        <v>257.11293047737627</v>
      </c>
      <c r="G43" s="225">
        <v>295.5121719899102</v>
      </c>
      <c r="H43" s="225">
        <v>321.15602395422218</v>
      </c>
      <c r="I43" s="226">
        <v>354.05796941929862</v>
      </c>
      <c r="J43" s="226">
        <v>396.68214054708068</v>
      </c>
      <c r="K43" s="227">
        <v>435.65698195501835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1.8564000000000001</v>
      </c>
      <c r="D44" s="225">
        <v>2.2632802117765825</v>
      </c>
      <c r="E44" s="221">
        <v>3.2799899999999997</v>
      </c>
      <c r="F44" s="225">
        <v>5.079143189434725</v>
      </c>
      <c r="G44" s="225">
        <v>7.2896591314910983</v>
      </c>
      <c r="H44" s="225">
        <v>9.2578670969936958</v>
      </c>
      <c r="I44" s="226">
        <v>11.153178471181382</v>
      </c>
      <c r="J44" s="226">
        <v>11.371868245126114</v>
      </c>
      <c r="K44" s="227">
        <v>13.267179619313801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2.2497932027344604E-2</v>
      </c>
      <c r="D47" s="225">
        <v>2.7401326429255767E-2</v>
      </c>
      <c r="E47" s="221">
        <v>2.768976108623427E-2</v>
      </c>
      <c r="F47" s="225">
        <v>3.4612200703633259E-2</v>
      </c>
      <c r="G47" s="225">
        <v>3.5004419150946986E-2</v>
      </c>
      <c r="H47" s="225">
        <v>3.6981412923591833E-2</v>
      </c>
      <c r="I47" s="226">
        <v>3.7330294177587986E-2</v>
      </c>
      <c r="J47" s="226">
        <v>4.0586519214885382E-2</v>
      </c>
      <c r="K47" s="227">
        <v>4.3726450500850729E-2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4.8756982050000001E-2</v>
      </c>
      <c r="D51" s="225">
        <v>2.3073252299999999E-2</v>
      </c>
      <c r="E51" s="221">
        <v>0</v>
      </c>
      <c r="F51" s="225">
        <v>0</v>
      </c>
      <c r="G51" s="225">
        <v>0</v>
      </c>
      <c r="H51" s="225">
        <v>0</v>
      </c>
      <c r="I51" s="226">
        <v>0</v>
      </c>
      <c r="J51" s="226">
        <v>0</v>
      </c>
      <c r="K51" s="227">
        <v>0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7.59996412959</v>
      </c>
      <c r="D54" s="225">
        <v>5.808893769</v>
      </c>
      <c r="E54" s="221">
        <v>5.0189097146999995</v>
      </c>
      <c r="F54" s="225">
        <v>4.6502189999999999</v>
      </c>
      <c r="G54" s="225">
        <v>4.3777517003908262</v>
      </c>
      <c r="H54" s="225">
        <v>4.1993480260802283</v>
      </c>
      <c r="I54" s="226">
        <v>4.1513162676119908</v>
      </c>
      <c r="J54" s="226">
        <v>4.0621144304566918</v>
      </c>
      <c r="K54" s="227">
        <v>4.0346677113319842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</v>
      </c>
      <c r="D55" s="225">
        <v>0</v>
      </c>
      <c r="E55" s="221">
        <v>0</v>
      </c>
      <c r="F55" s="225">
        <v>0</v>
      </c>
      <c r="G55" s="225">
        <v>0</v>
      </c>
      <c r="H55" s="225">
        <v>0</v>
      </c>
      <c r="I55" s="226">
        <v>0</v>
      </c>
      <c r="J55" s="226">
        <v>0</v>
      </c>
      <c r="K55" s="227">
        <v>0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0</v>
      </c>
      <c r="E60" s="221">
        <v>1.6729231037859629E-2</v>
      </c>
      <c r="F60" s="225">
        <v>7.2108742743774955E-3</v>
      </c>
      <c r="G60" s="225">
        <v>7.242292767855687E-3</v>
      </c>
      <c r="H60" s="225">
        <v>7.6513259142129853E-3</v>
      </c>
      <c r="I60" s="226">
        <v>7.7235082341583919E-3</v>
      </c>
      <c r="J60" s="226">
        <v>8.3972098869821762E-3</v>
      </c>
      <c r="K60" s="227">
        <v>9.046850766490826E-3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0.32631364924586609</v>
      </c>
      <c r="D64" s="225">
        <v>0.22741201297718078</v>
      </c>
      <c r="E64" s="221">
        <v>0.21449856640492071</v>
      </c>
      <c r="F64" s="225">
        <v>0.26688399281945652</v>
      </c>
      <c r="G64" s="225">
        <v>0.29868952279128103</v>
      </c>
      <c r="H64" s="225">
        <v>0.31183367478057866</v>
      </c>
      <c r="I64" s="226">
        <v>0.3095674416789756</v>
      </c>
      <c r="J64" s="226">
        <v>0.30730120857737253</v>
      </c>
      <c r="K64" s="227">
        <v>0.31409990788218162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</v>
      </c>
      <c r="D67" s="225">
        <v>0</v>
      </c>
      <c r="E67" s="221">
        <v>0</v>
      </c>
      <c r="F67" s="225">
        <v>0</v>
      </c>
      <c r="G67" s="225">
        <v>0</v>
      </c>
      <c r="H67" s="225">
        <v>0</v>
      </c>
      <c r="I67" s="226">
        <v>0</v>
      </c>
      <c r="J67" s="226">
        <v>0</v>
      </c>
      <c r="K67" s="227">
        <v>0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4.0155779999999996</v>
      </c>
      <c r="D68" s="225">
        <v>4.1186048177769177</v>
      </c>
      <c r="E68" s="221">
        <v>2.3662497327795058</v>
      </c>
      <c r="F68" s="225">
        <v>0</v>
      </c>
      <c r="G68" s="225">
        <v>0</v>
      </c>
      <c r="H68" s="225">
        <v>0</v>
      </c>
      <c r="I68" s="226">
        <v>0</v>
      </c>
      <c r="J68" s="226">
        <v>0</v>
      </c>
      <c r="K68" s="227">
        <v>0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5.0360395968989835E-2</v>
      </c>
      <c r="D71" s="225">
        <v>9.1800003499140758E-3</v>
      </c>
      <c r="E71" s="221">
        <v>1.8899999999999998E-3</v>
      </c>
      <c r="F71" s="225">
        <v>1.3500006998281534E-3</v>
      </c>
      <c r="G71" s="225">
        <v>3.4904751388181122E-3</v>
      </c>
      <c r="H71" s="225">
        <v>3.6440772314216404E-3</v>
      </c>
      <c r="I71" s="226">
        <v>3.617594112007239E-3</v>
      </c>
      <c r="J71" s="226">
        <v>3.5911109925928376E-3</v>
      </c>
      <c r="K71" s="227">
        <v>3.6705603508360419E-3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18.415177645431001</v>
      </c>
      <c r="D72" s="225">
        <v>12.563347221347998</v>
      </c>
      <c r="E72" s="221">
        <v>9.6810076503419999</v>
      </c>
      <c r="F72" s="225">
        <v>5.686099336911</v>
      </c>
      <c r="G72" s="225">
        <v>3.6762962981170948</v>
      </c>
      <c r="H72" s="225">
        <v>3.5264785806389689</v>
      </c>
      <c r="I72" s="226">
        <v>3.4861430413179351</v>
      </c>
      <c r="J72" s="226">
        <v>3.4112341825788719</v>
      </c>
      <c r="K72" s="227">
        <v>3.3881853029668525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1.0952650799999999</v>
      </c>
      <c r="D74" s="225">
        <v>1.2169565100000002</v>
      </c>
      <c r="E74" s="221">
        <v>1.3483351350000001</v>
      </c>
      <c r="F74" s="225">
        <v>1.4646447900000001</v>
      </c>
      <c r="G74" s="225">
        <v>1.3616461294587527</v>
      </c>
      <c r="H74" s="225">
        <v>1.3061558483209352</v>
      </c>
      <c r="I74" s="226">
        <v>1.2912161572453691</v>
      </c>
      <c r="J74" s="226">
        <v>1.2634710166764602</v>
      </c>
      <c r="K74" s="227">
        <v>1.2549340503475652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0.65921940000000001</v>
      </c>
      <c r="D83" s="225">
        <v>0.34243860000000004</v>
      </c>
      <c r="E83" s="221">
        <v>0.31146990000000002</v>
      </c>
      <c r="F83" s="225">
        <v>2.19156E-2</v>
      </c>
      <c r="G83" s="225">
        <v>1.9259585300919889E-2</v>
      </c>
      <c r="H83" s="225">
        <v>1.847471191875074E-2</v>
      </c>
      <c r="I83" s="226">
        <v>1.8263399854320586E-2</v>
      </c>
      <c r="J83" s="226">
        <v>1.7870963163236012E-2</v>
      </c>
      <c r="K83" s="227">
        <v>1.7750213412133065E-2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0</v>
      </c>
      <c r="E84" s="221">
        <v>0</v>
      </c>
      <c r="F84" s="225">
        <v>0</v>
      </c>
      <c r="G84" s="225">
        <v>0</v>
      </c>
      <c r="H84" s="225">
        <v>0</v>
      </c>
      <c r="I84" s="226">
        <v>0</v>
      </c>
      <c r="J84" s="226">
        <v>0</v>
      </c>
      <c r="K84" s="227">
        <v>0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11.234158885756713</v>
      </c>
      <c r="D85" s="225">
        <v>13.859030769230769</v>
      </c>
      <c r="E85" s="221">
        <v>14.904184615384617</v>
      </c>
      <c r="F85" s="225">
        <v>15.949338461538463</v>
      </c>
      <c r="G85" s="225">
        <v>18.881174766802793</v>
      </c>
      <c r="H85" s="225">
        <v>20.681870598865768</v>
      </c>
      <c r="I85" s="226">
        <v>23.04795641513849</v>
      </c>
      <c r="J85" s="226">
        <v>25.822643396470358</v>
      </c>
      <c r="K85" s="227">
        <v>28.359771560907372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0.13974604959740783</v>
      </c>
      <c r="D86" s="225">
        <v>0.54619191739007678</v>
      </c>
      <c r="E86" s="221">
        <v>1.0159904758416478</v>
      </c>
      <c r="F86" s="225">
        <v>2.2614643925195606</v>
      </c>
      <c r="G86" s="225">
        <v>4.0360255326554828</v>
      </c>
      <c r="H86" s="225">
        <v>4.420940901773859</v>
      </c>
      <c r="I86" s="226">
        <v>4.9267136031484009</v>
      </c>
      <c r="J86" s="226">
        <v>5.5198285782542902</v>
      </c>
      <c r="K86" s="227">
        <v>6.0621631616559082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0.25833410730524409</v>
      </c>
      <c r="D87" s="225">
        <v>0.26725837607933139</v>
      </c>
      <c r="E87" s="221">
        <v>0.13965000000000002</v>
      </c>
      <c r="F87" s="225">
        <v>0.14906460735848387</v>
      </c>
      <c r="G87" s="225">
        <v>0.12363245672288983</v>
      </c>
      <c r="H87" s="225">
        <v>0.24726491344577967</v>
      </c>
      <c r="I87" s="226">
        <v>0.37089737016866953</v>
      </c>
      <c r="J87" s="226">
        <v>0.24726491344577967</v>
      </c>
      <c r="K87" s="227">
        <v>0.24726491344577967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7.2108742743774955E-3</v>
      </c>
      <c r="D89" s="225">
        <v>2.8843465697850319E-4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5.4846267000000004E-2</v>
      </c>
      <c r="D91" s="225">
        <v>1.0107652095808385E-2</v>
      </c>
      <c r="E91" s="221">
        <v>2.5827595499999998E-2</v>
      </c>
      <c r="F91" s="225">
        <v>2.06512425E-2</v>
      </c>
      <c r="G91" s="225">
        <v>2.4968346783486656E-2</v>
      </c>
      <c r="H91" s="225">
        <v>2.3950827949049895E-2</v>
      </c>
      <c r="I91" s="226">
        <v>2.367688057054769E-2</v>
      </c>
      <c r="J91" s="226">
        <v>2.3168121153329311E-2</v>
      </c>
      <c r="K91" s="227">
        <v>2.3011579794185194E-2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2.8064326488870002</v>
      </c>
      <c r="D93" s="225">
        <v>1.3446847656584999</v>
      </c>
      <c r="E93" s="221">
        <v>0.76912510124099998</v>
      </c>
      <c r="F93" s="225">
        <v>7.3562304112500004E-2</v>
      </c>
      <c r="G93" s="225">
        <v>4.7817219341043382E-2</v>
      </c>
      <c r="H93" s="225">
        <v>5.1912912646486072E-2</v>
      </c>
      <c r="I93" s="226">
        <v>5.4575113295023819E-2</v>
      </c>
      <c r="J93" s="226">
        <v>5.908037593101078E-2</v>
      </c>
      <c r="K93" s="227">
        <v>6.4302384895450204E-2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37.431263100000002</v>
      </c>
      <c r="D95" s="225">
        <v>20.4337035</v>
      </c>
      <c r="E95" s="221">
        <v>18.320859900000002</v>
      </c>
      <c r="F95" s="225">
        <v>17.506804979999998</v>
      </c>
      <c r="G95" s="225">
        <v>22.295489158101805</v>
      </c>
      <c r="H95" s="225">
        <v>23.276626010279273</v>
      </c>
      <c r="I95" s="226">
        <v>23.107464484041778</v>
      </c>
      <c r="J95" s="226">
        <v>22.938302957804282</v>
      </c>
      <c r="K95" s="227">
        <v>23.445787536516765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0.292404</v>
      </c>
      <c r="D99" s="225">
        <v>3.5553000000000001E-2</v>
      </c>
      <c r="E99" s="221">
        <v>1.0751999999999999E-2</v>
      </c>
      <c r="F99" s="225">
        <v>6.1109999999999992E-3</v>
      </c>
      <c r="G99" s="225">
        <v>1.0044199188995278E-2</v>
      </c>
      <c r="H99" s="225">
        <v>1.0486204919618741E-2</v>
      </c>
      <c r="I99" s="226">
        <v>1.0409997035028489E-2</v>
      </c>
      <c r="J99" s="226">
        <v>1.0333789150438236E-2</v>
      </c>
      <c r="K99" s="227">
        <v>1.0562412804208993E-2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2.8843465697850319E-4</v>
      </c>
      <c r="D100" s="225">
        <v>2.8843465697850319E-4</v>
      </c>
      <c r="E100" s="221">
        <v>6.9210333785355807E-2</v>
      </c>
      <c r="F100" s="225">
        <v>9.2383624715954071E-2</v>
      </c>
      <c r="G100" s="225">
        <v>0.10057773135477553</v>
      </c>
      <c r="H100" s="225">
        <v>0.1101698199766829</v>
      </c>
      <c r="I100" s="226">
        <v>0.12277367257222348</v>
      </c>
      <c r="J100" s="226">
        <v>0.13755409408988553</v>
      </c>
      <c r="K100" s="227">
        <v>0.15106906855980254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0</v>
      </c>
      <c r="E101" s="221">
        <v>0</v>
      </c>
      <c r="F101" s="225">
        <v>0</v>
      </c>
      <c r="G101" s="225">
        <v>0</v>
      </c>
      <c r="H101" s="225">
        <v>0</v>
      </c>
      <c r="I101" s="226">
        <v>0</v>
      </c>
      <c r="J101" s="226">
        <v>0</v>
      </c>
      <c r="K101" s="227">
        <v>0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</v>
      </c>
      <c r="D107" s="225">
        <v>0</v>
      </c>
      <c r="E107" s="221">
        <v>0</v>
      </c>
      <c r="F107" s="225">
        <v>0</v>
      </c>
      <c r="G107" s="225">
        <v>0</v>
      </c>
      <c r="H107" s="225">
        <v>0</v>
      </c>
      <c r="I107" s="226">
        <v>0</v>
      </c>
      <c r="J107" s="226">
        <v>0</v>
      </c>
      <c r="K107" s="227">
        <v>0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0.15003544500000002</v>
      </c>
      <c r="D109" s="225">
        <v>0.15254694000000002</v>
      </c>
      <c r="E109" s="221">
        <v>0.158622288615</v>
      </c>
      <c r="F109" s="225">
        <v>0.14522725994256069</v>
      </c>
      <c r="G109" s="225">
        <v>0.10727099933555798</v>
      </c>
      <c r="H109" s="225">
        <v>0.11199157442012729</v>
      </c>
      <c r="I109" s="226">
        <v>0.11117768216416705</v>
      </c>
      <c r="J109" s="226">
        <v>0.11036378990820682</v>
      </c>
      <c r="K109" s="227">
        <v>0.1128054666760875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1.7219999999999999E-2</v>
      </c>
      <c r="D111" s="225">
        <v>1.7814629337119029E-2</v>
      </c>
      <c r="E111" s="221">
        <v>2.2497932027344604E-2</v>
      </c>
      <c r="F111" s="225">
        <v>1.2979575263862474E-2</v>
      </c>
      <c r="G111" s="225">
        <v>1.5088111986188256E-2</v>
      </c>
      <c r="H111" s="225">
        <v>1.5940264490391581E-2</v>
      </c>
      <c r="I111" s="226">
        <v>1.6090644344074524E-2</v>
      </c>
      <c r="J111" s="226">
        <v>1.7494189645115291E-2</v>
      </c>
      <c r="K111" s="227">
        <v>1.8847608328261746E-2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2.2614179269989819E-3</v>
      </c>
      <c r="D112" s="225">
        <v>2.2817910365005092E-3</v>
      </c>
      <c r="E112" s="221">
        <v>7.0287314646591955E-3</v>
      </c>
      <c r="F112" s="225">
        <v>1.6339253965818899E-2</v>
      </c>
      <c r="G112" s="225">
        <v>2.3241477098779686E-2</v>
      </c>
      <c r="H112" s="225">
        <v>2.545801454730447E-2</v>
      </c>
      <c r="I112" s="226">
        <v>2.8370509664363424E-2</v>
      </c>
      <c r="J112" s="226">
        <v>3.1785965785573127E-2</v>
      </c>
      <c r="K112" s="227">
        <v>3.490900271832309E-2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1.2730090896402684</v>
      </c>
      <c r="D119" s="225">
        <v>1.409340789903013</v>
      </c>
      <c r="E119" s="221">
        <v>1.7289473139995657</v>
      </c>
      <c r="F119" s="225">
        <v>2.1565300303907136</v>
      </c>
      <c r="G119" s="225">
        <v>2.3525128637849622</v>
      </c>
      <c r="H119" s="225">
        <v>1.8360436439734671</v>
      </c>
      <c r="I119" s="226">
        <v>1.5987830544171981</v>
      </c>
      <c r="J119" s="226">
        <v>1.6497306176080344</v>
      </c>
      <c r="K119" s="227">
        <v>1.7722473767098077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8.0461830191657965E-2</v>
      </c>
      <c r="D121" s="225">
        <v>9.2299194898653233E-3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0.19530000000000003</v>
      </c>
      <c r="D123" s="225">
        <v>9.6599999999999991E-2</v>
      </c>
      <c r="E123" s="221">
        <v>9.5721297083246906E-2</v>
      </c>
      <c r="F123" s="225">
        <v>0.15036000000000002</v>
      </c>
      <c r="G123" s="225">
        <v>0.19622870960522837</v>
      </c>
      <c r="H123" s="225">
        <v>0.21494302287658759</v>
      </c>
      <c r="I123" s="226">
        <v>0.23953333424634193</v>
      </c>
      <c r="J123" s="226">
        <v>0.26837016525023055</v>
      </c>
      <c r="K123" s="227">
        <v>0.29473808949008762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2.7299480842429766E-2</v>
      </c>
      <c r="H124" s="225">
        <v>2.8500823701960058E-2</v>
      </c>
      <c r="I124" s="226">
        <v>2.8293695622730698E-2</v>
      </c>
      <c r="J124" s="226">
        <v>2.8086567543501337E-2</v>
      </c>
      <c r="K124" s="227">
        <v>2.8707951781189418E-2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0.30343363332066292</v>
      </c>
      <c r="D125" s="225">
        <v>0.37496551721703414</v>
      </c>
      <c r="E125" s="221">
        <v>1.7882969665773636E-2</v>
      </c>
      <c r="F125" s="225">
        <v>3.4612211170186487E-3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6.3000000000000003E-4</v>
      </c>
      <c r="D126" s="225">
        <v>3.9900002381360077E-4</v>
      </c>
      <c r="E126" s="221">
        <v>1.6799999999999999E-4</v>
      </c>
      <c r="F126" s="225">
        <v>3.1499964279598876E-5</v>
      </c>
      <c r="G126" s="225">
        <v>2.7462886935861706E-4</v>
      </c>
      <c r="H126" s="225">
        <v>2.9013946995362205E-4</v>
      </c>
      <c r="I126" s="226">
        <v>2.928766347645053E-4</v>
      </c>
      <c r="J126" s="226">
        <v>3.1842350633274876E-4</v>
      </c>
      <c r="K126" s="227">
        <v>3.4305798963069783E-4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1.7306105585093243E-3</v>
      </c>
      <c r="E129" s="221">
        <v>4.9033944019111651E-3</v>
      </c>
      <c r="F129" s="225">
        <v>2.5959145294448338E-3</v>
      </c>
      <c r="G129" s="225">
        <v>3.711022489904708E-3</v>
      </c>
      <c r="H129" s="225">
        <v>4.064942349913234E-3</v>
      </c>
      <c r="I129" s="226">
        <v>4.5299874430115095E-3</v>
      </c>
      <c r="J129" s="226">
        <v>5.0753415280906117E-3</v>
      </c>
      <c r="K129" s="227">
        <v>5.5740043387622566E-3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</v>
      </c>
      <c r="D130" s="225">
        <v>0</v>
      </c>
      <c r="E130" s="221">
        <v>0</v>
      </c>
      <c r="F130" s="225">
        <v>0</v>
      </c>
      <c r="G130" s="225">
        <v>0</v>
      </c>
      <c r="H130" s="225">
        <v>0</v>
      </c>
      <c r="I130" s="226">
        <v>0</v>
      </c>
      <c r="J130" s="226">
        <v>0</v>
      </c>
      <c r="K130" s="227">
        <v>0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0.27446744613749996</v>
      </c>
      <c r="D131" s="225">
        <v>0.27042370925392406</v>
      </c>
      <c r="E131" s="221">
        <v>0.3400655467125</v>
      </c>
      <c r="F131" s="225">
        <v>0.33010924909619999</v>
      </c>
      <c r="G131" s="225">
        <v>0.38520438672116514</v>
      </c>
      <c r="H131" s="225">
        <v>0.41819833847458399</v>
      </c>
      <c r="I131" s="226">
        <v>0.43964440711430625</v>
      </c>
      <c r="J131" s="226">
        <v>0.47593775404306704</v>
      </c>
      <c r="K131" s="227">
        <v>0.51800504252867607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4.9610821182983565E-2</v>
      </c>
      <c r="D133" s="225">
        <v>4.9899258456600391E-2</v>
      </c>
      <c r="E133" s="221">
        <v>4.5572730752007906E-2</v>
      </c>
      <c r="F133" s="225">
        <v>5.2495172986045217E-2</v>
      </c>
      <c r="G133" s="225">
        <v>5.4317199865228809E-2</v>
      </c>
      <c r="H133" s="225">
        <v>5.7384948694826451E-2</v>
      </c>
      <c r="I133" s="226">
        <v>5.7926316135343686E-2</v>
      </c>
      <c r="J133" s="226">
        <v>6.2979078913504502E-2</v>
      </c>
      <c r="K133" s="227">
        <v>6.7851385878159587E-2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10.285206419077616</v>
      </c>
      <c r="D134" s="225">
        <v>2.2856017720388082</v>
      </c>
      <c r="E134" s="221">
        <v>0.34283979927671504</v>
      </c>
      <c r="F134" s="225">
        <v>0.91424050146925373</v>
      </c>
      <c r="G134" s="225">
        <v>0.95648322525337592</v>
      </c>
      <c r="H134" s="225">
        <v>1.0105038725268225</v>
      </c>
      <c r="I134" s="226">
        <v>1.020036927928019</v>
      </c>
      <c r="J134" s="226">
        <v>1.1090121116725191</v>
      </c>
      <c r="K134" s="227">
        <v>1.1948096102832872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12.722849999999999</v>
      </c>
      <c r="D136" s="225">
        <v>8.6022769087434323</v>
      </c>
      <c r="E136" s="221">
        <v>8.174361729982536</v>
      </c>
      <c r="F136" s="225">
        <v>9.5119745627469268</v>
      </c>
      <c r="G136" s="225">
        <v>11.052416177637939</v>
      </c>
      <c r="H136" s="225">
        <v>12.106484051650213</v>
      </c>
      <c r="I136" s="226">
        <v>13.491512551011988</v>
      </c>
      <c r="J136" s="226">
        <v>15.115722678777605</v>
      </c>
      <c r="K136" s="227">
        <v>16.600873720261919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5.6485620239999999E-2</v>
      </c>
      <c r="D137" s="225">
        <v>5.4318466103999999E-2</v>
      </c>
      <c r="E137" s="221">
        <v>7.0864227168000005E-2</v>
      </c>
      <c r="F137" s="225">
        <v>4.226501412E-2</v>
      </c>
      <c r="G137" s="225">
        <v>4.4502054845512826E-2</v>
      </c>
      <c r="H137" s="225">
        <v>4.2688491481902582E-2</v>
      </c>
      <c r="I137" s="226">
        <v>4.2200224422469061E-2</v>
      </c>
      <c r="J137" s="226">
        <v>4.129344274066394E-2</v>
      </c>
      <c r="K137" s="227">
        <v>4.1014432992416208E-2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0.8483990407426969</v>
      </c>
      <c r="D139" s="225">
        <v>0.93827806992613483</v>
      </c>
      <c r="E139" s="221">
        <v>0.95436223625402505</v>
      </c>
      <c r="F139" s="225">
        <v>1.5020027294847533</v>
      </c>
      <c r="G139" s="225">
        <v>1.1323414634335747</v>
      </c>
      <c r="H139" s="225">
        <v>1.2403327605250001</v>
      </c>
      <c r="I139" s="226">
        <v>1.3822316152783771</v>
      </c>
      <c r="J139" s="226">
        <v>1.5486350915353495</v>
      </c>
      <c r="K139" s="227">
        <v>1.7007916948251154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2.7853677113694752E-2</v>
      </c>
      <c r="D144" s="225">
        <v>1.473364053208721E-2</v>
      </c>
      <c r="E144" s="221">
        <v>3.9999999999999897E-3</v>
      </c>
      <c r="F144" s="225">
        <v>1.0145703631948954E-2</v>
      </c>
      <c r="G144" s="225">
        <v>2.4112473805332487E-2</v>
      </c>
      <c r="H144" s="225">
        <v>3.0622841732772257E-2</v>
      </c>
      <c r="I144" s="226">
        <v>3.6892084922158709E-2</v>
      </c>
      <c r="J144" s="226">
        <v>3.7615459136318682E-2</v>
      </c>
      <c r="K144" s="227">
        <v>4.3884702325705134E-2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0.1859095652267552</v>
      </c>
      <c r="D145" s="225">
        <v>0.19293912991508472</v>
      </c>
      <c r="E145" s="221">
        <v>0.20251130423358615</v>
      </c>
      <c r="F145" s="225">
        <v>0.43074782669373873</v>
      </c>
      <c r="G145" s="225">
        <v>0.37828819567217342</v>
      </c>
      <c r="H145" s="225">
        <v>0.41436550472092876</v>
      </c>
      <c r="I145" s="226">
        <v>0.46177051766625904</v>
      </c>
      <c r="J145" s="226">
        <v>0.5173619384696182</v>
      </c>
      <c r="K145" s="227">
        <v>0.56819381982063499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13.091588725088998</v>
      </c>
      <c r="D146" s="225">
        <v>12.568445998647</v>
      </c>
      <c r="E146" s="221">
        <v>10.962720055539</v>
      </c>
      <c r="F146" s="225">
        <v>9.5793592152876457</v>
      </c>
      <c r="G146" s="225">
        <v>7.8993991019823335</v>
      </c>
      <c r="H146" s="225">
        <v>7.5774800163216112</v>
      </c>
      <c r="I146" s="226">
        <v>7.4908094932591096</v>
      </c>
      <c r="J146" s="226">
        <v>7.3298499504287484</v>
      </c>
      <c r="K146" s="227">
        <v>7.2803239372501753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6.6016743208500012E-2</v>
      </c>
      <c r="D147" s="225">
        <v>0</v>
      </c>
      <c r="E147" s="221">
        <v>0</v>
      </c>
      <c r="F147" s="225">
        <v>0</v>
      </c>
      <c r="G147" s="225">
        <v>0</v>
      </c>
      <c r="H147" s="225">
        <v>0</v>
      </c>
      <c r="I147" s="226">
        <v>0</v>
      </c>
      <c r="J147" s="226">
        <v>0</v>
      </c>
      <c r="K147" s="227">
        <v>0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0</v>
      </c>
      <c r="G148" s="225">
        <v>0</v>
      </c>
      <c r="H148" s="225">
        <v>0</v>
      </c>
      <c r="I148" s="226">
        <v>0</v>
      </c>
      <c r="J148" s="226">
        <v>0</v>
      </c>
      <c r="K148" s="227">
        <v>0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3.6611523784500006</v>
      </c>
      <c r="D149" s="225">
        <v>3.9311574372</v>
      </c>
      <c r="E149" s="221">
        <v>2.6683021249499999</v>
      </c>
      <c r="F149" s="225">
        <v>2.4933801564000002</v>
      </c>
      <c r="G149" s="225">
        <v>2.7337873469137324</v>
      </c>
      <c r="H149" s="225">
        <v>2.8540905837278419</v>
      </c>
      <c r="I149" s="226">
        <v>2.8333486463460988</v>
      </c>
      <c r="J149" s="226">
        <v>2.8126067089643558</v>
      </c>
      <c r="K149" s="227">
        <v>2.8748325211095849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73.011799605119549</v>
      </c>
      <c r="D150" s="225">
        <v>48.79125955057053</v>
      </c>
      <c r="E150" s="221">
        <v>41.950305710840524</v>
      </c>
      <c r="F150" s="225">
        <v>45.386227202249223</v>
      </c>
      <c r="G150" s="225">
        <v>48.821620264724672</v>
      </c>
      <c r="H150" s="225">
        <v>50.970067893976591</v>
      </c>
      <c r="I150" s="226">
        <v>50.599645888933154</v>
      </c>
      <c r="J150" s="226">
        <v>50.229223883889716</v>
      </c>
      <c r="K150" s="227">
        <v>51.340489899020014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0.71589660119106702</v>
      </c>
      <c r="D160" s="225">
        <v>0.75738109722416436</v>
      </c>
      <c r="E160" s="221">
        <v>0.70064944897045311</v>
      </c>
      <c r="F160" s="225">
        <v>0.64849758395905133</v>
      </c>
      <c r="G160" s="225">
        <v>0.6656121399416256</v>
      </c>
      <c r="H160" s="225">
        <v>0.6949031142334422</v>
      </c>
      <c r="I160" s="226">
        <v>0.68985294625209448</v>
      </c>
      <c r="J160" s="226">
        <v>0.68480277827074676</v>
      </c>
      <c r="K160" s="227">
        <v>0.69995328221478981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0.57115032730064408</v>
      </c>
      <c r="D164" s="225">
        <v>0.6237862743</v>
      </c>
      <c r="E164" s="221">
        <v>0.60523751190000008</v>
      </c>
      <c r="F164" s="225">
        <v>0.3396246</v>
      </c>
      <c r="G164" s="225">
        <v>0.32879510180172744</v>
      </c>
      <c r="H164" s="225">
        <v>0.31539592837407082</v>
      </c>
      <c r="I164" s="226">
        <v>0.31178845860508636</v>
      </c>
      <c r="J164" s="226">
        <v>0.30508887189125805</v>
      </c>
      <c r="K164" s="227">
        <v>0.30302746059469549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0.30280780047</v>
      </c>
      <c r="D165" s="225">
        <v>0.27207313770000002</v>
      </c>
      <c r="E165" s="221">
        <v>0.25211751599999999</v>
      </c>
      <c r="F165" s="225">
        <v>0.25548615539999997</v>
      </c>
      <c r="G165" s="225">
        <v>0.25655517494179897</v>
      </c>
      <c r="H165" s="225">
        <v>0.26784515987853974</v>
      </c>
      <c r="I165" s="226">
        <v>0.26589861075151544</v>
      </c>
      <c r="J165" s="226">
        <v>0.26395206162449114</v>
      </c>
      <c r="K165" s="227">
        <v>0.26979170900556393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6.7871999999999995</v>
      </c>
      <c r="D168" s="225">
        <v>7.0083530594817205</v>
      </c>
      <c r="E168" s="221">
        <v>7.6753539992675339</v>
      </c>
      <c r="F168" s="225">
        <v>8.3264148913509146</v>
      </c>
      <c r="G168" s="225">
        <v>8.1653798476753554</v>
      </c>
      <c r="H168" s="225">
        <v>8.6383249221287812</v>
      </c>
      <c r="I168" s="226">
        <v>8.7147371291322528</v>
      </c>
      <c r="J168" s="226">
        <v>9.4749011154740064</v>
      </c>
      <c r="K168" s="227">
        <v>10.207916388017841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4.83</v>
      </c>
      <c r="D169" s="225">
        <v>1.6049567729651522</v>
      </c>
      <c r="E169" s="221">
        <v>1.1644354197790781</v>
      </c>
      <c r="F169" s="225">
        <v>0.794621954239075</v>
      </c>
      <c r="G169" s="225">
        <v>0.81179612620629604</v>
      </c>
      <c r="H169" s="225">
        <v>0.88132898498199586</v>
      </c>
      <c r="I169" s="226">
        <v>0.92652534318620083</v>
      </c>
      <c r="J169" s="226">
        <v>1.0030114878394707</v>
      </c>
      <c r="K169" s="227">
        <v>1.091665882778488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1.7942788929239999</v>
      </c>
      <c r="D170" s="225">
        <v>1.451593968069</v>
      </c>
      <c r="E170" s="221">
        <v>1.2274530413670002</v>
      </c>
      <c r="F170" s="225">
        <v>0.91900726776600006</v>
      </c>
      <c r="G170" s="225">
        <v>0.66074307669876464</v>
      </c>
      <c r="H170" s="225">
        <v>0.63381624285210658</v>
      </c>
      <c r="I170" s="226">
        <v>0.62656671066262171</v>
      </c>
      <c r="J170" s="226">
        <v>0.61310329373929262</v>
      </c>
      <c r="K170" s="227">
        <v>0.60896070391672985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9.5263709494352242E-2</v>
      </c>
      <c r="D174" s="225">
        <v>0.10196193746464474</v>
      </c>
      <c r="E174" s="221">
        <v>0.19409980363861967</v>
      </c>
      <c r="F174" s="225">
        <v>0.14271694122807979</v>
      </c>
      <c r="G174" s="225">
        <v>0.19808778698266433</v>
      </c>
      <c r="H174" s="225">
        <v>0.20927546930394439</v>
      </c>
      <c r="I174" s="226">
        <v>0.2112497661841703</v>
      </c>
      <c r="J174" s="226">
        <v>0.22967653706627861</v>
      </c>
      <c r="K174" s="227">
        <v>0.24744520898831163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3.1727838434018403E-3</v>
      </c>
      <c r="D175" s="225">
        <v>0</v>
      </c>
      <c r="E175" s="221">
        <v>0</v>
      </c>
      <c r="F175" s="225">
        <v>0</v>
      </c>
      <c r="G175" s="225">
        <v>0</v>
      </c>
      <c r="H175" s="225">
        <v>0</v>
      </c>
      <c r="I175" s="226">
        <v>0</v>
      </c>
      <c r="J175" s="226">
        <v>0</v>
      </c>
      <c r="K175" s="227">
        <v>0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</v>
      </c>
      <c r="D176" s="225">
        <v>0</v>
      </c>
      <c r="E176" s="221">
        <v>0</v>
      </c>
      <c r="F176" s="225">
        <v>0</v>
      </c>
      <c r="G176" s="225">
        <v>0</v>
      </c>
      <c r="H176" s="225">
        <v>0</v>
      </c>
      <c r="I176" s="226">
        <v>0</v>
      </c>
      <c r="J176" s="226">
        <v>0</v>
      </c>
      <c r="K176" s="227">
        <v>0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0.105</v>
      </c>
      <c r="D178" s="225">
        <v>6.7358499721853734E-3</v>
      </c>
      <c r="E178" s="221">
        <v>9.8297880102214651E-3</v>
      </c>
      <c r="F178" s="225">
        <v>4.4234044019307202E-2</v>
      </c>
      <c r="G178" s="225">
        <v>4.3256154201329951E-2</v>
      </c>
      <c r="H178" s="225">
        <v>4.5159687542511387E-2</v>
      </c>
      <c r="I178" s="226">
        <v>4.4831492138859411E-2</v>
      </c>
      <c r="J178" s="226">
        <v>4.4503296735207434E-2</v>
      </c>
      <c r="K178" s="227">
        <v>4.5487882946163349E-2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1.7394300000000001E-2</v>
      </c>
      <c r="D179" s="225">
        <v>1.215662674080864E-2</v>
      </c>
      <c r="E179" s="221">
        <v>2.1826671308823049E-2</v>
      </c>
      <c r="F179" s="225">
        <v>2.0721522284007209E-2</v>
      </c>
      <c r="G179" s="225">
        <v>1.9655595386702078E-2</v>
      </c>
      <c r="H179" s="225">
        <v>2.0765712069671965E-2</v>
      </c>
      <c r="I179" s="226">
        <v>2.0961615013725475E-2</v>
      </c>
      <c r="J179" s="226">
        <v>2.2790042491558228E-2</v>
      </c>
      <c r="K179" s="227">
        <v>2.4553168988039813E-2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0.24498595136607076</v>
      </c>
      <c r="D180" s="225">
        <v>0.36235773109958497</v>
      </c>
      <c r="E180" s="221">
        <v>0.67200000000000004</v>
      </c>
      <c r="F180" s="225">
        <v>0.7920463368914481</v>
      </c>
      <c r="G180" s="225">
        <v>0.73440988439293298</v>
      </c>
      <c r="H180" s="225">
        <v>0.80445048484208281</v>
      </c>
      <c r="I180" s="226">
        <v>0.89648272501009507</v>
      </c>
      <c r="J180" s="226">
        <v>1.0044080829581257</v>
      </c>
      <c r="K180" s="227">
        <v>1.1030932561503317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1.4303153970000002</v>
      </c>
      <c r="D186" s="225">
        <v>1.4454111000000001</v>
      </c>
      <c r="E186" s="221">
        <v>1.6168005839999999</v>
      </c>
      <c r="F186" s="225">
        <v>1.4825999999999999</v>
      </c>
      <c r="G186" s="225">
        <v>1.9017008415897017</v>
      </c>
      <c r="H186" s="225">
        <v>1.824202061211438</v>
      </c>
      <c r="I186" s="226">
        <v>1.8033370049557518</v>
      </c>
      <c r="J186" s="226">
        <v>1.76458761476662</v>
      </c>
      <c r="K186" s="227">
        <v>1.7526647254776562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55.396330920000004</v>
      </c>
      <c r="D190" s="225">
        <v>30.126639060000002</v>
      </c>
      <c r="E190" s="221">
        <v>31.381842240000005</v>
      </c>
      <c r="F190" s="225">
        <v>29.903938227719642</v>
      </c>
      <c r="G190" s="225">
        <v>29.714066060743832</v>
      </c>
      <c r="H190" s="225">
        <v>31.021665325935896</v>
      </c>
      <c r="I190" s="226">
        <v>30.796217176764848</v>
      </c>
      <c r="J190" s="226">
        <v>30.570769027593801</v>
      </c>
      <c r="K190" s="227">
        <v>31.247113475106936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18.270761479452869</v>
      </c>
      <c r="D192" s="225">
        <v>12.579387346283038</v>
      </c>
      <c r="E192" s="221">
        <v>6.9893351381903699</v>
      </c>
      <c r="F192" s="225">
        <v>4.0794221202424827</v>
      </c>
      <c r="G192" s="225">
        <v>2.731767773984155</v>
      </c>
      <c r="H192" s="225">
        <v>2.6204418145427946</v>
      </c>
      <c r="I192" s="226">
        <v>2.5904694408470439</v>
      </c>
      <c r="J192" s="226">
        <v>2.5348064611263634</v>
      </c>
      <c r="K192" s="227">
        <v>2.5176793904430772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84.064844886084103</v>
      </c>
      <c r="D193" s="225">
        <v>67.053632562807664</v>
      </c>
      <c r="E193" s="221">
        <v>60.414780572231606</v>
      </c>
      <c r="F193" s="225">
        <v>56.906900063618217</v>
      </c>
      <c r="G193" s="225">
        <v>67.466576630932906</v>
      </c>
      <c r="H193" s="225">
        <v>69.979198740008854</v>
      </c>
      <c r="I193" s="226">
        <v>70.460339143874464</v>
      </c>
      <c r="J193" s="226">
        <v>72.705661028580622</v>
      </c>
      <c r="K193" s="227">
        <v>78.105125560850212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0.46899999993000002</v>
      </c>
      <c r="D195" s="225">
        <v>0.25700000004000001</v>
      </c>
      <c r="E195" s="221">
        <v>0.22499999991</v>
      </c>
      <c r="F195" s="225">
        <v>0.13200000000600001</v>
      </c>
      <c r="G195" s="225">
        <v>0.10638613835266862</v>
      </c>
      <c r="H195" s="225">
        <v>0.11106777418305919</v>
      </c>
      <c r="I195" s="226">
        <v>0.11026059559161254</v>
      </c>
      <c r="J195" s="226">
        <v>0.10945341700016589</v>
      </c>
      <c r="K195" s="227">
        <v>0.11187495277450583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2.6352124616162112E-2</v>
      </c>
      <c r="D197" s="225">
        <v>4.8916671449917987E-2</v>
      </c>
      <c r="E197" s="221">
        <v>9.4898869706295561E-2</v>
      </c>
      <c r="F197" s="225">
        <v>8.659229242978525E-2</v>
      </c>
      <c r="G197" s="225">
        <v>0.11410825757042906</v>
      </c>
      <c r="H197" s="225">
        <v>0.14491748711444491</v>
      </c>
      <c r="I197" s="226">
        <v>0.17458563408275649</v>
      </c>
      <c r="J197" s="226">
        <v>0.17800888180986935</v>
      </c>
      <c r="K197" s="227">
        <v>0.20767702877818092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0.67920580789283469</v>
      </c>
      <c r="D198" s="225">
        <v>1.2228047627500174</v>
      </c>
      <c r="E198" s="221">
        <v>1.87446</v>
      </c>
      <c r="F198" s="225">
        <v>5.2308559021053291</v>
      </c>
      <c r="G198" s="225">
        <v>6.9143867585144871</v>
      </c>
      <c r="H198" s="225">
        <v>7.5738111625097035</v>
      </c>
      <c r="I198" s="226">
        <v>8.4402843899229438</v>
      </c>
      <c r="J198" s="226">
        <v>9.4563895401424869</v>
      </c>
      <c r="K198" s="227">
        <v>10.385499386404877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6.6621414754021125E-3</v>
      </c>
      <c r="D200" s="225">
        <v>2.6822847621774844E-3</v>
      </c>
      <c r="E200" s="221">
        <v>3.4262824479234363E-3</v>
      </c>
      <c r="F200" s="225">
        <v>4.3270658125601257E-3</v>
      </c>
      <c r="G200" s="225">
        <v>4.9519237743819999E-3</v>
      </c>
      <c r="H200" s="225">
        <v>5.2316005324035747E-3</v>
      </c>
      <c r="I200" s="226">
        <v>5.2809552544073827E-3</v>
      </c>
      <c r="J200" s="226">
        <v>5.7415993264429178E-3</v>
      </c>
      <c r="K200" s="227">
        <v>6.185791824477184E-3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0.28098762075851813</v>
      </c>
      <c r="D201" s="225">
        <v>0.26318852580244684</v>
      </c>
      <c r="E201" s="221">
        <v>0.24147816498821836</v>
      </c>
      <c r="F201" s="225">
        <v>0.20525644016285</v>
      </c>
      <c r="G201" s="225">
        <v>0.22227199706978851</v>
      </c>
      <c r="H201" s="225">
        <v>0.23482556501060714</v>
      </c>
      <c r="I201" s="226">
        <v>0.23704090052957516</v>
      </c>
      <c r="J201" s="226">
        <v>0.25771736537327644</v>
      </c>
      <c r="K201" s="227">
        <v>0.2776553850439884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529.77862930779042</v>
      </c>
      <c r="D202" s="231">
        <f t="shared" ref="D202:K202" si="0">SUM(D7:D201)</f>
        <v>452.5516535963481</v>
      </c>
      <c r="E202" s="231">
        <f t="shared" si="0"/>
        <v>401.40822543500121</v>
      </c>
      <c r="F202" s="231">
        <f t="shared" si="0"/>
        <v>521.57204818430978</v>
      </c>
      <c r="G202" s="231">
        <f t="shared" si="0"/>
        <v>588.55469780088856</v>
      </c>
      <c r="H202" s="231">
        <f t="shared" si="0"/>
        <v>629.74115724655144</v>
      </c>
      <c r="I202" s="232">
        <f t="shared" si="0"/>
        <v>671.40280291910119</v>
      </c>
      <c r="J202" s="232">
        <f t="shared" si="0"/>
        <v>725.25250380962257</v>
      </c>
      <c r="K202" s="233">
        <f t="shared" si="0"/>
        <v>784.32135097282548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0.99504505263007836</v>
      </c>
      <c r="D204" s="225">
        <f t="shared" si="1"/>
        <v>1.0762870667425348</v>
      </c>
      <c r="E204" s="225">
        <f t="shared" si="1"/>
        <v>0.81414101685435269</v>
      </c>
      <c r="F204" s="225">
        <f t="shared" si="1"/>
        <v>0.7142387268439967</v>
      </c>
      <c r="G204" s="225">
        <f t="shared" si="1"/>
        <v>0.81979974748366913</v>
      </c>
      <c r="H204" s="225">
        <f t="shared" si="1"/>
        <v>0.86610072989969034</v>
      </c>
      <c r="I204" s="225">
        <f t="shared" si="1"/>
        <v>0.87427149150251782</v>
      </c>
      <c r="J204" s="225">
        <f t="shared" si="1"/>
        <v>0.95053193312890571</v>
      </c>
      <c r="K204" s="227">
        <f t="shared" si="1"/>
        <v>1.0240687875543513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</v>
      </c>
      <c r="D205" s="225">
        <f t="shared" si="2"/>
        <v>0</v>
      </c>
      <c r="E205" s="225">
        <f t="shared" si="2"/>
        <v>0</v>
      </c>
      <c r="F205" s="225">
        <f t="shared" si="2"/>
        <v>0</v>
      </c>
      <c r="G205" s="225">
        <f t="shared" si="2"/>
        <v>0</v>
      </c>
      <c r="H205" s="225">
        <f t="shared" si="2"/>
        <v>0</v>
      </c>
      <c r="I205" s="225">
        <f t="shared" si="2"/>
        <v>0</v>
      </c>
      <c r="J205" s="225">
        <f t="shared" si="2"/>
        <v>0</v>
      </c>
      <c r="K205" s="227">
        <f t="shared" si="2"/>
        <v>0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</v>
      </c>
      <c r="D206" s="225">
        <f t="shared" si="3"/>
        <v>0</v>
      </c>
      <c r="E206" s="221">
        <f t="shared" si="3"/>
        <v>0</v>
      </c>
      <c r="F206" s="225">
        <f t="shared" si="3"/>
        <v>0</v>
      </c>
      <c r="G206" s="225">
        <f t="shared" si="3"/>
        <v>0</v>
      </c>
      <c r="H206" s="225">
        <f t="shared" si="3"/>
        <v>0</v>
      </c>
      <c r="I206" s="226">
        <f t="shared" si="3"/>
        <v>0</v>
      </c>
      <c r="J206" s="226">
        <f t="shared" si="3"/>
        <v>0</v>
      </c>
      <c r="K206" s="227">
        <f t="shared" si="3"/>
        <v>0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3.2555493532009594E-2</v>
      </c>
      <c r="D207" s="225">
        <f t="shared" si="4"/>
        <v>1.8964921283198533E-2</v>
      </c>
      <c r="E207" s="221">
        <f t="shared" si="4"/>
        <v>3.0547164590283178E-2</v>
      </c>
      <c r="F207" s="225">
        <f t="shared" si="4"/>
        <v>2.6214608116472901E-2</v>
      </c>
      <c r="G207" s="225">
        <f t="shared" si="4"/>
        <v>3.4506596098941605E-2</v>
      </c>
      <c r="H207" s="225">
        <f t="shared" si="4"/>
        <v>3.7797486869323806E-2</v>
      </c>
      <c r="I207" s="226">
        <f t="shared" si="4"/>
        <v>4.2121665243071392E-2</v>
      </c>
      <c r="J207" s="226">
        <f t="shared" si="4"/>
        <v>4.7192589279755323E-2</v>
      </c>
      <c r="K207" s="227">
        <f t="shared" si="4"/>
        <v>5.1829358861243707E-2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1.0004884775535161</v>
      </c>
      <c r="D208" s="225">
        <f t="shared" si="5"/>
        <v>0.78737833855302353</v>
      </c>
      <c r="E208" s="221">
        <f t="shared" si="5"/>
        <v>1.9275577240646651</v>
      </c>
      <c r="F208" s="225">
        <f t="shared" si="5"/>
        <v>2.0695718670977468</v>
      </c>
      <c r="G208" s="225">
        <f t="shared" si="5"/>
        <v>2.1836165167642392</v>
      </c>
      <c r="H208" s="225">
        <f t="shared" si="5"/>
        <v>2.2797088976233635</v>
      </c>
      <c r="I208" s="226">
        <f t="shared" si="5"/>
        <v>2.2631412457511004</v>
      </c>
      <c r="J208" s="226">
        <f t="shared" si="5"/>
        <v>2.2465735938788378</v>
      </c>
      <c r="K208" s="227">
        <f t="shared" si="5"/>
        <v>2.2962765494956261</v>
      </c>
      <c r="M208" s="209" t="s">
        <v>474</v>
      </c>
      <c r="N208" s="209" t="s">
        <v>431</v>
      </c>
    </row>
    <row r="209" spans="2:13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3">
      <c r="B210" s="239" t="s">
        <v>24</v>
      </c>
      <c r="C210" s="240">
        <f t="shared" ref="C210:K210" si="6">SUMIF($N$7:$N$208,$B$210,C$7:C$208)</f>
        <v>18.092833752921461</v>
      </c>
      <c r="D210" s="240">
        <f t="shared" si="6"/>
        <v>10.403988794995762</v>
      </c>
      <c r="E210" s="240">
        <f t="shared" si="6"/>
        <v>8.8767538075226948</v>
      </c>
      <c r="F210" s="240">
        <f t="shared" si="6"/>
        <v>9.9967171946421747</v>
      </c>
      <c r="G210" s="240">
        <f t="shared" si="6"/>
        <v>9.9839095323312037</v>
      </c>
      <c r="H210" s="240">
        <f t="shared" si="6"/>
        <v>10.559562263393099</v>
      </c>
      <c r="I210" s="241">
        <f t="shared" si="6"/>
        <v>10.654099350974535</v>
      </c>
      <c r="J210" s="241">
        <f t="shared" si="6"/>
        <v>11.583428889377299</v>
      </c>
      <c r="K210" s="242">
        <f t="shared" si="6"/>
        <v>12.479568087122821</v>
      </c>
    </row>
    <row r="211" spans="2:13">
      <c r="B211" s="239" t="s">
        <v>25</v>
      </c>
      <c r="C211" s="243">
        <f t="shared" ref="C211:K211" si="7">SUMIF($N$7:$N$208,$B$211,C$7:C$208)</f>
        <v>3.2062201637298569</v>
      </c>
      <c r="D211" s="243">
        <f t="shared" si="7"/>
        <v>3.4584495807008317</v>
      </c>
      <c r="E211" s="243">
        <f t="shared" si="7"/>
        <v>4.5121978857062945</v>
      </c>
      <c r="F211" s="243">
        <f t="shared" si="7"/>
        <v>6.241676275229942</v>
      </c>
      <c r="G211" s="243">
        <f t="shared" si="7"/>
        <v>8.6829162177781463</v>
      </c>
      <c r="H211" s="243">
        <f t="shared" si="7"/>
        <v>11.027303596578246</v>
      </c>
      <c r="I211" s="244">
        <f t="shared" si="7"/>
        <v>13.284861813200566</v>
      </c>
      <c r="J211" s="244">
        <f t="shared" si="7"/>
        <v>13.545349299733909</v>
      </c>
      <c r="K211" s="245">
        <f t="shared" si="7"/>
        <v>15.802907516356226</v>
      </c>
      <c r="M211" s="280"/>
    </row>
    <row r="212" spans="2:13">
      <c r="B212" s="239" t="s">
        <v>239</v>
      </c>
      <c r="C212" s="243">
        <f t="shared" ref="C212:K212" si="8">SUMIF($N$7:$N$208,$B$212,C$7:C$208)</f>
        <v>0.25833410730524409</v>
      </c>
      <c r="D212" s="243">
        <f t="shared" si="8"/>
        <v>0.26725837607933139</v>
      </c>
      <c r="E212" s="243">
        <f t="shared" si="8"/>
        <v>0.13965000000000002</v>
      </c>
      <c r="F212" s="243">
        <f t="shared" si="8"/>
        <v>0.14906460735848387</v>
      </c>
      <c r="G212" s="243">
        <f t="shared" si="8"/>
        <v>0.12363245672288983</v>
      </c>
      <c r="H212" s="243">
        <f t="shared" si="8"/>
        <v>0.24726491344577967</v>
      </c>
      <c r="I212" s="244">
        <f t="shared" si="8"/>
        <v>0.37089737016866953</v>
      </c>
      <c r="J212" s="244">
        <f t="shared" si="8"/>
        <v>0.24726491344577967</v>
      </c>
      <c r="K212" s="245">
        <f t="shared" si="8"/>
        <v>0.24726491344577967</v>
      </c>
    </row>
    <row r="213" spans="2:13">
      <c r="B213" s="239" t="s">
        <v>429</v>
      </c>
      <c r="C213" s="243">
        <f t="shared" ref="C213:K213" si="9">SUMIF($N$7:$N$208,$B$213,C$7:C$208)</f>
        <v>181.43074521970829</v>
      </c>
      <c r="D213" s="243">
        <f t="shared" si="9"/>
        <v>143.96102762099827</v>
      </c>
      <c r="E213" s="243">
        <f t="shared" si="9"/>
        <v>126.80344386942902</v>
      </c>
      <c r="F213" s="243">
        <f t="shared" si="9"/>
        <v>112.61119672625313</v>
      </c>
      <c r="G213" s="243">
        <f t="shared" si="9"/>
        <v>122.66030882926356</v>
      </c>
      <c r="H213" s="243">
        <f t="shared" si="9"/>
        <v>126.23971740929184</v>
      </c>
      <c r="I213" s="244">
        <f t="shared" si="9"/>
        <v>127.85577611571445</v>
      </c>
      <c r="J213" s="244">
        <f t="shared" si="9"/>
        <v>132.39983821271767</v>
      </c>
      <c r="K213" s="245">
        <f t="shared" si="9"/>
        <v>141.00359641581787</v>
      </c>
    </row>
    <row r="214" spans="2:13">
      <c r="B214" s="239" t="s">
        <v>430</v>
      </c>
      <c r="C214" s="243">
        <f t="shared" ref="C214:K214" si="10">SUMIF($N$7:$N$208,$B$214,C$7:C$208)</f>
        <v>152.42923452860896</v>
      </c>
      <c r="D214" s="243">
        <f t="shared" si="10"/>
        <v>188.13114356783038</v>
      </c>
      <c r="E214" s="243">
        <f t="shared" si="10"/>
        <v>162.87263322247435</v>
      </c>
      <c r="F214" s="243">
        <f t="shared" si="10"/>
        <v>293.35604360165752</v>
      </c>
      <c r="G214" s="243">
        <f t="shared" si="10"/>
        <v>339.28944903989691</v>
      </c>
      <c r="H214" s="243">
        <f t="shared" si="10"/>
        <v>369.10833573041549</v>
      </c>
      <c r="I214" s="244">
        <f t="shared" si="10"/>
        <v>407.49621073019085</v>
      </c>
      <c r="J214" s="244">
        <f t="shared" si="10"/>
        <v>456.55368075006953</v>
      </c>
      <c r="K214" s="245">
        <f t="shared" si="10"/>
        <v>501.41102491208193</v>
      </c>
    </row>
    <row r="215" spans="2:13">
      <c r="B215" s="239" t="s">
        <v>431</v>
      </c>
      <c r="C215" s="243">
        <f t="shared" ref="C215:K215" si="11">SUMIF($N$7:$N$208,$B$215,C$7:C$208)</f>
        <v>174.36126153551638</v>
      </c>
      <c r="D215" s="243">
        <f t="shared" si="11"/>
        <v>106.32978565574366</v>
      </c>
      <c r="E215" s="243">
        <f t="shared" si="11"/>
        <v>98.203546649868827</v>
      </c>
      <c r="F215" s="243">
        <f t="shared" si="11"/>
        <v>99.217349779168615</v>
      </c>
      <c r="G215" s="243">
        <f t="shared" si="11"/>
        <v>107.81448172489564</v>
      </c>
      <c r="H215" s="243">
        <f t="shared" si="11"/>
        <v>112.55897333342668</v>
      </c>
      <c r="I215" s="244">
        <f t="shared" si="11"/>
        <v>111.74095753885234</v>
      </c>
      <c r="J215" s="244">
        <f t="shared" si="11"/>
        <v>110.92294174427802</v>
      </c>
      <c r="K215" s="245">
        <f t="shared" si="11"/>
        <v>113.37698912800099</v>
      </c>
    </row>
    <row r="216" spans="2:13">
      <c r="B216" s="246" t="s">
        <v>476</v>
      </c>
      <c r="C216" s="247">
        <f t="shared" ref="C216:K217" si="12">SUMIF($O$7:$O$208,$B216,C$7:C$208)</f>
        <v>71.799320728899644</v>
      </c>
      <c r="D216" s="247">
        <f t="shared" si="12"/>
        <v>57.231056255671319</v>
      </c>
      <c r="E216" s="247">
        <f t="shared" si="12"/>
        <v>43.019540734990692</v>
      </c>
      <c r="F216" s="247">
        <f t="shared" si="12"/>
        <v>31.009272634739045</v>
      </c>
      <c r="G216" s="247">
        <f t="shared" si="12"/>
        <v>25.822180757992115</v>
      </c>
      <c r="H216" s="247">
        <f t="shared" si="12"/>
        <v>25.171752781080681</v>
      </c>
      <c r="I216" s="247">
        <f t="shared" si="12"/>
        <v>24.90448526498583</v>
      </c>
      <c r="J216" s="247">
        <f t="shared" si="12"/>
        <v>24.438967337155688</v>
      </c>
      <c r="K216" s="248">
        <f t="shared" si="12"/>
        <v>24.414726503209927</v>
      </c>
    </row>
    <row r="217" spans="2:13" ht="13.5" thickBot="1">
      <c r="B217" s="246" t="s">
        <v>475</v>
      </c>
      <c r="C217" s="247">
        <f t="shared" si="12"/>
        <v>10.572777000185445</v>
      </c>
      <c r="D217" s="247">
        <f t="shared" si="12"/>
        <v>2.6081223898714998</v>
      </c>
      <c r="E217" s="247">
        <f t="shared" si="12"/>
        <v>0.57738866898301067</v>
      </c>
      <c r="F217" s="247">
        <f t="shared" si="12"/>
        <v>1.1498974012575229</v>
      </c>
      <c r="G217" s="247">
        <f t="shared" si="12"/>
        <v>1.1942239395466949</v>
      </c>
      <c r="H217" s="247">
        <f t="shared" si="12"/>
        <v>1.4026862730870471</v>
      </c>
      <c r="I217" s="247">
        <f t="shared" si="12"/>
        <v>1.5655199321794451</v>
      </c>
      <c r="J217" s="247">
        <f t="shared" si="12"/>
        <v>1.534285906928168</v>
      </c>
      <c r="K217" s="248">
        <f t="shared" si="12"/>
        <v>1.6497515525072477</v>
      </c>
    </row>
    <row r="218" spans="2:13" ht="13.5" thickBot="1">
      <c r="B218" s="249" t="s">
        <v>428</v>
      </c>
      <c r="C218" s="250">
        <f t="shared" ref="C218:K218" si="13">SUM(C210:C215)</f>
        <v>529.7786293077902</v>
      </c>
      <c r="D218" s="250">
        <f t="shared" si="13"/>
        <v>452.55165359634822</v>
      </c>
      <c r="E218" s="250">
        <f t="shared" si="13"/>
        <v>401.40822543500121</v>
      </c>
      <c r="F218" s="250">
        <f t="shared" si="13"/>
        <v>521.57204818430978</v>
      </c>
      <c r="G218" s="250">
        <f t="shared" si="13"/>
        <v>588.55469780088833</v>
      </c>
      <c r="H218" s="250">
        <f t="shared" si="13"/>
        <v>629.7411572465511</v>
      </c>
      <c r="I218" s="251">
        <f t="shared" si="13"/>
        <v>671.40280291910153</v>
      </c>
      <c r="J218" s="251">
        <f t="shared" si="13"/>
        <v>725.25250380962211</v>
      </c>
      <c r="K218" s="252">
        <f t="shared" si="13"/>
        <v>784.3213509728256</v>
      </c>
    </row>
    <row r="219" spans="2:13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3" ht="13.5" thickBot="1">
      <c r="C220" s="281"/>
      <c r="D220" s="281"/>
      <c r="E220" s="281"/>
      <c r="F220" s="281"/>
      <c r="G220" s="281"/>
      <c r="H220" s="281"/>
      <c r="I220" s="281"/>
      <c r="J220" s="281"/>
      <c r="K220" s="281"/>
    </row>
    <row r="221" spans="2:13" ht="15.75" thickTop="1">
      <c r="B221" s="254" t="s">
        <v>24</v>
      </c>
      <c r="C221" s="255">
        <f>C210/C$218</f>
        <v>3.4151686670641272E-2</v>
      </c>
      <c r="D221" s="255">
        <f t="shared" ref="D221:K221" si="14">D210/D$218</f>
        <v>2.2989616129600005E-2</v>
      </c>
      <c r="E221" s="255">
        <f t="shared" si="14"/>
        <v>2.2114030667665228E-2</v>
      </c>
      <c r="F221" s="255">
        <f t="shared" si="14"/>
        <v>1.9166512525820016E-2</v>
      </c>
      <c r="G221" s="255">
        <f t="shared" si="14"/>
        <v>1.6963435292651121E-2</v>
      </c>
      <c r="H221" s="255">
        <f t="shared" si="14"/>
        <v>1.6768099308552744E-2</v>
      </c>
      <c r="I221" s="255">
        <f t="shared" si="14"/>
        <v>1.5868416552110024E-2</v>
      </c>
      <c r="J221" s="255">
        <f t="shared" si="14"/>
        <v>1.5971580695732328E-2</v>
      </c>
      <c r="K221" s="256">
        <f t="shared" si="14"/>
        <v>1.5911294613673219E-2</v>
      </c>
    </row>
    <row r="222" spans="2:13" ht="15">
      <c r="B222" s="257" t="s">
        <v>25</v>
      </c>
      <c r="C222" s="258">
        <f t="shared" ref="C222:K226" si="15">C211/C$218</f>
        <v>6.0519998096546677E-3</v>
      </c>
      <c r="D222" s="258">
        <f t="shared" si="15"/>
        <v>7.6421101397313269E-3</v>
      </c>
      <c r="E222" s="258">
        <f t="shared" si="15"/>
        <v>1.1240920339428721E-2</v>
      </c>
      <c r="F222" s="258">
        <f t="shared" si="15"/>
        <v>1.1967045199140538E-2</v>
      </c>
      <c r="G222" s="258">
        <f t="shared" si="15"/>
        <v>1.4752946922727019E-2</v>
      </c>
      <c r="H222" s="258">
        <f t="shared" si="15"/>
        <v>1.7510851037263436E-2</v>
      </c>
      <c r="I222" s="258">
        <f t="shared" si="15"/>
        <v>1.9786723790012659E-2</v>
      </c>
      <c r="J222" s="258">
        <f t="shared" si="15"/>
        <v>1.8676735659074052E-2</v>
      </c>
      <c r="K222" s="259">
        <f t="shared" si="15"/>
        <v>2.0148511189648527E-2</v>
      </c>
    </row>
    <row r="223" spans="2:13" ht="15">
      <c r="B223" s="257" t="s">
        <v>239</v>
      </c>
      <c r="C223" s="258">
        <f t="shared" si="15"/>
        <v>4.8762651608424436E-4</v>
      </c>
      <c r="D223" s="258">
        <f t="shared" si="15"/>
        <v>5.9055883224705115E-4</v>
      </c>
      <c r="E223" s="258">
        <f t="shared" si="15"/>
        <v>3.4790019524055099E-4</v>
      </c>
      <c r="F223" s="258">
        <f t="shared" si="15"/>
        <v>2.8579868855588747E-4</v>
      </c>
      <c r="G223" s="258">
        <f t="shared" si="15"/>
        <v>2.100611161287773E-4</v>
      </c>
      <c r="H223" s="258">
        <f t="shared" si="15"/>
        <v>3.9264531244378006E-4</v>
      </c>
      <c r="I223" s="258">
        <f t="shared" si="15"/>
        <v>5.5242153973158136E-4</v>
      </c>
      <c r="J223" s="258">
        <f t="shared" si="15"/>
        <v>3.4093631134941437E-4</v>
      </c>
      <c r="K223" s="259">
        <f t="shared" si="15"/>
        <v>3.1525969953398176E-4</v>
      </c>
    </row>
    <row r="224" spans="2:13" ht="15">
      <c r="B224" s="257" t="s">
        <v>429</v>
      </c>
      <c r="C224" s="258">
        <f t="shared" si="15"/>
        <v>0.34246520184622409</v>
      </c>
      <c r="D224" s="258">
        <f t="shared" si="15"/>
        <v>0.31810960467598637</v>
      </c>
      <c r="E224" s="258">
        <f t="shared" si="15"/>
        <v>0.31589647604259646</v>
      </c>
      <c r="F224" s="258">
        <f t="shared" si="15"/>
        <v>0.2159072694142139</v>
      </c>
      <c r="G224" s="258">
        <f t="shared" si="15"/>
        <v>0.20840936158963477</v>
      </c>
      <c r="H224" s="258">
        <f t="shared" si="15"/>
        <v>0.20046286630090385</v>
      </c>
      <c r="I224" s="258">
        <f t="shared" si="15"/>
        <v>0.19043080481616639</v>
      </c>
      <c r="J224" s="258">
        <f t="shared" si="15"/>
        <v>0.1825568853843936</v>
      </c>
      <c r="K224" s="259">
        <f t="shared" si="15"/>
        <v>0.17977783754187665</v>
      </c>
    </row>
    <row r="225" spans="2:11" ht="15">
      <c r="B225" s="257" t="s">
        <v>430</v>
      </c>
      <c r="C225" s="258">
        <f t="shared" si="15"/>
        <v>0.28772250539394784</v>
      </c>
      <c r="D225" s="258">
        <f t="shared" si="15"/>
        <v>0.41571197911395386</v>
      </c>
      <c r="E225" s="258">
        <f t="shared" si="15"/>
        <v>0.4057531034546471</v>
      </c>
      <c r="F225" s="258">
        <f t="shared" si="15"/>
        <v>0.56244586845266153</v>
      </c>
      <c r="G225" s="258">
        <f t="shared" si="15"/>
        <v>0.57647904316733634</v>
      </c>
      <c r="H225" s="258">
        <f t="shared" si="15"/>
        <v>0.58612706424380201</v>
      </c>
      <c r="I225" s="258">
        <f t="shared" si="15"/>
        <v>0.60693254326388446</v>
      </c>
      <c r="J225" s="258">
        <f t="shared" si="15"/>
        <v>0.62950996839290374</v>
      </c>
      <c r="K225" s="259">
        <f t="shared" si="15"/>
        <v>0.63929284124442298</v>
      </c>
    </row>
    <row r="226" spans="2:11" ht="15.75" thickBot="1">
      <c r="B226" s="260" t="s">
        <v>431</v>
      </c>
      <c r="C226" s="261">
        <f t="shared" si="15"/>
        <v>0.3291209797634479</v>
      </c>
      <c r="D226" s="261">
        <f t="shared" si="15"/>
        <v>0.23495613110848143</v>
      </c>
      <c r="E226" s="261">
        <f t="shared" si="15"/>
        <v>0.24464756930042186</v>
      </c>
      <c r="F226" s="261">
        <f t="shared" si="15"/>
        <v>0.19022750571960831</v>
      </c>
      <c r="G226" s="261">
        <f t="shared" si="15"/>
        <v>0.18318515191152199</v>
      </c>
      <c r="H226" s="261">
        <f t="shared" si="15"/>
        <v>0.17873847379703423</v>
      </c>
      <c r="I226" s="261">
        <f t="shared" si="15"/>
        <v>0.16642909003809475</v>
      </c>
      <c r="J226" s="261">
        <f t="shared" si="15"/>
        <v>0.15294389355654697</v>
      </c>
      <c r="K226" s="262">
        <f t="shared" si="15"/>
        <v>0.14455425571084468</v>
      </c>
    </row>
    <row r="227" spans="2:11" ht="13.5" thickTop="1">
      <c r="C227" s="282">
        <f>1-SUM(C221:C226)</f>
        <v>0</v>
      </c>
      <c r="D227" s="282">
        <f t="shared" ref="D227:K227" si="16">1-SUM(D221:D226)</f>
        <v>0</v>
      </c>
      <c r="E227" s="282">
        <f t="shared" si="16"/>
        <v>0</v>
      </c>
      <c r="F227" s="282">
        <f t="shared" si="16"/>
        <v>0</v>
      </c>
      <c r="G227" s="282">
        <f t="shared" si="16"/>
        <v>0</v>
      </c>
      <c r="H227" s="282">
        <f t="shared" si="16"/>
        <v>0</v>
      </c>
      <c r="I227" s="282">
        <f t="shared" si="16"/>
        <v>0</v>
      </c>
      <c r="J227" s="282">
        <f t="shared" si="16"/>
        <v>0</v>
      </c>
      <c r="K227" s="282">
        <f t="shared" si="16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229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329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0.88369422696058697</v>
      </c>
      <c r="D7" s="221">
        <v>6.4270676332339349E-2</v>
      </c>
      <c r="E7" s="221">
        <v>7.3942684840737946E-2</v>
      </c>
      <c r="F7" s="221">
        <v>6.4297986818032983E-3</v>
      </c>
      <c r="G7" s="221">
        <v>7.2919565020395658E-3</v>
      </c>
      <c r="H7" s="221">
        <v>8.6193715866008276E-3</v>
      </c>
      <c r="I7" s="222">
        <v>9.5959705185309479E-3</v>
      </c>
      <c r="J7" s="222">
        <v>1.0512372382345826E-2</v>
      </c>
      <c r="K7" s="223">
        <v>1.1561074431464459E-2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7.8095168786787217E-5</v>
      </c>
      <c r="D8" s="225">
        <v>2.3856705099308093E-5</v>
      </c>
      <c r="E8" s="221">
        <v>1.4147481689964641E-5</v>
      </c>
      <c r="F8" s="225">
        <v>1.7182956481943378E-5</v>
      </c>
      <c r="G8" s="225">
        <v>1.6079495858668314E-5</v>
      </c>
      <c r="H8" s="225">
        <v>1.1013081304067617E-5</v>
      </c>
      <c r="I8" s="226">
        <v>1.1064714458219443E-5</v>
      </c>
      <c r="J8" s="226">
        <v>1.1077221372718134E-5</v>
      </c>
      <c r="K8" s="227">
        <v>1.1087127361345676E-5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10.585201368898186</v>
      </c>
      <c r="D9" s="225">
        <v>12.40715</v>
      </c>
      <c r="E9" s="221">
        <v>20.892900000000001</v>
      </c>
      <c r="F9" s="225">
        <v>25.840218430280508</v>
      </c>
      <c r="G9" s="225">
        <v>27.812576303615693</v>
      </c>
      <c r="H9" s="225">
        <v>34.067676158943499</v>
      </c>
      <c r="I9" s="226">
        <v>36.844507997176301</v>
      </c>
      <c r="J9" s="226">
        <v>37.981194570866293</v>
      </c>
      <c r="K9" s="227">
        <v>38.990823956397584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17.932330449281761</v>
      </c>
      <c r="D11" s="225">
        <v>24.336505785839645</v>
      </c>
      <c r="E11" s="221">
        <v>28.116966679726865</v>
      </c>
      <c r="F11" s="225">
        <v>47.449231893085141</v>
      </c>
      <c r="G11" s="225">
        <v>84.868280304960535</v>
      </c>
      <c r="H11" s="225">
        <v>92.283933469065332</v>
      </c>
      <c r="I11" s="226">
        <v>88.670475942262627</v>
      </c>
      <c r="J11" s="226">
        <v>92.391253697069516</v>
      </c>
      <c r="K11" s="227">
        <v>99.783696623981399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8.2543975764600006</v>
      </c>
      <c r="D13" s="225">
        <v>10.232496362690002</v>
      </c>
      <c r="E13" s="221">
        <v>10.781823471300001</v>
      </c>
      <c r="F13" s="225">
        <v>11.566836209524066</v>
      </c>
      <c r="G13" s="225">
        <v>12.209415459297929</v>
      </c>
      <c r="H13" s="225">
        <v>12.217995408257728</v>
      </c>
      <c r="I13" s="226">
        <v>13.069849380613412</v>
      </c>
      <c r="J13" s="226">
        <v>14.831992914596499</v>
      </c>
      <c r="K13" s="227">
        <v>16.873093359314488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1.6701510000000002</v>
      </c>
      <c r="D14" s="225">
        <v>1.0717455</v>
      </c>
      <c r="E14" s="221">
        <v>0.47334000000000004</v>
      </c>
      <c r="F14" s="225">
        <v>0.56960749999999993</v>
      </c>
      <c r="G14" s="225">
        <v>0.62138999999999989</v>
      </c>
      <c r="H14" s="225">
        <v>0.69906374999999987</v>
      </c>
      <c r="I14" s="226">
        <v>0.73790062500000009</v>
      </c>
      <c r="J14" s="226">
        <v>0.76379187500000012</v>
      </c>
      <c r="K14" s="227">
        <v>0.77673750000000008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6.959013395719623</v>
      </c>
      <c r="D15" s="225">
        <v>7.0440412093432716</v>
      </c>
      <c r="E15" s="221">
        <v>5.8517297857557002</v>
      </c>
      <c r="F15" s="225">
        <v>4.9159670436216905</v>
      </c>
      <c r="G15" s="225">
        <v>5.277991023479105</v>
      </c>
      <c r="H15" s="225">
        <v>5.5583362352271433</v>
      </c>
      <c r="I15" s="226">
        <v>5.9829164042292806</v>
      </c>
      <c r="J15" s="226">
        <v>6.1762777824784116</v>
      </c>
      <c r="K15" s="227">
        <v>6.5046516002029691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0.1975070995232994</v>
      </c>
      <c r="D16" s="225">
        <v>0.21983260639610971</v>
      </c>
      <c r="E16" s="221">
        <v>0.20749241929567708</v>
      </c>
      <c r="F16" s="225">
        <v>0.23556834932205753</v>
      </c>
      <c r="G16" s="225">
        <v>0.22644058774327513</v>
      </c>
      <c r="H16" s="225">
        <v>0.21936328224099202</v>
      </c>
      <c r="I16" s="226">
        <v>0.21600289955118271</v>
      </c>
      <c r="J16" s="226">
        <v>0.21791292758584627</v>
      </c>
      <c r="K16" s="227">
        <v>0.22024926699297945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9.3080400000000001</v>
      </c>
      <c r="D17" s="225">
        <v>6.4685711814444806</v>
      </c>
      <c r="E17" s="221">
        <v>8.5082900035742757</v>
      </c>
      <c r="F17" s="225">
        <v>11.909467051165594</v>
      </c>
      <c r="G17" s="225">
        <v>24.39645675353772</v>
      </c>
      <c r="H17" s="225">
        <v>31.601768596538822</v>
      </c>
      <c r="I17" s="226">
        <v>34.07489058566712</v>
      </c>
      <c r="J17" s="226">
        <v>35.673350918018023</v>
      </c>
      <c r="K17" s="227">
        <v>38.042882782313683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0.48203759326129308</v>
      </c>
      <c r="D19" s="225">
        <v>0.53631876603906659</v>
      </c>
      <c r="E19" s="221">
        <v>0.64292696447619124</v>
      </c>
      <c r="F19" s="225">
        <v>0.75550001577102688</v>
      </c>
      <c r="G19" s="225">
        <v>0.90520392872093847</v>
      </c>
      <c r="H19" s="225">
        <v>1.0451324453109212</v>
      </c>
      <c r="I19" s="226">
        <v>1.0760990669587205</v>
      </c>
      <c r="J19" s="226">
        <v>1.1596677824560626</v>
      </c>
      <c r="K19" s="227">
        <v>1.1760002652027466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1.2443348386235154E-3</v>
      </c>
      <c r="D20" s="225">
        <v>1.9947965693794555E-3</v>
      </c>
      <c r="E20" s="221">
        <v>2.6482732470272897E-3</v>
      </c>
      <c r="F20" s="225">
        <v>3.8554420964761263E-3</v>
      </c>
      <c r="G20" s="225">
        <v>4.7343889798638072E-3</v>
      </c>
      <c r="H20" s="225">
        <v>5.5660640319152247E-3</v>
      </c>
      <c r="I20" s="226">
        <v>6.1727533799305007E-3</v>
      </c>
      <c r="J20" s="226">
        <v>6.7349973635936868E-3</v>
      </c>
      <c r="K20" s="227">
        <v>7.3935284317357053E-3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5.0191657928095094E-2</v>
      </c>
      <c r="D21" s="225">
        <v>5.0386097804490215E-2</v>
      </c>
      <c r="E21" s="221">
        <v>6.665824689966221E-2</v>
      </c>
      <c r="F21" s="225">
        <v>4.6815584932274175E-2</v>
      </c>
      <c r="G21" s="225">
        <v>5.2499428238559506E-2</v>
      </c>
      <c r="H21" s="225">
        <v>5.128192990685488E-2</v>
      </c>
      <c r="I21" s="226">
        <v>5.4629415707425022E-2</v>
      </c>
      <c r="J21" s="226">
        <v>6.2704054228119394E-2</v>
      </c>
      <c r="K21" s="227">
        <v>7.2713743021508168E-2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1.2340572839709514</v>
      </c>
      <c r="D22" s="225">
        <v>1.2331104066632947</v>
      </c>
      <c r="E22" s="221">
        <v>1.4617954608772199</v>
      </c>
      <c r="F22" s="225">
        <v>1.5902775370272</v>
      </c>
      <c r="G22" s="225">
        <v>1.7186331629307194</v>
      </c>
      <c r="H22" s="225">
        <v>1.6361078615723088</v>
      </c>
      <c r="I22" s="226">
        <v>1.7026650075269489</v>
      </c>
      <c r="J22" s="226">
        <v>1.7469595891113114</v>
      </c>
      <c r="K22" s="227">
        <v>1.7693336826379049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0.52843333493023292</v>
      </c>
      <c r="D23" s="225">
        <v>0.52254258463953429</v>
      </c>
      <c r="E23" s="221">
        <v>0.45277827903488466</v>
      </c>
      <c r="F23" s="225">
        <v>0.41451820631189429</v>
      </c>
      <c r="G23" s="225">
        <v>0.45139275251520455</v>
      </c>
      <c r="H23" s="225">
        <v>0.46005537872727242</v>
      </c>
      <c r="I23" s="226">
        <v>0.47166217212006195</v>
      </c>
      <c r="J23" s="226">
        <v>0.48583191870023945</v>
      </c>
      <c r="K23" s="227">
        <v>0.4966569989341818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0.11230946673541622</v>
      </c>
      <c r="H24" s="225">
        <v>0.106070051916782</v>
      </c>
      <c r="I24" s="226">
        <v>0.11230946673541622</v>
      </c>
      <c r="J24" s="226">
        <v>0.13102771119131895</v>
      </c>
      <c r="K24" s="227">
        <v>0.15598537046585589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0.14975593937651344</v>
      </c>
      <c r="D25" s="225">
        <v>0.11231695453238508</v>
      </c>
      <c r="E25" s="221">
        <v>2.5832899542448561E-2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0.74697000000000002</v>
      </c>
      <c r="D27" s="225">
        <v>1.5831375000000001</v>
      </c>
      <c r="E27" s="221">
        <v>0.67220999999999997</v>
      </c>
      <c r="F27" s="225">
        <v>1.8947415083527812</v>
      </c>
      <c r="G27" s="225">
        <v>2.1663594549449887</v>
      </c>
      <c r="H27" s="225">
        <v>2.2531018673693755</v>
      </c>
      <c r="I27" s="226">
        <v>2.424010313907536</v>
      </c>
      <c r="J27" s="226">
        <v>2.7034597213772198</v>
      </c>
      <c r="K27" s="227">
        <v>2.9756104017780611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0.38261751703281593</v>
      </c>
      <c r="E28" s="221">
        <v>1.8059120434573181E-2</v>
      </c>
      <c r="F28" s="225">
        <v>2.4078827246097573E-2</v>
      </c>
      <c r="G28" s="225">
        <v>2.3538135156211951E-2</v>
      </c>
      <c r="H28" s="225">
        <v>2.773150372719008E-2</v>
      </c>
      <c r="I28" s="226">
        <v>2.9373241948514914E-2</v>
      </c>
      <c r="J28" s="226">
        <v>3.0467734096064812E-2</v>
      </c>
      <c r="K28" s="227">
        <v>3.1014980169839758E-2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0.9966600000000001</v>
      </c>
      <c r="D30" s="225">
        <v>0.96600000000000008</v>
      </c>
      <c r="E30" s="221">
        <v>1.6380000000000001</v>
      </c>
      <c r="F30" s="225">
        <v>3.1080000000000001</v>
      </c>
      <c r="G30" s="225">
        <v>4.0095833203045181</v>
      </c>
      <c r="H30" s="225">
        <v>5.5963841264863312</v>
      </c>
      <c r="I30" s="226">
        <v>7.2603266843280592</v>
      </c>
      <c r="J30" s="226">
        <v>8.2441006434018913</v>
      </c>
      <c r="K30" s="227">
        <v>9.1480785831650806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8.4308014919725878</v>
      </c>
      <c r="D31" s="225">
        <v>9.0992918994293959</v>
      </c>
      <c r="E31" s="221">
        <v>10.713553521972612</v>
      </c>
      <c r="F31" s="225">
        <v>11.12635858840566</v>
      </c>
      <c r="G31" s="225">
        <v>10.889717884652544</v>
      </c>
      <c r="H31" s="225">
        <v>11.834556202429319</v>
      </c>
      <c r="I31" s="226">
        <v>12.321407273361098</v>
      </c>
      <c r="J31" s="226">
        <v>12.570482707037531</v>
      </c>
      <c r="K31" s="227">
        <v>13.362377912906265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0.74859089828434588</v>
      </c>
      <c r="D32" s="225">
        <v>0.62015021682387483</v>
      </c>
      <c r="E32" s="221">
        <v>0.51345276707001275</v>
      </c>
      <c r="F32" s="225">
        <v>0.58820574711190321</v>
      </c>
      <c r="G32" s="225">
        <v>0.61277104928654291</v>
      </c>
      <c r="H32" s="225">
        <v>0.62712534254970798</v>
      </c>
      <c r="I32" s="226">
        <v>0.64544277897923974</v>
      </c>
      <c r="J32" s="226">
        <v>0.66571611336423919</v>
      </c>
      <c r="K32" s="227">
        <v>0.68078690132362984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0.8754402436232871</v>
      </c>
      <c r="D34" s="225">
        <v>0.90582675856791028</v>
      </c>
      <c r="E34" s="221">
        <v>1.4799606158378764</v>
      </c>
      <c r="F34" s="225">
        <v>4.4229090112558342</v>
      </c>
      <c r="G34" s="225">
        <v>4.7851570282576752</v>
      </c>
      <c r="H34" s="225">
        <v>5.4695796426601033</v>
      </c>
      <c r="I34" s="226">
        <v>5.9136565737456976</v>
      </c>
      <c r="J34" s="226">
        <v>6.3184968338153</v>
      </c>
      <c r="K34" s="227">
        <v>6.8633682140005332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2.6929461158732005E-2</v>
      </c>
      <c r="D37" s="225">
        <v>1.8681079508897525E-2</v>
      </c>
      <c r="E37" s="221">
        <v>1.4262960818198889E-2</v>
      </c>
      <c r="F37" s="225">
        <v>1.3868739074831807E-2</v>
      </c>
      <c r="G37" s="225">
        <v>1.452764747371937E-2</v>
      </c>
      <c r="H37" s="225">
        <v>1.5072138884032601E-2</v>
      </c>
      <c r="I37" s="226">
        <v>1.5617508246251539E-2</v>
      </c>
      <c r="J37" s="226">
        <v>1.669664388002878E-2</v>
      </c>
      <c r="K37" s="227">
        <v>1.7238077816887784E-2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28.675051784280093</v>
      </c>
      <c r="D38" s="225">
        <v>39.166372063948081</v>
      </c>
      <c r="E38" s="221">
        <v>46.026884214856658</v>
      </c>
      <c r="F38" s="225">
        <v>46.767108416425529</v>
      </c>
      <c r="G38" s="225">
        <v>53.347632002551052</v>
      </c>
      <c r="H38" s="225">
        <v>60.939285421507002</v>
      </c>
      <c r="I38" s="226">
        <v>64.824634385578577</v>
      </c>
      <c r="J38" s="226">
        <v>70.130276736134363</v>
      </c>
      <c r="K38" s="227">
        <v>75.250420597217968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6.6138785882711515</v>
      </c>
      <c r="G41" s="225">
        <v>5.6064505126241579</v>
      </c>
      <c r="H41" s="225">
        <v>5.8140968279065328</v>
      </c>
      <c r="I41" s="226">
        <v>6.0217431431889104</v>
      </c>
      <c r="J41" s="226">
        <v>6.4370357737536636</v>
      </c>
      <c r="K41" s="227">
        <v>6.6446820890360403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2.3972814837858518</v>
      </c>
      <c r="D42" s="225">
        <v>2.1009964451903751</v>
      </c>
      <c r="E42" s="221">
        <v>1.2779360790000001</v>
      </c>
      <c r="F42" s="225">
        <v>1.7931829989389854</v>
      </c>
      <c r="G42" s="225">
        <v>1.6976662986370812</v>
      </c>
      <c r="H42" s="225">
        <v>1.8120865112525941</v>
      </c>
      <c r="I42" s="226">
        <v>1.9626823064618861</v>
      </c>
      <c r="J42" s="226">
        <v>2.1614857178908697</v>
      </c>
      <c r="K42" s="227">
        <v>2.3477357773846625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2.4205683906094433</v>
      </c>
      <c r="D43" s="225">
        <v>2.6911021020990651</v>
      </c>
      <c r="E43" s="221">
        <v>3.0870714316650276</v>
      </c>
      <c r="F43" s="225">
        <v>3.7316512549539933</v>
      </c>
      <c r="G43" s="225">
        <v>4.1843264509031783</v>
      </c>
      <c r="H43" s="225">
        <v>4.1204505452610727</v>
      </c>
      <c r="I43" s="226">
        <v>4.2335080409825521</v>
      </c>
      <c r="J43" s="226">
        <v>4.4315593786255665</v>
      </c>
      <c r="K43" s="227">
        <v>4.6629548267684902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2.4402000000000004</v>
      </c>
      <c r="D44" s="225">
        <v>2.650865</v>
      </c>
      <c r="E44" s="221">
        <v>3.2631899999999998</v>
      </c>
      <c r="F44" s="225">
        <v>4.0589021557112446</v>
      </c>
      <c r="G44" s="225">
        <v>4.1814064993715991</v>
      </c>
      <c r="H44" s="225">
        <v>4.0254668642381342</v>
      </c>
      <c r="I44" s="226">
        <v>4.2771300522638862</v>
      </c>
      <c r="J44" s="226">
        <v>4.9436840656664183</v>
      </c>
      <c r="K44" s="227">
        <v>5.7984251439081316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2.3886146868031789E-2</v>
      </c>
      <c r="D46" s="225">
        <v>4.5360000000000004E-2</v>
      </c>
      <c r="E46" s="221">
        <v>0.14196</v>
      </c>
      <c r="F46" s="225">
        <v>0.11571164147697378</v>
      </c>
      <c r="G46" s="225">
        <v>0.10930041277009574</v>
      </c>
      <c r="H46" s="225">
        <v>0.11351715158584989</v>
      </c>
      <c r="I46" s="226">
        <v>0.11775690627035587</v>
      </c>
      <c r="J46" s="226">
        <v>0.12593223586593785</v>
      </c>
      <c r="K46" s="227">
        <v>0.13006882176297607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1.0926343092849795</v>
      </c>
      <c r="D47" s="225">
        <v>1.1183208223966876</v>
      </c>
      <c r="E47" s="221">
        <v>0.97405119185923272</v>
      </c>
      <c r="F47" s="225">
        <v>0.73934320075260462</v>
      </c>
      <c r="G47" s="225">
        <v>0.86140814376885533</v>
      </c>
      <c r="H47" s="225">
        <v>0.89331214909362766</v>
      </c>
      <c r="I47" s="226">
        <v>0.92521615441840022</v>
      </c>
      <c r="J47" s="226">
        <v>0.9890241650679451</v>
      </c>
      <c r="K47" s="227">
        <v>1.0209281703927175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3.255E-4</v>
      </c>
      <c r="D49" s="225">
        <v>1.9425000000000009E-4</v>
      </c>
      <c r="E49" s="221">
        <v>6.3E-5</v>
      </c>
      <c r="F49" s="225">
        <v>8.4000000000000003E-4</v>
      </c>
      <c r="G49" s="225">
        <v>1.1678687448728469E-3</v>
      </c>
      <c r="H49" s="225">
        <v>1.1029871479354665E-3</v>
      </c>
      <c r="I49" s="226">
        <v>1.1678687448728469E-3</v>
      </c>
      <c r="J49" s="226">
        <v>1.3625135356849878E-3</v>
      </c>
      <c r="K49" s="227">
        <v>1.6220399234345092E-3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6.3839833786662359E-2</v>
      </c>
      <c r="D50" s="225">
        <v>0.33006131392833465</v>
      </c>
      <c r="E50" s="221">
        <v>0.89693210375437127</v>
      </c>
      <c r="F50" s="225">
        <v>1.9130916020858102</v>
      </c>
      <c r="G50" s="225">
        <v>2.5640488193627959</v>
      </c>
      <c r="H50" s="225">
        <v>2.7523366188727088</v>
      </c>
      <c r="I50" s="226">
        <v>2.953365962111711</v>
      </c>
      <c r="J50" s="226">
        <v>3.187031270678681</v>
      </c>
      <c r="K50" s="227">
        <v>3.3309465579080477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1.201179638933505</v>
      </c>
      <c r="D51" s="225">
        <v>1.1488439126138521</v>
      </c>
      <c r="E51" s="221">
        <v>1.1111137931260502</v>
      </c>
      <c r="F51" s="225">
        <v>1.3305160642872</v>
      </c>
      <c r="G51" s="225">
        <v>1.1063046684137727</v>
      </c>
      <c r="H51" s="225">
        <v>1.0304492105433329</v>
      </c>
      <c r="I51" s="226">
        <v>0.9808422415571274</v>
      </c>
      <c r="J51" s="226">
        <v>0.97339589149928907</v>
      </c>
      <c r="K51" s="227">
        <v>0.97616555831565655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1.1340000000000001E-2</v>
      </c>
      <c r="D52" s="225">
        <v>0.40131</v>
      </c>
      <c r="E52" s="221">
        <v>1.3171287904140927</v>
      </c>
      <c r="F52" s="225">
        <v>1.4771547544458736</v>
      </c>
      <c r="G52" s="225">
        <v>1.4398409156789249</v>
      </c>
      <c r="H52" s="225">
        <v>1.3762393287909964</v>
      </c>
      <c r="I52" s="226">
        <v>1.4603864034155343</v>
      </c>
      <c r="J52" s="226">
        <v>1.6938463894749556</v>
      </c>
      <c r="K52" s="227">
        <v>1.997829343331573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1.7442823038879402E-3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0.89748380029247943</v>
      </c>
      <c r="D54" s="225">
        <v>0.66928693725773669</v>
      </c>
      <c r="E54" s="221">
        <v>0.69527425207559557</v>
      </c>
      <c r="F54" s="225">
        <v>0.6800556706009101</v>
      </c>
      <c r="G54" s="225">
        <v>0.59322643321790591</v>
      </c>
      <c r="H54" s="225">
        <v>0.58910572722299726</v>
      </c>
      <c r="I54" s="226">
        <v>0.59287489109108293</v>
      </c>
      <c r="J54" s="226">
        <v>0.60563808977257894</v>
      </c>
      <c r="K54" s="227">
        <v>0.61687448825073898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4.3503094014523923E-2</v>
      </c>
      <c r="D55" s="225">
        <v>6.985829113953039E-2</v>
      </c>
      <c r="E55" s="221">
        <v>8.3364634699404874E-2</v>
      </c>
      <c r="F55" s="225">
        <v>0.10720612761749017</v>
      </c>
      <c r="G55" s="225">
        <v>7.9213967221669582E-2</v>
      </c>
      <c r="H55" s="225">
        <v>7.0628428031937293E-2</v>
      </c>
      <c r="I55" s="226">
        <v>6.4837484522821953E-2</v>
      </c>
      <c r="J55" s="226">
        <v>6.3364348522126135E-2</v>
      </c>
      <c r="K55" s="227">
        <v>6.3242542804564705E-2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1.0500000000000002E-3</v>
      </c>
      <c r="D58" s="225">
        <v>1.6275E-3</v>
      </c>
      <c r="E58" s="221">
        <v>2.5200000000000001E-3</v>
      </c>
      <c r="F58" s="225">
        <v>2.5200000000000001E-3</v>
      </c>
      <c r="G58" s="225">
        <v>3.3178663786642325E-2</v>
      </c>
      <c r="H58" s="225">
        <v>4.9151583534631352E-2</v>
      </c>
      <c r="I58" s="226">
        <v>5.6234895236020696E-2</v>
      </c>
      <c r="J58" s="226">
        <v>5.4428598890810392E-2</v>
      </c>
      <c r="K58" s="227">
        <v>4.712948800187397E-2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0.43869000000000002</v>
      </c>
      <c r="D59" s="225">
        <v>0.60523656257939218</v>
      </c>
      <c r="E59" s="221">
        <v>0.60644426679764074</v>
      </c>
      <c r="F59" s="225">
        <v>0.8171065183248547</v>
      </c>
      <c r="G59" s="225">
        <v>0.78558430744147312</v>
      </c>
      <c r="H59" s="225">
        <v>0.62975492970321456</v>
      </c>
      <c r="I59" s="226">
        <v>0.63016292308621991</v>
      </c>
      <c r="J59" s="226">
        <v>0.63061632499466524</v>
      </c>
      <c r="K59" s="227">
        <v>0.63092462462548882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3.0993900000000001</v>
      </c>
      <c r="D60" s="225">
        <v>3.4045493878171538</v>
      </c>
      <c r="E60" s="221">
        <v>9.3239999999999998</v>
      </c>
      <c r="F60" s="225">
        <v>11.942239230095689</v>
      </c>
      <c r="G60" s="225">
        <v>12.913060123475402</v>
      </c>
      <c r="H60" s="225">
        <v>14.302489748540898</v>
      </c>
      <c r="I60" s="226">
        <v>15.838435194200484</v>
      </c>
      <c r="J60" s="226">
        <v>17.212797622643851</v>
      </c>
      <c r="K60" s="227">
        <v>18.183177481358427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0.1871949242206418</v>
      </c>
      <c r="E62" s="221">
        <v>6.2806746594142044</v>
      </c>
      <c r="F62" s="225">
        <v>14.475403769330395</v>
      </c>
      <c r="G62" s="225">
        <v>14.826346244689459</v>
      </c>
      <c r="H62" s="225">
        <v>15.468793208100362</v>
      </c>
      <c r="I62" s="226">
        <v>16.123981715240351</v>
      </c>
      <c r="J62" s="226">
        <v>17.265965351609296</v>
      </c>
      <c r="K62" s="227">
        <v>17.864039802739651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0.79103860384500013</v>
      </c>
      <c r="D64" s="225">
        <v>0.37378726203000001</v>
      </c>
      <c r="E64" s="221">
        <v>0.42560617039500004</v>
      </c>
      <c r="F64" s="225">
        <v>0.51430465117500002</v>
      </c>
      <c r="G64" s="225">
        <v>0.54855977517219279</v>
      </c>
      <c r="H64" s="225">
        <v>0.45293050807565327</v>
      </c>
      <c r="I64" s="226">
        <v>0.46482468870667937</v>
      </c>
      <c r="J64" s="226">
        <v>0.4727541424606968</v>
      </c>
      <c r="K64" s="227">
        <v>0.47671886933770558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1.1153939999999999E-2</v>
      </c>
      <c r="D67" s="225">
        <v>7.981346751E-2</v>
      </c>
      <c r="E67" s="221">
        <v>5.5055427839999997E-2</v>
      </c>
      <c r="F67" s="225">
        <v>6.4087413810000007E-2</v>
      </c>
      <c r="G67" s="225">
        <v>6.6729158406945183E-2</v>
      </c>
      <c r="H67" s="225">
        <v>6.529007037200954E-2</v>
      </c>
      <c r="I67" s="226">
        <v>6.4951475499318123E-2</v>
      </c>
      <c r="J67" s="226">
        <v>6.6079215384263187E-2</v>
      </c>
      <c r="K67" s="227">
        <v>6.7244009102478339E-2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1.5532251467593539</v>
      </c>
      <c r="D68" s="225">
        <v>1.333622351423164</v>
      </c>
      <c r="E68" s="221">
        <v>1.2689711056727713</v>
      </c>
      <c r="F68" s="225">
        <v>1.1698190045522296</v>
      </c>
      <c r="G68" s="225">
        <v>1.1483980684310773</v>
      </c>
      <c r="H68" s="225">
        <v>1.1416745000426969</v>
      </c>
      <c r="I68" s="226">
        <v>1.1492426120266359</v>
      </c>
      <c r="J68" s="226">
        <v>1.1741278305204053</v>
      </c>
      <c r="K68" s="227">
        <v>1.1959501525550567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0.17533069005667995</v>
      </c>
      <c r="D69" s="225">
        <v>0.23687070511866076</v>
      </c>
      <c r="E69" s="221">
        <v>0.20433000000000001</v>
      </c>
      <c r="F69" s="225">
        <v>0.17303718897340706</v>
      </c>
      <c r="G69" s="225">
        <v>0.16266217758862112</v>
      </c>
      <c r="H69" s="225">
        <v>0.17466461858716165</v>
      </c>
      <c r="I69" s="226">
        <v>0.17087931741263979</v>
      </c>
      <c r="J69" s="226">
        <v>0.1709867523985712</v>
      </c>
      <c r="K69" s="227">
        <v>0.17107654724156451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3.6849804945169029</v>
      </c>
      <c r="D71" s="225">
        <v>0.78252974934884345</v>
      </c>
      <c r="E71" s="221">
        <v>2.3814000000000002</v>
      </c>
      <c r="F71" s="225">
        <v>1.1970000000000001</v>
      </c>
      <c r="G71" s="225">
        <v>0.983912530657158</v>
      </c>
      <c r="H71" s="225">
        <v>1.1614885847851191</v>
      </c>
      <c r="I71" s="226">
        <v>1.2355402006409857</v>
      </c>
      <c r="J71" s="226">
        <v>1.2840804024184109</v>
      </c>
      <c r="K71" s="227">
        <v>1.3290564665240074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7.6199399417557085</v>
      </c>
      <c r="D72" s="225">
        <v>7.9216100052141778</v>
      </c>
      <c r="E72" s="221">
        <v>7.7744043944700634</v>
      </c>
      <c r="F72" s="225">
        <v>7.6852490607336792</v>
      </c>
      <c r="G72" s="225">
        <v>7.2030000000000003</v>
      </c>
      <c r="H72" s="225">
        <v>6.8879999999999999</v>
      </c>
      <c r="I72" s="226">
        <v>6.4889999999999999</v>
      </c>
      <c r="J72" s="226">
        <v>6.5989036542643991</v>
      </c>
      <c r="K72" s="227">
        <v>6.6863725328339942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0.1519476175492887</v>
      </c>
      <c r="E73" s="221">
        <v>0.26700997284029371</v>
      </c>
      <c r="F73" s="225">
        <v>0.27702565006579494</v>
      </c>
      <c r="G73" s="225">
        <v>0.27530298157584965</v>
      </c>
      <c r="H73" s="225">
        <v>0.28549938830088117</v>
      </c>
      <c r="I73" s="226">
        <v>0.29569579502591264</v>
      </c>
      <c r="J73" s="226">
        <v>0.31608860847597559</v>
      </c>
      <c r="K73" s="227">
        <v>0.326285015201007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9.1588009312799992E-2</v>
      </c>
      <c r="D74" s="225">
        <v>5.5501716343499999E-2</v>
      </c>
      <c r="E74" s="221">
        <v>0.13739536678035</v>
      </c>
      <c r="F74" s="225">
        <v>0.14488671975714426</v>
      </c>
      <c r="G74" s="225">
        <v>0.14766388408364103</v>
      </c>
      <c r="H74" s="225">
        <v>0.14587950895409491</v>
      </c>
      <c r="I74" s="226">
        <v>0.14588377700881022</v>
      </c>
      <c r="J74" s="226">
        <v>0.14878802269624705</v>
      </c>
      <c r="K74" s="227">
        <v>0.15157097973588735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2.4570000000000004E-3</v>
      </c>
      <c r="D76" s="225">
        <v>5.9017466549642671E-3</v>
      </c>
      <c r="E76" s="221">
        <v>1.2891002955453259E-2</v>
      </c>
      <c r="F76" s="225">
        <v>1.0797319296423007E-2</v>
      </c>
      <c r="G76" s="225">
        <v>9.9575259094735712E-3</v>
      </c>
      <c r="H76" s="225">
        <v>9.4043300256139266E-3</v>
      </c>
      <c r="I76" s="226">
        <v>9.9575259094735694E-3</v>
      </c>
      <c r="J76" s="226">
        <v>1.1617113561052501E-2</v>
      </c>
      <c r="K76" s="227">
        <v>1.3829897096491073E-2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1.5374642122965512</v>
      </c>
      <c r="D83" s="225">
        <v>1.962885800704139</v>
      </c>
      <c r="E83" s="221">
        <v>2.0475620356413788</v>
      </c>
      <c r="F83" s="225">
        <v>2.0473135077862068</v>
      </c>
      <c r="G83" s="225">
        <v>1.730931654254223</v>
      </c>
      <c r="H83" s="225">
        <v>1.6940491499347023</v>
      </c>
      <c r="I83" s="226">
        <v>1.6811351672378727</v>
      </c>
      <c r="J83" s="226">
        <v>1.7007233295135931</v>
      </c>
      <c r="K83" s="227">
        <v>1.7199790914364779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0</v>
      </c>
      <c r="E84" s="221">
        <v>0</v>
      </c>
      <c r="F84" s="225">
        <v>0</v>
      </c>
      <c r="G84" s="225">
        <v>0</v>
      </c>
      <c r="H84" s="225">
        <v>0</v>
      </c>
      <c r="I84" s="226">
        <v>0</v>
      </c>
      <c r="J84" s="226">
        <v>0</v>
      </c>
      <c r="K84" s="227">
        <v>0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11.769594974416778</v>
      </c>
      <c r="D85" s="225">
        <v>12.829384615384615</v>
      </c>
      <c r="E85" s="221">
        <v>13.87130769230769</v>
      </c>
      <c r="F85" s="225">
        <v>14.913230769230767</v>
      </c>
      <c r="G85" s="225">
        <v>17.329877489324264</v>
      </c>
      <c r="H85" s="225">
        <v>20.08453222586472</v>
      </c>
      <c r="I85" s="226">
        <v>22.574642086878995</v>
      </c>
      <c r="J85" s="226">
        <v>25.749666847050811</v>
      </c>
      <c r="K85" s="227">
        <v>25.930593316135489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36.870246306795714</v>
      </c>
      <c r="D86" s="225">
        <v>42.49541736236381</v>
      </c>
      <c r="E86" s="221">
        <v>41.67285133109386</v>
      </c>
      <c r="F86" s="225">
        <v>33.778157321759949</v>
      </c>
      <c r="G86" s="225">
        <v>33.897433842366297</v>
      </c>
      <c r="H86" s="225">
        <v>36.637545196136308</v>
      </c>
      <c r="I86" s="226">
        <v>38.004103102825532</v>
      </c>
      <c r="J86" s="226">
        <v>38.553851810318434</v>
      </c>
      <c r="K86" s="227">
        <v>40.876068166039822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25.653713079759299</v>
      </c>
      <c r="D87" s="225">
        <v>31.626245000000004</v>
      </c>
      <c r="E87" s="221">
        <v>36.038519999999998</v>
      </c>
      <c r="F87" s="225">
        <v>44.829287640100418</v>
      </c>
      <c r="G87" s="225">
        <v>47.163546391971188</v>
      </c>
      <c r="H87" s="225">
        <v>47.294459838437923</v>
      </c>
      <c r="I87" s="226">
        <v>46.822111132461785</v>
      </c>
      <c r="J87" s="226">
        <v>49.005855977847716</v>
      </c>
      <c r="K87" s="227">
        <v>52.188250843832463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78.517129848708748</v>
      </c>
      <c r="D88" s="225">
        <v>22.730143624047255</v>
      </c>
      <c r="E88" s="221">
        <v>97.6789803196978</v>
      </c>
      <c r="F88" s="225">
        <v>71.525584510797088</v>
      </c>
      <c r="G88" s="225">
        <v>94.105573125413173</v>
      </c>
      <c r="H88" s="225">
        <v>109.18403734687539</v>
      </c>
      <c r="I88" s="226">
        <v>157.84397703620178</v>
      </c>
      <c r="J88" s="226">
        <v>172.87980280757046</v>
      </c>
      <c r="K88" s="227">
        <v>187.86104563448728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0.13126194585230602</v>
      </c>
      <c r="D89" s="225">
        <v>0.11439604935071356</v>
      </c>
      <c r="E89" s="221">
        <v>8.5375832891047235E-2</v>
      </c>
      <c r="F89" s="225">
        <v>5.6903136757611689E-2</v>
      </c>
      <c r="G89" s="225">
        <v>6.3958193296643331E-2</v>
      </c>
      <c r="H89" s="225">
        <v>6.7400158061237933E-2</v>
      </c>
      <c r="I89" s="226">
        <v>7.059473814295783E-2</v>
      </c>
      <c r="J89" s="226">
        <v>7.3066004482239655E-2</v>
      </c>
      <c r="K89" s="227">
        <v>7.4583282384834887E-2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4.2403831476796071E-2</v>
      </c>
      <c r="D90" s="225">
        <v>0.12187589141345638</v>
      </c>
      <c r="E90" s="221">
        <v>0.14036288618130643</v>
      </c>
      <c r="F90" s="225">
        <v>0.43429623402356615</v>
      </c>
      <c r="G90" s="225">
        <v>0.52253017223976228</v>
      </c>
      <c r="H90" s="225">
        <v>0.60446250841770843</v>
      </c>
      <c r="I90" s="226">
        <v>0.6254240762691089</v>
      </c>
      <c r="J90" s="226">
        <v>0.67488068011928459</v>
      </c>
      <c r="K90" s="227">
        <v>0.68542479634860187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7.2982559650814105</v>
      </c>
      <c r="D91" s="225">
        <v>6.817373736697987</v>
      </c>
      <c r="E91" s="221">
        <v>6.3505587143575077</v>
      </c>
      <c r="F91" s="225">
        <v>5.6411169085862847</v>
      </c>
      <c r="G91" s="225">
        <v>5.4243116872640158</v>
      </c>
      <c r="H91" s="225">
        <v>5.3307801650620688</v>
      </c>
      <c r="I91" s="226">
        <v>5.3117224437912931</v>
      </c>
      <c r="J91" s="226">
        <v>5.3914022802411816</v>
      </c>
      <c r="K91" s="227">
        <v>5.4670153947533455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4.2000000000000002E-4</v>
      </c>
      <c r="D92" s="225">
        <v>4.2000000000000002E-4</v>
      </c>
      <c r="E92" s="221">
        <v>4.2000000000000002E-4</v>
      </c>
      <c r="F92" s="225">
        <v>4.2000000000000002E-4</v>
      </c>
      <c r="G92" s="225">
        <v>7.2243429146627916E-4</v>
      </c>
      <c r="H92" s="225">
        <v>6.8229905305148587E-4</v>
      </c>
      <c r="I92" s="226">
        <v>7.2243429146627916E-4</v>
      </c>
      <c r="J92" s="226">
        <v>8.4284000671065891E-4</v>
      </c>
      <c r="K92" s="227">
        <v>1.0033809603698322E-3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0.23070968504611442</v>
      </c>
      <c r="D93" s="225">
        <v>0.26518590188308055</v>
      </c>
      <c r="E93" s="221">
        <v>0.27402222725354403</v>
      </c>
      <c r="F93" s="225">
        <v>0.32217763336809335</v>
      </c>
      <c r="G93" s="225">
        <v>0.35077906458171088</v>
      </c>
      <c r="H93" s="225">
        <v>0.37063906592379287</v>
      </c>
      <c r="I93" s="226">
        <v>0.50031019176623714</v>
      </c>
      <c r="J93" s="226">
        <v>0.50037014839882621</v>
      </c>
      <c r="K93" s="227">
        <v>0.50060461487669217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5.9836627182977012E-2</v>
      </c>
      <c r="D94" s="225">
        <v>0.10934740148857125</v>
      </c>
      <c r="E94" s="221">
        <v>9.5232900000000009E-2</v>
      </c>
      <c r="F94" s="225">
        <v>9.6418924804198725E-2</v>
      </c>
      <c r="G94" s="225">
        <v>0.15609941094009772</v>
      </c>
      <c r="H94" s="225">
        <v>0.18159855931551924</v>
      </c>
      <c r="I94" s="226">
        <v>0.19840102614352961</v>
      </c>
      <c r="J94" s="226">
        <v>0.21461537235679135</v>
      </c>
      <c r="K94" s="227">
        <v>0.2278451779010259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9.113762259488734</v>
      </c>
      <c r="D95" s="225">
        <v>5.43068340718869</v>
      </c>
      <c r="E95" s="221">
        <v>3.3034714207483593</v>
      </c>
      <c r="F95" s="225">
        <v>5.8268690955323308</v>
      </c>
      <c r="G95" s="225">
        <v>7.0025408441370907</v>
      </c>
      <c r="H95" s="225">
        <v>9.0888567772177193</v>
      </c>
      <c r="I95" s="226">
        <v>9.8013707502045406</v>
      </c>
      <c r="J95" s="226">
        <v>10.264214070382184</v>
      </c>
      <c r="K95" s="227">
        <v>10.952039826785599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1.89E-2</v>
      </c>
      <c r="D96" s="225">
        <v>1.89E-2</v>
      </c>
      <c r="E96" s="221">
        <v>1.89E-2</v>
      </c>
      <c r="F96" s="225">
        <v>1.89E-2</v>
      </c>
      <c r="G96" s="225">
        <v>3.8742709304493757E-2</v>
      </c>
      <c r="H96" s="225">
        <v>4.0177624463919447E-2</v>
      </c>
      <c r="I96" s="226">
        <v>4.1612539623345157E-2</v>
      </c>
      <c r="J96" s="226">
        <v>4.4482369942196544E-2</v>
      </c>
      <c r="K96" s="227">
        <v>4.5917285101622241E-2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48.008986175456741</v>
      </c>
      <c r="D98" s="225">
        <v>82.73221513228215</v>
      </c>
      <c r="E98" s="221">
        <v>85.479538258748406</v>
      </c>
      <c r="F98" s="225">
        <v>103.99054116922463</v>
      </c>
      <c r="G98" s="225">
        <v>105.98961382699807</v>
      </c>
      <c r="H98" s="225">
        <v>106.91632086451015</v>
      </c>
      <c r="I98" s="226">
        <v>103.80360537362283</v>
      </c>
      <c r="J98" s="226">
        <v>108.18179808880021</v>
      </c>
      <c r="K98" s="227">
        <v>115.92912582887251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1.118565</v>
      </c>
      <c r="D99" s="225">
        <v>0.43761899999999998</v>
      </c>
      <c r="E99" s="221">
        <v>0.34175400000000006</v>
      </c>
      <c r="F99" s="225">
        <v>0.36855000000000004</v>
      </c>
      <c r="G99" s="225">
        <v>0.29153981562255848</v>
      </c>
      <c r="H99" s="225">
        <v>0.34946800658815497</v>
      </c>
      <c r="I99" s="226">
        <v>0.37296400481336878</v>
      </c>
      <c r="J99" s="226">
        <v>0.38774927900783512</v>
      </c>
      <c r="K99" s="227">
        <v>0.40355552724373001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0.27405000000000002</v>
      </c>
      <c r="D101" s="225">
        <v>0.21903</v>
      </c>
      <c r="E101" s="221">
        <v>0.16674000000000003</v>
      </c>
      <c r="F101" s="225">
        <v>0.14582400000000001</v>
      </c>
      <c r="G101" s="225">
        <v>0.15580071227741332</v>
      </c>
      <c r="H101" s="225">
        <v>0.17527580131208997</v>
      </c>
      <c r="I101" s="226">
        <v>0.18501334582942827</v>
      </c>
      <c r="J101" s="226">
        <v>0.1915050421743206</v>
      </c>
      <c r="K101" s="227">
        <v>0.19475089034676671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1.2175906651007424E-2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54.602689811298674</v>
      </c>
      <c r="D105" s="225">
        <v>55.4188832082178</v>
      </c>
      <c r="E105" s="221">
        <v>56.89157874192987</v>
      </c>
      <c r="F105" s="225">
        <v>67.747002861219983</v>
      </c>
      <c r="G105" s="225">
        <v>77.389640156382882</v>
      </c>
      <c r="H105" s="225">
        <v>70.688418795481198</v>
      </c>
      <c r="I105" s="226">
        <v>64.134168073058134</v>
      </c>
      <c r="J105" s="226">
        <v>64.829253305474751</v>
      </c>
      <c r="K105" s="227">
        <v>65.44286266491298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3.2138036529567784E-4</v>
      </c>
      <c r="D106" s="225">
        <v>5.2844124037875243E-4</v>
      </c>
      <c r="E106" s="221">
        <v>7.2690238768724426E-4</v>
      </c>
      <c r="F106" s="225">
        <v>1.0295710047583968E-3</v>
      </c>
      <c r="G106" s="225">
        <v>1.2656345512459697E-3</v>
      </c>
      <c r="H106" s="225">
        <v>1.5016980977335427E-3</v>
      </c>
      <c r="I106" s="226">
        <v>1.7377616442211157E-3</v>
      </c>
      <c r="J106" s="226">
        <v>1.9738251907086887E-3</v>
      </c>
      <c r="K106" s="227">
        <v>2.2098887371962616E-3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0.14938290353178488</v>
      </c>
      <c r="D107" s="225">
        <v>0.18150222628899104</v>
      </c>
      <c r="E107" s="221">
        <v>0.22412354326859282</v>
      </c>
      <c r="F107" s="225">
        <v>0.24548346008338109</v>
      </c>
      <c r="G107" s="225">
        <v>0.21707771119995134</v>
      </c>
      <c r="H107" s="225">
        <v>0.19458029276952327</v>
      </c>
      <c r="I107" s="226">
        <v>0.20122779945603972</v>
      </c>
      <c r="J107" s="226">
        <v>0.20575825607992129</v>
      </c>
      <c r="K107" s="227">
        <v>0.20806784940322595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1.6264291133664444E-2</v>
      </c>
      <c r="D108" s="225">
        <v>2.0982474584341874E-2</v>
      </c>
      <c r="E108" s="221">
        <v>2.5139626188319653E-2</v>
      </c>
      <c r="F108" s="225">
        <v>4.4348561639181244E-2</v>
      </c>
      <c r="G108" s="225">
        <v>4.9372551276798619E-2</v>
      </c>
      <c r="H108" s="225">
        <v>5.2034796688782858E-2</v>
      </c>
      <c r="I108" s="226">
        <v>5.4697042100767104E-2</v>
      </c>
      <c r="J108" s="226">
        <v>5.6875242892390585E-2</v>
      </c>
      <c r="K108" s="227">
        <v>5.8327376753472888E-2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1.00652811E-3</v>
      </c>
      <c r="D109" s="225">
        <v>1.00652811E-3</v>
      </c>
      <c r="E109" s="221">
        <v>2.2454928300315001E-2</v>
      </c>
      <c r="F109" s="225">
        <v>3.0518187768138E-2</v>
      </c>
      <c r="G109" s="225">
        <v>3.2665732453072902E-2</v>
      </c>
      <c r="H109" s="225">
        <v>4.2942844022945223E-2</v>
      </c>
      <c r="I109" s="226">
        <v>4.5829074348522035E-2</v>
      </c>
      <c r="J109" s="226">
        <v>4.7753227898906583E-2</v>
      </c>
      <c r="K109" s="227">
        <v>4.8715304674098847E-2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2.5885314121230343E-3</v>
      </c>
      <c r="F110" s="225">
        <v>3.1662149482679356E-3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10.489710909425648</v>
      </c>
      <c r="D112" s="225">
        <v>13.431932880153374</v>
      </c>
      <c r="E112" s="221">
        <v>17.142724136644073</v>
      </c>
      <c r="F112" s="225">
        <v>18.915724300973061</v>
      </c>
      <c r="G112" s="225">
        <v>19.096986166694727</v>
      </c>
      <c r="H112" s="225">
        <v>20.818519424882354</v>
      </c>
      <c r="I112" s="226">
        <v>21.745304451087314</v>
      </c>
      <c r="J112" s="226">
        <v>22.249024097234077</v>
      </c>
      <c r="K112" s="227">
        <v>23.688240978680618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4.3908441425193736E-3</v>
      </c>
      <c r="D117" s="225">
        <v>0</v>
      </c>
      <c r="E117" s="221">
        <v>0</v>
      </c>
      <c r="F117" s="225">
        <v>0</v>
      </c>
      <c r="G117" s="225">
        <v>0.58286460206060298</v>
      </c>
      <c r="H117" s="225">
        <v>0.60445217991469946</v>
      </c>
      <c r="I117" s="226">
        <v>0.62603975776879595</v>
      </c>
      <c r="J117" s="226">
        <v>0.66921491347698892</v>
      </c>
      <c r="K117" s="227">
        <v>0.69080249133108529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30.564730297920004</v>
      </c>
      <c r="D119" s="225">
        <v>33.983958438517504</v>
      </c>
      <c r="E119" s="221">
        <v>38.281739208615001</v>
      </c>
      <c r="F119" s="225">
        <v>42.911215167637472</v>
      </c>
      <c r="G119" s="225">
        <v>33.280474173601434</v>
      </c>
      <c r="H119" s="225">
        <v>27.293693492368572</v>
      </c>
      <c r="I119" s="226">
        <v>25.423023567709336</v>
      </c>
      <c r="J119" s="226">
        <v>27.102703440074265</v>
      </c>
      <c r="K119" s="227">
        <v>30.840438690726007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0.68229420000000007</v>
      </c>
      <c r="D121" s="225">
        <v>0.55555920000000003</v>
      </c>
      <c r="E121" s="221">
        <v>0.50239980000000006</v>
      </c>
      <c r="F121" s="225">
        <v>0.65200800000000003</v>
      </c>
      <c r="G121" s="225">
        <v>0.83389784641992659</v>
      </c>
      <c r="H121" s="225">
        <v>0.93601163644390817</v>
      </c>
      <c r="I121" s="226">
        <v>0.98919197223440813</v>
      </c>
      <c r="J121" s="226">
        <v>1.0220974004938639</v>
      </c>
      <c r="K121" s="227">
        <v>1.0389748027792931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0.81711</v>
      </c>
      <c r="D125" s="225">
        <v>0.81711</v>
      </c>
      <c r="E125" s="221">
        <v>0.81711</v>
      </c>
      <c r="F125" s="225">
        <v>0.81711</v>
      </c>
      <c r="G125" s="225">
        <v>0.83155818184418884</v>
      </c>
      <c r="H125" s="225">
        <v>0.88219281384740478</v>
      </c>
      <c r="I125" s="226">
        <v>0.93553571164157423</v>
      </c>
      <c r="J125" s="226">
        <v>1.0064288250780324</v>
      </c>
      <c r="K125" s="227">
        <v>1.0476319031327486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1.9289396045409895E-2</v>
      </c>
      <c r="F126" s="225">
        <v>6.4297986818032976E-2</v>
      </c>
      <c r="G126" s="225">
        <v>0.54428375948554897</v>
      </c>
      <c r="H126" s="225">
        <v>0.66280596701505856</v>
      </c>
      <c r="I126" s="226">
        <v>0.80009483510489088</v>
      </c>
      <c r="J126" s="226">
        <v>0.88429482561194228</v>
      </c>
      <c r="K126" s="227">
        <v>0.95947158130623145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1.6429516110000002</v>
      </c>
      <c r="D130" s="225">
        <v>1.6356494910000001</v>
      </c>
      <c r="E130" s="221">
        <v>0.81012281700000011</v>
      </c>
      <c r="F130" s="225">
        <v>0.75935750099999999</v>
      </c>
      <c r="G130" s="225">
        <v>0.7424457969588838</v>
      </c>
      <c r="H130" s="225">
        <v>0.74157033819664842</v>
      </c>
      <c r="I130" s="226">
        <v>0.7384264930300467</v>
      </c>
      <c r="J130" s="226">
        <v>0.73772988599776346</v>
      </c>
      <c r="K130" s="227">
        <v>0.73292165370910944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0.49658698685558339</v>
      </c>
      <c r="D131" s="225">
        <v>0.46490869876135232</v>
      </c>
      <c r="E131" s="221">
        <v>0.65343783901336716</v>
      </c>
      <c r="F131" s="225">
        <v>0.45889372952968654</v>
      </c>
      <c r="G131" s="225">
        <v>0.6849391574018252</v>
      </c>
      <c r="H131" s="225">
        <v>0.72637372373072984</v>
      </c>
      <c r="I131" s="226">
        <v>0.78768824994152364</v>
      </c>
      <c r="J131" s="226">
        <v>0.81441754751860629</v>
      </c>
      <c r="K131" s="227">
        <v>0.86246820487303488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17.293886414121406</v>
      </c>
      <c r="D134" s="225">
        <v>19.19395110674655</v>
      </c>
      <c r="E134" s="221">
        <v>21.913665870339173</v>
      </c>
      <c r="F134" s="225">
        <v>27.727585529688884</v>
      </c>
      <c r="G134" s="225">
        <v>25.817500992549416</v>
      </c>
      <c r="H134" s="225">
        <v>33.162056637536409</v>
      </c>
      <c r="I134" s="226">
        <v>35.744307908181696</v>
      </c>
      <c r="J134" s="226">
        <v>37.113001736733452</v>
      </c>
      <c r="K134" s="227">
        <v>37.464785204803491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2.3232013265326968E-2</v>
      </c>
      <c r="D136" s="225">
        <v>2.3171736499727924E-2</v>
      </c>
      <c r="E136" s="221">
        <v>2.5041813792692134E-2</v>
      </c>
      <c r="F136" s="225">
        <v>4.519259860534734E-3</v>
      </c>
      <c r="G136" s="225">
        <v>3.4814512006554961E-3</v>
      </c>
      <c r="H136" s="225">
        <v>3.6015012420574093E-3</v>
      </c>
      <c r="I136" s="226">
        <v>3.6015012420574093E-3</v>
      </c>
      <c r="J136" s="226">
        <v>3.4814512006554961E-3</v>
      </c>
      <c r="K136" s="227">
        <v>3.6015012420574093E-3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0.31979049307590002</v>
      </c>
      <c r="D137" s="225">
        <v>0.56413329338520002</v>
      </c>
      <c r="E137" s="221">
        <v>0.68414017660170001</v>
      </c>
      <c r="F137" s="225">
        <v>0.68572565740140001</v>
      </c>
      <c r="G137" s="225">
        <v>0.51898878899440126</v>
      </c>
      <c r="H137" s="225">
        <v>0.4595094259031362</v>
      </c>
      <c r="I137" s="226">
        <v>0.41902135380955624</v>
      </c>
      <c r="J137" s="226">
        <v>0.40805251295483158</v>
      </c>
      <c r="K137" s="227">
        <v>0.4065571258083423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26.865048734506718</v>
      </c>
      <c r="D138" s="225">
        <v>33.473428161969387</v>
      </c>
      <c r="E138" s="221">
        <v>39.150044139324571</v>
      </c>
      <c r="F138" s="225">
        <v>34.94631190688559</v>
      </c>
      <c r="G138" s="225">
        <v>35.144740608456992</v>
      </c>
      <c r="H138" s="225">
        <v>38.577924005651084</v>
      </c>
      <c r="I138" s="226">
        <v>34.367763997756683</v>
      </c>
      <c r="J138" s="226">
        <v>35.508582954062447</v>
      </c>
      <c r="K138" s="227">
        <v>34.116513093950246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3.9397766437664297</v>
      </c>
      <c r="D139" s="225">
        <v>4.9976263105608281</v>
      </c>
      <c r="E139" s="221">
        <v>6.2840200202206447</v>
      </c>
      <c r="F139" s="225">
        <v>7.9319181161617847</v>
      </c>
      <c r="G139" s="225">
        <v>10.03633446024873</v>
      </c>
      <c r="H139" s="225">
        <v>11.620864964880191</v>
      </c>
      <c r="I139" s="226">
        <v>12.744939850182206</v>
      </c>
      <c r="J139" s="226">
        <v>13.743064513829284</v>
      </c>
      <c r="K139" s="227">
        <v>15.006793599265905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1.0500000000000002E-3</v>
      </c>
      <c r="D141" s="225">
        <v>1.0500000000000002E-3</v>
      </c>
      <c r="E141" s="221">
        <v>1.0500000000000002E-3</v>
      </c>
      <c r="F141" s="225">
        <v>1.0500000000000002E-3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3.7769435899107178</v>
      </c>
      <c r="E142" s="221">
        <v>2.6592863772461071</v>
      </c>
      <c r="F142" s="225">
        <v>1.5411033166013097</v>
      </c>
      <c r="G142" s="225">
        <v>1.6325379237913107</v>
      </c>
      <c r="H142" s="225">
        <v>1.6963641131169305</v>
      </c>
      <c r="I142" s="226">
        <v>1.703200305640441</v>
      </c>
      <c r="J142" s="226">
        <v>1.6550808349534545</v>
      </c>
      <c r="K142" s="227">
        <v>1.7169560330309757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3.9071324583332357E-3</v>
      </c>
      <c r="D143" s="225">
        <v>0</v>
      </c>
      <c r="E143" s="221">
        <v>0</v>
      </c>
      <c r="F143" s="225">
        <v>1.0097294212461419E-3</v>
      </c>
      <c r="G143" s="225">
        <v>1.1591109707742139E-3</v>
      </c>
      <c r="H143" s="225">
        <v>1.0947159168423132E-3</v>
      </c>
      <c r="I143" s="226">
        <v>1.1591109707742139E-3</v>
      </c>
      <c r="J143" s="226">
        <v>1.3522961325699162E-3</v>
      </c>
      <c r="K143" s="227">
        <v>1.6098763482975196E-3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0.13816488810555483</v>
      </c>
      <c r="D144" s="225">
        <v>0.18893333333333343</v>
      </c>
      <c r="E144" s="221">
        <v>0.40700000000000042</v>
      </c>
      <c r="F144" s="225">
        <v>0.53520276414466372</v>
      </c>
      <c r="G144" s="225">
        <v>0.57566099475854848</v>
      </c>
      <c r="H144" s="225">
        <v>0.55553096946993019</v>
      </c>
      <c r="I144" s="226">
        <v>0.59051723553751156</v>
      </c>
      <c r="J144" s="226">
        <v>0.68175088674615814</v>
      </c>
      <c r="K144" s="227">
        <v>0.79811934592997769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6.1115928596837312E-3</v>
      </c>
      <c r="D145" s="225">
        <v>5.2717307823930267E-3</v>
      </c>
      <c r="E145" s="221">
        <v>0</v>
      </c>
      <c r="F145" s="225">
        <v>0.12017509428323733</v>
      </c>
      <c r="G145" s="225">
        <v>0.11174788967172139</v>
      </c>
      <c r="H145" s="225">
        <v>0.12312820738136909</v>
      </c>
      <c r="I145" s="226">
        <v>0.12996001056544815</v>
      </c>
      <c r="J145" s="226">
        <v>0.13427632662347239</v>
      </c>
      <c r="K145" s="227">
        <v>0.14370690576519227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3.0951435968374321</v>
      </c>
      <c r="D146" s="225">
        <v>3.1868835488864011</v>
      </c>
      <c r="E146" s="221">
        <v>3.5359985567328871</v>
      </c>
      <c r="F146" s="225">
        <v>4.3187044777782155</v>
      </c>
      <c r="G146" s="225">
        <v>4.1591084698867737</v>
      </c>
      <c r="H146" s="225">
        <v>4.3774899999999999</v>
      </c>
      <c r="I146" s="226">
        <v>4.8514600000000003</v>
      </c>
      <c r="J146" s="226">
        <v>4.8987727002514001</v>
      </c>
      <c r="K146" s="227">
        <v>5.6886000000000001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5.1761174481529809E-2</v>
      </c>
      <c r="D147" s="225">
        <v>6.2667041261480885E-2</v>
      </c>
      <c r="E147" s="221">
        <v>0.20708499277431547</v>
      </c>
      <c r="F147" s="225">
        <v>0.17601158304228051</v>
      </c>
      <c r="G147" s="225">
        <v>0.19470077736131083</v>
      </c>
      <c r="H147" s="225">
        <v>0.19278389503780904</v>
      </c>
      <c r="I147" s="226">
        <v>0.19340648088819129</v>
      </c>
      <c r="J147" s="226">
        <v>0.1974866261196464</v>
      </c>
      <c r="K147" s="227">
        <v>0.20125814560414634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0.38359790010108313</v>
      </c>
      <c r="D148" s="225">
        <v>0.48177783465471441</v>
      </c>
      <c r="E148" s="221">
        <v>0.90586330618309041</v>
      </c>
      <c r="F148" s="225">
        <v>1.2507204667317195</v>
      </c>
      <c r="G148" s="225">
        <v>1.627069302795292</v>
      </c>
      <c r="H148" s="225">
        <v>2.1435119585353397</v>
      </c>
      <c r="I148" s="226">
        <v>2.3734929242774583</v>
      </c>
      <c r="J148" s="226">
        <v>2.6034738900195769</v>
      </c>
      <c r="K148" s="227">
        <v>2.7966325505892313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21.444172762736009</v>
      </c>
      <c r="D149" s="225">
        <v>14.62925456528046</v>
      </c>
      <c r="E149" s="221">
        <v>10.823970092509748</v>
      </c>
      <c r="F149" s="225">
        <v>10.239322033019057</v>
      </c>
      <c r="G149" s="225">
        <v>9.2795247911106564</v>
      </c>
      <c r="H149" s="225">
        <v>8.7875937344312671</v>
      </c>
      <c r="I149" s="226">
        <v>8.4708372033079549</v>
      </c>
      <c r="J149" s="226">
        <v>8.4351370088765201</v>
      </c>
      <c r="K149" s="227">
        <v>8.4534484760624249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357.2737827155637</v>
      </c>
      <c r="D150" s="225">
        <v>290.89227020395924</v>
      </c>
      <c r="E150" s="221">
        <v>296.46370760099734</v>
      </c>
      <c r="F150" s="225">
        <v>328.49361106736376</v>
      </c>
      <c r="G150" s="225">
        <v>331.96875915926887</v>
      </c>
      <c r="H150" s="225">
        <v>341.90419548387916</v>
      </c>
      <c r="I150" s="226">
        <v>382.78901613858665</v>
      </c>
      <c r="J150" s="226">
        <v>401.84396051802435</v>
      </c>
      <c r="K150" s="227">
        <v>417.85389711274757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1.6044420000000001</v>
      </c>
      <c r="D158" s="225">
        <v>4.2369810000000001</v>
      </c>
      <c r="E158" s="221">
        <v>6.8695200000000005</v>
      </c>
      <c r="F158" s="225">
        <v>8.191600025039234</v>
      </c>
      <c r="G158" s="225">
        <v>7.5670973206647574</v>
      </c>
      <c r="H158" s="225">
        <v>8.3022405019819185</v>
      </c>
      <c r="I158" s="226">
        <v>8.4425271267912496</v>
      </c>
      <c r="J158" s="226">
        <v>8.7233980880777633</v>
      </c>
      <c r="K158" s="227">
        <v>9.2438087639054256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1.6547855530223633E-2</v>
      </c>
      <c r="E159" s="221">
        <v>1.7010000000000001E-2</v>
      </c>
      <c r="F159" s="225">
        <v>1.595519999148684E-2</v>
      </c>
      <c r="G159" s="225">
        <v>2.0337408040093086E-2</v>
      </c>
      <c r="H159" s="225">
        <v>2.5005793671051661E-2</v>
      </c>
      <c r="I159" s="226">
        <v>3.0208720819408782E-2</v>
      </c>
      <c r="J159" s="226">
        <v>3.3550026764502743E-2</v>
      </c>
      <c r="K159" s="227">
        <v>3.6356867942956755E-2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1.7373300000000003</v>
      </c>
      <c r="D160" s="225">
        <v>1.6531987500000005</v>
      </c>
      <c r="E160" s="221">
        <v>1.6027199999999999</v>
      </c>
      <c r="F160" s="225">
        <v>1.6027199999999999</v>
      </c>
      <c r="G160" s="225">
        <v>0.42313713461944513</v>
      </c>
      <c r="H160" s="225">
        <v>0.47214780353808439</v>
      </c>
      <c r="I160" s="226">
        <v>0.50053461090619544</v>
      </c>
      <c r="J160" s="226">
        <v>0.51480138166105316</v>
      </c>
      <c r="K160" s="227">
        <v>0.52271106162024028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1.119425646839438E-4</v>
      </c>
      <c r="G162" s="225">
        <v>1.1267118492744874E-3</v>
      </c>
      <c r="H162" s="225">
        <v>1.1684419177661351E-3</v>
      </c>
      <c r="I162" s="226">
        <v>1.210171986257783E-3</v>
      </c>
      <c r="J162" s="226">
        <v>1.2936321232410787E-3</v>
      </c>
      <c r="K162" s="227">
        <v>1.3353621917327264E-3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4.5910793711146806E-2</v>
      </c>
      <c r="E163" s="221">
        <v>0.5805430099432437</v>
      </c>
      <c r="F163" s="225">
        <v>0.71812686858010621</v>
      </c>
      <c r="G163" s="225">
        <v>0.82612591695024695</v>
      </c>
      <c r="H163" s="225">
        <v>0.97123964760559944</v>
      </c>
      <c r="I163" s="226">
        <v>1.0972421440154911</v>
      </c>
      <c r="J163" s="226">
        <v>1.1908699855051958</v>
      </c>
      <c r="K163" s="227">
        <v>1.3094568748110977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0.51349606383763169</v>
      </c>
      <c r="D164" s="225">
        <v>0.61166649278334184</v>
      </c>
      <c r="E164" s="221">
        <v>0.71528742638220422</v>
      </c>
      <c r="F164" s="225">
        <v>0.6710913300000001</v>
      </c>
      <c r="G164" s="225">
        <v>0.7419929999999999</v>
      </c>
      <c r="H164" s="225">
        <v>0.742035</v>
      </c>
      <c r="I164" s="226">
        <v>0.74205599999999994</v>
      </c>
      <c r="J164" s="226">
        <v>0.76354649502038352</v>
      </c>
      <c r="K164" s="227">
        <v>0.7795403395760645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5.7945169448912343E-2</v>
      </c>
      <c r="D165" s="225">
        <v>5.4527716870148971E-2</v>
      </c>
      <c r="E165" s="221">
        <v>4.32185709712491E-2</v>
      </c>
      <c r="F165" s="225">
        <v>3.2987694931112879E-2</v>
      </c>
      <c r="G165" s="225">
        <v>3.4338864613465525E-2</v>
      </c>
      <c r="H165" s="225">
        <v>3.6136994834507996E-2</v>
      </c>
      <c r="I165" s="226">
        <v>3.7926064481099218E-2</v>
      </c>
      <c r="J165" s="226">
        <v>3.9411871270245737E-2</v>
      </c>
      <c r="K165" s="227">
        <v>4.0407308287420549E-2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4.6128573226450545E-3</v>
      </c>
      <c r="D167" s="225">
        <v>2.0119710455234583E-3</v>
      </c>
      <c r="E167" s="221">
        <v>0</v>
      </c>
      <c r="F167" s="225">
        <v>0</v>
      </c>
      <c r="G167" s="225">
        <v>4.2016476725705264E-3</v>
      </c>
      <c r="H167" s="225">
        <v>4.3572642530361021E-3</v>
      </c>
      <c r="I167" s="226">
        <v>4.5128808335016778E-3</v>
      </c>
      <c r="J167" s="226">
        <v>4.8241139944328283E-3</v>
      </c>
      <c r="K167" s="227">
        <v>4.979730574898404E-3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1.281E-2</v>
      </c>
      <c r="D168" s="225">
        <v>0.22576908708697069</v>
      </c>
      <c r="E168" s="221">
        <v>0.21593120950393815</v>
      </c>
      <c r="F168" s="225">
        <v>0.23799848257910886</v>
      </c>
      <c r="G168" s="225">
        <v>0.23978266242668284</v>
      </c>
      <c r="H168" s="225">
        <v>0.25487095990575526</v>
      </c>
      <c r="I168" s="226">
        <v>0.27065636423702177</v>
      </c>
      <c r="J168" s="226">
        <v>0.2913895967451447</v>
      </c>
      <c r="K168" s="227">
        <v>0.30342993222505493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0.33600000000000002</v>
      </c>
      <c r="D169" s="225">
        <v>1.7964545454545455</v>
      </c>
      <c r="E169" s="221">
        <v>3.2569090909090912</v>
      </c>
      <c r="F169" s="225">
        <v>5.7214014517008946</v>
      </c>
      <c r="G169" s="225">
        <v>7.7633999417021382</v>
      </c>
      <c r="H169" s="225">
        <v>8.5385937797815945</v>
      </c>
      <c r="I169" s="226">
        <v>8.9261906988213244</v>
      </c>
      <c r="J169" s="226">
        <v>9.3137876178610526</v>
      </c>
      <c r="K169" s="227">
        <v>9.3137876178610526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0.61404683521650005</v>
      </c>
      <c r="D170" s="225">
        <v>0.78470466114600002</v>
      </c>
      <c r="E170" s="221">
        <v>0.73418375510550005</v>
      </c>
      <c r="F170" s="225">
        <v>0.85473469238850008</v>
      </c>
      <c r="G170" s="225">
        <v>0.8929577133320119</v>
      </c>
      <c r="H170" s="225">
        <v>0.9044185019771499</v>
      </c>
      <c r="I170" s="226">
        <v>0.9234011800785793</v>
      </c>
      <c r="J170" s="226">
        <v>0.94940673471843995</v>
      </c>
      <c r="K170" s="227">
        <v>0.9698076537205611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2.1000000000000003E-3</v>
      </c>
      <c r="D171" s="225">
        <v>2.1000000000000003E-3</v>
      </c>
      <c r="E171" s="221">
        <v>2.1000000000000003E-3</v>
      </c>
      <c r="F171" s="225">
        <v>2.1000000000000003E-3</v>
      </c>
      <c r="G171" s="225">
        <v>1.6088357982555932E-3</v>
      </c>
      <c r="H171" s="225">
        <v>1.6643128947471659E-3</v>
      </c>
      <c r="I171" s="226">
        <v>1.6643128947471659E-3</v>
      </c>
      <c r="J171" s="226">
        <v>1.6088357982555937E-3</v>
      </c>
      <c r="K171" s="227">
        <v>1.6643128947471659E-3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6.8064074446625366E-4</v>
      </c>
      <c r="D172" s="225">
        <v>1.5615800578485934E-3</v>
      </c>
      <c r="E172" s="221">
        <v>7.000510984756465</v>
      </c>
      <c r="F172" s="225">
        <v>13.193770440490649</v>
      </c>
      <c r="G172" s="225">
        <v>18.156893801692675</v>
      </c>
      <c r="H172" s="225">
        <v>18.829371349903514</v>
      </c>
      <c r="I172" s="226">
        <v>19.501848898114357</v>
      </c>
      <c r="J172" s="226">
        <v>20.846803994536042</v>
      </c>
      <c r="K172" s="227">
        <v>21.519281542746878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0.1460120408921006</v>
      </c>
      <c r="D173" s="225">
        <v>0.26207289390889849</v>
      </c>
      <c r="E173" s="221">
        <v>0.35886502459596892</v>
      </c>
      <c r="F173" s="225">
        <v>0.35340043036811991</v>
      </c>
      <c r="G173" s="225">
        <v>0.48501081696022963</v>
      </c>
      <c r="H173" s="225">
        <v>0.45806577157355016</v>
      </c>
      <c r="I173" s="226">
        <v>0.48501081696022963</v>
      </c>
      <c r="J173" s="226">
        <v>0.56584595312026797</v>
      </c>
      <c r="K173" s="227">
        <v>0.67362613466698562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6.2115200150544246E-2</v>
      </c>
      <c r="D175" s="225">
        <v>6.4019281021330532E-2</v>
      </c>
      <c r="E175" s="221">
        <v>7.3598634246435896E-2</v>
      </c>
      <c r="F175" s="225">
        <v>8.314010379924186E-2</v>
      </c>
      <c r="G175" s="225">
        <v>1E-3</v>
      </c>
      <c r="H175" s="225">
        <v>1E-3</v>
      </c>
      <c r="I175" s="226">
        <v>1E-3</v>
      </c>
      <c r="J175" s="226">
        <v>1.0028472235651777E-3</v>
      </c>
      <c r="K175" s="227">
        <v>1.0162368226885291E-3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0.38037129982719003</v>
      </c>
      <c r="D176" s="225">
        <v>0.27146307788086205</v>
      </c>
      <c r="E176" s="221">
        <v>0.219698520490827</v>
      </c>
      <c r="F176" s="225">
        <v>0.17568744270080852</v>
      </c>
      <c r="G176" s="225">
        <v>0.2</v>
      </c>
      <c r="H176" s="225">
        <v>0.2</v>
      </c>
      <c r="I176" s="226">
        <v>0.2</v>
      </c>
      <c r="J176" s="226">
        <v>0.2</v>
      </c>
      <c r="K176" s="227">
        <v>0.2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15.353836516636626</v>
      </c>
      <c r="D177" s="225">
        <v>22.796807754029082</v>
      </c>
      <c r="E177" s="221">
        <v>22.432151571081732</v>
      </c>
      <c r="F177" s="225">
        <v>19.325063637188279</v>
      </c>
      <c r="G177" s="225">
        <v>17.890322181578355</v>
      </c>
      <c r="H177" s="225">
        <v>19.38647032290584</v>
      </c>
      <c r="I177" s="226">
        <v>16.616831159137547</v>
      </c>
      <c r="J177" s="226">
        <v>16.935494843739193</v>
      </c>
      <c r="K177" s="227">
        <v>16.035200132870877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0.77700000000000002</v>
      </c>
      <c r="D178" s="225">
        <v>0.29400000000000004</v>
      </c>
      <c r="E178" s="221">
        <v>0.126</v>
      </c>
      <c r="F178" s="225">
        <v>0.11927717352285409</v>
      </c>
      <c r="G178" s="225">
        <v>0.11783233844303277</v>
      </c>
      <c r="H178" s="225">
        <v>0.13459645349142552</v>
      </c>
      <c r="I178" s="226">
        <v>0.1426875863281325</v>
      </c>
      <c r="J178" s="226">
        <v>0.14762059960771318</v>
      </c>
      <c r="K178" s="227">
        <v>0.15106415757522001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1.6253999999999999E-3</v>
      </c>
      <c r="D179" s="225">
        <v>1.5078000000000001E-3</v>
      </c>
      <c r="E179" s="221">
        <v>1.5078000000000001E-3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2.3992686909608323</v>
      </c>
      <c r="D180" s="225">
        <v>3.8692500000000001</v>
      </c>
      <c r="E180" s="221">
        <v>4.5590999999999999</v>
      </c>
      <c r="F180" s="225">
        <v>6.4971604262409919</v>
      </c>
      <c r="G180" s="225">
        <v>7.3994810164595002</v>
      </c>
      <c r="H180" s="225">
        <v>8.1389992343027782</v>
      </c>
      <c r="I180" s="226">
        <v>8.5876683197707138</v>
      </c>
      <c r="J180" s="226">
        <v>8.8562331974150101</v>
      </c>
      <c r="K180" s="227">
        <v>9.4719369051896845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9.8700000000000003E-4</v>
      </c>
      <c r="D184" s="225">
        <v>1.1270793776582517E-3</v>
      </c>
      <c r="E184" s="221">
        <v>1.5955542335885757E-3</v>
      </c>
      <c r="F184" s="225">
        <v>2.8973740440824724E-3</v>
      </c>
      <c r="G184" s="225">
        <v>3.4909614833096426E-3</v>
      </c>
      <c r="H184" s="225">
        <v>3.6584262416186199E-3</v>
      </c>
      <c r="I184" s="226">
        <v>3.9423264888446812E-3</v>
      </c>
      <c r="J184" s="226">
        <v>4.381119957522021E-3</v>
      </c>
      <c r="K184" s="227">
        <v>4.7981799019443739E-3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0.629974087409789</v>
      </c>
      <c r="D185" s="225">
        <v>0.58237460117100193</v>
      </c>
      <c r="E185" s="221">
        <v>0.6859780681922234</v>
      </c>
      <c r="F185" s="225">
        <v>0.72784720069068332</v>
      </c>
      <c r="G185" s="225">
        <v>0.84436532675694675</v>
      </c>
      <c r="H185" s="225">
        <v>0.91416160134537128</v>
      </c>
      <c r="I185" s="226">
        <v>0.98815034295300164</v>
      </c>
      <c r="J185" s="226">
        <v>1.0691929159568554</v>
      </c>
      <c r="K185" s="227">
        <v>1.1199877187127738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1.0937088415741683</v>
      </c>
      <c r="D186" s="225">
        <v>1.1543087983015718</v>
      </c>
      <c r="E186" s="221">
        <v>1.2321438822691333</v>
      </c>
      <c r="F186" s="225">
        <v>1.5799107316816392</v>
      </c>
      <c r="G186" s="225">
        <v>1.6703642721699627</v>
      </c>
      <c r="H186" s="225">
        <v>1.6610701780182526</v>
      </c>
      <c r="I186" s="226">
        <v>1.6730628688205045</v>
      </c>
      <c r="J186" s="226">
        <v>1.7093176335297491</v>
      </c>
      <c r="K186" s="227">
        <v>1.740801964245787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20.107615847497115</v>
      </c>
      <c r="D187" s="225">
        <v>17.086584550000001</v>
      </c>
      <c r="E187" s="221">
        <v>21.871212300000003</v>
      </c>
      <c r="F187" s="225">
        <v>28.528879371703614</v>
      </c>
      <c r="G187" s="225">
        <v>31.139739777209858</v>
      </c>
      <c r="H187" s="225">
        <v>35.935511899593855</v>
      </c>
      <c r="I187" s="226">
        <v>38.58288769556426</v>
      </c>
      <c r="J187" s="226">
        <v>39.512925625848254</v>
      </c>
      <c r="K187" s="227">
        <v>40.712081785823543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32.007181916989026</v>
      </c>
      <c r="D190" s="225">
        <v>24.240673207508099</v>
      </c>
      <c r="E190" s="221">
        <v>22.254577844087823</v>
      </c>
      <c r="F190" s="225">
        <v>24.41099983603911</v>
      </c>
      <c r="G190" s="225">
        <v>23.678534335407011</v>
      </c>
      <c r="H190" s="225">
        <v>23.21486636564185</v>
      </c>
      <c r="I190" s="226">
        <v>24.313754159983912</v>
      </c>
      <c r="J190" s="226">
        <v>24.880456319456108</v>
      </c>
      <c r="K190" s="227">
        <v>25.19277298995933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13.457618509247713</v>
      </c>
      <c r="D191" s="225">
        <v>15.004665555338176</v>
      </c>
      <c r="E191" s="221">
        <v>16.527000000000001</v>
      </c>
      <c r="F191" s="225">
        <v>18.675444337538202</v>
      </c>
      <c r="G191" s="225">
        <v>20.485718684779737</v>
      </c>
      <c r="H191" s="225">
        <v>21.038623157216332</v>
      </c>
      <c r="I191" s="226">
        <v>20.830368320290312</v>
      </c>
      <c r="J191" s="226">
        <v>21.208868753128936</v>
      </c>
      <c r="K191" s="227">
        <v>21.357458938114664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10.322921331820778</v>
      </c>
      <c r="D192" s="225">
        <v>9.7248955237478736</v>
      </c>
      <c r="E192" s="221">
        <v>7.9663257681771755</v>
      </c>
      <c r="F192" s="225">
        <v>5.7919577573737744</v>
      </c>
      <c r="G192" s="225">
        <v>4.0999999999999996</v>
      </c>
      <c r="H192" s="225">
        <v>3.7</v>
      </c>
      <c r="I192" s="226">
        <v>3.3</v>
      </c>
      <c r="J192" s="226">
        <v>3.2489044506420961</v>
      </c>
      <c r="K192" s="227">
        <v>3.2495040763938623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225.17581717898821</v>
      </c>
      <c r="D193" s="225">
        <v>231.78975209287799</v>
      </c>
      <c r="E193" s="221">
        <v>240.84187722588211</v>
      </c>
      <c r="F193" s="225">
        <v>219.81498838802159</v>
      </c>
      <c r="G193" s="225">
        <v>247.80281864766346</v>
      </c>
      <c r="H193" s="225">
        <v>258.27551767074192</v>
      </c>
      <c r="I193" s="226">
        <v>281.61557102976099</v>
      </c>
      <c r="J193" s="226">
        <v>307.24381605514731</v>
      </c>
      <c r="K193" s="227">
        <v>313.05756714522806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1.848E-2</v>
      </c>
      <c r="D194" s="225">
        <v>1.848E-2</v>
      </c>
      <c r="E194" s="221">
        <v>1.848E-2</v>
      </c>
      <c r="F194" s="225">
        <v>1.848E-2</v>
      </c>
      <c r="G194" s="225">
        <v>2.0769161560351967E-2</v>
      </c>
      <c r="H194" s="225">
        <v>2.0346507664687152E-2</v>
      </c>
      <c r="I194" s="226">
        <v>2.1715405389255482E-2</v>
      </c>
      <c r="J194" s="226">
        <v>2.4875854734056967E-2</v>
      </c>
      <c r="K194" s="227">
        <v>2.8889068805843052E-2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45.67199999999994</v>
      </c>
      <c r="D195" s="225">
        <v>62.828999999999944</v>
      </c>
      <c r="E195" s="221">
        <v>70.019999999999911</v>
      </c>
      <c r="F195" s="225">
        <v>76.329999999999899</v>
      </c>
      <c r="G195" s="225">
        <v>84.709348498912945</v>
      </c>
      <c r="H195" s="225">
        <v>95.8304983592448</v>
      </c>
      <c r="I195" s="226">
        <v>102.67263035442808</v>
      </c>
      <c r="J195" s="226">
        <v>104.85353312823958</v>
      </c>
      <c r="K195" s="227">
        <v>107.27701547263025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27.969574876564351</v>
      </c>
      <c r="D197" s="225">
        <v>36.289894032156099</v>
      </c>
      <c r="E197" s="221">
        <v>41.738717696675081</v>
      </c>
      <c r="F197" s="225">
        <v>35.700839394069355</v>
      </c>
      <c r="G197" s="225">
        <v>30.186537469591823</v>
      </c>
      <c r="H197" s="225">
        <v>30.483585644517763</v>
      </c>
      <c r="I197" s="226">
        <v>35.298672596205051</v>
      </c>
      <c r="J197" s="226">
        <v>39.012752719877462</v>
      </c>
      <c r="K197" s="227">
        <v>42.625674584327911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5.1567712369363368E-2</v>
      </c>
      <c r="D198" s="225">
        <v>0.65108750000000004</v>
      </c>
      <c r="E198" s="221">
        <v>3.16995</v>
      </c>
      <c r="F198" s="225">
        <v>4.3395046154503909</v>
      </c>
      <c r="G198" s="225">
        <v>4.1438334428124026</v>
      </c>
      <c r="H198" s="225">
        <v>4.3702894542960582</v>
      </c>
      <c r="I198" s="226">
        <v>4.4461371232748412</v>
      </c>
      <c r="J198" s="226">
        <v>4.3939474145538382</v>
      </c>
      <c r="K198" s="227">
        <v>4.5987571459104553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4.1129110619415189E-2</v>
      </c>
      <c r="D199" s="225">
        <v>7.4340000000000003E-2</v>
      </c>
      <c r="E199" s="221">
        <v>9.4171642462247365E-2</v>
      </c>
      <c r="F199" s="225">
        <v>8.6569425011864237E-2</v>
      </c>
      <c r="G199" s="225">
        <v>6.9344599499470666E-2</v>
      </c>
      <c r="H199" s="225">
        <v>7.3967572799435388E-2</v>
      </c>
      <c r="I199" s="226">
        <v>6.0098652899541249E-2</v>
      </c>
      <c r="J199" s="226">
        <v>6.0098652899541249E-2</v>
      </c>
      <c r="K199" s="227">
        <v>5.5475679599576541E-2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4.8026729758047851E-3</v>
      </c>
      <c r="D200" s="225">
        <v>5.4672149567880643E-3</v>
      </c>
      <c r="E200" s="221">
        <v>3.002606584499094E-4</v>
      </c>
      <c r="F200" s="225">
        <v>5.9632815059727645E-3</v>
      </c>
      <c r="G200" s="225">
        <v>6.2004142761316518E-3</v>
      </c>
      <c r="H200" s="225">
        <v>6.4300592493217136E-3</v>
      </c>
      <c r="I200" s="226">
        <v>6.6597042225117753E-3</v>
      </c>
      <c r="J200" s="226">
        <v>7.1189941688919005E-3</v>
      </c>
      <c r="K200" s="227">
        <v>7.3486391420819613E-3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1278.3208209867314</v>
      </c>
      <c r="D202" s="231">
        <f t="shared" ref="D202:K202" si="0">SUM(D7:D201)</f>
        <v>1265.7534882736145</v>
      </c>
      <c r="E202" s="231">
        <f t="shared" si="0"/>
        <v>1441.4754020378743</v>
      </c>
      <c r="F202" s="231">
        <f t="shared" si="0"/>
        <v>1542.7139181200985</v>
      </c>
      <c r="G202" s="231">
        <f t="shared" si="0"/>
        <v>1677.2531350219185</v>
      </c>
      <c r="H202" s="231">
        <f t="shared" si="0"/>
        <v>1778.2995728257151</v>
      </c>
      <c r="I202" s="232">
        <f t="shared" si="0"/>
        <v>1911.7606449839129</v>
      </c>
      <c r="J202" s="232">
        <f t="shared" si="0"/>
        <v>2020.6204202531321</v>
      </c>
      <c r="K202" s="233">
        <f t="shared" si="0"/>
        <v>2112.8844974779281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74.456858834422263</v>
      </c>
      <c r="D204" s="225">
        <f t="shared" si="1"/>
        <v>82.266754756146824</v>
      </c>
      <c r="E204" s="225">
        <f t="shared" si="1"/>
        <v>101.38573305909092</v>
      </c>
      <c r="F204" s="225">
        <f t="shared" si="1"/>
        <v>153.6094190006018</v>
      </c>
      <c r="G204" s="225">
        <f t="shared" si="1"/>
        <v>206.82679641237056</v>
      </c>
      <c r="H204" s="225">
        <f t="shared" si="1"/>
        <v>209.54144951869412</v>
      </c>
      <c r="I204" s="225">
        <f t="shared" si="1"/>
        <v>201.40934920506507</v>
      </c>
      <c r="J204" s="225">
        <f t="shared" si="1"/>
        <v>209.27389822409506</v>
      </c>
      <c r="K204" s="227">
        <f t="shared" si="1"/>
        <v>219.10765245484058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0.2177403312785289</v>
      </c>
      <c r="D205" s="225">
        <f t="shared" si="2"/>
        <v>0.72408956774601119</v>
      </c>
      <c r="E205" s="225">
        <f t="shared" si="2"/>
        <v>1.761191619098766</v>
      </c>
      <c r="F205" s="225">
        <f t="shared" si="2"/>
        <v>1.8969051925080196</v>
      </c>
      <c r="G205" s="225">
        <f t="shared" si="2"/>
        <v>2.1393371927996689</v>
      </c>
      <c r="H205" s="225">
        <f t="shared" si="2"/>
        <v>2.056751424107877</v>
      </c>
      <c r="I205" s="225">
        <f t="shared" si="2"/>
        <v>2.1855202644600573</v>
      </c>
      <c r="J205" s="225">
        <f t="shared" si="2"/>
        <v>2.5274085900990122</v>
      </c>
      <c r="K205" s="227">
        <f t="shared" si="2"/>
        <v>2.9701474537183343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43.137825761776149</v>
      </c>
      <c r="D206" s="225">
        <f t="shared" si="3"/>
        <v>57.36267251669225</v>
      </c>
      <c r="E206" s="221">
        <f t="shared" si="3"/>
        <v>63.225157623527835</v>
      </c>
      <c r="F206" s="225">
        <f t="shared" si="3"/>
        <v>56.364165451588484</v>
      </c>
      <c r="G206" s="225">
        <f t="shared" si="3"/>
        <v>55.636680621051049</v>
      </c>
      <c r="H206" s="225">
        <f t="shared" si="3"/>
        <v>61.227006305202622</v>
      </c>
      <c r="I206" s="226">
        <f t="shared" si="3"/>
        <v>54.494285801029946</v>
      </c>
      <c r="J206" s="226">
        <f t="shared" si="3"/>
        <v>56.267318123176821</v>
      </c>
      <c r="K206" s="227">
        <f t="shared" si="3"/>
        <v>54.179821722212672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19.806306628358822</v>
      </c>
      <c r="D207" s="225">
        <f t="shared" si="4"/>
        <v>26.374539045825827</v>
      </c>
      <c r="E207" s="221">
        <f t="shared" si="4"/>
        <v>30.591606720703528</v>
      </c>
      <c r="F207" s="225">
        <f t="shared" si="4"/>
        <v>31.591716004661833</v>
      </c>
      <c r="G207" s="225">
        <f t="shared" si="4"/>
        <v>31.628142767438877</v>
      </c>
      <c r="H207" s="225">
        <f t="shared" si="4"/>
        <v>34.359723424909944</v>
      </c>
      <c r="I207" s="226">
        <f t="shared" si="4"/>
        <v>35.781172313502132</v>
      </c>
      <c r="J207" s="226">
        <f t="shared" si="4"/>
        <v>36.486708847405666</v>
      </c>
      <c r="K207" s="227">
        <f t="shared" si="4"/>
        <v>38.78080031194407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1.7393956626691838</v>
      </c>
      <c r="D208" s="225">
        <f t="shared" si="5"/>
        <v>2.0363447082731954</v>
      </c>
      <c r="E208" s="221">
        <f t="shared" si="5"/>
        <v>1.6215060228222604</v>
      </c>
      <c r="F208" s="225">
        <f t="shared" si="5"/>
        <v>1.6278283982508559</v>
      </c>
      <c r="G208" s="225">
        <f t="shared" si="5"/>
        <v>0.44794090432690303</v>
      </c>
      <c r="H208" s="225">
        <f t="shared" si="5"/>
        <v>0.501381005363008</v>
      </c>
      <c r="I208" s="226">
        <f t="shared" si="5"/>
        <v>0.53164561449893144</v>
      </c>
      <c r="J208" s="226">
        <f t="shared" si="5"/>
        <v>0.54724294094782666</v>
      </c>
      <c r="K208" s="227">
        <f t="shared" si="5"/>
        <v>0.5559359305272763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106.54078092672684</v>
      </c>
      <c r="D210" s="240">
        <f t="shared" si="6"/>
        <v>118.63304301572441</v>
      </c>
      <c r="E210" s="240">
        <f t="shared" si="6"/>
        <v>154.72329133079327</v>
      </c>
      <c r="F210" s="240">
        <f t="shared" si="6"/>
        <v>220.11275907399011</v>
      </c>
      <c r="G210" s="240">
        <f t="shared" si="6"/>
        <v>274.49146204624668</v>
      </c>
      <c r="H210" s="240">
        <f t="shared" si="6"/>
        <v>292.24686096638538</v>
      </c>
      <c r="I210" s="241">
        <f t="shared" si="6"/>
        <v>291.06268154409838</v>
      </c>
      <c r="J210" s="241">
        <f t="shared" si="6"/>
        <v>302.89485594291625</v>
      </c>
      <c r="K210" s="242">
        <f t="shared" si="6"/>
        <v>315.10715406796078</v>
      </c>
    </row>
    <row r="211" spans="2:11">
      <c r="B211" s="239" t="s">
        <v>25</v>
      </c>
      <c r="C211" s="243">
        <f t="shared" ref="C211:K211" si="7">SUMIF($N$7:$N$208,$B$211,C$7:C$208)</f>
        <v>41.220877672408434</v>
      </c>
      <c r="D211" s="243">
        <f t="shared" si="7"/>
        <v>53.259132358504836</v>
      </c>
      <c r="E211" s="243">
        <f t="shared" si="7"/>
        <v>60.887057053871487</v>
      </c>
      <c r="F211" s="243">
        <f t="shared" si="7"/>
        <v>59.597013742634992</v>
      </c>
      <c r="G211" s="243">
        <f t="shared" si="7"/>
        <v>56.274653860070899</v>
      </c>
      <c r="H211" s="243">
        <f t="shared" si="7"/>
        <v>57.838917741815045</v>
      </c>
      <c r="I211" s="244">
        <f t="shared" si="7"/>
        <v>65.757904855790983</v>
      </c>
      <c r="J211" s="244">
        <f t="shared" si="7"/>
        <v>73.600641721493389</v>
      </c>
      <c r="K211" s="245">
        <f t="shared" si="7"/>
        <v>81.848962565573316</v>
      </c>
    </row>
    <row r="212" spans="2:11">
      <c r="B212" s="239" t="s">
        <v>239</v>
      </c>
      <c r="C212" s="243">
        <f t="shared" ref="C212:K212" si="8">SUMIF($N$7:$N$208,$B$212,C$7:C$208)</f>
        <v>210.43955200213165</v>
      </c>
      <c r="D212" s="243">
        <f t="shared" si="8"/>
        <v>213.80227022984838</v>
      </c>
      <c r="E212" s="243">
        <f t="shared" si="8"/>
        <v>305.91394910197403</v>
      </c>
      <c r="F212" s="243">
        <f t="shared" si="8"/>
        <v>303.67304205909227</v>
      </c>
      <c r="G212" s="243">
        <f t="shared" si="8"/>
        <v>331.10432938181805</v>
      </c>
      <c r="H212" s="243">
        <f t="shared" si="8"/>
        <v>354.14428657353983</v>
      </c>
      <c r="I212" s="244">
        <f t="shared" si="8"/>
        <v>392.43527581654143</v>
      </c>
      <c r="J212" s="244">
        <f t="shared" si="8"/>
        <v>416.4816572109587</v>
      </c>
      <c r="K212" s="245">
        <f t="shared" si="8"/>
        <v>440.98735690932608</v>
      </c>
    </row>
    <row r="213" spans="2:11">
      <c r="B213" s="239" t="s">
        <v>429</v>
      </c>
      <c r="C213" s="243">
        <f t="shared" ref="C213:K213" si="9">SUMIF($N$7:$N$208,$B$213,C$7:C$208)</f>
        <v>332.95792704229518</v>
      </c>
      <c r="D213" s="243">
        <f t="shared" si="9"/>
        <v>354.63617023493481</v>
      </c>
      <c r="E213" s="243">
        <f t="shared" si="9"/>
        <v>372.01007374716522</v>
      </c>
      <c r="F213" s="243">
        <f t="shared" si="9"/>
        <v>356.55961270283922</v>
      </c>
      <c r="G213" s="243">
        <f t="shared" si="9"/>
        <v>381.16876710288579</v>
      </c>
      <c r="H213" s="243">
        <f t="shared" si="9"/>
        <v>393.85926390825739</v>
      </c>
      <c r="I213" s="244">
        <f t="shared" si="9"/>
        <v>420.04080605473905</v>
      </c>
      <c r="J213" s="244">
        <f t="shared" si="9"/>
        <v>453.85436034792667</v>
      </c>
      <c r="K213" s="245">
        <f t="shared" si="9"/>
        <v>470.19157966542502</v>
      </c>
    </row>
    <row r="214" spans="2:11">
      <c r="B214" s="239" t="s">
        <v>430</v>
      </c>
      <c r="C214" s="243">
        <f t="shared" ref="C214:K214" si="10">SUMIF($N$7:$N$208,$B$214,C$7:C$208)</f>
        <v>78.163357531864307</v>
      </c>
      <c r="D214" s="243">
        <f t="shared" si="10"/>
        <v>94.890582752364693</v>
      </c>
      <c r="E214" s="243">
        <f t="shared" si="10"/>
        <v>105.32410090881157</v>
      </c>
      <c r="F214" s="243">
        <f t="shared" si="10"/>
        <v>108.05292418453591</v>
      </c>
      <c r="G214" s="243">
        <f t="shared" si="10"/>
        <v>114.35067614461342</v>
      </c>
      <c r="H214" s="243">
        <f t="shared" si="10"/>
        <v>125.90552010857211</v>
      </c>
      <c r="I214" s="244">
        <f t="shared" si="10"/>
        <v>133.5228038203656</v>
      </c>
      <c r="J214" s="244">
        <f t="shared" si="10"/>
        <v>139.86889160370686</v>
      </c>
      <c r="K214" s="245">
        <f t="shared" si="10"/>
        <v>147.65543129550451</v>
      </c>
    </row>
    <row r="215" spans="2:11">
      <c r="B215" s="239" t="s">
        <v>431</v>
      </c>
      <c r="C215" s="243">
        <f t="shared" ref="C215:K215" si="11">SUMIF($N$7:$N$208,$B$215,C$7:C$208)</f>
        <v>508.99832581130494</v>
      </c>
      <c r="D215" s="243">
        <f t="shared" si="11"/>
        <v>430.53228968223806</v>
      </c>
      <c r="E215" s="243">
        <f t="shared" si="11"/>
        <v>442.61692989525858</v>
      </c>
      <c r="F215" s="243">
        <f t="shared" si="11"/>
        <v>494.71856635700641</v>
      </c>
      <c r="G215" s="243">
        <f t="shared" si="11"/>
        <v>519.86324648628317</v>
      </c>
      <c r="H215" s="243">
        <f t="shared" si="11"/>
        <v>554.30472352714594</v>
      </c>
      <c r="I215" s="244">
        <f t="shared" si="11"/>
        <v>608.94117289237681</v>
      </c>
      <c r="J215" s="244">
        <f t="shared" si="11"/>
        <v>633.92001342613071</v>
      </c>
      <c r="K215" s="245">
        <f t="shared" si="11"/>
        <v>657.09401297413831</v>
      </c>
    </row>
    <row r="216" spans="2:11">
      <c r="B216" s="246" t="s">
        <v>476</v>
      </c>
      <c r="C216" s="247">
        <f t="shared" ref="C216:K217" si="12">SUMIF($O$7:$O$208,$B216,C$7:C$208)</f>
        <v>59.695441214446681</v>
      </c>
      <c r="D216" s="247">
        <f t="shared" si="12"/>
        <v>51.936444048400837</v>
      </c>
      <c r="E216" s="247">
        <f t="shared" si="12"/>
        <v>45.423085183580127</v>
      </c>
      <c r="F216" s="247">
        <f t="shared" si="12"/>
        <v>42.71219769917716</v>
      </c>
      <c r="G216" s="247">
        <f t="shared" si="12"/>
        <v>38.864917598910608</v>
      </c>
      <c r="H216" s="247">
        <f t="shared" si="12"/>
        <v>37.65720157452315</v>
      </c>
      <c r="I216" s="247">
        <f t="shared" si="12"/>
        <v>37.067626737850055</v>
      </c>
      <c r="J216" s="247">
        <f t="shared" si="12"/>
        <v>37.389845038774745</v>
      </c>
      <c r="K216" s="248">
        <f t="shared" si="12"/>
        <v>38.494894517125609</v>
      </c>
    </row>
    <row r="217" spans="2:11" ht="13.5" thickBot="1">
      <c r="B217" s="246" t="s">
        <v>475</v>
      </c>
      <c r="C217" s="247">
        <f t="shared" si="12"/>
        <v>296.447860433438</v>
      </c>
      <c r="D217" s="247">
        <f t="shared" si="12"/>
        <v>305.06364884186178</v>
      </c>
      <c r="E217" s="247">
        <f t="shared" si="12"/>
        <v>413.65969514009794</v>
      </c>
      <c r="F217" s="247">
        <f t="shared" si="12"/>
        <v>453.74516277610002</v>
      </c>
      <c r="G217" s="247">
        <f t="shared" si="12"/>
        <v>523.79873818716396</v>
      </c>
      <c r="H217" s="247">
        <f t="shared" si="12"/>
        <v>556.19461930280454</v>
      </c>
      <c r="I217" s="247">
        <f t="shared" si="12"/>
        <v>601.43837735361535</v>
      </c>
      <c r="J217" s="247">
        <f t="shared" si="12"/>
        <v>634.56126996046078</v>
      </c>
      <c r="K217" s="248">
        <f t="shared" si="12"/>
        <v>674.31509021885063</v>
      </c>
    </row>
    <row r="218" spans="2:11" ht="13.5" thickBot="1">
      <c r="B218" s="249" t="s">
        <v>428</v>
      </c>
      <c r="C218" s="250">
        <f t="shared" ref="C218:K218" si="13">SUM(C210:C215)</f>
        <v>1278.3208209867314</v>
      </c>
      <c r="D218" s="250">
        <f t="shared" si="13"/>
        <v>1265.7534882736152</v>
      </c>
      <c r="E218" s="250">
        <f t="shared" si="13"/>
        <v>1441.4754020378741</v>
      </c>
      <c r="F218" s="250">
        <f t="shared" si="13"/>
        <v>1542.7139181200989</v>
      </c>
      <c r="G218" s="250">
        <f t="shared" si="13"/>
        <v>1677.2531350219178</v>
      </c>
      <c r="H218" s="250">
        <f t="shared" si="13"/>
        <v>1778.2995728257156</v>
      </c>
      <c r="I218" s="251">
        <f t="shared" si="13"/>
        <v>1911.7606449839122</v>
      </c>
      <c r="J218" s="251">
        <f t="shared" si="13"/>
        <v>2020.6204202531324</v>
      </c>
      <c r="K218" s="252">
        <f t="shared" si="13"/>
        <v>2112.8844974779281</v>
      </c>
    </row>
    <row r="219" spans="2:11" ht="12" customHeight="1" thickTop="1">
      <c r="C219" s="253">
        <v>1278.3208209867314</v>
      </c>
      <c r="D219" s="253">
        <v>1265.7534882736152</v>
      </c>
      <c r="E219" s="253">
        <v>1441.4754020378741</v>
      </c>
      <c r="F219" s="253">
        <v>1542.7139181200989</v>
      </c>
      <c r="G219" s="253">
        <v>1677.2531350219178</v>
      </c>
      <c r="H219" s="253">
        <v>1778.2995728257156</v>
      </c>
      <c r="I219" s="253">
        <v>1911.7606449839122</v>
      </c>
      <c r="J219" s="253">
        <v>2020.6204202531324</v>
      </c>
      <c r="K219" s="253">
        <v>2112.8844974779281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8.3344321063696963E-2</v>
      </c>
      <c r="D221" s="255">
        <f t="shared" ref="D221:K221" si="15">D210/D$218</f>
        <v>9.3725234901410576E-2</v>
      </c>
      <c r="E221" s="255">
        <f t="shared" si="15"/>
        <v>0.10733675448922297</v>
      </c>
      <c r="F221" s="255">
        <f t="shared" si="15"/>
        <v>0.14267892218293612</v>
      </c>
      <c r="G221" s="255">
        <f t="shared" si="15"/>
        <v>0.16365535786740962</v>
      </c>
      <c r="H221" s="255">
        <f t="shared" si="15"/>
        <v>0.16434062372404754</v>
      </c>
      <c r="I221" s="255">
        <f t="shared" si="15"/>
        <v>0.15224849528511333</v>
      </c>
      <c r="J221" s="255">
        <f t="shared" si="15"/>
        <v>0.14990190780362955</v>
      </c>
      <c r="K221" s="256">
        <f t="shared" si="15"/>
        <v>0.14913600551477968</v>
      </c>
    </row>
    <row r="222" spans="2:11" ht="15">
      <c r="B222" s="257" t="s">
        <v>25</v>
      </c>
      <c r="C222" s="258">
        <f t="shared" ref="C222:K226" si="16">C211/C$218</f>
        <v>3.2246113022386808E-2</v>
      </c>
      <c r="D222" s="258">
        <f t="shared" si="16"/>
        <v>4.2077018038596092E-2</v>
      </c>
      <c r="E222" s="258">
        <f t="shared" si="16"/>
        <v>4.2239400663925938E-2</v>
      </c>
      <c r="F222" s="258">
        <f t="shared" si="16"/>
        <v>3.8631280266958362E-2</v>
      </c>
      <c r="G222" s="258">
        <f t="shared" si="16"/>
        <v>3.3551676061905539E-2</v>
      </c>
      <c r="H222" s="258">
        <f t="shared" si="16"/>
        <v>3.2524844871839612E-2</v>
      </c>
      <c r="I222" s="258">
        <f t="shared" si="16"/>
        <v>3.4396515603732573E-2</v>
      </c>
      <c r="J222" s="258">
        <f t="shared" si="16"/>
        <v>3.6424773789167732E-2</v>
      </c>
      <c r="K222" s="259">
        <f t="shared" si="16"/>
        <v>3.8738020305072701E-2</v>
      </c>
    </row>
    <row r="223" spans="2:11" ht="15">
      <c r="B223" s="257" t="s">
        <v>239</v>
      </c>
      <c r="C223" s="258">
        <f t="shared" si="16"/>
        <v>0.16462186060592685</v>
      </c>
      <c r="D223" s="258">
        <f t="shared" si="16"/>
        <v>0.16891304050163614</v>
      </c>
      <c r="E223" s="258">
        <f t="shared" si="16"/>
        <v>0.21222280218551817</v>
      </c>
      <c r="F223" s="258">
        <f t="shared" si="16"/>
        <v>0.19684339299222656</v>
      </c>
      <c r="G223" s="258">
        <f t="shared" si="16"/>
        <v>0.1974086811753023</v>
      </c>
      <c r="H223" s="258">
        <f t="shared" si="16"/>
        <v>0.19914770941029078</v>
      </c>
      <c r="I223" s="258">
        <f t="shared" si="16"/>
        <v>0.20527427261682324</v>
      </c>
      <c r="J223" s="258">
        <f t="shared" si="16"/>
        <v>0.20611573209716655</v>
      </c>
      <c r="K223" s="259">
        <f t="shared" si="16"/>
        <v>0.20871342349083272</v>
      </c>
    </row>
    <row r="224" spans="2:11" ht="15">
      <c r="B224" s="257" t="s">
        <v>429</v>
      </c>
      <c r="C224" s="258">
        <f t="shared" si="16"/>
        <v>0.26046507384999495</v>
      </c>
      <c r="D224" s="258">
        <f t="shared" si="16"/>
        <v>0.28017791261917019</v>
      </c>
      <c r="E224" s="258">
        <f t="shared" si="16"/>
        <v>0.25807590835142868</v>
      </c>
      <c r="F224" s="258">
        <f t="shared" si="16"/>
        <v>0.23112490819900761</v>
      </c>
      <c r="G224" s="258">
        <f t="shared" si="16"/>
        <v>0.22725774609919258</v>
      </c>
      <c r="H224" s="258">
        <f t="shared" si="16"/>
        <v>0.22148082917346459</v>
      </c>
      <c r="I224" s="258">
        <f t="shared" si="16"/>
        <v>0.21971411910630359</v>
      </c>
      <c r="J224" s="258">
        <f t="shared" si="16"/>
        <v>0.22461138955087381</v>
      </c>
      <c r="K224" s="259">
        <f t="shared" si="16"/>
        <v>0.22253539189041108</v>
      </c>
    </row>
    <row r="225" spans="2:11" ht="15">
      <c r="B225" s="257" t="s">
        <v>430</v>
      </c>
      <c r="C225" s="258">
        <f t="shared" si="16"/>
        <v>6.1145337108356165E-2</v>
      </c>
      <c r="D225" s="258">
        <f t="shared" si="16"/>
        <v>7.4967664423969099E-2</v>
      </c>
      <c r="E225" s="258">
        <f t="shared" si="16"/>
        <v>7.3066873537980928E-2</v>
      </c>
      <c r="F225" s="258">
        <f t="shared" si="16"/>
        <v>7.0040804659496234E-2</v>
      </c>
      <c r="G225" s="258">
        <f t="shared" si="16"/>
        <v>6.8177351263748937E-2</v>
      </c>
      <c r="H225" s="258">
        <f t="shared" si="16"/>
        <v>7.080107425798253E-2</v>
      </c>
      <c r="I225" s="258">
        <f t="shared" si="16"/>
        <v>6.9842845740497608E-2</v>
      </c>
      <c r="J225" s="258">
        <f t="shared" si="16"/>
        <v>6.9220765167851195E-2</v>
      </c>
      <c r="K225" s="259">
        <f t="shared" si="16"/>
        <v>6.9883342639768212E-2</v>
      </c>
    </row>
    <row r="226" spans="2:11" ht="15.75" thickBot="1">
      <c r="B226" s="260" t="s">
        <v>431</v>
      </c>
      <c r="C226" s="261">
        <f t="shared" si="16"/>
        <v>0.39817729434963822</v>
      </c>
      <c r="D226" s="261">
        <f t="shared" si="16"/>
        <v>0.34013912951521791</v>
      </c>
      <c r="E226" s="261">
        <f t="shared" si="16"/>
        <v>0.30705826077192333</v>
      </c>
      <c r="F226" s="261">
        <f t="shared" si="16"/>
        <v>0.32068069169937508</v>
      </c>
      <c r="G226" s="261">
        <f t="shared" si="16"/>
        <v>0.30994918753244111</v>
      </c>
      <c r="H226" s="261">
        <f t="shared" si="16"/>
        <v>0.31170491856237503</v>
      </c>
      <c r="I226" s="261">
        <f t="shared" si="16"/>
        <v>0.31852375164752966</v>
      </c>
      <c r="J226" s="261">
        <f t="shared" si="16"/>
        <v>0.31372543159131128</v>
      </c>
      <c r="K226" s="262">
        <f t="shared" si="16"/>
        <v>0.31099381615913557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438</v>
      </c>
      <c r="D2" s="215"/>
      <c r="E2" s="215"/>
      <c r="F2" s="215"/>
      <c r="G2" s="215"/>
      <c r="H2" s="215"/>
      <c r="I2" s="215"/>
      <c r="J2" s="215"/>
      <c r="K2" s="215"/>
    </row>
    <row r="3" spans="2:15" ht="16.5">
      <c r="B3" s="213" t="s">
        <v>427</v>
      </c>
      <c r="C3" s="214" t="s">
        <v>433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0.87256784899555284</v>
      </c>
      <c r="D8" s="225">
        <v>6.3547788565339769E-2</v>
      </c>
      <c r="E8" s="221">
        <v>6.1786626052981096E-2</v>
      </c>
      <c r="F8" s="225">
        <v>7.4703029968854445E-2</v>
      </c>
      <c r="G8" s="225">
        <v>7.8147956693544962E-2</v>
      </c>
      <c r="H8" s="225">
        <v>8.7713206821830592E-2</v>
      </c>
      <c r="I8" s="226">
        <v>9.8921569390946984E-2</v>
      </c>
      <c r="J8" s="226">
        <v>0.11207349917489368</v>
      </c>
      <c r="K8" s="227">
        <v>0.12752656975067359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0.10533103451444019</v>
      </c>
      <c r="D9" s="225">
        <v>0.10997</v>
      </c>
      <c r="E9" s="221">
        <v>0.13482</v>
      </c>
      <c r="F9" s="225">
        <v>0.15414498115034261</v>
      </c>
      <c r="G9" s="225">
        <v>0.16914912852807126</v>
      </c>
      <c r="H9" s="225">
        <v>0.18485763150530313</v>
      </c>
      <c r="I9" s="226">
        <v>0.20232645364730953</v>
      </c>
      <c r="J9" s="226">
        <v>0.22175062252313796</v>
      </c>
      <c r="K9" s="227">
        <v>0.24335105631299436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7.897498694815621E-3</v>
      </c>
      <c r="D11" s="225">
        <v>8.0947874980085242E-3</v>
      </c>
      <c r="E11" s="221">
        <v>9.4500000000000001E-3</v>
      </c>
      <c r="F11" s="225">
        <v>5.7329999999999992E-2</v>
      </c>
      <c r="G11" s="225">
        <v>9.0458540933797779E-2</v>
      </c>
      <c r="H11" s="225">
        <v>9.6022620265231867E-2</v>
      </c>
      <c r="I11" s="226">
        <v>0.10218552028468833</v>
      </c>
      <c r="J11" s="226">
        <v>0.10898185225082271</v>
      </c>
      <c r="K11" s="227">
        <v>0.11645320876730883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8.4000000000000003E-4</v>
      </c>
      <c r="D12" s="225">
        <v>8.4000000000000003E-4</v>
      </c>
      <c r="E12" s="221">
        <v>8.4000000000000003E-4</v>
      </c>
      <c r="F12" s="225">
        <v>8.9741705409474948E-4</v>
      </c>
      <c r="G12" s="225">
        <v>9.799038556232919E-4</v>
      </c>
      <c r="H12" s="225">
        <v>1.0467352211250311E-3</v>
      </c>
      <c r="I12" s="226">
        <v>1.1222412783808058E-3</v>
      </c>
      <c r="J12" s="226">
        <v>1.2069596240359961E-3</v>
      </c>
      <c r="K12" s="227">
        <v>1.3015190467735528E-3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0.41664000000000001</v>
      </c>
      <c r="D13" s="225">
        <v>0.91839999999999999</v>
      </c>
      <c r="E13" s="221">
        <v>1.2282900000000001</v>
      </c>
      <c r="F13" s="225">
        <v>1.5802983408083184</v>
      </c>
      <c r="G13" s="225">
        <v>1.6398413969195795</v>
      </c>
      <c r="H13" s="225">
        <v>1.8200176368524452</v>
      </c>
      <c r="I13" s="226">
        <v>2.023609217994832</v>
      </c>
      <c r="J13" s="226">
        <v>2.2537321903795635</v>
      </c>
      <c r="K13" s="227">
        <v>2.5139947817123396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5.4809999999999998E-2</v>
      </c>
      <c r="D14" s="225">
        <v>3.0554999999999999E-2</v>
      </c>
      <c r="E14" s="221">
        <v>6.2999999999999992E-3</v>
      </c>
      <c r="F14" s="225">
        <v>1.3649999999999999E-2</v>
      </c>
      <c r="G14" s="225">
        <v>1.7269214655471203E-2</v>
      </c>
      <c r="H14" s="225">
        <v>1.980466184355888E-2</v>
      </c>
      <c r="I14" s="226">
        <v>2.2756417624088109E-2</v>
      </c>
      <c r="J14" s="226">
        <v>2.6197015974369929E-2</v>
      </c>
      <c r="K14" s="227">
        <v>3.021210869099878E-2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0.75072838846844991</v>
      </c>
      <c r="D15" s="225">
        <v>0.87340809878480152</v>
      </c>
      <c r="E15" s="221">
        <v>0.94664477428310778</v>
      </c>
      <c r="F15" s="225">
        <v>0.86720277800333312</v>
      </c>
      <c r="G15" s="225">
        <v>0.81293802578127683</v>
      </c>
      <c r="H15" s="225">
        <v>0.78978209519251608</v>
      </c>
      <c r="I15" s="226">
        <v>0.76811801442048167</v>
      </c>
      <c r="J15" s="226">
        <v>0.7478308072344021</v>
      </c>
      <c r="K15" s="227">
        <v>0.72883149654072421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0.14386544268848853</v>
      </c>
      <c r="D16" s="225">
        <v>0.12282113417303309</v>
      </c>
      <c r="E16" s="221">
        <v>7.5400889949548064E-2</v>
      </c>
      <c r="F16" s="225">
        <v>5.7087544543117166E-2</v>
      </c>
      <c r="G16" s="225">
        <v>4.6681729344897664E-2</v>
      </c>
      <c r="H16" s="225">
        <v>4.5429592277078691E-2</v>
      </c>
      <c r="I16" s="226">
        <v>4.4329054784931383E-2</v>
      </c>
      <c r="J16" s="226">
        <v>4.3363433121721758E-2</v>
      </c>
      <c r="K16" s="227">
        <v>4.251831299220523E-2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8.693999999999999E-2</v>
      </c>
      <c r="D17" s="225">
        <v>0.1549479422429545</v>
      </c>
      <c r="E17" s="221">
        <v>0.12543656648793905</v>
      </c>
      <c r="F17" s="225">
        <v>0.11098248175512607</v>
      </c>
      <c r="G17" s="225">
        <v>0.11841443677883597</v>
      </c>
      <c r="H17" s="225">
        <v>0.13423219591590821</v>
      </c>
      <c r="I17" s="226">
        <v>0.15274323653971178</v>
      </c>
      <c r="J17" s="226">
        <v>0.17440775616225254</v>
      </c>
      <c r="K17" s="227">
        <v>0.19976995251609486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1.1724368266632094E-2</v>
      </c>
      <c r="D19" s="225">
        <v>1.3365689490857527E-2</v>
      </c>
      <c r="E19" s="221">
        <v>1.6215399103250459E-2</v>
      </c>
      <c r="F19" s="225">
        <v>1.7494091170603316E-2</v>
      </c>
      <c r="G19" s="225">
        <v>2.0415012622835054E-2</v>
      </c>
      <c r="H19" s="225">
        <v>2.3896331862517738E-2</v>
      </c>
      <c r="I19" s="226">
        <v>2.8015599439646259E-2</v>
      </c>
      <c r="J19" s="226">
        <v>3.2890393614363037E-2</v>
      </c>
      <c r="K19" s="227">
        <v>3.8660016270187114E-2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8.8762561504399946E-3</v>
      </c>
      <c r="D20" s="225">
        <v>1.2056156074301919E-2</v>
      </c>
      <c r="E20" s="221">
        <v>1.4540593542712577E-2</v>
      </c>
      <c r="F20" s="225">
        <v>2.0737958598518475E-2</v>
      </c>
      <c r="G20" s="225">
        <v>2.2792580752361801E-2</v>
      </c>
      <c r="H20" s="225">
        <v>2.7296273546353278E-2</v>
      </c>
      <c r="I20" s="226">
        <v>3.2901108221220547E-2</v>
      </c>
      <c r="J20" s="226">
        <v>3.9887026363978284E-2</v>
      </c>
      <c r="K20" s="227">
        <v>4.8608871715584125E-2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1.0500000000000002E-3</v>
      </c>
      <c r="D21" s="225">
        <v>1.0500000010413419E-3</v>
      </c>
      <c r="E21" s="221">
        <v>1.5755661989372608E-3</v>
      </c>
      <c r="F21" s="225">
        <v>1.6832618771208793E-3</v>
      </c>
      <c r="G21" s="225">
        <v>1.83798022991471E-3</v>
      </c>
      <c r="H21" s="225">
        <v>1.9633340876687123E-3</v>
      </c>
      <c r="I21" s="226">
        <v>2.1049588396058793E-3</v>
      </c>
      <c r="J21" s="226">
        <v>2.2638628418013571E-3</v>
      </c>
      <c r="K21" s="227">
        <v>2.4412254968683975E-3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0.43686073717890406</v>
      </c>
      <c r="D22" s="225">
        <v>0.23203107946837101</v>
      </c>
      <c r="E22" s="221">
        <v>0.18972907883999993</v>
      </c>
      <c r="F22" s="225">
        <v>0.14380867914000001</v>
      </c>
      <c r="G22" s="225">
        <v>0.15422637150964943</v>
      </c>
      <c r="H22" s="225">
        <v>0.16543767994332637</v>
      </c>
      <c r="I22" s="226">
        <v>0.17834807806227937</v>
      </c>
      <c r="J22" s="226">
        <v>0.19324661483598921</v>
      </c>
      <c r="K22" s="227">
        <v>0.21047479526849247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0.41312878248813839</v>
      </c>
      <c r="D23" s="225">
        <v>0.3482654734471391</v>
      </c>
      <c r="E23" s="221">
        <v>0.28513273993370813</v>
      </c>
      <c r="F23" s="225">
        <v>0.24583583072997334</v>
      </c>
      <c r="G23" s="225">
        <v>0.24399999999999999</v>
      </c>
      <c r="H23" s="225">
        <v>0.24499999999999997</v>
      </c>
      <c r="I23" s="226">
        <v>0.25</v>
      </c>
      <c r="J23" s="226">
        <v>0.244764107205484</v>
      </c>
      <c r="K23" s="227">
        <v>0.24022950576504543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4.1415882792671197E-3</v>
      </c>
      <c r="D24" s="225">
        <v>4.479778139077864E-3</v>
      </c>
      <c r="E24" s="221">
        <v>6.7220828644468187E-3</v>
      </c>
      <c r="F24" s="225">
        <v>7.1815616685626882E-3</v>
      </c>
      <c r="G24" s="225">
        <v>7.8416606151079753E-3</v>
      </c>
      <c r="H24" s="225">
        <v>8.3764772542113362E-3</v>
      </c>
      <c r="I24" s="226">
        <v>8.9807129371172693E-3</v>
      </c>
      <c r="J24" s="226">
        <v>9.6586697700137419E-3</v>
      </c>
      <c r="K24" s="227">
        <v>1.0415379621509114E-2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0.30799264864864878</v>
      </c>
      <c r="D25" s="225">
        <v>0.252</v>
      </c>
      <c r="E25" s="221">
        <v>0.40803</v>
      </c>
      <c r="F25" s="225">
        <v>0.56868194629072022</v>
      </c>
      <c r="G25" s="225">
        <v>0.61486454692722137</v>
      </c>
      <c r="H25" s="225">
        <v>0.66329734655880246</v>
      </c>
      <c r="I25" s="226">
        <v>0.71648385330629016</v>
      </c>
      <c r="J25" s="226">
        <v>0.77486921402502551</v>
      </c>
      <c r="K25" s="227">
        <v>0.83895154241782022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1.6147318275270509E-3</v>
      </c>
      <c r="D26" s="225">
        <v>1.1842355112962263E-3</v>
      </c>
      <c r="E26" s="221">
        <v>7.559999999999999E-3</v>
      </c>
      <c r="F26" s="225">
        <v>8.7390982668163423E-3</v>
      </c>
      <c r="G26" s="225">
        <v>1.0503052830525841E-2</v>
      </c>
      <c r="H26" s="225">
        <v>1.2265284407741798E-2</v>
      </c>
      <c r="I26" s="226">
        <v>1.4486072641938968E-2</v>
      </c>
      <c r="J26" s="226">
        <v>1.7277514418549845E-2</v>
      </c>
      <c r="K26" s="227">
        <v>2.0781343627765687E-2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0.17640000000000003</v>
      </c>
      <c r="D27" s="225">
        <v>0.16920749999999998</v>
      </c>
      <c r="E27" s="221">
        <v>0.13775999999999999</v>
      </c>
      <c r="F27" s="225">
        <v>0.18995469901996204</v>
      </c>
      <c r="G27" s="225">
        <v>0.25283943374193296</v>
      </c>
      <c r="H27" s="225">
        <v>0.27901012433441014</v>
      </c>
      <c r="I27" s="226">
        <v>0.30865673895260637</v>
      </c>
      <c r="J27" s="226">
        <v>0.34221852670732433</v>
      </c>
      <c r="K27" s="227">
        <v>0.38020357523782922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0.20328851024707961</v>
      </c>
      <c r="D29" s="225">
        <v>0.29727829665768535</v>
      </c>
      <c r="E29" s="221">
        <v>0.26268370196999996</v>
      </c>
      <c r="F29" s="225">
        <v>0.24578783155864142</v>
      </c>
      <c r="G29" s="225">
        <v>0.27013177087303059</v>
      </c>
      <c r="H29" s="225">
        <v>0.28737177643504497</v>
      </c>
      <c r="I29" s="226">
        <v>0.30719291757047318</v>
      </c>
      <c r="J29" s="226">
        <v>0.32975339357264488</v>
      </c>
      <c r="K29" s="227">
        <v>0.35524620838005938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7.056</v>
      </c>
      <c r="D30" s="225">
        <v>5.8170000000000002</v>
      </c>
      <c r="E30" s="221">
        <v>5.6070000000000002</v>
      </c>
      <c r="F30" s="225">
        <v>7.2030000000000003</v>
      </c>
      <c r="G30" s="225">
        <v>8.1122780132527215</v>
      </c>
      <c r="H30" s="225">
        <v>8.8529175236691415</v>
      </c>
      <c r="I30" s="226">
        <v>9.6809992614340583</v>
      </c>
      <c r="J30" s="226">
        <v>10.607171041162902</v>
      </c>
      <c r="K30" s="227">
        <v>11.643877076719745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0.30772769999999999</v>
      </c>
      <c r="D32" s="225">
        <v>0.20468007000000002</v>
      </c>
      <c r="E32" s="221">
        <v>0.10748513999999998</v>
      </c>
      <c r="F32" s="225">
        <v>0.10237815000000001</v>
      </c>
      <c r="G32" s="225">
        <v>0.10455614740941278</v>
      </c>
      <c r="H32" s="225">
        <v>0.11389960147238891</v>
      </c>
      <c r="I32" s="226">
        <v>0.12483034566820982</v>
      </c>
      <c r="J32" s="226">
        <v>0.13763860644111983</v>
      </c>
      <c r="K32" s="227">
        <v>0.15266913276827776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2.3241826628858189E-3</v>
      </c>
      <c r="D33" s="225">
        <v>3.3987610136168296E-3</v>
      </c>
      <c r="E33" s="221">
        <v>3.0032435438643295E-3</v>
      </c>
      <c r="F33" s="225">
        <v>2.8100742937344678E-3</v>
      </c>
      <c r="G33" s="225">
        <v>3.0883967706520276E-3</v>
      </c>
      <c r="H33" s="225">
        <v>3.2855004927787165E-3</v>
      </c>
      <c r="I33" s="226">
        <v>3.5121141490526676E-3</v>
      </c>
      <c r="J33" s="226">
        <v>3.77004642041896E-3</v>
      </c>
      <c r="K33" s="227">
        <v>4.0615039067842182E-3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0.40678292802043881</v>
      </c>
      <c r="D35" s="225">
        <v>0.59485770152166839</v>
      </c>
      <c r="E35" s="221">
        <v>0.41249999999999998</v>
      </c>
      <c r="F35" s="225">
        <v>6.3E-2</v>
      </c>
      <c r="G35" s="225">
        <v>6.9239805148533604E-2</v>
      </c>
      <c r="H35" s="225">
        <v>7.3658739737440512E-2</v>
      </c>
      <c r="I35" s="226">
        <v>7.8739267457683032E-2</v>
      </c>
      <c r="J35" s="226">
        <v>8.4521937735229771E-2</v>
      </c>
      <c r="K35" s="227">
        <v>9.1056221074980612E-2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0.64939131663712901</v>
      </c>
      <c r="D36" s="225">
        <v>0.47626004812629896</v>
      </c>
      <c r="E36" s="221">
        <v>0.50082248229128323</v>
      </c>
      <c r="F36" s="225">
        <v>0.57893345065799096</v>
      </c>
      <c r="G36" s="225">
        <v>0.69578901987042874</v>
      </c>
      <c r="H36" s="225">
        <v>0.81253044749918257</v>
      </c>
      <c r="I36" s="226">
        <v>0.95964958454864047</v>
      </c>
      <c r="J36" s="226">
        <v>1.1445724416562926</v>
      </c>
      <c r="K36" s="227">
        <v>1.3766883731489095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0.88028665518889082</v>
      </c>
      <c r="D37" s="225">
        <v>0.83151720447324506</v>
      </c>
      <c r="E37" s="221">
        <v>0.92896089367086665</v>
      </c>
      <c r="F37" s="225">
        <v>0.88259272147223544</v>
      </c>
      <c r="G37" s="225">
        <v>1.0195251594000148</v>
      </c>
      <c r="H37" s="225">
        <v>1.1019616261174732</v>
      </c>
      <c r="I37" s="226">
        <v>1.1967711711304219</v>
      </c>
      <c r="J37" s="226">
        <v>1.3047856044214479</v>
      </c>
      <c r="K37" s="227">
        <v>1.4270163392606021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2.3632579797825386</v>
      </c>
      <c r="D38" s="225">
        <v>2.5361870634209827</v>
      </c>
      <c r="E38" s="221">
        <v>3.2982623082323665</v>
      </c>
      <c r="F38" s="225">
        <v>3.0376226057498794</v>
      </c>
      <c r="G38" s="225">
        <v>3.0307132796196514</v>
      </c>
      <c r="H38" s="225">
        <v>2.9776937934415262</v>
      </c>
      <c r="I38" s="226">
        <v>2.9321111262572206</v>
      </c>
      <c r="J38" s="226">
        <v>2.8925567156993734</v>
      </c>
      <c r="K38" s="227">
        <v>2.8579398940602943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1.4360478928956169E-4</v>
      </c>
      <c r="D39" s="225">
        <v>2.1000000000000001E-4</v>
      </c>
      <c r="E39" s="221">
        <v>6.2999999999999992E-3</v>
      </c>
      <c r="F39" s="225">
        <v>5.8947826881025327E-3</v>
      </c>
      <c r="G39" s="225">
        <v>6.478628646304262E-3</v>
      </c>
      <c r="H39" s="225">
        <v>6.8920994259002288E-3</v>
      </c>
      <c r="I39" s="226">
        <v>7.3674741378321439E-3</v>
      </c>
      <c r="J39" s="226">
        <v>7.9085469099446446E-3</v>
      </c>
      <c r="K39" s="227">
        <v>8.5199465974100438E-3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4.4314416105689611</v>
      </c>
      <c r="D40" s="225">
        <v>6.4803043326294221</v>
      </c>
      <c r="E40" s="221">
        <v>5.7261843569679884</v>
      </c>
      <c r="F40" s="225">
        <v>5.3578749867203861</v>
      </c>
      <c r="G40" s="225">
        <v>5.8885431760431999</v>
      </c>
      <c r="H40" s="225">
        <v>6.2643542728980854</v>
      </c>
      <c r="I40" s="226">
        <v>6.6964309775270863</v>
      </c>
      <c r="J40" s="226">
        <v>7.1882218415988177</v>
      </c>
      <c r="K40" s="227">
        <v>7.7439341156019088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0.57971557385131156</v>
      </c>
      <c r="D42" s="225">
        <v>0.72635499999999997</v>
      </c>
      <c r="E42" s="221">
        <v>0.8406300000000001</v>
      </c>
      <c r="F42" s="225">
        <v>0.86845499999999987</v>
      </c>
      <c r="G42" s="225">
        <v>0.93805517563143748</v>
      </c>
      <c r="H42" s="225">
        <v>1.0153926655764896</v>
      </c>
      <c r="I42" s="226">
        <v>1.1035989443948961</v>
      </c>
      <c r="J42" s="226">
        <v>1.204195583906001</v>
      </c>
      <c r="K42" s="227">
        <v>1.319107419519622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47.641441343330769</v>
      </c>
      <c r="D43" s="225">
        <v>44.47008411600391</v>
      </c>
      <c r="E43" s="221">
        <v>29.729576097087229</v>
      </c>
      <c r="F43" s="225">
        <v>34.659667075497033</v>
      </c>
      <c r="G43" s="225">
        <v>35.097172475536908</v>
      </c>
      <c r="H43" s="225">
        <v>36.610403253056397</v>
      </c>
      <c r="I43" s="226">
        <v>38.456324351347988</v>
      </c>
      <c r="J43" s="226">
        <v>40.72340223239469</v>
      </c>
      <c r="K43" s="227">
        <v>43.52571080792579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1.3664699999999999</v>
      </c>
      <c r="D44" s="225">
        <v>1.375815</v>
      </c>
      <c r="E44" s="221">
        <v>0.70853999999999995</v>
      </c>
      <c r="F44" s="225">
        <v>0.59232756792279229</v>
      </c>
      <c r="G44" s="225">
        <v>0.64272463638994715</v>
      </c>
      <c r="H44" s="225">
        <v>0.70373887695047321</v>
      </c>
      <c r="I44" s="226">
        <v>0.77146909587537271</v>
      </c>
      <c r="J44" s="226">
        <v>0.84673814654527646</v>
      </c>
      <c r="K44" s="227">
        <v>0.93049904551374607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0.2025944368539872</v>
      </c>
      <c r="D46" s="225">
        <v>0.16120999999999999</v>
      </c>
      <c r="E46" s="221">
        <v>0.17451</v>
      </c>
      <c r="F46" s="225">
        <v>0.17608496566815424</v>
      </c>
      <c r="G46" s="225">
        <v>0.19257836490229646</v>
      </c>
      <c r="H46" s="225">
        <v>0.21217529643983593</v>
      </c>
      <c r="I46" s="226">
        <v>0.23386047129791115</v>
      </c>
      <c r="J46" s="226">
        <v>0.25786182462281981</v>
      </c>
      <c r="K46" s="227">
        <v>0.28443254105539045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1.8952774329470647</v>
      </c>
      <c r="D47" s="225">
        <v>1.5798719999999999</v>
      </c>
      <c r="E47" s="221">
        <v>0.72828000000000004</v>
      </c>
      <c r="F47" s="225">
        <v>0.83296824327697194</v>
      </c>
      <c r="G47" s="225">
        <v>0.8737530663519697</v>
      </c>
      <c r="H47" s="225">
        <v>0.87848707915636015</v>
      </c>
      <c r="I47" s="226">
        <v>0.88513986003583167</v>
      </c>
      <c r="J47" s="226">
        <v>0.89387615344305815</v>
      </c>
      <c r="K47" s="227">
        <v>0.90487945353849908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0.11151</v>
      </c>
      <c r="D49" s="225">
        <v>9.4674999999999995E-2</v>
      </c>
      <c r="E49" s="221">
        <v>3.5069999999999997E-2</v>
      </c>
      <c r="F49" s="225">
        <v>0.10311000000000001</v>
      </c>
      <c r="G49" s="225">
        <v>0.1119536235256567</v>
      </c>
      <c r="H49" s="225">
        <v>0.1221280279160908</v>
      </c>
      <c r="I49" s="226">
        <v>0.13334026683697234</v>
      </c>
      <c r="J49" s="226">
        <v>0.14568523620781873</v>
      </c>
      <c r="K49" s="227">
        <v>0.15926797066912296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6.1742181153322822</v>
      </c>
      <c r="D50" s="225">
        <v>6.646540062683707</v>
      </c>
      <c r="E50" s="221">
        <v>0.35532000000000002</v>
      </c>
      <c r="F50" s="225">
        <v>0.32107926903065753</v>
      </c>
      <c r="G50" s="225">
        <v>0.32833976272857113</v>
      </c>
      <c r="H50" s="225">
        <v>0.3588140315275552</v>
      </c>
      <c r="I50" s="226">
        <v>0.39274688150680653</v>
      </c>
      <c r="J50" s="226">
        <v>0.43051457133603604</v>
      </c>
      <c r="K50" s="227">
        <v>0.47254425293011276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8.0807999999999991E-2</v>
      </c>
      <c r="D51" s="225">
        <v>4.1275500000000014E-2</v>
      </c>
      <c r="E51" s="221">
        <v>4.6413611999999993E-2</v>
      </c>
      <c r="F51" s="225">
        <v>4.0095153000000008E-2</v>
      </c>
      <c r="G51" s="225">
        <v>3.9129923474795075E-2</v>
      </c>
      <c r="H51" s="225">
        <v>4.494423094885789E-2</v>
      </c>
      <c r="I51" s="226">
        <v>5.1833277824276047E-2</v>
      </c>
      <c r="J51" s="226">
        <v>5.999401520665118E-2</v>
      </c>
      <c r="K51" s="227">
        <v>6.9660852314224711E-2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0.21104999999999999</v>
      </c>
      <c r="D52" s="225">
        <v>0.18364500000000003</v>
      </c>
      <c r="E52" s="221">
        <v>0.26998913699469007</v>
      </c>
      <c r="F52" s="225">
        <v>0.28614080553703036</v>
      </c>
      <c r="G52" s="225">
        <v>0.27596271267672062</v>
      </c>
      <c r="H52" s="225">
        <v>0.28082667945239931</v>
      </c>
      <c r="I52" s="226">
        <v>0.28819250876633079</v>
      </c>
      <c r="J52" s="226">
        <v>0.29802270027892031</v>
      </c>
      <c r="K52" s="227">
        <v>0.31030955043891228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1.4064804600000003</v>
      </c>
      <c r="D54" s="225">
        <v>0.64276694999999995</v>
      </c>
      <c r="E54" s="221">
        <v>0.36657936000000002</v>
      </c>
      <c r="F54" s="225">
        <v>0.25391541000000001</v>
      </c>
      <c r="G54" s="225">
        <v>0.21675484393814756</v>
      </c>
      <c r="H54" s="225">
        <v>0.2019892030276188</v>
      </c>
      <c r="I54" s="226">
        <v>0.18886643779352952</v>
      </c>
      <c r="J54" s="226">
        <v>0.17721496893117525</v>
      </c>
      <c r="K54" s="227">
        <v>0.16688256964692244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8.2804251708737564E-2</v>
      </c>
      <c r="D55" s="225">
        <v>0.34326899153842932</v>
      </c>
      <c r="E55" s="221">
        <v>0.43353830648560593</v>
      </c>
      <c r="F55" s="225">
        <v>0.35153620582071388</v>
      </c>
      <c r="G55" s="225">
        <v>0.25806778751551446</v>
      </c>
      <c r="H55" s="225">
        <v>0.25151158347792629</v>
      </c>
      <c r="I55" s="226">
        <v>0.2457701776689786</v>
      </c>
      <c r="J55" s="226">
        <v>0.24075724871337148</v>
      </c>
      <c r="K55" s="227">
        <v>0.23639874108960163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4.6483653257716379E-4</v>
      </c>
      <c r="D56" s="225">
        <v>6.7975220272336581E-4</v>
      </c>
      <c r="E56" s="221">
        <v>6.0064870877286577E-4</v>
      </c>
      <c r="F56" s="225">
        <v>5.6201485874689348E-4</v>
      </c>
      <c r="G56" s="225">
        <v>6.1767935413040544E-4</v>
      </c>
      <c r="H56" s="225">
        <v>6.5710009855574308E-4</v>
      </c>
      <c r="I56" s="226">
        <v>7.0242282981053329E-4</v>
      </c>
      <c r="J56" s="226">
        <v>7.5400928408379168E-4</v>
      </c>
      <c r="K56" s="227">
        <v>8.1230078135684333E-4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1.9721848948891046E-4</v>
      </c>
      <c r="D57" s="225">
        <v>2.1332276852751732E-4</v>
      </c>
      <c r="E57" s="221">
        <v>3.2009918402127707E-4</v>
      </c>
      <c r="F57" s="225">
        <v>3.4197912707441378E-4</v>
      </c>
      <c r="G57" s="225">
        <v>3.7341241024323695E-4</v>
      </c>
      <c r="H57" s="225">
        <v>3.988798692481589E-4</v>
      </c>
      <c r="I57" s="226">
        <v>4.2765299700558431E-4</v>
      </c>
      <c r="J57" s="226">
        <v>4.5993665571494017E-4</v>
      </c>
      <c r="K57" s="227">
        <v>4.9597045816710081E-4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0.22469999999999998</v>
      </c>
      <c r="D58" s="225">
        <v>0.33831</v>
      </c>
      <c r="E58" s="221">
        <v>0.34188000000000007</v>
      </c>
      <c r="F58" s="225">
        <v>0.34185512039139393</v>
      </c>
      <c r="G58" s="225">
        <v>0.36867597240792777</v>
      </c>
      <c r="H58" s="225">
        <v>0.39595869916325088</v>
      </c>
      <c r="I58" s="226">
        <v>0.42696659758499456</v>
      </c>
      <c r="J58" s="226">
        <v>0.462065060282908</v>
      </c>
      <c r="K58" s="227">
        <v>0.50170528091855138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0.42377999999999999</v>
      </c>
      <c r="D59" s="225">
        <v>0.42378000693535289</v>
      </c>
      <c r="E59" s="221">
        <v>0.50163765946026795</v>
      </c>
      <c r="F59" s="225">
        <v>0.54222826192918538</v>
      </c>
      <c r="G59" s="225">
        <v>0.57534258439033281</v>
      </c>
      <c r="H59" s="225">
        <v>0.62168111421526129</v>
      </c>
      <c r="I59" s="226">
        <v>0.6732802876459506</v>
      </c>
      <c r="J59" s="226">
        <v>0.73058867019522844</v>
      </c>
      <c r="K59" s="227">
        <v>0.79411835964803512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1.7889900000000001</v>
      </c>
      <c r="D60" s="225">
        <v>0.92399999999999993</v>
      </c>
      <c r="E60" s="221">
        <v>5.901E-2</v>
      </c>
      <c r="F60" s="225">
        <v>7.4532060454292517E-2</v>
      </c>
      <c r="G60" s="225">
        <v>8.2524463096908279E-2</v>
      </c>
      <c r="H60" s="225">
        <v>8.9611508847786528E-2</v>
      </c>
      <c r="I60" s="226">
        <v>9.7660840932024096E-2</v>
      </c>
      <c r="J60" s="226">
        <v>0.10676379224160103</v>
      </c>
      <c r="K60" s="227">
        <v>0.11702765859828844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0.23575269796982909</v>
      </c>
      <c r="D61" s="225">
        <v>0.42801418176662814</v>
      </c>
      <c r="E61" s="221">
        <v>0.50623980216748932</v>
      </c>
      <c r="F61" s="225">
        <v>0.52208021377879499</v>
      </c>
      <c r="G61" s="225">
        <v>0.56383522797522923</v>
      </c>
      <c r="H61" s="225">
        <v>0.6043990281210776</v>
      </c>
      <c r="I61" s="226">
        <v>0.64994497029361453</v>
      </c>
      <c r="J61" s="226">
        <v>0.70080204370191534</v>
      </c>
      <c r="K61" s="227">
        <v>0.75734978825574339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0.13019999999999998</v>
      </c>
      <c r="D63" s="225">
        <v>0.13019999999999998</v>
      </c>
      <c r="E63" s="221">
        <v>0.10891029915689404</v>
      </c>
      <c r="F63" s="225">
        <v>0.10783348842194822</v>
      </c>
      <c r="G63" s="225">
        <v>0.10603682281104189</v>
      </c>
      <c r="H63" s="225">
        <v>0.11249157454983519</v>
      </c>
      <c r="I63" s="226">
        <v>0.11996116211998778</v>
      </c>
      <c r="J63" s="226">
        <v>0.12848659399678081</v>
      </c>
      <c r="K63" s="227">
        <v>0.13812315830832819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5.7799139999999999E-2</v>
      </c>
      <c r="D64" s="225">
        <v>2.0546714999999997E-2</v>
      </c>
      <c r="E64" s="221">
        <v>1.8425190000000001E-2</v>
      </c>
      <c r="F64" s="225">
        <v>1.7151980160000004E-2</v>
      </c>
      <c r="G64" s="225">
        <v>1.6126662475390484E-2</v>
      </c>
      <c r="H64" s="225">
        <v>1.846066922667736E-2</v>
      </c>
      <c r="I64" s="226">
        <v>2.1212909265588387E-2</v>
      </c>
      <c r="J64" s="226">
        <v>2.4460497669388605E-2</v>
      </c>
      <c r="K64" s="227">
        <v>2.8295032431859778E-2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3.4860000000000002</v>
      </c>
      <c r="D65" s="225">
        <v>4.1160000000000005</v>
      </c>
      <c r="E65" s="221">
        <v>5.6994257224187024</v>
      </c>
      <c r="F65" s="225">
        <v>6.3033161927216597</v>
      </c>
      <c r="G65" s="225">
        <v>7.0645763284955816</v>
      </c>
      <c r="H65" s="225">
        <v>7.6735210592795555</v>
      </c>
      <c r="I65" s="226">
        <v>8.3445184558400882</v>
      </c>
      <c r="J65" s="226">
        <v>9.0836055203203756</v>
      </c>
      <c r="K65" s="227">
        <v>9.897524543246039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0.13680411805199999</v>
      </c>
      <c r="D67" s="225">
        <v>0.116033638644</v>
      </c>
      <c r="E67" s="221">
        <v>9.9508664665200017E-2</v>
      </c>
      <c r="F67" s="225">
        <v>8.450739443999998E-2</v>
      </c>
      <c r="G67" s="225">
        <v>7.9291704097827237E-2</v>
      </c>
      <c r="H67" s="225">
        <v>7.7661250250540576E-2</v>
      </c>
      <c r="I67" s="226">
        <v>7.6211503243674733E-2</v>
      </c>
      <c r="J67" s="226">
        <v>7.4922713248026088E-2</v>
      </c>
      <c r="K67" s="227">
        <v>7.3778535544140489E-2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1.3406448079007123</v>
      </c>
      <c r="D68" s="225">
        <v>1.1504993966611325</v>
      </c>
      <c r="E68" s="221">
        <v>0.95216545092097826</v>
      </c>
      <c r="F68" s="225">
        <v>0.78874762569578416</v>
      </c>
      <c r="G68" s="225">
        <v>0.67227978007679967</v>
      </c>
      <c r="H68" s="225">
        <v>0.65928707785302654</v>
      </c>
      <c r="I68" s="226">
        <v>0.64799063500519749</v>
      </c>
      <c r="J68" s="226">
        <v>0.63821718319719511</v>
      </c>
      <c r="K68" s="227">
        <v>0.62981826044437517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0.92856600786206556</v>
      </c>
      <c r="D69" s="225">
        <v>0.91105000000000003</v>
      </c>
      <c r="E69" s="221">
        <v>6.2999999999999992E-3</v>
      </c>
      <c r="F69" s="225">
        <v>7.9301918901570206E-3</v>
      </c>
      <c r="G69" s="225">
        <v>9.0683900578026264E-3</v>
      </c>
      <c r="H69" s="225">
        <v>9.5726747719783283E-3</v>
      </c>
      <c r="I69" s="226">
        <v>1.0163934909474722E-2</v>
      </c>
      <c r="J69" s="226">
        <v>1.0845301663922962E-2</v>
      </c>
      <c r="K69" s="227">
        <v>1.1621279335325998E-2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4.8649912256801611E-2</v>
      </c>
      <c r="D70" s="225">
        <v>6.1491114797706692E-2</v>
      </c>
      <c r="E70" s="221">
        <v>5.4335327721295505E-2</v>
      </c>
      <c r="F70" s="225">
        <v>5.084046812759848E-2</v>
      </c>
      <c r="G70" s="225">
        <v>5.5875938203415111E-2</v>
      </c>
      <c r="H70" s="225">
        <v>5.9441981110165326E-2</v>
      </c>
      <c r="I70" s="226">
        <v>6.3541924088456936E-2</v>
      </c>
      <c r="J70" s="226">
        <v>6.8208490182711301E-2</v>
      </c>
      <c r="K70" s="227">
        <v>7.3481601672731961E-2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2.226</v>
      </c>
      <c r="D71" s="225">
        <v>0.13649999999999998</v>
      </c>
      <c r="E71" s="221">
        <v>6.5100000000000002E-3</v>
      </c>
      <c r="F71" s="225">
        <v>1.7849999999999998E-2</v>
      </c>
      <c r="G71" s="225">
        <v>3.4793842910826087E-2</v>
      </c>
      <c r="H71" s="225">
        <v>3.9055490624165773E-2</v>
      </c>
      <c r="I71" s="226">
        <v>4.4023472699181374E-2</v>
      </c>
      <c r="J71" s="226">
        <v>4.9823536094267304E-2</v>
      </c>
      <c r="K71" s="227">
        <v>5.6604668150717095E-2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4.2742309283887501</v>
      </c>
      <c r="D72" s="225">
        <v>1.528963118812523</v>
      </c>
      <c r="E72" s="221">
        <v>0.96050270458395937</v>
      </c>
      <c r="F72" s="225">
        <v>0.89117795874050154</v>
      </c>
      <c r="G72" s="225">
        <v>0.8333313689456302</v>
      </c>
      <c r="H72" s="225">
        <v>0.81795781702126935</v>
      </c>
      <c r="I72" s="226">
        <v>0.80464283661185643</v>
      </c>
      <c r="J72" s="226">
        <v>0.79317947811072154</v>
      </c>
      <c r="K72" s="227">
        <v>0.78338988336021098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0.61151999999999995</v>
      </c>
      <c r="D73" s="225">
        <v>0.78560999999999992</v>
      </c>
      <c r="E73" s="221">
        <v>0.87485999999999986</v>
      </c>
      <c r="F73" s="225">
        <v>1.42611</v>
      </c>
      <c r="G73" s="225">
        <v>1.5864668214028426</v>
      </c>
      <c r="H73" s="225">
        <v>1.7091703006835588</v>
      </c>
      <c r="I73" s="226">
        <v>1.8492344819319566</v>
      </c>
      <c r="J73" s="226">
        <v>2.0077674592661974</v>
      </c>
      <c r="K73" s="227">
        <v>2.1861122806034485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0.11934783</v>
      </c>
      <c r="D74" s="225">
        <v>0.12090838200000002</v>
      </c>
      <c r="E74" s="221">
        <v>0.13562543215199999</v>
      </c>
      <c r="F74" s="225">
        <v>0.13724577804000002</v>
      </c>
      <c r="G74" s="225">
        <v>0.12788136373601017</v>
      </c>
      <c r="H74" s="225">
        <v>0.12440819864501373</v>
      </c>
      <c r="I74" s="226">
        <v>0.12134523149197413</v>
      </c>
      <c r="J74" s="226">
        <v>0.1186376182418647</v>
      </c>
      <c r="K74" s="227">
        <v>0.11624036894008322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3.9443697897782092E-4</v>
      </c>
      <c r="D75" s="225">
        <v>4.2664553705503463E-4</v>
      </c>
      <c r="E75" s="221">
        <v>6.4019836804255414E-4</v>
      </c>
      <c r="F75" s="225">
        <v>6.8395825414882755E-4</v>
      </c>
      <c r="G75" s="225">
        <v>7.4682482048647389E-4</v>
      </c>
      <c r="H75" s="225">
        <v>7.977597384963178E-4</v>
      </c>
      <c r="I75" s="226">
        <v>8.5530599401116862E-4</v>
      </c>
      <c r="J75" s="226">
        <v>9.1987331142988034E-4</v>
      </c>
      <c r="K75" s="227">
        <v>9.9194091633420163E-4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0.71987999999999996</v>
      </c>
      <c r="D76" s="225">
        <v>0.71988953723490057</v>
      </c>
      <c r="E76" s="221">
        <v>1.0172770094569961</v>
      </c>
      <c r="F76" s="225">
        <v>1.0796272404695666</v>
      </c>
      <c r="G76" s="225">
        <v>1.0768748443858329</v>
      </c>
      <c r="H76" s="225">
        <v>1.1656037164527131</v>
      </c>
      <c r="I76" s="226">
        <v>1.2651026072805114</v>
      </c>
      <c r="J76" s="226">
        <v>1.3765621270418018</v>
      </c>
      <c r="K76" s="227">
        <v>1.5014278475416423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0.3768274824092207</v>
      </c>
      <c r="D77" s="225">
        <v>0.55105245234107536</v>
      </c>
      <c r="E77" s="221">
        <v>0.48692588657853653</v>
      </c>
      <c r="F77" s="225">
        <v>0.45560671215748172</v>
      </c>
      <c r="G77" s="225">
        <v>0.50073206308171536</v>
      </c>
      <c r="H77" s="225">
        <v>0.53268914656252253</v>
      </c>
      <c r="I77" s="226">
        <v>0.56943077403307241</v>
      </c>
      <c r="J77" s="226">
        <v>0.61125019296392724</v>
      </c>
      <c r="K77" s="227">
        <v>0.65850516675328108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3.0989102171810921E-4</v>
      </c>
      <c r="D78" s="225">
        <v>4.5316813514891061E-4</v>
      </c>
      <c r="E78" s="221">
        <v>4.0043247251524383E-4</v>
      </c>
      <c r="F78" s="225">
        <v>3.7467657249792911E-4</v>
      </c>
      <c r="G78" s="225">
        <v>4.1178623608693703E-4</v>
      </c>
      <c r="H78" s="225">
        <v>4.3806673237049555E-4</v>
      </c>
      <c r="I78" s="226">
        <v>4.6828188654035569E-4</v>
      </c>
      <c r="J78" s="226">
        <v>5.026728560558613E-4</v>
      </c>
      <c r="K78" s="227">
        <v>5.4153385423789577E-4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1.9721848948891049E-2</v>
      </c>
      <c r="D79" s="225">
        <v>2.1000000000000001E-2</v>
      </c>
      <c r="E79" s="221">
        <v>2.4701210518640104E-2</v>
      </c>
      <c r="F79" s="225">
        <v>2.6389628066919333E-2</v>
      </c>
      <c r="G79" s="225">
        <v>2.8815251697354827E-2</v>
      </c>
      <c r="H79" s="225">
        <v>3.078050839795797E-2</v>
      </c>
      <c r="I79" s="226">
        <v>3.3000854845228661E-2</v>
      </c>
      <c r="J79" s="226">
        <v>3.5492099715252211E-2</v>
      </c>
      <c r="K79" s="227">
        <v>3.8272733295682537E-2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0.20963964688084774</v>
      </c>
      <c r="D80" s="225">
        <v>0.2254305902542014</v>
      </c>
      <c r="E80" s="221">
        <v>0.34894627908614595</v>
      </c>
      <c r="F80" s="225">
        <v>0.37315617837713883</v>
      </c>
      <c r="G80" s="225">
        <v>0.40838535475228471</v>
      </c>
      <c r="H80" s="225">
        <v>0.44103928607201293</v>
      </c>
      <c r="I80" s="226">
        <v>0.47709013833367309</v>
      </c>
      <c r="J80" s="226">
        <v>0.51681487991061059</v>
      </c>
      <c r="K80" s="227">
        <v>0.56052324256447128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0.22266846463971865</v>
      </c>
      <c r="D82" s="225">
        <v>0.33411000000000002</v>
      </c>
      <c r="E82" s="221">
        <v>0.44442805771063804</v>
      </c>
      <c r="F82" s="225">
        <v>0.59951959878032623</v>
      </c>
      <c r="G82" s="225">
        <v>0.56031621441962409</v>
      </c>
      <c r="H82" s="225">
        <v>0.59264235995464198</v>
      </c>
      <c r="I82" s="226">
        <v>0.62978518162692143</v>
      </c>
      <c r="J82" s="226">
        <v>0.6719660925969797</v>
      </c>
      <c r="K82" s="227">
        <v>0.71945730352972947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0.66397085999999994</v>
      </c>
      <c r="D83" s="225">
        <v>0.27625247999999997</v>
      </c>
      <c r="E83" s="221">
        <v>0.135156</v>
      </c>
      <c r="F83" s="225">
        <v>0.15190707000000003</v>
      </c>
      <c r="G83" s="225">
        <v>0.11235482035394367</v>
      </c>
      <c r="H83" s="225">
        <v>0.10888729611146923</v>
      </c>
      <c r="I83" s="226">
        <v>0.10596244746860026</v>
      </c>
      <c r="J83" s="226">
        <v>0.10352719944098371</v>
      </c>
      <c r="K83" s="227">
        <v>0.10153521084977857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4.62E-3</v>
      </c>
      <c r="D84" s="225">
        <v>4.62E-3</v>
      </c>
      <c r="E84" s="221">
        <v>3.5700000000000003E-3</v>
      </c>
      <c r="F84" s="225">
        <v>3.3600000000000001E-3</v>
      </c>
      <c r="G84" s="225">
        <v>3.3162375842355095E-3</v>
      </c>
      <c r="H84" s="225">
        <v>3.2467887017319083E-3</v>
      </c>
      <c r="I84" s="226">
        <v>3.1814615637354993E-3</v>
      </c>
      <c r="J84" s="226">
        <v>3.1199986525988922E-3</v>
      </c>
      <c r="K84" s="227">
        <v>3.0621607766747978E-3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32.20009112361889</v>
      </c>
      <c r="D85" s="225">
        <v>36.34074230769231</v>
      </c>
      <c r="E85" s="221">
        <v>45.319453846153841</v>
      </c>
      <c r="F85" s="225">
        <v>54.29816538461538</v>
      </c>
      <c r="G85" s="225">
        <v>61.882909463987396</v>
      </c>
      <c r="H85" s="225">
        <v>69.730799342958761</v>
      </c>
      <c r="I85" s="226">
        <v>79.446231373524071</v>
      </c>
      <c r="J85" s="226">
        <v>91.589296166334478</v>
      </c>
      <c r="K85" s="227">
        <v>106.90178510339801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6.8296200000000002</v>
      </c>
      <c r="D86" s="225">
        <v>8.0448760255440419</v>
      </c>
      <c r="E86" s="221">
        <v>11.334499979792549</v>
      </c>
      <c r="F86" s="225">
        <v>12.409018903499653</v>
      </c>
      <c r="G86" s="225">
        <v>15.598946862431479</v>
      </c>
      <c r="H86" s="225">
        <v>18.37040885197904</v>
      </c>
      <c r="I86" s="226">
        <v>21.774807846263659</v>
      </c>
      <c r="J86" s="226">
        <v>25.964613672727626</v>
      </c>
      <c r="K86" s="227">
        <v>31.13123084271718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1.277721572460941</v>
      </c>
      <c r="D87" s="225">
        <v>1.6849000000000001</v>
      </c>
      <c r="E87" s="221">
        <v>1.6485000000000001</v>
      </c>
      <c r="F87" s="225">
        <v>1.8246444775374413</v>
      </c>
      <c r="G87" s="225">
        <v>2.2551688081885097</v>
      </c>
      <c r="H87" s="225">
        <v>2.5752521700347644</v>
      </c>
      <c r="I87" s="226">
        <v>2.9482950207104892</v>
      </c>
      <c r="J87" s="226">
        <v>3.3835660518826782</v>
      </c>
      <c r="K87" s="227">
        <v>3.8920053737853935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0.41290992853066322</v>
      </c>
      <c r="D89" s="225">
        <v>0.28628171623225107</v>
      </c>
      <c r="E89" s="221">
        <v>0.22034008349997802</v>
      </c>
      <c r="F89" s="225">
        <v>0.19625227193000011</v>
      </c>
      <c r="G89" s="225">
        <v>0.17495193035334272</v>
      </c>
      <c r="H89" s="225">
        <v>0.16429844536632995</v>
      </c>
      <c r="I89" s="226">
        <v>0.15482950591188785</v>
      </c>
      <c r="J89" s="226">
        <v>0.14641822586086489</v>
      </c>
      <c r="K89" s="227">
        <v>0.13895251817817084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5.3630838024415303E-2</v>
      </c>
      <c r="D90" s="225">
        <v>7.2400078019882283E-2</v>
      </c>
      <c r="E90" s="221">
        <v>7.2870000000000004E-2</v>
      </c>
      <c r="F90" s="225">
        <v>7.0139999999999994E-2</v>
      </c>
      <c r="G90" s="225">
        <v>7.9496981468758804E-2</v>
      </c>
      <c r="H90" s="225">
        <v>9.1186721344961613E-2</v>
      </c>
      <c r="I90" s="226">
        <v>0.10490869929661588</v>
      </c>
      <c r="J90" s="226">
        <v>0.1210323318078666</v>
      </c>
      <c r="K90" s="227">
        <v>0.13999530382000047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1.1747903823476491</v>
      </c>
      <c r="D91" s="225">
        <v>1.2333897301856507</v>
      </c>
      <c r="E91" s="221">
        <v>0.94448501602791002</v>
      </c>
      <c r="F91" s="225">
        <v>0.72065387335116016</v>
      </c>
      <c r="G91" s="225">
        <v>0.64693950885277085</v>
      </c>
      <c r="H91" s="225">
        <v>0.645912132673646</v>
      </c>
      <c r="I91" s="226">
        <v>0.64645716826527277</v>
      </c>
      <c r="J91" s="226">
        <v>0.64845230609962057</v>
      </c>
      <c r="K91" s="227">
        <v>0.65180694979965614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1.4302608073237848E-2</v>
      </c>
      <c r="D92" s="225">
        <v>1.4274353567724831E-2</v>
      </c>
      <c r="E92" s="221">
        <v>1.8838216418988644E-2</v>
      </c>
      <c r="F92" s="225">
        <v>1.9168939840582214E-2</v>
      </c>
      <c r="G92" s="225">
        <v>2.3339570940142079E-2</v>
      </c>
      <c r="H92" s="225">
        <v>2.4521134809560221E-2</v>
      </c>
      <c r="I92" s="226">
        <v>2.5894695387511359E-2</v>
      </c>
      <c r="J92" s="226">
        <v>2.7467015315694916E-2</v>
      </c>
      <c r="K92" s="227">
        <v>2.9246896531377773E-2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0.83971735542281978</v>
      </c>
      <c r="D93" s="225">
        <v>0.99642350952214864</v>
      </c>
      <c r="E93" s="221">
        <v>0.92936647598330069</v>
      </c>
      <c r="F93" s="225">
        <v>0.85114925341590142</v>
      </c>
      <c r="G93" s="225">
        <v>0.79355347973181867</v>
      </c>
      <c r="H93" s="225">
        <v>0.73446630894154086</v>
      </c>
      <c r="I93" s="226">
        <v>0.68186221378208145</v>
      </c>
      <c r="J93" s="226">
        <v>0.63487501289495274</v>
      </c>
      <c r="K93" s="227">
        <v>0.59277946167864615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2.7598816611190395E-2</v>
      </c>
      <c r="D94" s="225">
        <v>3.2620000000000003E-2</v>
      </c>
      <c r="E94" s="221">
        <v>3.4020000000000002E-2</v>
      </c>
      <c r="F94" s="225">
        <v>3.5875376331033333E-2</v>
      </c>
      <c r="G94" s="225">
        <v>3.7753778528615223E-2</v>
      </c>
      <c r="H94" s="225">
        <v>4.28412949447253E-2</v>
      </c>
      <c r="I94" s="226">
        <v>4.8771368865769882E-2</v>
      </c>
      <c r="J94" s="226">
        <v>5.5692222093306203E-2</v>
      </c>
      <c r="K94" s="227">
        <v>6.3778777696814878E-2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1.26735</v>
      </c>
      <c r="D95" s="225">
        <v>0.75914999999999999</v>
      </c>
      <c r="E95" s="221">
        <v>0.3540600000000001</v>
      </c>
      <c r="F95" s="225">
        <v>0.49812000000000001</v>
      </c>
      <c r="G95" s="225">
        <v>0.62913976912506642</v>
      </c>
      <c r="H95" s="225">
        <v>0.71376147555490699</v>
      </c>
      <c r="I95" s="226">
        <v>0.81127994553879146</v>
      </c>
      <c r="J95" s="226">
        <v>0.92379685589247773</v>
      </c>
      <c r="K95" s="227">
        <v>1.0537780181205971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3.110790773855701</v>
      </c>
      <c r="D96" s="225">
        <v>3.1109773076545686</v>
      </c>
      <c r="E96" s="221">
        <v>3.275367521941559</v>
      </c>
      <c r="F96" s="225">
        <v>3.2471742706268936</v>
      </c>
      <c r="G96" s="225">
        <v>3.5872098029911101</v>
      </c>
      <c r="H96" s="225">
        <v>3.817827294486873</v>
      </c>
      <c r="I96" s="226">
        <v>4.0849501906145855</v>
      </c>
      <c r="J96" s="226">
        <v>4.3902510576687179</v>
      </c>
      <c r="K96" s="227">
        <v>4.7359168845854818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0.29022000000000003</v>
      </c>
      <c r="D99" s="225">
        <v>8.5889999999999994E-2</v>
      </c>
      <c r="E99" s="221">
        <v>0.13986000000000001</v>
      </c>
      <c r="F99" s="225">
        <v>0.16065000000000002</v>
      </c>
      <c r="G99" s="225">
        <v>0.18496271185327076</v>
      </c>
      <c r="H99" s="225">
        <v>0.21014723911906749</v>
      </c>
      <c r="I99" s="226">
        <v>0.23924392407880141</v>
      </c>
      <c r="J99" s="226">
        <v>0.27291954057659296</v>
      </c>
      <c r="K99" s="227">
        <v>0.31196108836708086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0.47775000000000001</v>
      </c>
      <c r="D100" s="225">
        <v>0.47774962444248753</v>
      </c>
      <c r="E100" s="221">
        <v>0.50238888138600213</v>
      </c>
      <c r="F100" s="225">
        <v>0.58074415378150945</v>
      </c>
      <c r="G100" s="225">
        <v>0.6979652067018467</v>
      </c>
      <c r="H100" s="225">
        <v>0.81507176104319778</v>
      </c>
      <c r="I100" s="226">
        <v>0.96265103574868871</v>
      </c>
      <c r="J100" s="226">
        <v>1.1481522674425635</v>
      </c>
      <c r="K100" s="227">
        <v>1.3809941770967364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9.5634209999999997E-2</v>
      </c>
      <c r="D101" s="225">
        <v>3.8499515993364292E-2</v>
      </c>
      <c r="E101" s="221">
        <v>2.1431301390601194E-2</v>
      </c>
      <c r="F101" s="225">
        <v>2.1078340308026404E-2</v>
      </c>
      <c r="G101" s="225">
        <v>2.1297811835692005E-2</v>
      </c>
      <c r="H101" s="225">
        <v>2.4228555137466943E-2</v>
      </c>
      <c r="I101" s="226">
        <v>2.7686035929675563E-2</v>
      </c>
      <c r="J101" s="226">
        <v>3.1768740406492121E-2</v>
      </c>
      <c r="K101" s="227">
        <v>3.6593873986903738E-2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3.4713808757665728E-2</v>
      </c>
      <c r="D102" s="225">
        <v>5.7819999999999996E-2</v>
      </c>
      <c r="E102" s="221">
        <v>3.4020000000000002E-2</v>
      </c>
      <c r="F102" s="225">
        <v>3.5013835052577186E-2</v>
      </c>
      <c r="G102" s="225">
        <v>3.5095978461701101E-2</v>
      </c>
      <c r="H102" s="225">
        <v>4.0564091167306533E-2</v>
      </c>
      <c r="I102" s="226">
        <v>4.7008392959232592E-2</v>
      </c>
      <c r="J102" s="226">
        <v>5.4605342957734268E-2</v>
      </c>
      <c r="K102" s="227">
        <v>6.3563430839165519E-2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0.11822342478545865</v>
      </c>
      <c r="D103" s="225">
        <v>0.17288364355930938</v>
      </c>
      <c r="E103" s="221">
        <v>0.15276498826456553</v>
      </c>
      <c r="F103" s="225">
        <v>0.14293911240795992</v>
      </c>
      <c r="G103" s="225">
        <v>0.15709644906716647</v>
      </c>
      <c r="H103" s="225">
        <v>0.167122458399344</v>
      </c>
      <c r="I103" s="226">
        <v>0.17864953971514566</v>
      </c>
      <c r="J103" s="226">
        <v>0.19176969458531104</v>
      </c>
      <c r="K103" s="227">
        <v>0.20659516539175715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4.9221976737023995E-4</v>
      </c>
      <c r="D106" s="225">
        <v>5.1323582709503993E-4</v>
      </c>
      <c r="E106" s="221">
        <v>3.4900744419071999E-4</v>
      </c>
      <c r="F106" s="225">
        <v>3.4228662499584004E-4</v>
      </c>
      <c r="G106" s="225">
        <v>3.9602227287700186E-4</v>
      </c>
      <c r="H106" s="225">
        <v>3.8539982648287712E-4</v>
      </c>
      <c r="I106" s="226">
        <v>3.7606346801581089E-4</v>
      </c>
      <c r="J106" s="226">
        <v>3.6787166168879564E-4</v>
      </c>
      <c r="K106" s="227">
        <v>3.6070212450064885E-4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0.15190496999999997</v>
      </c>
      <c r="D107" s="225">
        <v>3.3386430000000002E-2</v>
      </c>
      <c r="E107" s="221">
        <v>2.2878240000000011E-2</v>
      </c>
      <c r="F107" s="225">
        <v>3.0180297000000002E-2</v>
      </c>
      <c r="G107" s="225">
        <v>3.7632885793915397E-2</v>
      </c>
      <c r="H107" s="225">
        <v>4.1704493511028722E-2</v>
      </c>
      <c r="I107" s="226">
        <v>4.6524224432764924E-2</v>
      </c>
      <c r="J107" s="226">
        <v>5.2230522337402621E-2</v>
      </c>
      <c r="K107" s="227">
        <v>5.8988266787695684E-2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2.4573988112968535E-2</v>
      </c>
      <c r="D108" s="225">
        <v>2.1883728500770878E-2</v>
      </c>
      <c r="E108" s="221">
        <v>2.0741870441134059E-2</v>
      </c>
      <c r="F108" s="225">
        <v>1.741772229779856E-2</v>
      </c>
      <c r="G108" s="225">
        <v>1.3785065130518456E-2</v>
      </c>
      <c r="H108" s="225">
        <v>1.3742271777815764E-2</v>
      </c>
      <c r="I108" s="226">
        <v>1.3705756350832002E-2</v>
      </c>
      <c r="J108" s="226">
        <v>1.3675434120322036E-2</v>
      </c>
      <c r="K108" s="227">
        <v>1.3651238966789742E-2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7.6649999999999996E-2</v>
      </c>
      <c r="D109" s="225">
        <v>6.8669999999999995E-2</v>
      </c>
      <c r="E109" s="221">
        <v>5.6280000000000004E-2</v>
      </c>
      <c r="F109" s="225">
        <v>4.6907209885580371E-2</v>
      </c>
      <c r="G109" s="225">
        <v>4.7588679302550882E-2</v>
      </c>
      <c r="H109" s="225">
        <v>5.443623236530707E-2</v>
      </c>
      <c r="I109" s="226">
        <v>6.2510325515169163E-2</v>
      </c>
      <c r="J109" s="226">
        <v>7.2033833235455397E-2</v>
      </c>
      <c r="K109" s="227">
        <v>8.3271630519359985E-2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0.50434763784622261</v>
      </c>
      <c r="D110" s="225">
        <v>0.71732499999999999</v>
      </c>
      <c r="E110" s="221">
        <v>0.88619999999999999</v>
      </c>
      <c r="F110" s="225">
        <v>0.82919943145975639</v>
      </c>
      <c r="G110" s="225">
        <v>0.91132709624679953</v>
      </c>
      <c r="H110" s="225">
        <v>0.96948865257663219</v>
      </c>
      <c r="I110" s="226">
        <v>1.0363580287217218</v>
      </c>
      <c r="J110" s="226">
        <v>1.1124689319988801</v>
      </c>
      <c r="K110" s="227">
        <v>1.1984724880356796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5.7836100000000012</v>
      </c>
      <c r="D111" s="225">
        <v>3.0609241688633166</v>
      </c>
      <c r="E111" s="221">
        <v>2.7047211356042151</v>
      </c>
      <c r="F111" s="225">
        <v>2.530752908937262</v>
      </c>
      <c r="G111" s="225">
        <v>2.7814101316492157</v>
      </c>
      <c r="H111" s="225">
        <v>2.9589217437965112</v>
      </c>
      <c r="I111" s="226">
        <v>3.1630100026368315</v>
      </c>
      <c r="J111" s="226">
        <v>3.3953038062293146</v>
      </c>
      <c r="K111" s="227">
        <v>3.6577904184498653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0.66492196806598891</v>
      </c>
      <c r="D112" s="225">
        <v>0.94654891281544395</v>
      </c>
      <c r="E112" s="221">
        <v>1.3840120566719702</v>
      </c>
      <c r="F112" s="225">
        <v>1.5147044577516571</v>
      </c>
      <c r="G112" s="225">
        <v>1.7906066776614802</v>
      </c>
      <c r="H112" s="225">
        <v>2.1990782742917889</v>
      </c>
      <c r="I112" s="226">
        <v>2.7096099516578946</v>
      </c>
      <c r="J112" s="226">
        <v>3.3481611321622351</v>
      </c>
      <c r="K112" s="227">
        <v>4.1473966576636965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1.4216874139666607E-2</v>
      </c>
      <c r="D114" s="225">
        <v>2.0789999999999999E-2</v>
      </c>
      <c r="E114" s="221">
        <v>1.8370645369530092E-2</v>
      </c>
      <c r="F114" s="225">
        <v>1.71890416339011E-2</v>
      </c>
      <c r="G114" s="225">
        <v>1.8891522117799108E-2</v>
      </c>
      <c r="H114" s="225">
        <v>2.0097192762659526E-2</v>
      </c>
      <c r="I114" s="226">
        <v>2.1483373754809326E-2</v>
      </c>
      <c r="J114" s="226">
        <v>2.3061128677918423E-2</v>
      </c>
      <c r="K114" s="227">
        <v>2.4843955160056261E-2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2.31E-3</v>
      </c>
      <c r="D115" s="225">
        <v>3.1499999999999996E-3</v>
      </c>
      <c r="E115" s="221">
        <v>3.3600000000000001E-3</v>
      </c>
      <c r="F115" s="225">
        <v>3.3600000000000001E-3</v>
      </c>
      <c r="G115" s="225">
        <v>3.7300587833449862E-3</v>
      </c>
      <c r="H115" s="225">
        <v>4.0576384011371857E-3</v>
      </c>
      <c r="I115" s="226">
        <v>4.4722329526792797E-3</v>
      </c>
      <c r="J115" s="226">
        <v>4.9888365612191093E-3</v>
      </c>
      <c r="K115" s="227">
        <v>5.6254524172346639E-3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7.3956466484124267E-2</v>
      </c>
      <c r="D117" s="225">
        <v>0.10815</v>
      </c>
      <c r="E117" s="221">
        <v>4.3049999999999991E-2</v>
      </c>
      <c r="F117" s="225">
        <v>4.028101503536731E-2</v>
      </c>
      <c r="G117" s="225">
        <v>4.4270629083079126E-2</v>
      </c>
      <c r="H117" s="225">
        <v>4.7096012743651564E-2</v>
      </c>
      <c r="I117" s="226">
        <v>5.0344406608519646E-2</v>
      </c>
      <c r="J117" s="226">
        <v>5.4041737217955077E-2</v>
      </c>
      <c r="K117" s="227">
        <v>5.8219635082301963E-2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7.3238442537676461E-3</v>
      </c>
      <c r="D118" s="225">
        <v>1.0710000000000001E-2</v>
      </c>
      <c r="E118" s="221">
        <v>9.8700000000000003E-3</v>
      </c>
      <c r="F118" s="225">
        <v>9.2399999999999999E-3</v>
      </c>
      <c r="G118" s="225">
        <v>9.8552814319692612E-3</v>
      </c>
      <c r="H118" s="225">
        <v>1.0484252641661685E-2</v>
      </c>
      <c r="I118" s="226">
        <v>1.1207392032341668E-2</v>
      </c>
      <c r="J118" s="226">
        <v>1.2030471226329172E-2</v>
      </c>
      <c r="K118" s="227">
        <v>1.296053163206439E-2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2.5334400000000001</v>
      </c>
      <c r="D119" s="225">
        <v>2.64411</v>
      </c>
      <c r="E119" s="221">
        <v>2.5941299999999998</v>
      </c>
      <c r="F119" s="225">
        <v>2.555152868456084</v>
      </c>
      <c r="G119" s="225">
        <v>1.6979697517051491</v>
      </c>
      <c r="H119" s="225">
        <v>1.6600686256688892</v>
      </c>
      <c r="I119" s="226">
        <v>1.627554677835064</v>
      </c>
      <c r="J119" s="226">
        <v>1.5993993665484882</v>
      </c>
      <c r="K119" s="227">
        <v>1.5747974544725845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4.8441954825811529E-3</v>
      </c>
      <c r="D120" s="225">
        <v>3.552706533888679E-3</v>
      </c>
      <c r="E120" s="221">
        <v>3.7359323171334852E-3</v>
      </c>
      <c r="F120" s="225">
        <v>4.3186084176725387E-3</v>
      </c>
      <c r="G120" s="225">
        <v>5.1903035050425679E-3</v>
      </c>
      <c r="H120" s="225">
        <v>6.0611471425550279E-3</v>
      </c>
      <c r="I120" s="226">
        <v>7.1585961549422003E-3</v>
      </c>
      <c r="J120" s="226">
        <v>8.538045565608483E-3</v>
      </c>
      <c r="K120" s="227">
        <v>1.0269536144500777E-2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0.28098000000000001</v>
      </c>
      <c r="D121" s="225">
        <v>6.1950000000000005E-2</v>
      </c>
      <c r="E121" s="221">
        <v>3.5909999999999997E-2</v>
      </c>
      <c r="F121" s="225">
        <v>4.1369999999999997E-2</v>
      </c>
      <c r="G121" s="225">
        <v>4.0022873080820677E-2</v>
      </c>
      <c r="H121" s="225">
        <v>4.3368630991278814E-2</v>
      </c>
      <c r="I121" s="226">
        <v>4.719761935916085E-2</v>
      </c>
      <c r="J121" s="226">
        <v>5.1589618798772094E-2</v>
      </c>
      <c r="K121" s="227">
        <v>5.663847453840351E-2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6.2516762342999994E-4</v>
      </c>
      <c r="D122" s="225">
        <v>8.3388956876761253E-4</v>
      </c>
      <c r="E122" s="221">
        <v>8.3329148537725673E-4</v>
      </c>
      <c r="F122" s="225">
        <v>6.2311189185904926E-4</v>
      </c>
      <c r="G122" s="225">
        <v>6.0689683738760392E-4</v>
      </c>
      <c r="H122" s="225">
        <v>5.9516774762109932E-4</v>
      </c>
      <c r="I122" s="226">
        <v>5.8496994658461111E-4</v>
      </c>
      <c r="J122" s="226">
        <v>5.7614701725010222E-4</v>
      </c>
      <c r="K122" s="227">
        <v>5.6856493638554465E-4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0.2394</v>
      </c>
      <c r="D123" s="225">
        <v>0.27930000000000005</v>
      </c>
      <c r="E123" s="221">
        <v>0.31497239695211471</v>
      </c>
      <c r="F123" s="225">
        <v>0.36409718628296472</v>
      </c>
      <c r="G123" s="225">
        <v>0.43758885255891755</v>
      </c>
      <c r="H123" s="225">
        <v>0.51100873402193547</v>
      </c>
      <c r="I123" s="226">
        <v>0.60353346857856727</v>
      </c>
      <c r="J123" s="226">
        <v>0.71983335050070985</v>
      </c>
      <c r="K123" s="227">
        <v>0.8658134410480044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4.2000000000000006E-3</v>
      </c>
      <c r="D124" s="225">
        <v>4.3615384615384618E-3</v>
      </c>
      <c r="E124" s="221">
        <v>4.5230769230769231E-3</v>
      </c>
      <c r="F124" s="225">
        <v>4.5556382480481609E-3</v>
      </c>
      <c r="G124" s="225">
        <v>4.7737413269747448E-3</v>
      </c>
      <c r="H124" s="225">
        <v>5.3788950156234442E-3</v>
      </c>
      <c r="I124" s="226">
        <v>6.0914989278995652E-3</v>
      </c>
      <c r="J124" s="226">
        <v>6.9313248431372345E-3</v>
      </c>
      <c r="K124" s="227">
        <v>7.9218765906716136E-3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0.91854760040700056</v>
      </c>
      <c r="D125" s="225">
        <v>1.1640649999999999</v>
      </c>
      <c r="E125" s="221">
        <v>1.20939</v>
      </c>
      <c r="F125" s="225">
        <v>1.429885334799617</v>
      </c>
      <c r="G125" s="225">
        <v>1.5572473115623049</v>
      </c>
      <c r="H125" s="225">
        <v>1.6503738961437378</v>
      </c>
      <c r="I125" s="226">
        <v>1.7550593330042894</v>
      </c>
      <c r="J125" s="226">
        <v>1.8720119803460773</v>
      </c>
      <c r="K125" s="227">
        <v>2.0020875871833885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1.2516</v>
      </c>
      <c r="D126" s="225">
        <v>3.6625446688645842E-3</v>
      </c>
      <c r="E126" s="221">
        <v>4.2904084586751351E-3</v>
      </c>
      <c r="F126" s="225">
        <v>3.9744852430083242E-3</v>
      </c>
      <c r="G126" s="225">
        <v>4.403972403373038E-3</v>
      </c>
      <c r="H126" s="225">
        <v>4.8193873194706041E-3</v>
      </c>
      <c r="I126" s="226">
        <v>5.2774277882405634E-3</v>
      </c>
      <c r="J126" s="226">
        <v>5.7825999516471285E-3</v>
      </c>
      <c r="K126" s="227">
        <v>6.3398992063234769E-3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7.7909999999999993E-2</v>
      </c>
      <c r="D127" s="225">
        <v>8.487500000000002E-2</v>
      </c>
      <c r="E127" s="221">
        <v>0.1197</v>
      </c>
      <c r="F127" s="225">
        <v>0.13770254778493979</v>
      </c>
      <c r="G127" s="225">
        <v>0.14942218285586206</v>
      </c>
      <c r="H127" s="225">
        <v>0.1624461037199352</v>
      </c>
      <c r="I127" s="226">
        <v>0.17674487191057878</v>
      </c>
      <c r="J127" s="226">
        <v>0.19245022185485733</v>
      </c>
      <c r="K127" s="227">
        <v>0.20970805519754013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0.82653721213298947</v>
      </c>
      <c r="D129" s="225">
        <v>1.7279511140015327</v>
      </c>
      <c r="E129" s="221">
        <v>2.91111731213112</v>
      </c>
      <c r="F129" s="225">
        <v>2.9637286765293229</v>
      </c>
      <c r="G129" s="225">
        <v>3.3252522100706896</v>
      </c>
      <c r="H129" s="225">
        <v>3.8038958267473082</v>
      </c>
      <c r="I129" s="226">
        <v>4.3696080158687032</v>
      </c>
      <c r="J129" s="226">
        <v>5.0412713631386792</v>
      </c>
      <c r="K129" s="227">
        <v>5.842324810671756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0.64616109594319582</v>
      </c>
      <c r="D130" s="225">
        <v>0.83275852608324386</v>
      </c>
      <c r="E130" s="221">
        <v>0.83759677412069999</v>
      </c>
      <c r="F130" s="225">
        <v>0.82287043316678254</v>
      </c>
      <c r="G130" s="225">
        <v>1.122882363236626</v>
      </c>
      <c r="H130" s="225">
        <v>1.1208350127952151</v>
      </c>
      <c r="I130" s="226">
        <v>1.1215802318736829</v>
      </c>
      <c r="J130" s="226">
        <v>1.1247822816273187</v>
      </c>
      <c r="K130" s="227">
        <v>1.1301730029147434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0.12299409776891748</v>
      </c>
      <c r="D131" s="225">
        <v>0.13603468021350437</v>
      </c>
      <c r="E131" s="221">
        <v>0.1640150347055096</v>
      </c>
      <c r="F131" s="225">
        <v>8.1152277303406239E-2</v>
      </c>
      <c r="G131" s="225">
        <v>8.3523204961431563E-2</v>
      </c>
      <c r="H131" s="225">
        <v>8.0457569429975895E-2</v>
      </c>
      <c r="I131" s="226">
        <v>7.7565069583788643E-2</v>
      </c>
      <c r="J131" s="226">
        <v>7.4833254840081492E-2</v>
      </c>
      <c r="K131" s="227">
        <v>7.2251731444250289E-2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0.1970660358148851</v>
      </c>
      <c r="D132" s="225">
        <v>0.26302500000000001</v>
      </c>
      <c r="E132" s="221">
        <v>0.30764999999999998</v>
      </c>
      <c r="F132" s="225">
        <v>0.331328166351607</v>
      </c>
      <c r="G132" s="225">
        <v>0.34961567575366803</v>
      </c>
      <c r="H132" s="225">
        <v>0.37019484741777531</v>
      </c>
      <c r="I132" s="226">
        <v>0.39401033641139971</v>
      </c>
      <c r="J132" s="226">
        <v>0.42120848297686347</v>
      </c>
      <c r="K132" s="227">
        <v>0.45197027198668799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0.28686</v>
      </c>
      <c r="D133" s="225">
        <v>0.51093</v>
      </c>
      <c r="E133" s="221">
        <v>0.7350000000000001</v>
      </c>
      <c r="F133" s="225">
        <v>0.68772464694529556</v>
      </c>
      <c r="G133" s="225">
        <v>0.75584000873549728</v>
      </c>
      <c r="H133" s="225">
        <v>0.80407826635502666</v>
      </c>
      <c r="I133" s="226">
        <v>0.85953864941375024</v>
      </c>
      <c r="J133" s="226">
        <v>0.9226638061602086</v>
      </c>
      <c r="K133" s="227">
        <v>0.99399376969783837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9.437358087090951</v>
      </c>
      <c r="D134" s="225">
        <v>9.6623794609788582</v>
      </c>
      <c r="E134" s="221">
        <v>15.311841713588931</v>
      </c>
      <c r="F134" s="225">
        <v>16.055706714117839</v>
      </c>
      <c r="G134" s="225">
        <v>16.681870747854081</v>
      </c>
      <c r="H134" s="225">
        <v>18.422194810686168</v>
      </c>
      <c r="I134" s="226">
        <v>20.361955621022965</v>
      </c>
      <c r="J134" s="226">
        <v>22.522832155862631</v>
      </c>
      <c r="K134" s="227">
        <v>24.929192786866878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1.5878196304016004E-2</v>
      </c>
      <c r="D135" s="225">
        <v>1.1644982527746227E-2</v>
      </c>
      <c r="E135" s="221">
        <v>1.2245555928381981E-2</v>
      </c>
      <c r="F135" s="225">
        <v>1.4155438702371102E-2</v>
      </c>
      <c r="G135" s="225">
        <v>1.7012661488750642E-2</v>
      </c>
      <c r="H135" s="225">
        <v>1.9867093411708156E-2</v>
      </c>
      <c r="I135" s="226">
        <v>2.346428739675499E-2</v>
      </c>
      <c r="J135" s="226">
        <v>2.7985816020605587E-2</v>
      </c>
      <c r="K135" s="227">
        <v>3.3661257362530325E-2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0.91770000000000007</v>
      </c>
      <c r="D136" s="225">
        <v>0.91769990511431376</v>
      </c>
      <c r="E136" s="221">
        <v>0.88893942414530858</v>
      </c>
      <c r="F136" s="225">
        <v>0.94262848644251296</v>
      </c>
      <c r="G136" s="225">
        <v>0.80187296044811562</v>
      </c>
      <c r="H136" s="225">
        <v>0.82322650836728872</v>
      </c>
      <c r="I136" s="226">
        <v>0.84622500304683124</v>
      </c>
      <c r="J136" s="226">
        <v>0.87112393428703372</v>
      </c>
      <c r="K136" s="227">
        <v>0.89823197865684279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0.14656873033740001</v>
      </c>
      <c r="D137" s="225">
        <v>0.14110990524959999</v>
      </c>
      <c r="E137" s="221">
        <v>0.13058872438015423</v>
      </c>
      <c r="F137" s="225">
        <v>0.14187251471190002</v>
      </c>
      <c r="G137" s="225">
        <v>0.16302172279447316</v>
      </c>
      <c r="H137" s="225">
        <v>0.16205746391621501</v>
      </c>
      <c r="I137" s="226">
        <v>0.16143135787213098</v>
      </c>
      <c r="J137" s="226">
        <v>0.16112506392690837</v>
      </c>
      <c r="K137" s="227">
        <v>0.16112575503509108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6.9675571885123702E-2</v>
      </c>
      <c r="D139" s="225">
        <v>9.0778667536973071E-2</v>
      </c>
      <c r="E139" s="221">
        <v>0.113839926827598</v>
      </c>
      <c r="F139" s="225">
        <v>0.17709004906660111</v>
      </c>
      <c r="G139" s="225">
        <v>0.26904939420194351</v>
      </c>
      <c r="H139" s="225">
        <v>0.32391327511680035</v>
      </c>
      <c r="I139" s="226">
        <v>0.39226177296372405</v>
      </c>
      <c r="J139" s="226">
        <v>0.4773772320731916</v>
      </c>
      <c r="K139" s="227">
        <v>0.58337291442495343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4.2000000000000002E-4</v>
      </c>
      <c r="D143" s="225">
        <v>1.1806090379882612E-3</v>
      </c>
      <c r="E143" s="221">
        <v>1.131846373618005E-3</v>
      </c>
      <c r="F143" s="225">
        <v>1.1209699913109809E-3</v>
      </c>
      <c r="G143" s="225">
        <v>1.1679861631363067E-3</v>
      </c>
      <c r="H143" s="225">
        <v>1.2788717480315284E-3</v>
      </c>
      <c r="I143" s="226">
        <v>1.4004973159411002E-3</v>
      </c>
      <c r="J143" s="226">
        <v>1.5339133235316496E-3</v>
      </c>
      <c r="K143" s="227">
        <v>1.6802734521409787E-3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0.80736798014768807</v>
      </c>
      <c r="D144" s="225">
        <v>0.8931650000000001</v>
      </c>
      <c r="E144" s="221">
        <v>0.59199000000000002</v>
      </c>
      <c r="F144" s="225">
        <v>0.56847461432068014</v>
      </c>
      <c r="G144" s="225">
        <v>0.61750357514932597</v>
      </c>
      <c r="H144" s="225">
        <v>0.67026427896883856</v>
      </c>
      <c r="I144" s="226">
        <v>0.72896627048849461</v>
      </c>
      <c r="J144" s="226">
        <v>0.79432553106123893</v>
      </c>
      <c r="K144" s="227">
        <v>0.8671837292381499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1.2556701955515566</v>
      </c>
      <c r="D145" s="225">
        <v>1.9130284008113727</v>
      </c>
      <c r="E145" s="221">
        <v>2.1586651936719305</v>
      </c>
      <c r="F145" s="225">
        <v>2.1146618345675368</v>
      </c>
      <c r="G145" s="225">
        <v>2.3079276286265076</v>
      </c>
      <c r="H145" s="225">
        <v>2.813150858069867</v>
      </c>
      <c r="I145" s="226">
        <v>3.4455850356558479</v>
      </c>
      <c r="J145" s="226">
        <v>4.2376093407645952</v>
      </c>
      <c r="K145" s="227">
        <v>5.230048241148272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2.1718798710000002</v>
      </c>
      <c r="D146" s="225">
        <v>3.0921394769999999</v>
      </c>
      <c r="E146" s="221">
        <v>1.7417117970000002</v>
      </c>
      <c r="F146" s="225">
        <v>1.810549188</v>
      </c>
      <c r="G146" s="225">
        <v>1.7788856893902696</v>
      </c>
      <c r="H146" s="225">
        <v>1.6064860947490025</v>
      </c>
      <c r="I146" s="226">
        <v>1.4528992449998379</v>
      </c>
      <c r="J146" s="226">
        <v>1.3160711260678966</v>
      </c>
      <c r="K146" s="227">
        <v>1.1941746771770778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0.10430406680749442</v>
      </c>
      <c r="D147" s="225">
        <v>0.10274435063887678</v>
      </c>
      <c r="E147" s="221">
        <v>9.9173281075860598E-2</v>
      </c>
      <c r="F147" s="225">
        <v>8.2254004981138204E-2</v>
      </c>
      <c r="G147" s="225">
        <v>7.1012711530500636E-2</v>
      </c>
      <c r="H147" s="225">
        <v>7.0027770697339425E-2</v>
      </c>
      <c r="I147" s="226">
        <v>6.919126251103104E-2</v>
      </c>
      <c r="J147" s="226">
        <v>6.8484238210986065E-2</v>
      </c>
      <c r="K147" s="227">
        <v>6.7891351752010873E-2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0.61871336878698591</v>
      </c>
      <c r="D148" s="225">
        <v>0.82501762847988935</v>
      </c>
      <c r="E148" s="221">
        <v>1.0159769993738546</v>
      </c>
      <c r="F148" s="225">
        <v>1.2222223093089855</v>
      </c>
      <c r="G148" s="225">
        <v>1.560737025753226</v>
      </c>
      <c r="H148" s="225">
        <v>1.8302485902418957</v>
      </c>
      <c r="I148" s="226">
        <v>2.148342247054698</v>
      </c>
      <c r="J148" s="226">
        <v>2.5238946361402168</v>
      </c>
      <c r="K148" s="227">
        <v>2.9674170905304647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0.34616139600000001</v>
      </c>
      <c r="D149" s="225">
        <v>0.15369626999999994</v>
      </c>
      <c r="E149" s="221">
        <v>0.14910522899999995</v>
      </c>
      <c r="F149" s="225">
        <v>0.13257412854000003</v>
      </c>
      <c r="G149" s="225">
        <v>0.14297181985340079</v>
      </c>
      <c r="H149" s="225">
        <v>0.16325109020551989</v>
      </c>
      <c r="I149" s="226">
        <v>0.18702127074805278</v>
      </c>
      <c r="J149" s="226">
        <v>0.21489617806725395</v>
      </c>
      <c r="K149" s="227">
        <v>0.24760266665894543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8.8413506484437843</v>
      </c>
      <c r="D150" s="225">
        <v>4.0823342506865412</v>
      </c>
      <c r="E150" s="221">
        <v>2.32128636207519</v>
      </c>
      <c r="F150" s="225">
        <v>2.7591973582887417</v>
      </c>
      <c r="G150" s="225">
        <v>2.684411768297585</v>
      </c>
      <c r="H150" s="225">
        <v>2.7486809818105931</v>
      </c>
      <c r="I150" s="226">
        <v>2.8230475628429614</v>
      </c>
      <c r="J150" s="226">
        <v>2.9080555021273691</v>
      </c>
      <c r="K150" s="227">
        <v>3.0043287082749375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0.70664119777183954</v>
      </c>
      <c r="D151" s="225">
        <v>1.0333544742220708</v>
      </c>
      <c r="E151" s="221">
        <v>0.91310190413424186</v>
      </c>
      <c r="F151" s="225">
        <v>0.85437099951809325</v>
      </c>
      <c r="G151" s="225">
        <v>0.93899177033635983</v>
      </c>
      <c r="H151" s="225">
        <v>0.99891890623365287</v>
      </c>
      <c r="I151" s="226">
        <v>1.0678182006213195</v>
      </c>
      <c r="J151" s="226">
        <v>1.146239562286576</v>
      </c>
      <c r="K151" s="227">
        <v>1.2348538827328832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1.5777479159112837E-3</v>
      </c>
      <c r="D153" s="225">
        <v>1.7065821482201385E-3</v>
      </c>
      <c r="E153" s="221">
        <v>2.5607934721702166E-3</v>
      </c>
      <c r="F153" s="225">
        <v>2.7358330165953102E-3</v>
      </c>
      <c r="G153" s="225">
        <v>2.9872992819458956E-3</v>
      </c>
      <c r="H153" s="225">
        <v>3.1910389539852712E-3</v>
      </c>
      <c r="I153" s="226">
        <v>3.4212239760446745E-3</v>
      </c>
      <c r="J153" s="226">
        <v>3.6794932457195214E-3</v>
      </c>
      <c r="K153" s="227">
        <v>3.9677636653368065E-3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2.1000000000000001E-4</v>
      </c>
      <c r="D154" s="225">
        <v>2.1000000000000001E-4</v>
      </c>
      <c r="E154" s="221">
        <v>2.6789691233877207E-4</v>
      </c>
      <c r="F154" s="225">
        <v>2.8620864032397639E-4</v>
      </c>
      <c r="G154" s="225">
        <v>3.1251573489325934E-4</v>
      </c>
      <c r="H154" s="225">
        <v>3.3382992116147344E-4</v>
      </c>
      <c r="I154" s="226">
        <v>3.579106825920646E-4</v>
      </c>
      <c r="J154" s="226">
        <v>3.8492947213905783E-4</v>
      </c>
      <c r="K154" s="227">
        <v>4.1508682616754367E-4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5.38243942509017E-4</v>
      </c>
      <c r="D155" s="225">
        <v>3.9474517043207546E-4</v>
      </c>
      <c r="E155" s="221">
        <v>4.1510359079260944E-4</v>
      </c>
      <c r="F155" s="225">
        <v>4.7984537974139324E-4</v>
      </c>
      <c r="G155" s="225">
        <v>5.7670038944917417E-4</v>
      </c>
      <c r="H155" s="225">
        <v>6.734607936172254E-4</v>
      </c>
      <c r="I155" s="226">
        <v>7.9539957277135554E-4</v>
      </c>
      <c r="J155" s="226">
        <v>9.4867172951205352E-4</v>
      </c>
      <c r="K155" s="227">
        <v>1.1410595716111972E-3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6.07648574689263E-4</v>
      </c>
      <c r="D156" s="225">
        <v>6.4574119147770893E-4</v>
      </c>
      <c r="E156" s="221">
        <v>6.551496513921253E-4</v>
      </c>
      <c r="F156" s="225">
        <v>6.5505825471795758E-4</v>
      </c>
      <c r="G156" s="225">
        <v>6.2860471198509192E-4</v>
      </c>
      <c r="H156" s="225">
        <v>6.2760645249043776E-4</v>
      </c>
      <c r="I156" s="226">
        <v>6.281360413258819E-4</v>
      </c>
      <c r="J156" s="226">
        <v>6.3007463531584366E-4</v>
      </c>
      <c r="K156" s="227">
        <v>6.3333420565900138E-4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2.3045876910663645E-2</v>
      </c>
      <c r="D157" s="225">
        <v>3.3701063698375881E-2</v>
      </c>
      <c r="E157" s="221">
        <v>2.9779234717595363E-2</v>
      </c>
      <c r="F157" s="225">
        <v>2.7863828139400488E-2</v>
      </c>
      <c r="G157" s="225">
        <v>3.0623587794671704E-2</v>
      </c>
      <c r="H157" s="225">
        <v>3.2578007381093205E-2</v>
      </c>
      <c r="I157" s="226">
        <v>3.4825038353383644E-2</v>
      </c>
      <c r="J157" s="226">
        <v>3.7382615032754779E-2</v>
      </c>
      <c r="K157" s="227">
        <v>4.0272617381849465E-2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0.23477999999999999</v>
      </c>
      <c r="D158" s="225">
        <v>0.31163999999999997</v>
      </c>
      <c r="E158" s="221">
        <v>0.38849999999999996</v>
      </c>
      <c r="F158" s="225">
        <v>0.40982225583666526</v>
      </c>
      <c r="G158" s="225">
        <v>0.45562489622209756</v>
      </c>
      <c r="H158" s="225">
        <v>0.52184783633389142</v>
      </c>
      <c r="I158" s="226">
        <v>0.59984463357016027</v>
      </c>
      <c r="J158" s="226">
        <v>0.69173880772129082</v>
      </c>
      <c r="K158" s="227">
        <v>0.80003977646262203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5.9377286872802797E-2</v>
      </c>
      <c r="D159" s="225">
        <v>6.7184603645400506E-2</v>
      </c>
      <c r="E159" s="221">
        <v>9.7019999999999995E-2</v>
      </c>
      <c r="F159" s="225">
        <v>0.11593330144538581</v>
      </c>
      <c r="G159" s="225">
        <v>0.10812710770755614</v>
      </c>
      <c r="H159" s="225">
        <v>0.11313959366847073</v>
      </c>
      <c r="I159" s="226">
        <v>0.11929428463813352</v>
      </c>
      <c r="J159" s="226">
        <v>0.12661308570287289</v>
      </c>
      <c r="K159" s="227">
        <v>0.13513578490214798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0.28686</v>
      </c>
      <c r="D160" s="225">
        <v>0.21401625000000002</v>
      </c>
      <c r="E160" s="221">
        <v>0.15812185722262245</v>
      </c>
      <c r="F160" s="225">
        <v>0.15267222824164839</v>
      </c>
      <c r="G160" s="225">
        <v>0.15998147476936644</v>
      </c>
      <c r="H160" s="225">
        <v>0.18026187392402576</v>
      </c>
      <c r="I160" s="226">
        <v>0.20414323175298071</v>
      </c>
      <c r="J160" s="226">
        <v>0.2322881560935714</v>
      </c>
      <c r="K160" s="227">
        <v>0.26548432625689067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1.4360478928956169E-4</v>
      </c>
      <c r="D161" s="225">
        <v>2.1000000000000001E-4</v>
      </c>
      <c r="E161" s="221">
        <v>1.8556207443969791E-4</v>
      </c>
      <c r="F161" s="225">
        <v>1.7362668317071821E-4</v>
      </c>
      <c r="G161" s="225">
        <v>1.9082345573534458E-4</v>
      </c>
      <c r="H161" s="225">
        <v>2.0300194709757101E-4</v>
      </c>
      <c r="I161" s="226">
        <v>2.1700377530110436E-4</v>
      </c>
      <c r="J161" s="226">
        <v>2.3294069371634777E-4</v>
      </c>
      <c r="K161" s="227">
        <v>2.5094904202077037E-4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0.42658042381080002</v>
      </c>
      <c r="D164" s="225">
        <v>0.22053790262014814</v>
      </c>
      <c r="E164" s="221">
        <v>0.15523372713237246</v>
      </c>
      <c r="F164" s="225">
        <v>8.5911283712085076E-2</v>
      </c>
      <c r="G164" s="225">
        <v>6.3042736096076538E-2</v>
      </c>
      <c r="H164" s="225">
        <v>6.1026556691409536E-2</v>
      </c>
      <c r="I164" s="226">
        <v>5.9337681434669547E-2</v>
      </c>
      <c r="J164" s="226">
        <v>5.7944944024297139E-2</v>
      </c>
      <c r="K164" s="227">
        <v>5.6821947024451216E-2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6.2245583399999992E-2</v>
      </c>
      <c r="D165" s="225">
        <v>5.6707917065099991E-2</v>
      </c>
      <c r="E165" s="221">
        <v>3.9358551046500004E-2</v>
      </c>
      <c r="F165" s="225">
        <v>2.6684050056300007E-2</v>
      </c>
      <c r="G165" s="225">
        <v>2.4229947014165729E-2</v>
      </c>
      <c r="H165" s="225">
        <v>2.8361240867048783E-2</v>
      </c>
      <c r="I165" s="226">
        <v>3.324665079307379E-2</v>
      </c>
      <c r="J165" s="226">
        <v>3.9027945683065599E-2</v>
      </c>
      <c r="K165" s="227">
        <v>4.5873907958753082E-2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0.48636000000000001</v>
      </c>
      <c r="D168" s="225">
        <v>1.0463262795582169</v>
      </c>
      <c r="E168" s="221">
        <v>0.8020465475036499</v>
      </c>
      <c r="F168" s="225">
        <v>1.5181813645799969</v>
      </c>
      <c r="G168" s="225">
        <v>1.669351174459097</v>
      </c>
      <c r="H168" s="225">
        <v>1.6865962729059683</v>
      </c>
      <c r="I168" s="226">
        <v>1.7086369445037266</v>
      </c>
      <c r="J168" s="226">
        <v>1.7358921862915675</v>
      </c>
      <c r="K168" s="227">
        <v>1.7688314576022146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0.35280000000000006</v>
      </c>
      <c r="D169" s="225">
        <v>0.4028181818181818</v>
      </c>
      <c r="E169" s="221">
        <v>0.48618181818181821</v>
      </c>
      <c r="F169" s="225">
        <v>0.9725538499564218</v>
      </c>
      <c r="G169" s="225">
        <v>0.96434052720987329</v>
      </c>
      <c r="H169" s="225">
        <v>0.93185023988739213</v>
      </c>
      <c r="I169" s="226">
        <v>0.90429168021082229</v>
      </c>
      <c r="J169" s="226">
        <v>0.88131628711250198</v>
      </c>
      <c r="K169" s="227">
        <v>0.86268611873354561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0.61353843829529997</v>
      </c>
      <c r="D170" s="225">
        <v>0.64394750595000005</v>
      </c>
      <c r="E170" s="221">
        <v>0.76880308598100011</v>
      </c>
      <c r="F170" s="225">
        <v>1.0539856873769999</v>
      </c>
      <c r="G170" s="225">
        <v>0.9771561786995232</v>
      </c>
      <c r="H170" s="225">
        <v>0.95714990949937551</v>
      </c>
      <c r="I170" s="226">
        <v>0.9400627377780808</v>
      </c>
      <c r="J170" s="226">
        <v>0.92556042838081132</v>
      </c>
      <c r="K170" s="227">
        <v>0.91336372809500799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0.87473979726609052</v>
      </c>
      <c r="D171" s="225">
        <v>1.0919999999999999</v>
      </c>
      <c r="E171" s="221">
        <v>1.7653950483491703</v>
      </c>
      <c r="F171" s="225">
        <v>1.8639003859097427</v>
      </c>
      <c r="G171" s="225">
        <v>1.9894874423494557</v>
      </c>
      <c r="H171" s="225">
        <v>2.3621060862067318</v>
      </c>
      <c r="I171" s="226">
        <v>2.8360029476171937</v>
      </c>
      <c r="J171" s="226">
        <v>3.4364750524135728</v>
      </c>
      <c r="K171" s="227">
        <v>4.1955199578011371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4.0901954726443899</v>
      </c>
      <c r="D172" s="225">
        <v>3.129</v>
      </c>
      <c r="E172" s="221">
        <v>3.560486876370859</v>
      </c>
      <c r="F172" s="225">
        <v>4.3639782719977216</v>
      </c>
      <c r="G172" s="225">
        <v>4.5234454589833364</v>
      </c>
      <c r="H172" s="225">
        <v>4.7460994190745485</v>
      </c>
      <c r="I172" s="226">
        <v>5.0213647680099855</v>
      </c>
      <c r="J172" s="226">
        <v>5.3499828566494241</v>
      </c>
      <c r="K172" s="227">
        <v>5.7335200943568774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5.1906746137783295E-2</v>
      </c>
      <c r="D174" s="225">
        <v>7.5905662637442542E-2</v>
      </c>
      <c r="E174" s="221">
        <v>6.7072439146303356E-2</v>
      </c>
      <c r="F174" s="225">
        <v>6.2758325893403119E-2</v>
      </c>
      <c r="G174" s="225">
        <v>6.8974194544561954E-2</v>
      </c>
      <c r="H174" s="225">
        <v>7.3376177672057993E-2</v>
      </c>
      <c r="I174" s="226">
        <v>7.8437215995509568E-2</v>
      </c>
      <c r="J174" s="226">
        <v>8.4197703389356768E-2</v>
      </c>
      <c r="K174" s="227">
        <v>9.0706920584847542E-2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0.13511610120962098</v>
      </c>
      <c r="D175" s="225">
        <v>0.11350845701700958</v>
      </c>
      <c r="E175" s="221">
        <v>8.0660680894562992E-2</v>
      </c>
      <c r="F175" s="225">
        <v>6.2870315345688904E-2</v>
      </c>
      <c r="G175" s="225">
        <v>5.6046800183097732E-2</v>
      </c>
      <c r="H175" s="225">
        <v>5.5525687869844256E-2</v>
      </c>
      <c r="I175" s="226">
        <v>5.5072098355012825E-2</v>
      </c>
      <c r="J175" s="226">
        <v>5.4679002871988944E-2</v>
      </c>
      <c r="K175" s="227">
        <v>5.4340718761442447E-2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0.13055293948335195</v>
      </c>
      <c r="D176" s="225">
        <v>8.8096002820316391E-2</v>
      </c>
      <c r="E176" s="221">
        <v>7.2166952077359722E-2</v>
      </c>
      <c r="F176" s="225">
        <v>5.9647462407681956E-2</v>
      </c>
      <c r="G176" s="225">
        <v>5.2916848123611859E-2</v>
      </c>
      <c r="H176" s="225">
        <v>5.1687261769127552E-2</v>
      </c>
      <c r="I176" s="226">
        <v>5.0572035011492343E-2</v>
      </c>
      <c r="J176" s="226">
        <v>4.9560215936720678E-2</v>
      </c>
      <c r="K176" s="227">
        <v>4.8642153233766396E-2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4.2000000000000003E-2</v>
      </c>
      <c r="D178" s="225">
        <v>2.2966992629294056E-2</v>
      </c>
      <c r="E178" s="221">
        <v>1.6696194872284902E-2</v>
      </c>
      <c r="F178" s="225">
        <v>2.2384052095149754E-2</v>
      </c>
      <c r="G178" s="225">
        <v>2.9014788825063038E-2</v>
      </c>
      <c r="H178" s="225">
        <v>3.2085434226519979E-2</v>
      </c>
      <c r="I178" s="226">
        <v>3.5704390587114346E-2</v>
      </c>
      <c r="J178" s="226">
        <v>3.9975430062175514E-2</v>
      </c>
      <c r="K178" s="227">
        <v>4.502219708124406E-2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3.3868800000000001</v>
      </c>
      <c r="D179" s="225">
        <v>3.4346185325938672</v>
      </c>
      <c r="E179" s="221">
        <v>3.9097089195426351</v>
      </c>
      <c r="F179" s="225">
        <v>4.3760408149460952</v>
      </c>
      <c r="G179" s="225">
        <v>4.6000108826657486</v>
      </c>
      <c r="H179" s="225">
        <v>5.0289467877891756</v>
      </c>
      <c r="I179" s="226">
        <v>5.5035713920590945</v>
      </c>
      <c r="J179" s="226">
        <v>6.0289121532641818</v>
      </c>
      <c r="K179" s="227">
        <v>6.6105971045857252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3.8230395220192386E-2</v>
      </c>
      <c r="D180" s="225">
        <v>0.62667500000000009</v>
      </c>
      <c r="E180" s="221">
        <v>3.4607999999999999</v>
      </c>
      <c r="F180" s="225">
        <v>3.9968772238002472</v>
      </c>
      <c r="G180" s="225">
        <v>4.6699948636516559</v>
      </c>
      <c r="H180" s="225">
        <v>5.5826328405758385</v>
      </c>
      <c r="I180" s="226">
        <v>6.7089109745080995</v>
      </c>
      <c r="J180" s="226">
        <v>8.1011095505839297</v>
      </c>
      <c r="K180" s="227">
        <v>9.8248242248906372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0.30610028519954841</v>
      </c>
      <c r="D182" s="225">
        <v>0.36456</v>
      </c>
      <c r="E182" s="221">
        <v>0.47544000000000003</v>
      </c>
      <c r="F182" s="225">
        <v>0.46721456432351011</v>
      </c>
      <c r="G182" s="225">
        <v>0.45912032054439128</v>
      </c>
      <c r="H182" s="225">
        <v>0.50251066475078687</v>
      </c>
      <c r="I182" s="226">
        <v>0.55085392087373852</v>
      </c>
      <c r="J182" s="226">
        <v>0.60462122532443896</v>
      </c>
      <c r="K182" s="227">
        <v>0.66434443605648175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2.691219712545085E-4</v>
      </c>
      <c r="D183" s="225">
        <v>1.9737258521603773E-4</v>
      </c>
      <c r="E183" s="221">
        <v>2.0755179539630472E-4</v>
      </c>
      <c r="F183" s="225">
        <v>2.3992268987069662E-4</v>
      </c>
      <c r="G183" s="225">
        <v>2.8835019472458708E-4</v>
      </c>
      <c r="H183" s="225">
        <v>3.367303968086127E-4</v>
      </c>
      <c r="I183" s="226">
        <v>3.9769978638567777E-4</v>
      </c>
      <c r="J183" s="226">
        <v>4.7433586475602676E-4</v>
      </c>
      <c r="K183" s="227">
        <v>5.7052978580559861E-4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2.8979999999999999E-2</v>
      </c>
      <c r="D184" s="225">
        <v>2.8980000000022949E-2</v>
      </c>
      <c r="E184" s="221">
        <v>3.5436715913436403E-2</v>
      </c>
      <c r="F184" s="225">
        <v>3.7118509735048051E-2</v>
      </c>
      <c r="G184" s="225">
        <v>4.3586649644380228E-2</v>
      </c>
      <c r="H184" s="225">
        <v>4.8268994607225314E-2</v>
      </c>
      <c r="I184" s="226">
        <v>5.3686298075455843E-2</v>
      </c>
      <c r="J184" s="226">
        <v>5.9959474903774075E-2</v>
      </c>
      <c r="K184" s="227">
        <v>6.7235025158706316E-2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0.26062132407951555</v>
      </c>
      <c r="D185" s="225">
        <v>0.31657865853601397</v>
      </c>
      <c r="E185" s="221">
        <v>0.3871862732821913</v>
      </c>
      <c r="F185" s="225">
        <v>0.39740251487851003</v>
      </c>
      <c r="G185" s="225">
        <v>0.41936383665307586</v>
      </c>
      <c r="H185" s="225">
        <v>0.45278907445569233</v>
      </c>
      <c r="I185" s="226">
        <v>0.49050475765146129</v>
      </c>
      <c r="J185" s="226">
        <v>0.53288285530518609</v>
      </c>
      <c r="K185" s="227">
        <v>0.5803613969745639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3.0034200000000002</v>
      </c>
      <c r="D186" s="225">
        <v>2.8826700000000001</v>
      </c>
      <c r="E186" s="221">
        <v>2.5716600000000001</v>
      </c>
      <c r="F186" s="225">
        <v>0.99743700915599975</v>
      </c>
      <c r="G186" s="225">
        <v>1.075269486390505</v>
      </c>
      <c r="H186" s="225">
        <v>0.99009413796423795</v>
      </c>
      <c r="I186" s="226">
        <v>0.91435783680218219</v>
      </c>
      <c r="J186" s="226">
        <v>0.8470566923254752</v>
      </c>
      <c r="K186" s="227">
        <v>0.78730055498452811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2.3646856525835931E-2</v>
      </c>
      <c r="D187" s="225">
        <v>8.5712323811773464E-3</v>
      </c>
      <c r="E187" s="221">
        <v>1.5119999999999998E-2</v>
      </c>
      <c r="F187" s="225">
        <v>1.809383470498916E-2</v>
      </c>
      <c r="G187" s="225">
        <v>2.0423746021813616E-2</v>
      </c>
      <c r="H187" s="225">
        <v>2.2843101029814964E-2</v>
      </c>
      <c r="I187" s="226">
        <v>2.5617546957857357E-2</v>
      </c>
      <c r="J187" s="226">
        <v>2.8802001410771248E-2</v>
      </c>
      <c r="K187" s="227">
        <v>3.2460696592988593E-2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1.1599220942908826</v>
      </c>
      <c r="D189" s="225">
        <v>1.6962083298623725</v>
      </c>
      <c r="E189" s="221">
        <v>1.4988187446245578</v>
      </c>
      <c r="F189" s="225">
        <v>1.4024144108597485</v>
      </c>
      <c r="G189" s="225">
        <v>1.5413158816734054</v>
      </c>
      <c r="H189" s="225">
        <v>1.6396837792627645</v>
      </c>
      <c r="I189" s="226">
        <v>1.7527791013205514</v>
      </c>
      <c r="J189" s="226">
        <v>1.8815045002170889</v>
      </c>
      <c r="K189" s="227">
        <v>2.026961216412444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3.8511941958000002</v>
      </c>
      <c r="D190" s="225">
        <v>1.5640815263293582</v>
      </c>
      <c r="E190" s="221">
        <v>0.61556250374415367</v>
      </c>
      <c r="F190" s="225">
        <v>0.60816485006444032</v>
      </c>
      <c r="G190" s="225">
        <v>0.58912916127406267</v>
      </c>
      <c r="H190" s="225">
        <v>0.63075081738949101</v>
      </c>
      <c r="I190" s="226">
        <v>0.67826356124176457</v>
      </c>
      <c r="J190" s="226">
        <v>0.7326268132942011</v>
      </c>
      <c r="K190" s="227">
        <v>0.79496673180352118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0.14479786967060584</v>
      </c>
      <c r="D191" s="225">
        <v>0.18090520540109825</v>
      </c>
      <c r="E191" s="221">
        <v>0.21</v>
      </c>
      <c r="F191" s="225">
        <v>0.23361489568639038</v>
      </c>
      <c r="G191" s="225">
        <v>0.27643988101375055</v>
      </c>
      <c r="H191" s="225">
        <v>0.3229569634206978</v>
      </c>
      <c r="I191" s="226">
        <v>0.37781845863905433</v>
      </c>
      <c r="J191" s="226">
        <v>0.442547698335991</v>
      </c>
      <c r="K191" s="227">
        <v>0.51894806473184252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2.6485597327028447</v>
      </c>
      <c r="D192" s="225">
        <v>1.8896291308222639</v>
      </c>
      <c r="E192" s="221">
        <v>1.582470967430974</v>
      </c>
      <c r="F192" s="225">
        <v>1.1123353483001246</v>
      </c>
      <c r="G192" s="225">
        <v>1</v>
      </c>
      <c r="H192" s="225">
        <v>0.9</v>
      </c>
      <c r="I192" s="226">
        <v>0.9</v>
      </c>
      <c r="J192" s="226">
        <v>0.89249314928688839</v>
      </c>
      <c r="K192" s="227">
        <v>0.88677145454957429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7.3051820416164865</v>
      </c>
      <c r="D193" s="225">
        <v>6.8194859357107349</v>
      </c>
      <c r="E193" s="221">
        <v>5.9898198573751857</v>
      </c>
      <c r="F193" s="225">
        <v>5.0852239806667328</v>
      </c>
      <c r="G193" s="225">
        <v>4.6694037754414808</v>
      </c>
      <c r="H193" s="225">
        <v>4.5794481011345614</v>
      </c>
      <c r="I193" s="226">
        <v>4.4957616675748575</v>
      </c>
      <c r="J193" s="226">
        <v>4.4173883531438669</v>
      </c>
      <c r="K193" s="227">
        <v>4.3435647844519005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6.7454542640971154E-3</v>
      </c>
      <c r="D194" s="225">
        <v>9.0511424943253479E-3</v>
      </c>
      <c r="E194" s="221">
        <v>1.0371658040407726E-2</v>
      </c>
      <c r="F194" s="225">
        <v>1.0269686142887037E-2</v>
      </c>
      <c r="G194" s="225">
        <v>1.0892402681253119E-2</v>
      </c>
      <c r="H194" s="225">
        <v>1.1721240451125601E-2</v>
      </c>
      <c r="I194" s="226">
        <v>1.2642867380770507E-2</v>
      </c>
      <c r="J194" s="226">
        <v>1.3664226793119806E-2</v>
      </c>
      <c r="K194" s="227">
        <v>1.4793188063795908E-2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0.38451000000000002</v>
      </c>
      <c r="D195" s="225">
        <v>0.13881000000000002</v>
      </c>
      <c r="E195" s="221">
        <v>0.14616000000000001</v>
      </c>
      <c r="F195" s="225">
        <v>0.13733999999999999</v>
      </c>
      <c r="G195" s="225">
        <v>0.15168008884743239</v>
      </c>
      <c r="H195" s="225">
        <v>0.1695820546834049</v>
      </c>
      <c r="I195" s="226">
        <v>0.19024848856330376</v>
      </c>
      <c r="J195" s="226">
        <v>0.21412965323734989</v>
      </c>
      <c r="K195" s="227">
        <v>0.24175357818496701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0.19294541859157641</v>
      </c>
      <c r="D197" s="225">
        <v>0.22155332039700895</v>
      </c>
      <c r="E197" s="221">
        <v>0.23342394739995176</v>
      </c>
      <c r="F197" s="225">
        <v>0.23914390683828704</v>
      </c>
      <c r="G197" s="225">
        <v>0.25174930252967381</v>
      </c>
      <c r="H197" s="225">
        <v>0.27364190733990118</v>
      </c>
      <c r="I197" s="226">
        <v>0.29831734497052326</v>
      </c>
      <c r="J197" s="226">
        <v>0.32605915712270428</v>
      </c>
      <c r="K197" s="227">
        <v>0.35719850025328875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1.5251919741447155</v>
      </c>
      <c r="D198" s="225">
        <v>2.34815</v>
      </c>
      <c r="E198" s="221">
        <v>1.4353499999999999</v>
      </c>
      <c r="F198" s="225">
        <v>2.0330513834307857</v>
      </c>
      <c r="G198" s="225">
        <v>2.3414083545190003</v>
      </c>
      <c r="H198" s="225">
        <v>2.5028138159988678</v>
      </c>
      <c r="I198" s="226">
        <v>2.6944907944687233</v>
      </c>
      <c r="J198" s="226">
        <v>2.9235596843894553</v>
      </c>
      <c r="K198" s="227">
        <v>3.1989363666425912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4.3313657535646491E-2</v>
      </c>
      <c r="D199" s="225">
        <v>5.2290000000000003E-2</v>
      </c>
      <c r="E199" s="221">
        <v>6.4016831991542567E-2</v>
      </c>
      <c r="F199" s="225">
        <v>7.4600958061321096E-2</v>
      </c>
      <c r="G199" s="225">
        <v>8.4651911992398007E-2</v>
      </c>
      <c r="H199" s="225">
        <v>9.4962169806779947E-2</v>
      </c>
      <c r="I199" s="226">
        <v>0.10693840151342107</v>
      </c>
      <c r="J199" s="226">
        <v>0.12087065839305201</v>
      </c>
      <c r="K199" s="227">
        <v>0.13710089358002245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1.3064784736515784</v>
      </c>
      <c r="D200" s="225">
        <v>1.3583078004794467</v>
      </c>
      <c r="E200" s="221">
        <v>0.69411006207322379</v>
      </c>
      <c r="F200" s="225">
        <v>0.784339141153791</v>
      </c>
      <c r="G200" s="225">
        <v>0.85403300697176687</v>
      </c>
      <c r="H200" s="225">
        <v>0.89678530900610021</v>
      </c>
      <c r="I200" s="226">
        <v>0.94488780007780848</v>
      </c>
      <c r="J200" s="226">
        <v>0.99883945454044054</v>
      </c>
      <c r="K200" s="227">
        <v>1.0592021648102696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1.3145280153759309</v>
      </c>
      <c r="D201" s="225">
        <v>1.3501510013869491</v>
      </c>
      <c r="E201" s="221">
        <v>1.6970848554255413</v>
      </c>
      <c r="F201" s="225">
        <v>0.89286558577269681</v>
      </c>
      <c r="G201" s="225">
        <v>0.81931221729136028</v>
      </c>
      <c r="H201" s="225">
        <v>0.82794764006614208</v>
      </c>
      <c r="I201" s="226">
        <v>0.83890388127914339</v>
      </c>
      <c r="J201" s="226">
        <v>0.85239514731953336</v>
      </c>
      <c r="K201" s="227">
        <v>0.86865980436287626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221.27102390480673</v>
      </c>
      <c r="D202" s="231">
        <f t="shared" ref="D202:K202" si="0">SUM(D7:D201)</f>
        <v>212.00107101174171</v>
      </c>
      <c r="E202" s="231">
        <f t="shared" si="0"/>
        <v>205.35510289072724</v>
      </c>
      <c r="F202" s="231">
        <f t="shared" si="0"/>
        <v>224.25361472187814</v>
      </c>
      <c r="G202" s="231">
        <f t="shared" si="0"/>
        <v>242.43832070363709</v>
      </c>
      <c r="H202" s="231">
        <f t="shared" si="0"/>
        <v>264.35277170323468</v>
      </c>
      <c r="I202" s="232">
        <f t="shared" si="0"/>
        <v>291.02099365644352</v>
      </c>
      <c r="J202" s="232">
        <f t="shared" si="0"/>
        <v>323.40039986083821</v>
      </c>
      <c r="K202" s="233">
        <f t="shared" si="0"/>
        <v>362.90365263729205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38.307435939422149</v>
      </c>
      <c r="D204" s="225">
        <f t="shared" si="1"/>
        <v>37.777627492254226</v>
      </c>
      <c r="E204" s="225">
        <f t="shared" si="1"/>
        <v>30.712155617196306</v>
      </c>
      <c r="F204" s="225">
        <f t="shared" si="1"/>
        <v>31.033464597931449</v>
      </c>
      <c r="G204" s="225">
        <f t="shared" si="1"/>
        <v>33.433498140905847</v>
      </c>
      <c r="H204" s="225">
        <f t="shared" si="1"/>
        <v>35.665204403728993</v>
      </c>
      <c r="I204" s="225">
        <f t="shared" si="1"/>
        <v>38.222800825065114</v>
      </c>
      <c r="J204" s="225">
        <f t="shared" si="1"/>
        <v>41.126525502829715</v>
      </c>
      <c r="K204" s="227">
        <f t="shared" si="1"/>
        <v>44.401110961811796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2.2041022939910544</v>
      </c>
      <c r="D205" s="225">
        <f t="shared" si="2"/>
        <v>2.6614606004553876</v>
      </c>
      <c r="E205" s="225">
        <f t="shared" si="2"/>
        <v>3.3645149116405992</v>
      </c>
      <c r="F205" s="225">
        <f t="shared" si="2"/>
        <v>3.7344255909576392</v>
      </c>
      <c r="G205" s="225">
        <f t="shared" si="2"/>
        <v>3.8276086812901728</v>
      </c>
      <c r="H205" s="225">
        <f t="shared" si="2"/>
        <v>4.0937502091586326</v>
      </c>
      <c r="I205" s="225">
        <f t="shared" si="2"/>
        <v>4.3956849594633107</v>
      </c>
      <c r="J205" s="225">
        <f t="shared" si="2"/>
        <v>4.736152851176926</v>
      </c>
      <c r="K205" s="227">
        <f t="shared" si="2"/>
        <v>5.1184750703739255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0.70846520334693031</v>
      </c>
      <c r="D206" s="225">
        <f t="shared" si="3"/>
        <v>0.94849331797074687</v>
      </c>
      <c r="E206" s="221">
        <f t="shared" si="3"/>
        <v>1.1302292304686476</v>
      </c>
      <c r="F206" s="225">
        <f t="shared" si="3"/>
        <v>1.3493311935934871</v>
      </c>
      <c r="G206" s="225">
        <f t="shared" si="3"/>
        <v>1.7008999288301603</v>
      </c>
      <c r="H206" s="225">
        <f t="shared" si="3"/>
        <v>1.9896711830784999</v>
      </c>
      <c r="I206" s="226">
        <f t="shared" si="3"/>
        <v>2.3303046409669981</v>
      </c>
      <c r="J206" s="226">
        <f t="shared" si="3"/>
        <v>2.7322610311053661</v>
      </c>
      <c r="K206" s="227">
        <f t="shared" si="3"/>
        <v>3.2067414312198399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1.5628062548599673</v>
      </c>
      <c r="D207" s="225">
        <f t="shared" si="4"/>
        <v>2.0555229551440233</v>
      </c>
      <c r="E207" s="221">
        <f t="shared" si="4"/>
        <v>3.1735712486528449</v>
      </c>
      <c r="F207" s="225">
        <f t="shared" si="4"/>
        <v>3.4065377571178717</v>
      </c>
      <c r="G207" s="225">
        <f t="shared" si="4"/>
        <v>3.8136651884194288</v>
      </c>
      <c r="H207" s="225">
        <f t="shared" si="4"/>
        <v>4.600388076650952</v>
      </c>
      <c r="I207" s="226">
        <f t="shared" si="4"/>
        <v>5.5919149548278817</v>
      </c>
      <c r="J207" s="226">
        <f t="shared" si="4"/>
        <v>6.8398605681748395</v>
      </c>
      <c r="K207" s="227">
        <f t="shared" si="4"/>
        <v>8.409340341957046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0.29446986834205952</v>
      </c>
      <c r="D208" s="225">
        <f t="shared" si="5"/>
        <v>0.22268676548011124</v>
      </c>
      <c r="E208" s="221">
        <f t="shared" si="5"/>
        <v>0.16700909124128221</v>
      </c>
      <c r="F208" s="225">
        <f t="shared" si="5"/>
        <v>0.16158521136941034</v>
      </c>
      <c r="G208" s="225">
        <f t="shared" si="5"/>
        <v>0.16950990186454826</v>
      </c>
      <c r="H208" s="225">
        <f t="shared" si="5"/>
        <v>0.19071141361975971</v>
      </c>
      <c r="I208" s="226">
        <f t="shared" si="5"/>
        <v>0.21571116314290126</v>
      </c>
      <c r="J208" s="226">
        <f t="shared" si="5"/>
        <v>0.24520626379493238</v>
      </c>
      <c r="K208" s="227">
        <f t="shared" si="5"/>
        <v>0.28002569159495661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56.726051875138289</v>
      </c>
      <c r="D210" s="240">
        <f t="shared" si="6"/>
        <v>56.979568166299075</v>
      </c>
      <c r="E210" s="240">
        <f t="shared" si="6"/>
        <v>55.043418345332142</v>
      </c>
      <c r="F210" s="240">
        <f t="shared" si="6"/>
        <v>57.490661866537685</v>
      </c>
      <c r="G210" s="240">
        <f t="shared" si="6"/>
        <v>61.62416603907252</v>
      </c>
      <c r="H210" s="240">
        <f t="shared" si="6"/>
        <v>66.353296139041362</v>
      </c>
      <c r="I210" s="241">
        <f t="shared" si="6"/>
        <v>71.695112387005736</v>
      </c>
      <c r="J210" s="241">
        <f t="shared" si="6"/>
        <v>77.69936351943204</v>
      </c>
      <c r="K210" s="242">
        <f t="shared" si="6"/>
        <v>84.424014919291295</v>
      </c>
    </row>
    <row r="211" spans="2:11">
      <c r="B211" s="239" t="s">
        <v>25</v>
      </c>
      <c r="C211" s="243">
        <f t="shared" ref="C211:K211" si="7">SUMIF($N$7:$N$208,$B$211,C$7:C$208)</f>
        <v>12.650451146994417</v>
      </c>
      <c r="D211" s="243">
        <f t="shared" si="7"/>
        <v>12.489432570282073</v>
      </c>
      <c r="E211" s="243">
        <f t="shared" si="7"/>
        <v>12.383528176541226</v>
      </c>
      <c r="F211" s="243">
        <f t="shared" si="7"/>
        <v>14.660122667939753</v>
      </c>
      <c r="G211" s="243">
        <f t="shared" si="7"/>
        <v>15.930780026344941</v>
      </c>
      <c r="H211" s="243">
        <f t="shared" si="7"/>
        <v>17.326742911940229</v>
      </c>
      <c r="I211" s="244">
        <f t="shared" si="7"/>
        <v>18.89362604420592</v>
      </c>
      <c r="J211" s="244">
        <f t="shared" si="7"/>
        <v>20.650650341144281</v>
      </c>
      <c r="K211" s="245">
        <f t="shared" si="7"/>
        <v>22.620343326760857</v>
      </c>
    </row>
    <row r="212" spans="2:11">
      <c r="B212" s="239" t="s">
        <v>239</v>
      </c>
      <c r="C212" s="243">
        <f t="shared" ref="C212:K212" si="8">SUMIF($N$7:$N$208,$B$212,C$7:C$208)</f>
        <v>2.3933634620896678</v>
      </c>
      <c r="D212" s="243">
        <f t="shared" si="8"/>
        <v>3.1585585233718456</v>
      </c>
      <c r="E212" s="243">
        <f t="shared" si="8"/>
        <v>3.4112492304686475</v>
      </c>
      <c r="F212" s="243">
        <f t="shared" si="8"/>
        <v>3.8532881989850178</v>
      </c>
      <c r="G212" s="243">
        <f t="shared" si="8"/>
        <v>4.7258872927831339</v>
      </c>
      <c r="H212" s="243">
        <f t="shared" si="8"/>
        <v>5.4525694478125786</v>
      </c>
      <c r="I212" s="244">
        <f t="shared" si="8"/>
        <v>6.3050341227524722</v>
      </c>
      <c r="J212" s="244">
        <f t="shared" si="8"/>
        <v>7.305805811138633</v>
      </c>
      <c r="K212" s="245">
        <f t="shared" si="8"/>
        <v>8.4815134238965122</v>
      </c>
    </row>
    <row r="213" spans="2:11">
      <c r="B213" s="239" t="s">
        <v>429</v>
      </c>
      <c r="C213" s="243">
        <f t="shared" ref="C213:K213" si="9">SUMIF($N$7:$N$208,$B$213,C$7:C$208)</f>
        <v>35.188565038143054</v>
      </c>
      <c r="D213" s="243">
        <f t="shared" si="9"/>
        <v>31.467026462951722</v>
      </c>
      <c r="E213" s="243">
        <f t="shared" si="9"/>
        <v>28.034091328560798</v>
      </c>
      <c r="F213" s="243">
        <f t="shared" si="9"/>
        <v>24.544714596355504</v>
      </c>
      <c r="G213" s="243">
        <f t="shared" si="9"/>
        <v>22.884094824939361</v>
      </c>
      <c r="H213" s="243">
        <f t="shared" si="9"/>
        <v>22.222928914620134</v>
      </c>
      <c r="I213" s="244">
        <f t="shared" si="9"/>
        <v>21.756815446947495</v>
      </c>
      <c r="J213" s="244">
        <f t="shared" si="9"/>
        <v>21.356462716473843</v>
      </c>
      <c r="K213" s="245">
        <f t="shared" si="9"/>
        <v>21.036697172561666</v>
      </c>
    </row>
    <row r="214" spans="2:11">
      <c r="B214" s="239" t="s">
        <v>430</v>
      </c>
      <c r="C214" s="243">
        <f t="shared" ref="C214:K214" si="10">SUMIF($N$7:$N$208,$B$214,C$7:C$208)</f>
        <v>94.2423816435318</v>
      </c>
      <c r="D214" s="243">
        <f t="shared" si="10"/>
        <v>99.780874320491577</v>
      </c>
      <c r="E214" s="243">
        <f t="shared" si="10"/>
        <v>101.85853738263455</v>
      </c>
      <c r="F214" s="243">
        <f t="shared" si="10"/>
        <v>118.54593952388797</v>
      </c>
      <c r="G214" s="243">
        <f t="shared" si="10"/>
        <v>131.96233506177668</v>
      </c>
      <c r="H214" s="243">
        <f t="shared" si="10"/>
        <v>147.32753986563179</v>
      </c>
      <c r="I214" s="244">
        <f t="shared" si="10"/>
        <v>166.28509531957263</v>
      </c>
      <c r="J214" s="244">
        <f t="shared" si="10"/>
        <v>189.8216688308321</v>
      </c>
      <c r="K214" s="245">
        <f t="shared" si="10"/>
        <v>219.21791049544228</v>
      </c>
    </row>
    <row r="215" spans="2:11">
      <c r="B215" s="239" t="s">
        <v>431</v>
      </c>
      <c r="C215" s="243">
        <f t="shared" ref="C215:K215" si="11">SUMIF($N$7:$N$208,$B$215,C$7:C$208)</f>
        <v>20.070210738909566</v>
      </c>
      <c r="D215" s="243">
        <f t="shared" si="11"/>
        <v>8.1256109683452795</v>
      </c>
      <c r="E215" s="243">
        <f t="shared" si="11"/>
        <v>4.6242784271898101</v>
      </c>
      <c r="F215" s="243">
        <f t="shared" si="11"/>
        <v>5.1588878681721777</v>
      </c>
      <c r="G215" s="243">
        <f t="shared" si="11"/>
        <v>5.3110574587205353</v>
      </c>
      <c r="H215" s="243">
        <f t="shared" si="11"/>
        <v>5.6696944241884948</v>
      </c>
      <c r="I215" s="244">
        <f t="shared" si="11"/>
        <v>6.0853103359591856</v>
      </c>
      <c r="J215" s="244">
        <f t="shared" si="11"/>
        <v>6.566448641817427</v>
      </c>
      <c r="K215" s="245">
        <f t="shared" si="11"/>
        <v>7.1231732993393262</v>
      </c>
    </row>
    <row r="216" spans="2:11">
      <c r="B216" s="246" t="s">
        <v>476</v>
      </c>
      <c r="C216" s="247">
        <f t="shared" ref="C216:K217" si="12">SUMIF($O$7:$O$208,$B216,C$7:C$208)</f>
        <v>17.96347450938736</v>
      </c>
      <c r="D216" s="247">
        <f t="shared" si="12"/>
        <v>13.597267008384938</v>
      </c>
      <c r="E216" s="247">
        <f t="shared" si="12"/>
        <v>10.256870483732593</v>
      </c>
      <c r="F216" s="247">
        <f t="shared" si="12"/>
        <v>9.2604678925361945</v>
      </c>
      <c r="G216" s="247">
        <f t="shared" si="12"/>
        <v>8.8458917146468199</v>
      </c>
      <c r="H216" s="247">
        <f t="shared" si="12"/>
        <v>8.5210991896051897</v>
      </c>
      <c r="I216" s="247">
        <f t="shared" si="12"/>
        <v>8.3432476813390952</v>
      </c>
      <c r="J216" s="247">
        <f t="shared" si="12"/>
        <v>8.1881564139274801</v>
      </c>
      <c r="K216" s="248">
        <f t="shared" si="12"/>
        <v>8.0743873088609579</v>
      </c>
    </row>
    <row r="217" spans="2:11" ht="13.5" thickBot="1">
      <c r="B217" s="246" t="s">
        <v>475</v>
      </c>
      <c r="C217" s="247">
        <f t="shared" si="12"/>
        <v>12.443324849810317</v>
      </c>
      <c r="D217" s="247">
        <f t="shared" si="12"/>
        <v>13.428240409690217</v>
      </c>
      <c r="E217" s="247">
        <f t="shared" si="12"/>
        <v>19.454150319823007</v>
      </c>
      <c r="F217" s="247">
        <f t="shared" si="12"/>
        <v>20.738857802405136</v>
      </c>
      <c r="G217" s="247">
        <f t="shared" si="12"/>
        <v>22.31654091541354</v>
      </c>
      <c r="H217" s="247">
        <f t="shared" si="12"/>
        <v>24.848703644043113</v>
      </c>
      <c r="I217" s="247">
        <f t="shared" si="12"/>
        <v>27.71236558754584</v>
      </c>
      <c r="J217" s="247">
        <f t="shared" si="12"/>
        <v>30.951959652034695</v>
      </c>
      <c r="K217" s="248">
        <f t="shared" si="12"/>
        <v>34.618724217358832</v>
      </c>
    </row>
    <row r="218" spans="2:11" ht="13.5" thickBot="1">
      <c r="B218" s="249" t="s">
        <v>428</v>
      </c>
      <c r="C218" s="250">
        <f t="shared" ref="C218:K218" si="13">SUM(C210:C215)</f>
        <v>221.27102390480678</v>
      </c>
      <c r="D218" s="250">
        <f t="shared" si="13"/>
        <v>212.00107101174157</v>
      </c>
      <c r="E218" s="250">
        <f t="shared" si="13"/>
        <v>205.35510289072715</v>
      </c>
      <c r="F218" s="250">
        <f t="shared" si="13"/>
        <v>224.25361472187811</v>
      </c>
      <c r="G218" s="250">
        <f t="shared" si="13"/>
        <v>242.43832070363717</v>
      </c>
      <c r="H218" s="250">
        <f t="shared" si="13"/>
        <v>264.35277170323457</v>
      </c>
      <c r="I218" s="251">
        <f t="shared" si="13"/>
        <v>291.02099365644347</v>
      </c>
      <c r="J218" s="251">
        <f t="shared" si="13"/>
        <v>323.40039986083832</v>
      </c>
      <c r="K218" s="252">
        <f t="shared" si="13"/>
        <v>362.90365263729194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0.25636457442137772</v>
      </c>
      <c r="D221" s="255">
        <f t="shared" ref="D221:K221" si="15">D210/D$218</f>
        <v>0.26877019014278136</v>
      </c>
      <c r="E221" s="255">
        <f t="shared" si="15"/>
        <v>0.26804017806473335</v>
      </c>
      <c r="F221" s="255">
        <f t="shared" si="15"/>
        <v>0.25636448240907178</v>
      </c>
      <c r="G221" s="255">
        <f t="shared" si="15"/>
        <v>0.25418492365488493</v>
      </c>
      <c r="H221" s="255">
        <f t="shared" si="15"/>
        <v>0.25100283878820201</v>
      </c>
      <c r="I221" s="255">
        <f t="shared" si="15"/>
        <v>0.24635718367329662</v>
      </c>
      <c r="J221" s="255">
        <f t="shared" si="15"/>
        <v>0.24025747510784362</v>
      </c>
      <c r="K221" s="256">
        <f t="shared" si="15"/>
        <v>0.23263478971833279</v>
      </c>
    </row>
    <row r="222" spans="2:11" ht="15">
      <c r="B222" s="257" t="s">
        <v>25</v>
      </c>
      <c r="C222" s="258">
        <f t="shared" ref="C222:K226" si="16">C211/C$218</f>
        <v>5.7171747677349657E-2</v>
      </c>
      <c r="D222" s="258">
        <f t="shared" si="16"/>
        <v>5.8912120163724796E-2</v>
      </c>
      <c r="E222" s="258">
        <f t="shared" si="16"/>
        <v>6.030299711193788E-2</v>
      </c>
      <c r="F222" s="258">
        <f t="shared" si="16"/>
        <v>6.5372960369541447E-2</v>
      </c>
      <c r="G222" s="258">
        <f t="shared" si="16"/>
        <v>6.5710651600409065E-2</v>
      </c>
      <c r="H222" s="258">
        <f t="shared" si="16"/>
        <v>6.5544018321818193E-2</v>
      </c>
      <c r="I222" s="258">
        <f t="shared" si="16"/>
        <v>6.4921866312195514E-2</v>
      </c>
      <c r="J222" s="258">
        <f t="shared" si="16"/>
        <v>6.3854745850748532E-2</v>
      </c>
      <c r="K222" s="259">
        <f t="shared" si="16"/>
        <v>6.233153941101003E-2</v>
      </c>
    </row>
    <row r="223" spans="2:11" ht="15">
      <c r="B223" s="257" t="s">
        <v>239</v>
      </c>
      <c r="C223" s="258">
        <f t="shared" si="16"/>
        <v>1.0816434162293744E-2</v>
      </c>
      <c r="D223" s="258">
        <f t="shared" si="16"/>
        <v>1.4898785691497335E-2</v>
      </c>
      <c r="E223" s="258">
        <f t="shared" si="16"/>
        <v>1.6611465614681267E-2</v>
      </c>
      <c r="F223" s="258">
        <f t="shared" si="16"/>
        <v>1.7182725031049822E-2</v>
      </c>
      <c r="G223" s="258">
        <f t="shared" si="16"/>
        <v>1.9493153058753362E-2</v>
      </c>
      <c r="H223" s="258">
        <f t="shared" si="16"/>
        <v>2.0626110377740602E-2</v>
      </c>
      <c r="I223" s="258">
        <f t="shared" si="16"/>
        <v>2.1665220929716501E-2</v>
      </c>
      <c r="J223" s="258">
        <f t="shared" si="16"/>
        <v>2.2590589913563427E-2</v>
      </c>
      <c r="K223" s="259">
        <f t="shared" si="16"/>
        <v>2.3371253946494319E-2</v>
      </c>
    </row>
    <row r="224" spans="2:11" ht="15">
      <c r="B224" s="257" t="s">
        <v>429</v>
      </c>
      <c r="C224" s="258">
        <f t="shared" si="16"/>
        <v>0.15902925027039039</v>
      </c>
      <c r="D224" s="258">
        <f t="shared" si="16"/>
        <v>0.14842862025545586</v>
      </c>
      <c r="E224" s="258">
        <f t="shared" si="16"/>
        <v>0.13651519214245289</v>
      </c>
      <c r="F224" s="258">
        <f t="shared" si="16"/>
        <v>0.10945069771471082</v>
      </c>
      <c r="G224" s="258">
        <f t="shared" si="16"/>
        <v>9.4391409569749771E-2</v>
      </c>
      <c r="H224" s="258">
        <f t="shared" si="16"/>
        <v>8.4065428069609371E-2</v>
      </c>
      <c r="I224" s="258">
        <f t="shared" si="16"/>
        <v>7.4760295377974975E-2</v>
      </c>
      <c r="J224" s="258">
        <f t="shared" si="16"/>
        <v>6.6037218029611877E-2</v>
      </c>
      <c r="K224" s="259">
        <f t="shared" si="16"/>
        <v>5.7967719585305541E-2</v>
      </c>
    </row>
    <row r="225" spans="2:11" ht="15">
      <c r="B225" s="257" t="s">
        <v>430</v>
      </c>
      <c r="C225" s="258">
        <f t="shared" si="16"/>
        <v>0.42591379558163883</v>
      </c>
      <c r="D225" s="258">
        <f t="shared" si="16"/>
        <v>0.47066212375391853</v>
      </c>
      <c r="E225" s="258">
        <f t="shared" si="16"/>
        <v>0.49601171798898597</v>
      </c>
      <c r="F225" s="258">
        <f t="shared" si="16"/>
        <v>0.52862443118658309</v>
      </c>
      <c r="G225" s="258">
        <f t="shared" si="16"/>
        <v>0.54431302229275391</v>
      </c>
      <c r="H225" s="258">
        <f t="shared" si="16"/>
        <v>0.55731414850086525</v>
      </c>
      <c r="I225" s="258">
        <f t="shared" si="16"/>
        <v>0.5713852228677212</v>
      </c>
      <c r="J225" s="258">
        <f t="shared" si="16"/>
        <v>0.5869555786341446</v>
      </c>
      <c r="K225" s="259">
        <f t="shared" si="16"/>
        <v>0.60406642066659511</v>
      </c>
    </row>
    <row r="226" spans="2:11" ht="15.75" thickBot="1">
      <c r="B226" s="260" t="s">
        <v>431</v>
      </c>
      <c r="C226" s="261">
        <f t="shared" si="16"/>
        <v>9.0704197886949667E-2</v>
      </c>
      <c r="D226" s="261">
        <f t="shared" si="16"/>
        <v>3.8328159992622145E-2</v>
      </c>
      <c r="E226" s="261">
        <f t="shared" si="16"/>
        <v>2.2518449077208784E-2</v>
      </c>
      <c r="F226" s="261">
        <f t="shared" si="16"/>
        <v>2.300470328904303E-2</v>
      </c>
      <c r="G226" s="261">
        <f t="shared" si="16"/>
        <v>2.1906839823448983E-2</v>
      </c>
      <c r="H226" s="261">
        <f t="shared" si="16"/>
        <v>2.144745594176466E-2</v>
      </c>
      <c r="I226" s="261">
        <f t="shared" si="16"/>
        <v>2.0910210839095084E-2</v>
      </c>
      <c r="J226" s="261">
        <f t="shared" si="16"/>
        <v>2.0304392464087925E-2</v>
      </c>
      <c r="K226" s="262">
        <f t="shared" si="16"/>
        <v>1.9628276672262267E-2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438</v>
      </c>
      <c r="D2" s="215"/>
      <c r="E2" s="215"/>
      <c r="F2" s="215"/>
      <c r="G2" s="215"/>
      <c r="H2" s="215"/>
      <c r="I2" s="215"/>
      <c r="J2" s="215"/>
      <c r="K2" s="215"/>
    </row>
    <row r="3" spans="2:15" ht="16.5">
      <c r="B3" s="213" t="s">
        <v>427</v>
      </c>
      <c r="C3" s="214" t="s">
        <v>437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5.8371333830697522E-2</v>
      </c>
      <c r="D8" s="225">
        <v>2.6463800441025011E-2</v>
      </c>
      <c r="E8" s="221">
        <v>7.6430010599010764E-2</v>
      </c>
      <c r="F8" s="225">
        <v>9.6187132047302032E-2</v>
      </c>
      <c r="G8" s="225">
        <v>0.10232534258999887</v>
      </c>
      <c r="H8" s="225">
        <v>0.12067116835209474</v>
      </c>
      <c r="I8" s="226">
        <v>0.14251214425154499</v>
      </c>
      <c r="J8" s="226">
        <v>0.16851716932744776</v>
      </c>
      <c r="K8" s="227">
        <v>0.19948421227506674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0.14003404588019974</v>
      </c>
      <c r="D9" s="225">
        <v>0.13728774454928305</v>
      </c>
      <c r="E9" s="221">
        <v>0.14879999999999999</v>
      </c>
      <c r="F9" s="225">
        <v>0.1876298452298453</v>
      </c>
      <c r="G9" s="225">
        <v>0.22630014619898475</v>
      </c>
      <c r="H9" s="225">
        <v>0.2489406091703717</v>
      </c>
      <c r="I9" s="226">
        <v>0.27421575851921448</v>
      </c>
      <c r="J9" s="226">
        <v>0.30241011541126245</v>
      </c>
      <c r="K9" s="227">
        <v>0.33384536661859648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8.309516706443908E-3</v>
      </c>
      <c r="D11" s="225">
        <v>8.5303639618138413E-3</v>
      </c>
      <c r="E11" s="221">
        <v>9.2999999999999992E-3</v>
      </c>
      <c r="F11" s="225">
        <v>2.7899999999999998E-2</v>
      </c>
      <c r="G11" s="225">
        <v>5.4194597832896013E-2</v>
      </c>
      <c r="H11" s="225">
        <v>5.9256096922122026E-2</v>
      </c>
      <c r="I11" s="226">
        <v>6.4905493184877733E-2</v>
      </c>
      <c r="J11" s="226">
        <v>7.1196907541753118E-2</v>
      </c>
      <c r="K11" s="227">
        <v>7.8191711854640009E-2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0.58589999999999998</v>
      </c>
      <c r="D13" s="225">
        <v>0.77396666666666658</v>
      </c>
      <c r="E13" s="221">
        <v>1.0012999999999999</v>
      </c>
      <c r="F13" s="225">
        <v>1.0397169979410834</v>
      </c>
      <c r="G13" s="225">
        <v>1.1815677454608362</v>
      </c>
      <c r="H13" s="225">
        <v>1.2990431079982245</v>
      </c>
      <c r="I13" s="226">
        <v>1.4328115368989751</v>
      </c>
      <c r="J13" s="226">
        <v>1.5854265717068945</v>
      </c>
      <c r="K13" s="227">
        <v>1.7600424646430957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6.5099999999999991E-2</v>
      </c>
      <c r="D14" s="225">
        <v>3.4099999999999998E-2</v>
      </c>
      <c r="E14" s="221">
        <v>3.1000000000000003E-3</v>
      </c>
      <c r="F14" s="225">
        <v>3.1000000000000003E-3</v>
      </c>
      <c r="G14" s="225">
        <v>3.3639116596042465E-3</v>
      </c>
      <c r="H14" s="225">
        <v>3.9313414443646628E-3</v>
      </c>
      <c r="I14" s="226">
        <v>4.6002206121188516E-3</v>
      </c>
      <c r="J14" s="226">
        <v>5.3892706073273089E-3</v>
      </c>
      <c r="K14" s="227">
        <v>6.3207301419601685E-3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1.2840235450623532</v>
      </c>
      <c r="D15" s="225">
        <v>1.6688847518099839</v>
      </c>
      <c r="E15" s="221">
        <v>2.3589953137829509</v>
      </c>
      <c r="F15" s="225">
        <v>2.8266816868486364</v>
      </c>
      <c r="G15" s="225">
        <v>2.663638991097061</v>
      </c>
      <c r="H15" s="225">
        <v>2.6087882081818297</v>
      </c>
      <c r="I15" s="226">
        <v>2.5569634198466975</v>
      </c>
      <c r="J15" s="226">
        <v>2.5078625855538634</v>
      </c>
      <c r="K15" s="227">
        <v>2.4612415838022628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0.44720849122832956</v>
      </c>
      <c r="D16" s="225">
        <v>0.54179345488217667</v>
      </c>
      <c r="E16" s="221">
        <v>0.60622542215701436</v>
      </c>
      <c r="F16" s="225">
        <v>0.64911450276400018</v>
      </c>
      <c r="G16" s="225">
        <v>0.58847965885301901</v>
      </c>
      <c r="H16" s="225">
        <v>0.58170715150402652</v>
      </c>
      <c r="I16" s="226">
        <v>0.57563982665433011</v>
      </c>
      <c r="J16" s="226">
        <v>0.57018918478381353</v>
      </c>
      <c r="K16" s="227">
        <v>0.56528182746466871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6.2E-2</v>
      </c>
      <c r="D17" s="225">
        <v>7.4948166155532514E-2</v>
      </c>
      <c r="E17" s="221">
        <v>6.1357854298539488E-2</v>
      </c>
      <c r="F17" s="225">
        <v>8.1659691014083158E-2</v>
      </c>
      <c r="G17" s="225">
        <v>6.8028386590198997E-2</v>
      </c>
      <c r="H17" s="225">
        <v>7.7835056538388264E-2</v>
      </c>
      <c r="I17" s="226">
        <v>8.9531689560242697E-2</v>
      </c>
      <c r="J17" s="226">
        <v>0.10346211095373613</v>
      </c>
      <c r="K17" s="227">
        <v>0.12003587887441333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1.1113860140950949E-2</v>
      </c>
      <c r="D19" s="225">
        <v>1.2744150003777911E-2</v>
      </c>
      <c r="E19" s="221">
        <v>1.5267018746962272E-2</v>
      </c>
      <c r="F19" s="225">
        <v>2.2765580989503851E-2</v>
      </c>
      <c r="G19" s="225">
        <v>2.8603727606836164E-2</v>
      </c>
      <c r="H19" s="225">
        <v>3.3502718582803945E-2</v>
      </c>
      <c r="I19" s="226">
        <v>3.9297844664835609E-2</v>
      </c>
      <c r="J19" s="226">
        <v>4.615337503096318E-2</v>
      </c>
      <c r="K19" s="227">
        <v>5.4263722809968037E-2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1.2581422076527462E-2</v>
      </c>
      <c r="D20" s="225">
        <v>2.0509673523013115E-2</v>
      </c>
      <c r="E20" s="221">
        <v>2.2991840036528439E-2</v>
      </c>
      <c r="F20" s="225">
        <v>3.4542889591221912E-2</v>
      </c>
      <c r="G20" s="225">
        <v>4.189720307126716E-2</v>
      </c>
      <c r="H20" s="225">
        <v>5.1746489632306818E-2</v>
      </c>
      <c r="I20" s="226">
        <v>6.4146499987381936E-2</v>
      </c>
      <c r="J20" s="226">
        <v>7.9756377428898309E-2</v>
      </c>
      <c r="K20" s="227">
        <v>9.9408321325655552E-2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0.21467869123688285</v>
      </c>
      <c r="D22" s="225">
        <v>0.10432254093571447</v>
      </c>
      <c r="E22" s="221">
        <v>7.5780865236156E-2</v>
      </c>
      <c r="F22" s="225">
        <v>6.7862619494279991E-2</v>
      </c>
      <c r="G22" s="225">
        <v>7.4611034967978329E-2</v>
      </c>
      <c r="H22" s="225">
        <v>8.6850921239261511E-2</v>
      </c>
      <c r="I22" s="226">
        <v>0.10136907795260515</v>
      </c>
      <c r="J22" s="226">
        <v>0.11859180443547035</v>
      </c>
      <c r="K22" s="227">
        <v>0.1390267755453134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0.63349656817083833</v>
      </c>
      <c r="D23" s="225">
        <v>0.74588629893825409</v>
      </c>
      <c r="E23" s="221">
        <v>0.86406693615691677</v>
      </c>
      <c r="F23" s="225">
        <v>0.78409959384526318</v>
      </c>
      <c r="G23" s="225">
        <v>1.2660000000000002</v>
      </c>
      <c r="H23" s="225">
        <v>1.331</v>
      </c>
      <c r="I23" s="226">
        <v>1.383</v>
      </c>
      <c r="J23" s="226">
        <v>1.3675588103503247</v>
      </c>
      <c r="K23" s="227">
        <v>1.3536835122635766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5.6072330832560389E-3</v>
      </c>
      <c r="D24" s="225">
        <v>6.3577355508093432E-3</v>
      </c>
      <c r="E24" s="221">
        <v>9.7454124804929633E-3</v>
      </c>
      <c r="F24" s="225">
        <v>1.0920430222266221E-2</v>
      </c>
      <c r="G24" s="225">
        <v>1.2044887948843726E-2</v>
      </c>
      <c r="H24" s="225">
        <v>1.2756767768890702E-2</v>
      </c>
      <c r="I24" s="226">
        <v>1.3585924493520736E-2</v>
      </c>
      <c r="J24" s="226">
        <v>1.4537612596441728E-2</v>
      </c>
      <c r="K24" s="227">
        <v>1.5618367352200057E-2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6.4030311231393772E-2</v>
      </c>
      <c r="D25" s="225">
        <v>4.9600000000000005E-2</v>
      </c>
      <c r="E25" s="221">
        <v>5.8900000000000001E-2</v>
      </c>
      <c r="F25" s="225">
        <v>9.4440135184508556E-2</v>
      </c>
      <c r="G25" s="225">
        <v>0.13212663913062347</v>
      </c>
      <c r="H25" s="225">
        <v>0.14559001039660285</v>
      </c>
      <c r="I25" s="226">
        <v>0.16052544990857659</v>
      </c>
      <c r="J25" s="226">
        <v>0.17708708842741441</v>
      </c>
      <c r="K25" s="227">
        <v>0.19544667561873211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6.5099999999999991E-2</v>
      </c>
      <c r="D27" s="225">
        <v>7.824427591691821E-2</v>
      </c>
      <c r="E27" s="221">
        <v>8.0600000000000005E-2</v>
      </c>
      <c r="F27" s="225">
        <v>0.10509700973002604</v>
      </c>
      <c r="G27" s="225">
        <v>0.13614801082351535</v>
      </c>
      <c r="H27" s="225">
        <v>0.14846657892507756</v>
      </c>
      <c r="I27" s="226">
        <v>0.16233904110523587</v>
      </c>
      <c r="J27" s="226">
        <v>0.17792763002630824</v>
      </c>
      <c r="K27" s="227">
        <v>0.19542021514757357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0.27114834241345215</v>
      </c>
      <c r="D29" s="225">
        <v>0.30857806164665152</v>
      </c>
      <c r="E29" s="221">
        <v>0.35560704579166647</v>
      </c>
      <c r="F29" s="225">
        <v>0.41836060732440739</v>
      </c>
      <c r="G29" s="225">
        <v>0.4746731292305576</v>
      </c>
      <c r="H29" s="225">
        <v>0.5111091723737804</v>
      </c>
      <c r="I29" s="226">
        <v>0.55314186318514647</v>
      </c>
      <c r="J29" s="226">
        <v>0.60109652123766644</v>
      </c>
      <c r="K29" s="227">
        <v>0.65537608404383851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2.6040000000000005</v>
      </c>
      <c r="D30" s="225">
        <v>2.7899999999999996</v>
      </c>
      <c r="E30" s="221">
        <v>2.9449999999999998</v>
      </c>
      <c r="F30" s="225">
        <v>3.6890000000000001</v>
      </c>
      <c r="G30" s="225">
        <v>4.143717173282929</v>
      </c>
      <c r="H30" s="225">
        <v>4.5460455870003447</v>
      </c>
      <c r="I30" s="226">
        <v>5.0019972212710835</v>
      </c>
      <c r="J30" s="226">
        <v>5.520876304613564</v>
      </c>
      <c r="K30" s="227">
        <v>6.1144585416727697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0.3317850232495515</v>
      </c>
      <c r="D32" s="225">
        <v>0.26732060939024865</v>
      </c>
      <c r="E32" s="221">
        <v>0.21398509906078209</v>
      </c>
      <c r="F32" s="225">
        <v>0.23272978231025374</v>
      </c>
      <c r="G32" s="225">
        <v>0.27538622400182994</v>
      </c>
      <c r="H32" s="225">
        <v>0.32164036009302055</v>
      </c>
      <c r="I32" s="226">
        <v>0.37615466458960989</v>
      </c>
      <c r="J32" s="226">
        <v>0.44041640055158432</v>
      </c>
      <c r="K32" s="227">
        <v>0.51618397286464135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2.7953437362211561E-3</v>
      </c>
      <c r="D33" s="225">
        <v>3.1812171303778505E-3</v>
      </c>
      <c r="E33" s="221">
        <v>3.6660520184707878E-3</v>
      </c>
      <c r="F33" s="225">
        <v>4.3129959517980137E-3</v>
      </c>
      <c r="G33" s="225">
        <v>4.8935374147480162E-3</v>
      </c>
      <c r="H33" s="225">
        <v>5.2691667255028891E-3</v>
      </c>
      <c r="I33" s="226">
        <v>5.7024934348984153E-3</v>
      </c>
      <c r="J33" s="226">
        <v>6.196871352965632E-3</v>
      </c>
      <c r="K33" s="227">
        <v>6.7564544746787436E-3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8.5058815721032091E-2</v>
      </c>
      <c r="D35" s="225">
        <v>9.6800460764511889E-2</v>
      </c>
      <c r="E35" s="221">
        <v>0.11071428571428571</v>
      </c>
      <c r="F35" s="225">
        <v>0.124</v>
      </c>
      <c r="G35" s="225">
        <v>0.14069075097920972</v>
      </c>
      <c r="H35" s="225">
        <v>0.15149021266527662</v>
      </c>
      <c r="I35" s="226">
        <v>0.16394849284118199</v>
      </c>
      <c r="J35" s="226">
        <v>0.17816201460782749</v>
      </c>
      <c r="K35" s="227">
        <v>0.19425020663673467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9.3540826294810031E-2</v>
      </c>
      <c r="D36" s="225">
        <v>0.10461506799364569</v>
      </c>
      <c r="E36" s="221">
        <v>0.13630365923390572</v>
      </c>
      <c r="F36" s="225">
        <v>0.17581679246253828</v>
      </c>
      <c r="G36" s="225">
        <v>0.22354887055619627</v>
      </c>
      <c r="H36" s="225">
        <v>0.26742249010916641</v>
      </c>
      <c r="I36" s="226">
        <v>0.32314487682313686</v>
      </c>
      <c r="J36" s="226">
        <v>0.39370903647618499</v>
      </c>
      <c r="K36" s="227">
        <v>0.4829005131558391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0.16912970092154536</v>
      </c>
      <c r="D37" s="225">
        <v>0.16311428023638136</v>
      </c>
      <c r="E37" s="221">
        <v>0.17918309737050728</v>
      </c>
      <c r="F37" s="225">
        <v>0.19950591366320228</v>
      </c>
      <c r="G37" s="225">
        <v>0.26225455255173907</v>
      </c>
      <c r="H37" s="225">
        <v>0.2855667730930655</v>
      </c>
      <c r="I37" s="226">
        <v>0.31217800549334485</v>
      </c>
      <c r="J37" s="226">
        <v>0.34233502366180585</v>
      </c>
      <c r="K37" s="227">
        <v>0.37633019370905424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7.8524305912446151</v>
      </c>
      <c r="D38" s="225">
        <v>9.5843216801020308</v>
      </c>
      <c r="E38" s="221">
        <v>11.587573624000198</v>
      </c>
      <c r="F38" s="225">
        <v>11.332077565752074</v>
      </c>
      <c r="G38" s="225">
        <v>10.764466983929388</v>
      </c>
      <c r="H38" s="225">
        <v>10.650528605263029</v>
      </c>
      <c r="I38" s="226">
        <v>10.552074116452989</v>
      </c>
      <c r="J38" s="226">
        <v>10.466125093930579</v>
      </c>
      <c r="K38" s="227">
        <v>10.390353095347427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2.723978033293291E-3</v>
      </c>
      <c r="D39" s="225">
        <v>3.1000000000000003E-3</v>
      </c>
      <c r="E39" s="221">
        <v>3.1000000000000003E-3</v>
      </c>
      <c r="F39" s="225">
        <v>3.6470533923713831E-3</v>
      </c>
      <c r="G39" s="225">
        <v>4.1379571018871301E-3</v>
      </c>
      <c r="H39" s="225">
        <v>4.4555878549351552E-3</v>
      </c>
      <c r="I39" s="226">
        <v>4.8220073144403883E-3</v>
      </c>
      <c r="J39" s="226">
        <v>5.2400514497354589E-3</v>
      </c>
      <c r="K39" s="227">
        <v>5.7132328635753652E-3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11.46090931850674</v>
      </c>
      <c r="D40" s="225">
        <v>13.042990234549189</v>
      </c>
      <c r="E40" s="221">
        <v>15.030813275730234</v>
      </c>
      <c r="F40" s="225">
        <v>17.68328340237186</v>
      </c>
      <c r="G40" s="225">
        <v>20.063503400466868</v>
      </c>
      <c r="H40" s="225">
        <v>21.603583574561853</v>
      </c>
      <c r="I40" s="226">
        <v>23.380223083083511</v>
      </c>
      <c r="J40" s="226">
        <v>25.407172547159103</v>
      </c>
      <c r="K40" s="227">
        <v>27.701463346182866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0.39136710574566858</v>
      </c>
      <c r="D42" s="225">
        <v>0.52389999999999992</v>
      </c>
      <c r="E42" s="221">
        <v>0.35339999999999999</v>
      </c>
      <c r="F42" s="225">
        <v>0.38698333333333329</v>
      </c>
      <c r="G42" s="225">
        <v>0.45090443039042571</v>
      </c>
      <c r="H42" s="225">
        <v>0.50338009058926847</v>
      </c>
      <c r="I42" s="226">
        <v>0.56746938704539263</v>
      </c>
      <c r="J42" s="226">
        <v>0.64629185150030422</v>
      </c>
      <c r="K42" s="227">
        <v>0.74402350051989652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11.810287387800992</v>
      </c>
      <c r="D43" s="225">
        <v>16.590119193884799</v>
      </c>
      <c r="E43" s="221">
        <v>18.67975945038139</v>
      </c>
      <c r="F43" s="225">
        <v>29.120252971305657</v>
      </c>
      <c r="G43" s="225">
        <v>38.205230168411475</v>
      </c>
      <c r="H43" s="225">
        <v>45.1460337809634</v>
      </c>
      <c r="I43" s="226">
        <v>53.665268953359835</v>
      </c>
      <c r="J43" s="226">
        <v>64.165289941438758</v>
      </c>
      <c r="K43" s="227">
        <v>77.158936717902805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0.42779999999999996</v>
      </c>
      <c r="D44" s="225">
        <v>0.48101666666666659</v>
      </c>
      <c r="E44" s="221">
        <v>0.31309999999999999</v>
      </c>
      <c r="F44" s="225">
        <v>0.30789974612826637</v>
      </c>
      <c r="G44" s="225">
        <v>0.34235141054345242</v>
      </c>
      <c r="H44" s="225">
        <v>0.3780134867429692</v>
      </c>
      <c r="I44" s="226">
        <v>0.41893196138767924</v>
      </c>
      <c r="J44" s="226">
        <v>0.46619678387529673</v>
      </c>
      <c r="K44" s="227">
        <v>0.52121227420062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4.1011891547536976E-2</v>
      </c>
      <c r="D46" s="225">
        <v>2.6350000000000002E-2</v>
      </c>
      <c r="E46" s="221">
        <v>3.1000000000000003E-3</v>
      </c>
      <c r="F46" s="225">
        <v>5.4420399022801309E-3</v>
      </c>
      <c r="G46" s="225">
        <v>7.5029421056817544E-3</v>
      </c>
      <c r="H46" s="225">
        <v>8.3174091731639029E-3</v>
      </c>
      <c r="I46" s="226">
        <v>9.2207991643741809E-3</v>
      </c>
      <c r="J46" s="226">
        <v>1.022284980649687E-2</v>
      </c>
      <c r="K46" s="227">
        <v>1.1334367331255467E-2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0.60051035522311647</v>
      </c>
      <c r="D47" s="225">
        <v>0.45136000000000004</v>
      </c>
      <c r="E47" s="221">
        <v>0.42779999999999996</v>
      </c>
      <c r="F47" s="225">
        <v>0.32949912527114456</v>
      </c>
      <c r="G47" s="225">
        <v>0.37202266195786732</v>
      </c>
      <c r="H47" s="225">
        <v>0.39642864849360132</v>
      </c>
      <c r="I47" s="226">
        <v>0.42346234723273019</v>
      </c>
      <c r="J47" s="226">
        <v>0.45339489144120049</v>
      </c>
      <c r="K47" s="227">
        <v>0.48652803404678358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3.7199999999999997E-2</v>
      </c>
      <c r="D49" s="225">
        <v>3.6166666666666666E-2</v>
      </c>
      <c r="E49" s="221">
        <v>5.2700000000000004E-2</v>
      </c>
      <c r="F49" s="225">
        <v>9.6100000000000005E-2</v>
      </c>
      <c r="G49" s="225">
        <v>0.11105814846310358</v>
      </c>
      <c r="H49" s="225">
        <v>0.12105648320732446</v>
      </c>
      <c r="I49" s="226">
        <v>0.1320992174961414</v>
      </c>
      <c r="J49" s="226">
        <v>0.14427950484957883</v>
      </c>
      <c r="K49" s="227">
        <v>0.15770078444484795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1.4294679179532093</v>
      </c>
      <c r="D50" s="225">
        <v>1.3020000000000003</v>
      </c>
      <c r="E50" s="221">
        <v>9.2999999999999985E-2</v>
      </c>
      <c r="F50" s="225">
        <v>0.1002679609249412</v>
      </c>
      <c r="G50" s="225">
        <v>0.10131932625909863</v>
      </c>
      <c r="H50" s="225">
        <v>0.11169361458094866</v>
      </c>
      <c r="I50" s="226">
        <v>0.12325675266783727</v>
      </c>
      <c r="J50" s="226">
        <v>0.13613536560186573</v>
      </c>
      <c r="K50" s="227">
        <v>0.15047195541327446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7.6998335710788263E-2</v>
      </c>
      <c r="D51" s="225">
        <v>5.3347074477544776E-2</v>
      </c>
      <c r="E51" s="221">
        <v>7.9617204452459067E-2</v>
      </c>
      <c r="F51" s="225">
        <v>0.14139803032250917</v>
      </c>
      <c r="G51" s="225">
        <v>0.10789452979600378</v>
      </c>
      <c r="H51" s="225">
        <v>0.12565991231628618</v>
      </c>
      <c r="I51" s="226">
        <v>0.14684236896635386</v>
      </c>
      <c r="J51" s="226">
        <v>0.17208085686192862</v>
      </c>
      <c r="K51" s="227">
        <v>0.20213669548701996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0.3286</v>
      </c>
      <c r="D52" s="225">
        <v>0.25264999999999999</v>
      </c>
      <c r="E52" s="221">
        <v>0.32471922032172623</v>
      </c>
      <c r="F52" s="225">
        <v>0.28053892218105508</v>
      </c>
      <c r="G52" s="225">
        <v>0.27353924554594283</v>
      </c>
      <c r="H52" s="225">
        <v>0.26535092765260498</v>
      </c>
      <c r="I52" s="226">
        <v>0.25999128715063213</v>
      </c>
      <c r="J52" s="226">
        <v>0.25725570842503853</v>
      </c>
      <c r="K52" s="227">
        <v>0.25697734940621181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0.70676794680900701</v>
      </c>
      <c r="D54" s="225">
        <v>0.66617915657733195</v>
      </c>
      <c r="E54" s="221">
        <v>0.79911013416449495</v>
      </c>
      <c r="F54" s="225">
        <v>1.0608977616748316</v>
      </c>
      <c r="G54" s="225">
        <v>1.0870702040177052</v>
      </c>
      <c r="H54" s="225">
        <v>1.0580056256257568</v>
      </c>
      <c r="I54" s="226">
        <v>1.0305931854037758</v>
      </c>
      <c r="J54" s="226">
        <v>1.0047237830156495</v>
      </c>
      <c r="K54" s="227">
        <v>0.98029929836719354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0.28948092039534495</v>
      </c>
      <c r="D55" s="225">
        <v>0.33737893698720717</v>
      </c>
      <c r="E55" s="221">
        <v>0.33477507032537962</v>
      </c>
      <c r="F55" s="225">
        <v>0.3181764478276532</v>
      </c>
      <c r="G55" s="225">
        <v>0.31744038122676738</v>
      </c>
      <c r="H55" s="225">
        <v>0.31224786343734651</v>
      </c>
      <c r="I55" s="226">
        <v>0.30745009727348804</v>
      </c>
      <c r="J55" s="226">
        <v>0.30300833866285365</v>
      </c>
      <c r="K55" s="227">
        <v>0.29888990317997854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6.8199999999999997E-2</v>
      </c>
      <c r="D58" s="225">
        <v>0.10694999999999999</v>
      </c>
      <c r="E58" s="221">
        <v>0.29759999999999998</v>
      </c>
      <c r="F58" s="225">
        <v>0.3825636883913649</v>
      </c>
      <c r="G58" s="225">
        <v>0.48952672376733525</v>
      </c>
      <c r="H58" s="225">
        <v>0.53563388280739299</v>
      </c>
      <c r="I58" s="226">
        <v>0.58870491085132726</v>
      </c>
      <c r="J58" s="226">
        <v>0.6499471187235788</v>
      </c>
      <c r="K58" s="227">
        <v>0.72091635936496146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0.15190000000000001</v>
      </c>
      <c r="D59" s="225">
        <v>0.17341019397796092</v>
      </c>
      <c r="E59" s="221">
        <v>0.20779627400154782</v>
      </c>
      <c r="F59" s="225">
        <v>0.24064097984054236</v>
      </c>
      <c r="G59" s="225">
        <v>0.29948863660206926</v>
      </c>
      <c r="H59" s="225">
        <v>0.32439245284301405</v>
      </c>
      <c r="I59" s="226">
        <v>0.35220307664071315</v>
      </c>
      <c r="J59" s="226">
        <v>0.38315855103359986</v>
      </c>
      <c r="K59" s="227">
        <v>0.41752969096870929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3.4161999999999999</v>
      </c>
      <c r="D60" s="225">
        <v>1.7948999999999999</v>
      </c>
      <c r="E60" s="221">
        <v>0.17360000000000003</v>
      </c>
      <c r="F60" s="225">
        <v>0.20133843437193072</v>
      </c>
      <c r="G60" s="225">
        <v>0.24711498538671842</v>
      </c>
      <c r="H60" s="225">
        <v>0.26881412046359882</v>
      </c>
      <c r="I60" s="226">
        <v>0.29347242181802613</v>
      </c>
      <c r="J60" s="226">
        <v>0.32133914666123281</v>
      </c>
      <c r="K60" s="227">
        <v>0.35270733584221697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0.10018650881432574</v>
      </c>
      <c r="D61" s="225">
        <v>0.181553232613093</v>
      </c>
      <c r="E61" s="221">
        <v>0.21230945632773707</v>
      </c>
      <c r="F61" s="225">
        <v>0.24475004416991891</v>
      </c>
      <c r="G61" s="225">
        <v>0.25058241797537434</v>
      </c>
      <c r="H61" s="225">
        <v>0.26968625708352634</v>
      </c>
      <c r="I61" s="226">
        <v>0.29116567226218693</v>
      </c>
      <c r="J61" s="226">
        <v>0.31518459907237173</v>
      </c>
      <c r="K61" s="227">
        <v>0.34193136029557386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1.86</v>
      </c>
      <c r="D63" s="225">
        <v>1.86</v>
      </c>
      <c r="E63" s="221">
        <v>1.2692890551917682</v>
      </c>
      <c r="F63" s="225">
        <v>1.1596725912067356</v>
      </c>
      <c r="G63" s="225">
        <v>0.89108115365483598</v>
      </c>
      <c r="H63" s="225">
        <v>0.94054223303239282</v>
      </c>
      <c r="I63" s="226">
        <v>1.0006904254941009</v>
      </c>
      <c r="J63" s="226">
        <v>1.0717806163893167</v>
      </c>
      <c r="K63" s="227">
        <v>1.1542322347845395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9.9806620538496205E-2</v>
      </c>
      <c r="D64" s="225">
        <v>4.0123430350063244E-2</v>
      </c>
      <c r="E64" s="221">
        <v>3.1908123781233463E-2</v>
      </c>
      <c r="F64" s="225">
        <v>5.5295700201538872E-2</v>
      </c>
      <c r="G64" s="225">
        <v>6.0174184937819855E-2</v>
      </c>
      <c r="H64" s="225">
        <v>7.0714430799829753E-2</v>
      </c>
      <c r="I64" s="226">
        <v>8.3154205057673833E-2</v>
      </c>
      <c r="J64" s="226">
        <v>9.7837980714325243E-2</v>
      </c>
      <c r="K64" s="227">
        <v>0.11517321919535616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0.62</v>
      </c>
      <c r="D65" s="225">
        <v>0.93</v>
      </c>
      <c r="E65" s="221">
        <v>1.3132875989445907</v>
      </c>
      <c r="F65" s="225">
        <v>2.0675936675461744</v>
      </c>
      <c r="G65" s="225">
        <v>2.696852545053356</v>
      </c>
      <c r="H65" s="225">
        <v>2.9725289981074923</v>
      </c>
      <c r="I65" s="226">
        <v>3.2781174263994335</v>
      </c>
      <c r="J65" s="226">
        <v>3.6167637732354665</v>
      </c>
      <c r="K65" s="227">
        <v>3.9919694444894716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0.91612372272582598</v>
      </c>
      <c r="D67" s="225">
        <v>0.87178753520152785</v>
      </c>
      <c r="E67" s="221">
        <v>0.81325107310209965</v>
      </c>
      <c r="F67" s="225">
        <v>0.77767705295544998</v>
      </c>
      <c r="G67" s="225">
        <v>0.83276779871680517</v>
      </c>
      <c r="H67" s="225">
        <v>0.81645873240458866</v>
      </c>
      <c r="I67" s="226">
        <v>0.80154954363905839</v>
      </c>
      <c r="J67" s="226">
        <v>0.78788314795829384</v>
      </c>
      <c r="K67" s="227">
        <v>0.77532831325280893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3.1432141064681671</v>
      </c>
      <c r="D68" s="225">
        <v>3.6816804215257792</v>
      </c>
      <c r="E68" s="221">
        <v>3.9444545073786608</v>
      </c>
      <c r="F68" s="225">
        <v>4.3066841103800586</v>
      </c>
      <c r="G68" s="225">
        <v>4.0742914152809329</v>
      </c>
      <c r="H68" s="225">
        <v>4.0276182264955995</v>
      </c>
      <c r="I68" s="226">
        <v>3.9858503208357949</v>
      </c>
      <c r="J68" s="226">
        <v>3.9483597015773655</v>
      </c>
      <c r="K68" s="227">
        <v>3.9146251418663534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0.80295158228980434</v>
      </c>
      <c r="D69" s="225">
        <v>0.77654999999999996</v>
      </c>
      <c r="E69" s="221">
        <v>9.2999999999999992E-3</v>
      </c>
      <c r="F69" s="225">
        <v>1.3670344255495652E-2</v>
      </c>
      <c r="G69" s="225">
        <v>1.755252807919486E-2</v>
      </c>
      <c r="H69" s="225">
        <v>1.8778798297332602E-2</v>
      </c>
      <c r="I69" s="226">
        <v>2.0198837316485602E-2</v>
      </c>
      <c r="J69" s="226">
        <v>2.182271650125811E-2</v>
      </c>
      <c r="K69" s="227">
        <v>2.3663326319486883E-2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1.1474316618014405E-2</v>
      </c>
      <c r="D70" s="225">
        <v>1.3058248297560629E-2</v>
      </c>
      <c r="E70" s="221">
        <v>1.504839675098783E-2</v>
      </c>
      <c r="F70" s="225">
        <v>1.7703969813045374E-2</v>
      </c>
      <c r="G70" s="225">
        <v>2.0086974260569459E-2</v>
      </c>
      <c r="H70" s="225">
        <v>2.1628856064499043E-2</v>
      </c>
      <c r="I70" s="226">
        <v>2.3407573936730416E-2</v>
      </c>
      <c r="J70" s="226">
        <v>2.5436894584260697E-2</v>
      </c>
      <c r="K70" s="227">
        <v>2.7733869310278849E-2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8.9899999999999994E-2</v>
      </c>
      <c r="D71" s="225">
        <v>1.55E-2</v>
      </c>
      <c r="E71" s="221">
        <v>6.2000000000000006E-3</v>
      </c>
      <c r="F71" s="225">
        <v>6.2000000000000006E-3</v>
      </c>
      <c r="G71" s="225">
        <v>7.8088438557439039E-3</v>
      </c>
      <c r="H71" s="225">
        <v>9.214807283333612E-3</v>
      </c>
      <c r="I71" s="226">
        <v>1.0886166456915832E-2</v>
      </c>
      <c r="J71" s="226">
        <v>1.2873537303992499E-2</v>
      </c>
      <c r="K71" s="227">
        <v>1.5237260546934844E-2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7.4304944169637421</v>
      </c>
      <c r="D72" s="225">
        <v>6.9590895265886177</v>
      </c>
      <c r="E72" s="221">
        <v>6.4487652093753915</v>
      </c>
      <c r="F72" s="225">
        <v>5.9650250300193628</v>
      </c>
      <c r="G72" s="225">
        <v>6.5100000000000007</v>
      </c>
      <c r="H72" s="225">
        <v>6.2</v>
      </c>
      <c r="I72" s="226">
        <v>5.89</v>
      </c>
      <c r="J72" s="226">
        <v>5.7716859963743703</v>
      </c>
      <c r="K72" s="227">
        <v>5.6613090655774903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8.0600000000000005E-2</v>
      </c>
      <c r="D73" s="225">
        <v>0.1023</v>
      </c>
      <c r="E73" s="221">
        <v>0.11159999999999999</v>
      </c>
      <c r="F73" s="225">
        <v>0.18599999999999997</v>
      </c>
      <c r="G73" s="225">
        <v>0.21972263940577794</v>
      </c>
      <c r="H73" s="225">
        <v>0.23836830800570286</v>
      </c>
      <c r="I73" s="226">
        <v>0.25967590545931557</v>
      </c>
      <c r="J73" s="226">
        <v>0.28383045600510026</v>
      </c>
      <c r="K73" s="227">
        <v>0.31105315766280517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0.83369348933677445</v>
      </c>
      <c r="D74" s="225">
        <v>0.90512031660364445</v>
      </c>
      <c r="E74" s="221">
        <v>0.9191879360364783</v>
      </c>
      <c r="F74" s="225">
        <v>0.98326433589554019</v>
      </c>
      <c r="G74" s="225">
        <v>0.95091328292870592</v>
      </c>
      <c r="H74" s="225">
        <v>0.92569105367269755</v>
      </c>
      <c r="I74" s="226">
        <v>0.90285417178614236</v>
      </c>
      <c r="J74" s="226">
        <v>0.88208457204443447</v>
      </c>
      <c r="K74" s="227">
        <v>0.86311850283831015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0.16120000000000001</v>
      </c>
      <c r="D76" s="225">
        <v>0.1612027118736665</v>
      </c>
      <c r="E76" s="221">
        <v>0.25535821563710048</v>
      </c>
      <c r="F76" s="225">
        <v>0.31296005512277819</v>
      </c>
      <c r="G76" s="225">
        <v>0.36412909975825808</v>
      </c>
      <c r="H76" s="225">
        <v>0.40071901583465203</v>
      </c>
      <c r="I76" s="226">
        <v>0.44330334398606741</v>
      </c>
      <c r="J76" s="226">
        <v>0.49313705204183145</v>
      </c>
      <c r="K76" s="227">
        <v>0.55186255841984733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8.6655655822855823E-2</v>
      </c>
      <c r="D77" s="225">
        <v>9.8617731041713383E-2</v>
      </c>
      <c r="E77" s="221">
        <v>0.11364761257259445</v>
      </c>
      <c r="F77" s="225">
        <v>0.13370287450573845</v>
      </c>
      <c r="G77" s="225">
        <v>0.1516996598571885</v>
      </c>
      <c r="H77" s="225">
        <v>0.16334416849058958</v>
      </c>
      <c r="I77" s="226">
        <v>0.17677729648185089</v>
      </c>
      <c r="J77" s="226">
        <v>0.19210301194193463</v>
      </c>
      <c r="K77" s="227">
        <v>0.20945008871504109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3.5015344915505404E-2</v>
      </c>
      <c r="D80" s="225">
        <v>4.1741370624283861E-2</v>
      </c>
      <c r="E80" s="221">
        <v>5.7411975752551712E-2</v>
      </c>
      <c r="F80" s="225">
        <v>7.4304992937840653E-2</v>
      </c>
      <c r="G80" s="225">
        <v>9.9423581760555269E-2</v>
      </c>
      <c r="H80" s="225">
        <v>0.10900117725015698</v>
      </c>
      <c r="I80" s="226">
        <v>0.11953497728849993</v>
      </c>
      <c r="J80" s="226">
        <v>0.13111709809355437</v>
      </c>
      <c r="K80" s="227">
        <v>0.14384897941410127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5.2266535742340928E-2</v>
      </c>
      <c r="D82" s="225">
        <v>8.0600000000000005E-2</v>
      </c>
      <c r="E82" s="221">
        <v>0.10940436959937158</v>
      </c>
      <c r="F82" s="225">
        <v>0.13397850549882176</v>
      </c>
      <c r="G82" s="225">
        <v>0.18266591454626988</v>
      </c>
      <c r="H82" s="225">
        <v>0.19544844493051622</v>
      </c>
      <c r="I82" s="226">
        <v>0.20993705201057944</v>
      </c>
      <c r="J82" s="226">
        <v>0.22623624009842144</v>
      </c>
      <c r="K82" s="227">
        <v>0.2444682983667309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0.26745822768620631</v>
      </c>
      <c r="D83" s="225">
        <v>0.2552810611717003</v>
      </c>
      <c r="E83" s="221">
        <v>0.34288892760879786</v>
      </c>
      <c r="F83" s="225">
        <v>0.49235116984648453</v>
      </c>
      <c r="G83" s="225">
        <v>0.46666837569985992</v>
      </c>
      <c r="H83" s="225">
        <v>0.46192712780380074</v>
      </c>
      <c r="I83" s="226">
        <v>0.45770051965487746</v>
      </c>
      <c r="J83" s="226">
        <v>0.45394169650218813</v>
      </c>
      <c r="K83" s="227">
        <v>0.45061175727837516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2.6862069395872368E-2</v>
      </c>
      <c r="D84" s="225">
        <v>3.821498870167115E-2</v>
      </c>
      <c r="E84" s="221">
        <v>6.1127297182801403E-2</v>
      </c>
      <c r="F84" s="225">
        <v>7.2137002720505439E-2</v>
      </c>
      <c r="G84" s="225">
        <v>7.1803332939775616E-2</v>
      </c>
      <c r="H84" s="225">
        <v>7.0672945385326869E-2</v>
      </c>
      <c r="I84" s="226">
        <v>6.9610520823530961E-2</v>
      </c>
      <c r="J84" s="226">
        <v>6.8611717057137867E-2</v>
      </c>
      <c r="K84" s="227">
        <v>6.7672514610618725E-2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2.880508749399938</v>
      </c>
      <c r="D85" s="225">
        <v>4.6185230769230774</v>
      </c>
      <c r="E85" s="221">
        <v>10.041138461538461</v>
      </c>
      <c r="F85" s="225">
        <v>15.463753846153846</v>
      </c>
      <c r="G85" s="225">
        <v>20.146502715471073</v>
      </c>
      <c r="H85" s="225">
        <v>25.27804277058582</v>
      </c>
      <c r="I85" s="226">
        <v>31.897755464918749</v>
      </c>
      <c r="J85" s="226">
        <v>40.468128604482864</v>
      </c>
      <c r="K85" s="227">
        <v>51.602993057335766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1.5748000000000002</v>
      </c>
      <c r="D86" s="225">
        <v>1.9057885158195975</v>
      </c>
      <c r="E86" s="221">
        <v>2.756316440466227</v>
      </c>
      <c r="F86" s="225">
        <v>3.5645913503845028</v>
      </c>
      <c r="G86" s="225">
        <v>4.4558102903835017</v>
      </c>
      <c r="H86" s="225">
        <v>5.3168439615987779</v>
      </c>
      <c r="I86" s="226">
        <v>6.3808726497398887</v>
      </c>
      <c r="J86" s="226">
        <v>7.6970307203291686</v>
      </c>
      <c r="K86" s="227">
        <v>9.3269053816326597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2.1384164098255725</v>
      </c>
      <c r="D87" s="225">
        <v>2.7083666666666666</v>
      </c>
      <c r="E87" s="221">
        <v>2.6257000000000001</v>
      </c>
      <c r="F87" s="225">
        <v>3.5023518475713029</v>
      </c>
      <c r="G87" s="225">
        <v>4.0788967690071951</v>
      </c>
      <c r="H87" s="225">
        <v>4.7301558833882948</v>
      </c>
      <c r="I87" s="226">
        <v>5.4966291364092372</v>
      </c>
      <c r="J87" s="226">
        <v>6.3990693441834132</v>
      </c>
      <c r="K87" s="227">
        <v>7.4619988830657791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0.24915522091001205</v>
      </c>
      <c r="D89" s="225">
        <v>0.30455018436393089</v>
      </c>
      <c r="E89" s="221">
        <v>0.37346890937185462</v>
      </c>
      <c r="F89" s="225">
        <v>0.41110657684784446</v>
      </c>
      <c r="G89" s="225">
        <v>0.40065168651090644</v>
      </c>
      <c r="H89" s="225">
        <v>0.3954839707668939</v>
      </c>
      <c r="I89" s="226">
        <v>0.39084646882550678</v>
      </c>
      <c r="J89" s="226">
        <v>0.38668078328510347</v>
      </c>
      <c r="K89" s="227">
        <v>0.38293789299509085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0.1272910243985064</v>
      </c>
      <c r="D90" s="225">
        <v>0.17177656234690961</v>
      </c>
      <c r="E90" s="221">
        <v>0.21389999999999998</v>
      </c>
      <c r="F90" s="225">
        <v>0.22009999999999996</v>
      </c>
      <c r="G90" s="225">
        <v>0.24950728411531359</v>
      </c>
      <c r="H90" s="225">
        <v>0.29413113434713989</v>
      </c>
      <c r="I90" s="226">
        <v>0.34745281606922906</v>
      </c>
      <c r="J90" s="226">
        <v>0.41119527733513334</v>
      </c>
      <c r="K90" s="227">
        <v>0.48742566486468891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4.2548268277222814</v>
      </c>
      <c r="D91" s="225">
        <v>4.725219458666273</v>
      </c>
      <c r="E91" s="221">
        <v>4.9771164614908905</v>
      </c>
      <c r="F91" s="225">
        <v>4.7150869662151678</v>
      </c>
      <c r="G91" s="225">
        <v>4.5705436588505508</v>
      </c>
      <c r="H91" s="225">
        <v>4.512276360563007</v>
      </c>
      <c r="I91" s="226">
        <v>4.462801161588744</v>
      </c>
      <c r="J91" s="226">
        <v>4.4209737271397129</v>
      </c>
      <c r="K91" s="227">
        <v>4.3858668444649203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3.3251309724255003E-2</v>
      </c>
      <c r="D92" s="225">
        <v>3.431553582841073E-2</v>
      </c>
      <c r="E92" s="221">
        <v>4.4627144889289781E-2</v>
      </c>
      <c r="F92" s="225">
        <v>5.4840901429774727E-2</v>
      </c>
      <c r="G92" s="225">
        <v>0.11312316918172352</v>
      </c>
      <c r="H92" s="225">
        <v>0.12252873005932882</v>
      </c>
      <c r="I92" s="226">
        <v>0.13303785425209483</v>
      </c>
      <c r="J92" s="226">
        <v>0.14473590154712554</v>
      </c>
      <c r="K92" s="227">
        <v>0.15771947362995706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6.7510389016219259</v>
      </c>
      <c r="D93" s="225">
        <v>8.3228189087551776</v>
      </c>
      <c r="E93" s="221">
        <v>8.8011288869579509</v>
      </c>
      <c r="F93" s="225">
        <v>7.9115655470494799</v>
      </c>
      <c r="G93" s="225">
        <v>7.235439849226851</v>
      </c>
      <c r="H93" s="225">
        <v>6.6864552802450037</v>
      </c>
      <c r="I93" s="226">
        <v>6.1968047236168218</v>
      </c>
      <c r="J93" s="226">
        <v>5.7585382676547399</v>
      </c>
      <c r="K93" s="227">
        <v>5.3649964082442692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6.7152469238114756E-2</v>
      </c>
      <c r="D94" s="225">
        <v>7.5950000000000004E-2</v>
      </c>
      <c r="E94" s="221">
        <v>6.8199999999999997E-2</v>
      </c>
      <c r="F94" s="225">
        <v>8.6076731194410255E-2</v>
      </c>
      <c r="G94" s="225">
        <v>9.4663016589353735E-2</v>
      </c>
      <c r="H94" s="225">
        <v>0.10945475748697445</v>
      </c>
      <c r="I94" s="226">
        <v>0.12683936124515319</v>
      </c>
      <c r="J94" s="226">
        <v>0.14728109577863657</v>
      </c>
      <c r="K94" s="227">
        <v>0.17132814536198232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0.90187916840000004</v>
      </c>
      <c r="D95" s="225">
        <v>0.55808414195424871</v>
      </c>
      <c r="E95" s="221">
        <v>0.47692893019999999</v>
      </c>
      <c r="F95" s="225">
        <v>0.61635585079999999</v>
      </c>
      <c r="G95" s="225">
        <v>0.78158863107413001</v>
      </c>
      <c r="H95" s="225">
        <v>0.90688354456567433</v>
      </c>
      <c r="I95" s="226">
        <v>1.0536935427884784</v>
      </c>
      <c r="J95" s="226">
        <v>1.2257985186589211</v>
      </c>
      <c r="K95" s="227">
        <v>1.4276565482160206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0.38382186512014371</v>
      </c>
      <c r="D96" s="225">
        <v>0.41186871899474786</v>
      </c>
      <c r="E96" s="221">
        <v>0.40297158552342771</v>
      </c>
      <c r="F96" s="225">
        <v>0.51364593669368352</v>
      </c>
      <c r="G96" s="225">
        <v>0.61772740383206171</v>
      </c>
      <c r="H96" s="225">
        <v>0.67203761288799935</v>
      </c>
      <c r="I96" s="226">
        <v>0.7336665220013624</v>
      </c>
      <c r="J96" s="226">
        <v>0.80317520517459806</v>
      </c>
      <c r="K96" s="227">
        <v>0.88122188479024965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8.6800000000000016E-2</v>
      </c>
      <c r="D99" s="225">
        <v>3.1E-2</v>
      </c>
      <c r="E99" s="221">
        <v>4.3400000000000008E-2</v>
      </c>
      <c r="F99" s="225">
        <v>4.6499999999999993E-2</v>
      </c>
      <c r="G99" s="225">
        <v>4.9795931712402E-2</v>
      </c>
      <c r="H99" s="225">
        <v>5.7496886288160458E-2</v>
      </c>
      <c r="I99" s="226">
        <v>6.6503425451138867E-2</v>
      </c>
      <c r="J99" s="226">
        <v>7.7049634861347915E-2</v>
      </c>
      <c r="K99" s="227">
        <v>8.9412900655799044E-2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3.7199999999999997E-2</v>
      </c>
      <c r="D100" s="225">
        <v>3.7200000220792097E-2</v>
      </c>
      <c r="E100" s="221">
        <v>4.8468124629083495E-2</v>
      </c>
      <c r="F100" s="225">
        <v>6.251857255230811E-2</v>
      </c>
      <c r="G100" s="225">
        <v>7.949158943865943E-2</v>
      </c>
      <c r="H100" s="225">
        <v>9.50925797009472E-2</v>
      </c>
      <c r="I100" s="226">
        <v>0.11490686494510216</v>
      </c>
      <c r="J100" s="226">
        <v>0.13999872604137217</v>
      </c>
      <c r="K100" s="227">
        <v>0.17171426201346976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0.12369947800604736</v>
      </c>
      <c r="D101" s="225">
        <v>6.5267934420762022E-2</v>
      </c>
      <c r="E101" s="221">
        <v>5.6134166764736926E-2</v>
      </c>
      <c r="F101" s="225">
        <v>6.7802550351883345E-2</v>
      </c>
      <c r="G101" s="225">
        <v>7.7148119483140182E-2</v>
      </c>
      <c r="H101" s="225">
        <v>9.1455121429927275E-2</v>
      </c>
      <c r="I101" s="226">
        <v>0.10849289626942969</v>
      </c>
      <c r="J101" s="226">
        <v>0.12878568573236304</v>
      </c>
      <c r="K101" s="227">
        <v>0.15295877074384392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2.0202534733243866E-2</v>
      </c>
      <c r="D102" s="225">
        <v>3.6683333333333332E-2</v>
      </c>
      <c r="E102" s="221">
        <v>3.4099999999999998E-2</v>
      </c>
      <c r="F102" s="225">
        <v>3.6011890862547975E-2</v>
      </c>
      <c r="G102" s="225">
        <v>2.8653657346072572E-2</v>
      </c>
      <c r="H102" s="225">
        <v>3.2534043533320484E-2</v>
      </c>
      <c r="I102" s="226">
        <v>3.7107164591197457E-2</v>
      </c>
      <c r="J102" s="226">
        <v>4.2498110628460033E-2</v>
      </c>
      <c r="K102" s="227">
        <v>4.8854656187190218E-2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2.795343736221156E-2</v>
      </c>
      <c r="D103" s="225">
        <v>3.1812171303778509E-2</v>
      </c>
      <c r="E103" s="221">
        <v>3.666052018470789E-2</v>
      </c>
      <c r="F103" s="225">
        <v>4.312995951798014E-2</v>
      </c>
      <c r="G103" s="225">
        <v>4.8935374147480157E-2</v>
      </c>
      <c r="H103" s="225">
        <v>5.2691667255028898E-2</v>
      </c>
      <c r="I103" s="226">
        <v>5.702493434898416E-2</v>
      </c>
      <c r="J103" s="226">
        <v>6.1968713529656327E-2</v>
      </c>
      <c r="K103" s="227">
        <v>6.7564544746787455E-2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8.2095521942571875E-4</v>
      </c>
      <c r="D106" s="225">
        <v>1.3827675433179694E-3</v>
      </c>
      <c r="E106" s="221">
        <v>1.4579804715757227E-3</v>
      </c>
      <c r="F106" s="225">
        <v>1.0542337467783546E-3</v>
      </c>
      <c r="G106" s="225">
        <v>1.1200000000000001E-3</v>
      </c>
      <c r="H106" s="225">
        <v>1.06E-3</v>
      </c>
      <c r="I106" s="226">
        <v>1.0400000000000001E-3</v>
      </c>
      <c r="J106" s="226">
        <v>1.0301524055792248E-3</v>
      </c>
      <c r="K106" s="227">
        <v>1.0212863553589449E-3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0.32656672361856043</v>
      </c>
      <c r="D107" s="225">
        <v>0.14416318741355569</v>
      </c>
      <c r="E107" s="221">
        <v>7.5563089169131972E-2</v>
      </c>
      <c r="F107" s="225">
        <v>9.1432830996469011E-2</v>
      </c>
      <c r="G107" s="225">
        <v>0.11219751576272211</v>
      </c>
      <c r="H107" s="225">
        <v>0.13179778273918483</v>
      </c>
      <c r="I107" s="226">
        <v>0.15520627698479625</v>
      </c>
      <c r="J107" s="226">
        <v>0.1831486042822037</v>
      </c>
      <c r="K107" s="227">
        <v>0.21649049122686356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4.9527208178878901E-2</v>
      </c>
      <c r="D108" s="225">
        <v>7.249316011414457E-2</v>
      </c>
      <c r="E108" s="221">
        <v>9.8975071040469376E-2</v>
      </c>
      <c r="F108" s="225">
        <v>0.13024417655039275</v>
      </c>
      <c r="G108" s="225">
        <v>0.10413486363944821</v>
      </c>
      <c r="H108" s="225">
        <v>0.10396149404807055</v>
      </c>
      <c r="I108" s="226">
        <v>0.10380578767470711</v>
      </c>
      <c r="J108" s="226">
        <v>0.10366735704960182</v>
      </c>
      <c r="K108" s="227">
        <v>0.10354587483045657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4.6499999999999993E-2</v>
      </c>
      <c r="D109" s="225">
        <v>4.3400000000000008E-2</v>
      </c>
      <c r="E109" s="221">
        <v>4.3400000000000008E-2</v>
      </c>
      <c r="F109" s="225">
        <v>4.1299149847224575E-2</v>
      </c>
      <c r="G109" s="225">
        <v>4.7711375552222893E-2</v>
      </c>
      <c r="H109" s="225">
        <v>5.5443695885801801E-2</v>
      </c>
      <c r="I109" s="226">
        <v>6.4555091493517583E-2</v>
      </c>
      <c r="J109" s="226">
        <v>7.529083570079044E-2</v>
      </c>
      <c r="K109" s="227">
        <v>8.7940706989366207E-2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8.9450999559076996E-2</v>
      </c>
      <c r="D110" s="225">
        <v>9.8166666666666666E-2</v>
      </c>
      <c r="E110" s="221">
        <v>9.2999999999999985E-2</v>
      </c>
      <c r="F110" s="225">
        <v>0.10941160177114147</v>
      </c>
      <c r="G110" s="225">
        <v>0.12413871305661391</v>
      </c>
      <c r="H110" s="225">
        <v>0.13366763564805464</v>
      </c>
      <c r="I110" s="226">
        <v>0.14466021943321161</v>
      </c>
      <c r="J110" s="226">
        <v>0.15720154349206378</v>
      </c>
      <c r="K110" s="227">
        <v>0.17139698590726093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0.22319999999999998</v>
      </c>
      <c r="D111" s="225">
        <v>0.22586641625682738</v>
      </c>
      <c r="E111" s="221">
        <v>0.26028969331142593</v>
      </c>
      <c r="F111" s="225">
        <v>0.30622271257765893</v>
      </c>
      <c r="G111" s="225">
        <v>0.34744115644710899</v>
      </c>
      <c r="H111" s="225">
        <v>0.37411083751070506</v>
      </c>
      <c r="I111" s="226">
        <v>0.40487703387778734</v>
      </c>
      <c r="J111" s="226">
        <v>0.43997786606055977</v>
      </c>
      <c r="K111" s="227">
        <v>0.47970826770219066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8.4491405048221765E-2</v>
      </c>
      <c r="D112" s="225">
        <v>0.11550054664174579</v>
      </c>
      <c r="E112" s="221">
        <v>0.16831048422774783</v>
      </c>
      <c r="F112" s="225">
        <v>0.23622547216634734</v>
      </c>
      <c r="G112" s="225">
        <v>0.28597534864365914</v>
      </c>
      <c r="H112" s="225">
        <v>0.35088626641750464</v>
      </c>
      <c r="I112" s="226">
        <v>0.43182506319375785</v>
      </c>
      <c r="J112" s="226">
        <v>0.53281969735793921</v>
      </c>
      <c r="K112" s="227">
        <v>0.65892892958326021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2.723978033293291E-3</v>
      </c>
      <c r="D114" s="225">
        <v>3.1000000000000003E-3</v>
      </c>
      <c r="E114" s="221">
        <v>3.5724569532635422E-3</v>
      </c>
      <c r="F114" s="225">
        <v>4.2028842743550114E-3</v>
      </c>
      <c r="G114" s="225">
        <v>4.76860439385256E-3</v>
      </c>
      <c r="H114" s="225">
        <v>5.1346438107224808E-3</v>
      </c>
      <c r="I114" s="226">
        <v>5.5569075997291047E-3</v>
      </c>
      <c r="J114" s="226">
        <v>6.0386639474406933E-3</v>
      </c>
      <c r="K114" s="227">
        <v>6.5839607964818039E-3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6.2000000000000006E-3</v>
      </c>
      <c r="D115" s="225">
        <v>6.2000000000000006E-3</v>
      </c>
      <c r="E115" s="221">
        <v>6.2000000000000006E-3</v>
      </c>
      <c r="F115" s="225">
        <v>6.2000000000000006E-3</v>
      </c>
      <c r="G115" s="225">
        <v>6.5033939028986999E-3</v>
      </c>
      <c r="H115" s="225">
        <v>7.1216813331331473E-3</v>
      </c>
      <c r="I115" s="226">
        <v>7.9015031971529162E-3</v>
      </c>
      <c r="J115" s="226">
        <v>8.8711358025276976E-3</v>
      </c>
      <c r="K115" s="227">
        <v>1.0064518927309623E-2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9.2999999999999992E-3</v>
      </c>
      <c r="F117" s="225">
        <v>1.0941160177114146E-2</v>
      </c>
      <c r="G117" s="225">
        <v>1.2413871305661392E-2</v>
      </c>
      <c r="H117" s="225">
        <v>1.3366763564805468E-2</v>
      </c>
      <c r="I117" s="226">
        <v>1.4466021943321163E-2</v>
      </c>
      <c r="J117" s="226">
        <v>1.5720154349206379E-2</v>
      </c>
      <c r="K117" s="227">
        <v>1.7139698590726095E-2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1.0895912133173164E-2</v>
      </c>
      <c r="D118" s="225">
        <v>1.2400000000000001E-2</v>
      </c>
      <c r="E118" s="221">
        <v>1.8599999999999998E-2</v>
      </c>
      <c r="F118" s="225">
        <v>2.7899999999999998E-2</v>
      </c>
      <c r="G118" s="225">
        <v>3.0341081160789748E-2</v>
      </c>
      <c r="H118" s="225">
        <v>3.2670071099568425E-2</v>
      </c>
      <c r="I118" s="226">
        <v>3.5356798459470429E-2</v>
      </c>
      <c r="J118" s="226">
        <v>3.8422057650290796E-2</v>
      </c>
      <c r="K118" s="227">
        <v>4.1891604416386161E-2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1.1656</v>
      </c>
      <c r="D119" s="225">
        <v>1.5221</v>
      </c>
      <c r="E119" s="221">
        <v>2.1545000000000001</v>
      </c>
      <c r="F119" s="225">
        <v>8.8350000000000009</v>
      </c>
      <c r="G119" s="225">
        <v>11.299492623872389</v>
      </c>
      <c r="H119" s="225">
        <v>11.095819306539287</v>
      </c>
      <c r="I119" s="226">
        <v>10.924535004803422</v>
      </c>
      <c r="J119" s="226">
        <v>10.778922596104026</v>
      </c>
      <c r="K119" s="227">
        <v>10.653757131700319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0.19220000000000001</v>
      </c>
      <c r="D121" s="225">
        <v>6.2E-2</v>
      </c>
      <c r="E121" s="221">
        <v>2.7899999999999998E-2</v>
      </c>
      <c r="F121" s="225">
        <v>4.6499999999999993E-2</v>
      </c>
      <c r="G121" s="225">
        <v>5.7158469081413879E-2</v>
      </c>
      <c r="H121" s="225">
        <v>6.6735209855032979E-2</v>
      </c>
      <c r="I121" s="226">
        <v>7.8065684842608979E-2</v>
      </c>
      <c r="J121" s="226">
        <v>9.1479146373083076E-2</v>
      </c>
      <c r="K121" s="227">
        <v>0.10736753936823273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9.8681310786816298E-4</v>
      </c>
      <c r="D122" s="225">
        <v>1.6632715984765871E-3</v>
      </c>
      <c r="E122" s="221">
        <v>2.2672943388723403E-3</v>
      </c>
      <c r="F122" s="225">
        <v>1.9935974855804358E-3</v>
      </c>
      <c r="G122" s="225">
        <v>1.9391375675207869E-3</v>
      </c>
      <c r="H122" s="225">
        <v>1.9169237088286521E-3</v>
      </c>
      <c r="I122" s="226">
        <v>1.8970444938373487E-3</v>
      </c>
      <c r="J122" s="226">
        <v>1.8792010308094037E-3</v>
      </c>
      <c r="K122" s="227">
        <v>1.8631452445654324E-3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3.1E-2</v>
      </c>
      <c r="D123" s="225">
        <v>3.1E-2</v>
      </c>
      <c r="E123" s="221">
        <v>3.9525000000000005E-2</v>
      </c>
      <c r="F123" s="225">
        <v>6.0837499999999989E-2</v>
      </c>
      <c r="G123" s="225">
        <v>7.7241092191990074E-2</v>
      </c>
      <c r="H123" s="225">
        <v>9.2400400687961057E-2</v>
      </c>
      <c r="I123" s="226">
        <v>0.11165372099605696</v>
      </c>
      <c r="J123" s="226">
        <v>0.13603520298543365</v>
      </c>
      <c r="K123" s="227">
        <v>0.16685283608647436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9.2999999999999992E-3</v>
      </c>
      <c r="D124" s="225">
        <v>9.2999999999999992E-3</v>
      </c>
      <c r="E124" s="221">
        <v>9.2999999999999992E-3</v>
      </c>
      <c r="F124" s="225">
        <v>9.5292538332293446E-3</v>
      </c>
      <c r="G124" s="225">
        <v>1.054718826277631E-2</v>
      </c>
      <c r="H124" s="225">
        <v>1.2359697049584598E-2</v>
      </c>
      <c r="I124" s="226">
        <v>1.450866255145516E-2</v>
      </c>
      <c r="J124" s="226">
        <v>1.7056536387715229E-2</v>
      </c>
      <c r="K124" s="227">
        <v>2.0077522799837232E-2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0.2372402315500079</v>
      </c>
      <c r="D125" s="225">
        <v>0.30793333333333334</v>
      </c>
      <c r="E125" s="221">
        <v>0.29759999999999998</v>
      </c>
      <c r="F125" s="225">
        <v>0.37769344042248876</v>
      </c>
      <c r="G125" s="225">
        <v>0.41913069221618204</v>
      </c>
      <c r="H125" s="225">
        <v>0.45326265466861221</v>
      </c>
      <c r="I125" s="226">
        <v>0.49143939977112816</v>
      </c>
      <c r="J125" s="226">
        <v>0.53396913071346042</v>
      </c>
      <c r="K125" s="227">
        <v>0.58120915670544016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0.155</v>
      </c>
      <c r="D126" s="225">
        <v>0.33529002871485419</v>
      </c>
      <c r="E126" s="221">
        <v>0.37958493175718838</v>
      </c>
      <c r="F126" s="225">
        <v>0.4573008988278543</v>
      </c>
      <c r="G126" s="225">
        <v>0.64533081302164841</v>
      </c>
      <c r="H126" s="225">
        <v>0.71335859541927493</v>
      </c>
      <c r="I126" s="226">
        <v>0.78872627239884741</v>
      </c>
      <c r="J126" s="226">
        <v>0.87223018028181443</v>
      </c>
      <c r="K126" s="227">
        <v>0.96475376010646763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1.8599999999999998E-2</v>
      </c>
      <c r="D127" s="225">
        <v>2.0666666666666667E-2</v>
      </c>
      <c r="E127" s="221">
        <v>3.1E-2</v>
      </c>
      <c r="F127" s="225">
        <v>4.7102906110283137E-2</v>
      </c>
      <c r="G127" s="225">
        <v>5.5485364570595941E-2</v>
      </c>
      <c r="H127" s="225">
        <v>6.1187578406762852E-2</v>
      </c>
      <c r="I127" s="226">
        <v>6.7496201533306266E-2</v>
      </c>
      <c r="J127" s="226">
        <v>7.4476451643435929E-2</v>
      </c>
      <c r="K127" s="227">
        <v>8.220065394130821E-2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0.18642514766588128</v>
      </c>
      <c r="D129" s="225">
        <v>0.35202701523098384</v>
      </c>
      <c r="E129" s="221">
        <v>0.56737759198231064</v>
      </c>
      <c r="F129" s="225">
        <v>0.57343527346617362</v>
      </c>
      <c r="G129" s="225">
        <v>0.67917704788644029</v>
      </c>
      <c r="H129" s="225">
        <v>0.81441439082299716</v>
      </c>
      <c r="I129" s="226">
        <v>0.98097201941702383</v>
      </c>
      <c r="J129" s="226">
        <v>1.1866704205168215</v>
      </c>
      <c r="K129" s="227">
        <v>1.4413499083423644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0.4667722880094497</v>
      </c>
      <c r="D130" s="225">
        <v>0.69832981158173313</v>
      </c>
      <c r="E130" s="221">
        <v>0.68943467776640655</v>
      </c>
      <c r="F130" s="225">
        <v>0.65901423893898092</v>
      </c>
      <c r="G130" s="225">
        <v>0.64663393362119304</v>
      </c>
      <c r="H130" s="225">
        <v>0.63468713079229844</v>
      </c>
      <c r="I130" s="226">
        <v>0.62448968562175755</v>
      </c>
      <c r="J130" s="226">
        <v>0.61579231783837785</v>
      </c>
      <c r="K130" s="227">
        <v>0.60839157638201069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0.11365436700820054</v>
      </c>
      <c r="D131" s="225">
        <v>0.14618034859280482</v>
      </c>
      <c r="E131" s="221">
        <v>0.1723472619933448</v>
      </c>
      <c r="F131" s="225">
        <v>0.21459781659834379</v>
      </c>
      <c r="G131" s="225">
        <v>0.20210416799645939</v>
      </c>
      <c r="H131" s="225">
        <v>0.19550201755769353</v>
      </c>
      <c r="I131" s="226">
        <v>0.18922311365649971</v>
      </c>
      <c r="J131" s="226">
        <v>0.18323933035777656</v>
      </c>
      <c r="K131" s="227">
        <v>0.17752744262260073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4.6512657818529042E-2</v>
      </c>
      <c r="D132" s="225">
        <v>6.5100000000000005E-2</v>
      </c>
      <c r="E132" s="221">
        <v>8.0600000000000005E-2</v>
      </c>
      <c r="F132" s="225">
        <v>8.4700031595576653E-2</v>
      </c>
      <c r="G132" s="225">
        <v>9.7480526187081418E-2</v>
      </c>
      <c r="H132" s="225">
        <v>0.10380514349591603</v>
      </c>
      <c r="I132" s="226">
        <v>0.11109261160955457</v>
      </c>
      <c r="J132" s="226">
        <v>0.11939282857107278</v>
      </c>
      <c r="K132" s="227">
        <v>0.12876602228484399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5.2700000000000004E-2</v>
      </c>
      <c r="D133" s="225">
        <v>5.2700000650489597E-2</v>
      </c>
      <c r="E133" s="221">
        <v>6.0731768955107984E-2</v>
      </c>
      <c r="F133" s="225">
        <v>7.1449033545948906E-2</v>
      </c>
      <c r="G133" s="225">
        <v>8.1066275696115297E-2</v>
      </c>
      <c r="H133" s="225">
        <v>8.7288945859711961E-2</v>
      </c>
      <c r="I133" s="226">
        <v>9.4467430361430432E-2</v>
      </c>
      <c r="J133" s="226">
        <v>0.10265728837361696</v>
      </c>
      <c r="K133" s="227">
        <v>0.1119273349217384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2.3210388605576813</v>
      </c>
      <c r="D134" s="225">
        <v>2.3027547338772769</v>
      </c>
      <c r="E134" s="221">
        <v>3.7165358174140444</v>
      </c>
      <c r="F134" s="225">
        <v>4.9559993936861773</v>
      </c>
      <c r="G134" s="225">
        <v>4.1291872005975394</v>
      </c>
      <c r="H134" s="225">
        <v>4.5628762824223461</v>
      </c>
      <c r="I134" s="226">
        <v>5.0471495696706761</v>
      </c>
      <c r="J134" s="226">
        <v>5.5873413518744526</v>
      </c>
      <c r="K134" s="227">
        <v>6.1894578262154187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1.1338281975128491E-2</v>
      </c>
      <c r="D135" s="225">
        <v>1.2680614302260085E-2</v>
      </c>
      <c r="E135" s="221">
        <v>1.6521655664715845E-2</v>
      </c>
      <c r="F135" s="225">
        <v>2.1311126359095555E-2</v>
      </c>
      <c r="G135" s="225">
        <v>2.7096832794690457E-2</v>
      </c>
      <c r="H135" s="225">
        <v>3.2414847285959565E-2</v>
      </c>
      <c r="I135" s="226">
        <v>3.9169075978562042E-2</v>
      </c>
      <c r="J135" s="226">
        <v>4.7722307451658778E-2</v>
      </c>
      <c r="K135" s="227">
        <v>5.8533395534041112E-2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5.3629999999999995</v>
      </c>
      <c r="D136" s="225">
        <v>5.3629848659317982</v>
      </c>
      <c r="E136" s="221">
        <v>4.9252347427411189</v>
      </c>
      <c r="F136" s="225">
        <v>5.2478045602173804</v>
      </c>
      <c r="G136" s="225">
        <v>4.6772680591598981</v>
      </c>
      <c r="H136" s="225">
        <v>5.1681197298892529</v>
      </c>
      <c r="I136" s="226">
        <v>5.7301512599707367</v>
      </c>
      <c r="J136" s="226">
        <v>6.3755344960495357</v>
      </c>
      <c r="K136" s="227">
        <v>7.1188615385526868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0.26859192260799997</v>
      </c>
      <c r="D137" s="225">
        <v>0.32124122029450003</v>
      </c>
      <c r="E137" s="221">
        <v>0.31690764721450004</v>
      </c>
      <c r="F137" s="225">
        <v>0.313754103379</v>
      </c>
      <c r="G137" s="225">
        <v>0.36481637292198005</v>
      </c>
      <c r="H137" s="225">
        <v>0.36207638467708642</v>
      </c>
      <c r="I137" s="226">
        <v>0.35980131928298198</v>
      </c>
      <c r="J137" s="226">
        <v>0.35794045467031377</v>
      </c>
      <c r="K137" s="227">
        <v>0.35645308193234171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0.15546187494948252</v>
      </c>
      <c r="D139" s="225">
        <v>0.19859048468098678</v>
      </c>
      <c r="E139" s="221">
        <v>0.24008416817510053</v>
      </c>
      <c r="F139" s="225">
        <v>0.26321701338447223</v>
      </c>
      <c r="G139" s="225">
        <v>0.36552795850519187</v>
      </c>
      <c r="H139" s="225">
        <v>0.44351624440043863</v>
      </c>
      <c r="I139" s="226">
        <v>0.54174770420301988</v>
      </c>
      <c r="J139" s="226">
        <v>0.66534452850572834</v>
      </c>
      <c r="K139" s="227">
        <v>0.8207669540677629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0.12089999999999999</v>
      </c>
      <c r="D143" s="225">
        <v>0.21675402250561496</v>
      </c>
      <c r="E143" s="221">
        <v>0.2100489905267228</v>
      </c>
      <c r="F143" s="225">
        <v>0.23530629143969251</v>
      </c>
      <c r="G143" s="225">
        <v>0.27575053088904328</v>
      </c>
      <c r="H143" s="225">
        <v>0.30276898785715312</v>
      </c>
      <c r="I143" s="226">
        <v>0.33244455919105814</v>
      </c>
      <c r="J143" s="226">
        <v>0.36503902063413923</v>
      </c>
      <c r="K143" s="227">
        <v>0.400839959628433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0.22753297861927771</v>
      </c>
      <c r="D144" s="225">
        <v>0.25058333333333332</v>
      </c>
      <c r="E144" s="221">
        <v>0.17050000000000001</v>
      </c>
      <c r="F144" s="225">
        <v>0.17851594409106136</v>
      </c>
      <c r="G144" s="225">
        <v>0.20538115491471495</v>
      </c>
      <c r="H144" s="225">
        <v>0.22454976257413883</v>
      </c>
      <c r="I144" s="226">
        <v>0.24627976720956085</v>
      </c>
      <c r="J144" s="226">
        <v>0.27101206390615717</v>
      </c>
      <c r="K144" s="227">
        <v>0.29930455965997632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0.51118881168662866</v>
      </c>
      <c r="D145" s="225">
        <v>0.78327950558441739</v>
      </c>
      <c r="E145" s="221">
        <v>0.9788131023466069</v>
      </c>
      <c r="F145" s="225">
        <v>0.99392076964807152</v>
      </c>
      <c r="G145" s="225">
        <v>1.163663990054344</v>
      </c>
      <c r="H145" s="225">
        <v>1.4273741980002135</v>
      </c>
      <c r="I145" s="226">
        <v>1.7569453503018744</v>
      </c>
      <c r="J145" s="226">
        <v>2.1689419808671784</v>
      </c>
      <c r="K145" s="227">
        <v>2.6841864846766788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1.8451038774135029</v>
      </c>
      <c r="D146" s="225">
        <v>1.9083074660864123</v>
      </c>
      <c r="E146" s="221">
        <v>1.7263428467296593</v>
      </c>
      <c r="F146" s="225">
        <v>1.6911992260439184</v>
      </c>
      <c r="G146" s="225">
        <v>2.1892502362803472</v>
      </c>
      <c r="H146" s="225">
        <v>2.6834800000000003</v>
      </c>
      <c r="I146" s="226">
        <v>2.7317100000000001</v>
      </c>
      <c r="J146" s="226">
        <v>2.8988800000000001</v>
      </c>
      <c r="K146" s="227">
        <v>3.0660500000000002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0.33305491535287707</v>
      </c>
      <c r="D147" s="225">
        <v>0.47436002604840416</v>
      </c>
      <c r="E147" s="221">
        <v>0.49412612417981439</v>
      </c>
      <c r="F147" s="225">
        <v>0.46958338973436409</v>
      </c>
      <c r="G147" s="225">
        <v>0.42898929739146652</v>
      </c>
      <c r="H147" s="225">
        <v>0.42195571158830608</v>
      </c>
      <c r="I147" s="226">
        <v>0.41569848144389665</v>
      </c>
      <c r="J147" s="226">
        <v>0.41011053489090493</v>
      </c>
      <c r="K147" s="227">
        <v>0.40510369948204877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8.7604491038843255E-2</v>
      </c>
      <c r="D148" s="225">
        <v>0.11606937864664445</v>
      </c>
      <c r="E148" s="221">
        <v>0.14241069527418113</v>
      </c>
      <c r="F148" s="225">
        <v>0.27252768079220813</v>
      </c>
      <c r="G148" s="225">
        <v>0.38895706953408404</v>
      </c>
      <c r="H148" s="225">
        <v>0.45662494583381691</v>
      </c>
      <c r="I148" s="226">
        <v>0.53644022391511148</v>
      </c>
      <c r="J148" s="226">
        <v>0.63060414472729076</v>
      </c>
      <c r="K148" s="227">
        <v>0.74171915592222493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0.42265513624721601</v>
      </c>
      <c r="D149" s="225">
        <v>0.3690850982564628</v>
      </c>
      <c r="E149" s="221">
        <v>0.30657027720443725</v>
      </c>
      <c r="F149" s="225">
        <v>0.43020381380838979</v>
      </c>
      <c r="G149" s="225">
        <v>0.51959129193977838</v>
      </c>
      <c r="H149" s="225">
        <v>0.60673275856216347</v>
      </c>
      <c r="I149" s="226">
        <v>0.70982895712096139</v>
      </c>
      <c r="J149" s="226">
        <v>0.83179183966035031</v>
      </c>
      <c r="K149" s="227">
        <v>0.97607456953909588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5.8038164625155924</v>
      </c>
      <c r="D150" s="225">
        <v>3.7582119570822039</v>
      </c>
      <c r="E150" s="221">
        <v>3.8929835556429047</v>
      </c>
      <c r="F150" s="225">
        <v>4.6746025472576873</v>
      </c>
      <c r="G150" s="225">
        <v>5.2328790733035708</v>
      </c>
      <c r="H150" s="225">
        <v>5.6231068571945126</v>
      </c>
      <c r="I150" s="226">
        <v>6.0565728811506254</v>
      </c>
      <c r="J150" s="226">
        <v>6.5375930246474754</v>
      </c>
      <c r="K150" s="227">
        <v>7.0709850455231855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2.8036165416280194E-3</v>
      </c>
      <c r="D152" s="225">
        <v>3.1788677754046716E-3</v>
      </c>
      <c r="E152" s="221">
        <v>4.8727062402464816E-3</v>
      </c>
      <c r="F152" s="225">
        <v>5.4602151111331106E-3</v>
      </c>
      <c r="G152" s="225">
        <v>6.0224439744218632E-3</v>
      </c>
      <c r="H152" s="225">
        <v>6.3783838844453508E-3</v>
      </c>
      <c r="I152" s="226">
        <v>6.7929622467603678E-3</v>
      </c>
      <c r="J152" s="226">
        <v>7.2688062982208639E-3</v>
      </c>
      <c r="K152" s="227">
        <v>7.8091836761000283E-3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7.5051896224440084E-3</v>
      </c>
      <c r="D157" s="225">
        <v>8.5412171262804603E-3</v>
      </c>
      <c r="E157" s="221">
        <v>9.8429453264884757E-3</v>
      </c>
      <c r="F157" s="225">
        <v>1.1579918433514786E-2</v>
      </c>
      <c r="G157" s="225">
        <v>1.3138608231364429E-2</v>
      </c>
      <c r="H157" s="225">
        <v>1.4147131501126712E-2</v>
      </c>
      <c r="I157" s="226">
        <v>1.5310565922569118E-2</v>
      </c>
      <c r="J157" s="226">
        <v>1.6637916105720258E-2</v>
      </c>
      <c r="K157" s="227">
        <v>1.814033506892565E-2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0.27590000000000003</v>
      </c>
      <c r="D158" s="225">
        <v>0.36115000000000003</v>
      </c>
      <c r="E158" s="221">
        <v>0.44639999999999996</v>
      </c>
      <c r="F158" s="225">
        <v>0.54405244629269922</v>
      </c>
      <c r="G158" s="225">
        <v>0.6989269730937776</v>
      </c>
      <c r="H158" s="225">
        <v>0.80662761383348169</v>
      </c>
      <c r="I158" s="226">
        <v>0.93361065561260326</v>
      </c>
      <c r="J158" s="226">
        <v>1.0833561199585298</v>
      </c>
      <c r="K158" s="227">
        <v>1.259975021475535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0.97859307594707179</v>
      </c>
      <c r="D159" s="225">
        <v>1.0963260225968214</v>
      </c>
      <c r="E159" s="221">
        <v>1.643</v>
      </c>
      <c r="F159" s="225">
        <v>2.1505620204217273</v>
      </c>
      <c r="G159" s="225">
        <v>2.3761458745344672</v>
      </c>
      <c r="H159" s="225">
        <v>2.5447836699747279</v>
      </c>
      <c r="I159" s="226">
        <v>2.7418669629315264</v>
      </c>
      <c r="J159" s="226">
        <v>2.9688911375470957</v>
      </c>
      <c r="K159" s="227">
        <v>3.2277625839322837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0.2077</v>
      </c>
      <c r="D160" s="225">
        <v>0.18057500000000001</v>
      </c>
      <c r="E160" s="221">
        <v>0.16465951418892524</v>
      </c>
      <c r="F160" s="225">
        <v>0.16871852760887071</v>
      </c>
      <c r="G160" s="225">
        <v>0.18674138660299805</v>
      </c>
      <c r="H160" s="225">
        <v>0.2188324421190207</v>
      </c>
      <c r="I160" s="226">
        <v>0.25688057282297411</v>
      </c>
      <c r="J160" s="226">
        <v>0.30199150487601245</v>
      </c>
      <c r="K160" s="227">
        <v>0.35547904842346972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0.14216263769519416</v>
      </c>
      <c r="D163" s="225">
        <v>0.18447935047642103</v>
      </c>
      <c r="E163" s="221">
        <v>0.18909999999999999</v>
      </c>
      <c r="F163" s="225">
        <v>0.17841168225915233</v>
      </c>
      <c r="G163" s="225">
        <v>0.20815345510347957</v>
      </c>
      <c r="H163" s="225">
        <v>0.24491474291370618</v>
      </c>
      <c r="I163" s="226">
        <v>0.29293272764978001</v>
      </c>
      <c r="J163" s="226">
        <v>0.35499265148950548</v>
      </c>
      <c r="K163" s="227">
        <v>0.43462520332254345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0.26297250792043114</v>
      </c>
      <c r="D164" s="225">
        <v>0.16745241762510274</v>
      </c>
      <c r="E164" s="221">
        <v>0.1475138824742569</v>
      </c>
      <c r="F164" s="225">
        <v>0.15118540060320998</v>
      </c>
      <c r="G164" s="225">
        <v>0.12859188818638645</v>
      </c>
      <c r="H164" s="225">
        <v>0.12529572373449421</v>
      </c>
      <c r="I164" s="226">
        <v>0.12232125398597657</v>
      </c>
      <c r="J164" s="226">
        <v>0.1196337397410944</v>
      </c>
      <c r="K164" s="227">
        <v>0.11720411348026484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0.13517423002213355</v>
      </c>
      <c r="D165" s="225">
        <v>0.16160464329222524</v>
      </c>
      <c r="E165" s="221">
        <v>0.17111820950526554</v>
      </c>
      <c r="F165" s="225">
        <v>0.16446078772615405</v>
      </c>
      <c r="G165" s="225">
        <v>0.18620546633725732</v>
      </c>
      <c r="H165" s="225">
        <v>0.21968996380084807</v>
      </c>
      <c r="I165" s="226">
        <v>0.25935505445655516</v>
      </c>
      <c r="J165" s="226">
        <v>0.30635478697396418</v>
      </c>
      <c r="K165" s="227">
        <v>0.36206015814679871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1.5841000000000001</v>
      </c>
      <c r="D168" s="225">
        <v>1.8785768965914846</v>
      </c>
      <c r="E168" s="221">
        <v>1.9954649194379876</v>
      </c>
      <c r="F168" s="225">
        <v>2.2886831689062088</v>
      </c>
      <c r="G168" s="225">
        <v>2.5288426040331369</v>
      </c>
      <c r="H168" s="225">
        <v>2.7231438525294971</v>
      </c>
      <c r="I168" s="226">
        <v>2.9360580829146938</v>
      </c>
      <c r="J168" s="226">
        <v>3.1692716174199762</v>
      </c>
      <c r="K168" s="227">
        <v>3.4246482900863562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4.0362</v>
      </c>
      <c r="D169" s="225">
        <v>3.7819999999999996</v>
      </c>
      <c r="E169" s="221">
        <v>3.3583333333333329</v>
      </c>
      <c r="F169" s="225">
        <v>1.2978260623434459</v>
      </c>
      <c r="G169" s="225">
        <v>1.2987720874257067</v>
      </c>
      <c r="H169" s="225">
        <v>1.2630382389668353</v>
      </c>
      <c r="I169" s="226">
        <v>1.2307687946343082</v>
      </c>
      <c r="J169" s="226">
        <v>1.2014731612422984</v>
      </c>
      <c r="K169" s="227">
        <v>1.1747734829291454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1.3673983172197199</v>
      </c>
      <c r="D170" s="225">
        <v>1.9667889248586998</v>
      </c>
      <c r="E170" s="221">
        <v>2.7381479362388998</v>
      </c>
      <c r="F170" s="225">
        <v>2.5120261777015003</v>
      </c>
      <c r="G170" s="225">
        <v>2.5202345209730845</v>
      </c>
      <c r="H170" s="225">
        <v>2.485772850073404</v>
      </c>
      <c r="I170" s="226">
        <v>2.4549277603497623</v>
      </c>
      <c r="J170" s="226">
        <v>2.4272317946506807</v>
      </c>
      <c r="K170" s="227">
        <v>2.402299125693141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0.25588918134674199</v>
      </c>
      <c r="D171" s="225">
        <v>0.31</v>
      </c>
      <c r="E171" s="221">
        <v>0.45106187465985681</v>
      </c>
      <c r="F171" s="225">
        <v>0.55177586134717627</v>
      </c>
      <c r="G171" s="225">
        <v>0.57826702813844044</v>
      </c>
      <c r="H171" s="225">
        <v>0.7083523681553312</v>
      </c>
      <c r="I171" s="226">
        <v>0.87395338429017999</v>
      </c>
      <c r="J171" s="226">
        <v>1.0842496336347784</v>
      </c>
      <c r="K171" s="227">
        <v>1.3508563661169755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0.4233185978457133</v>
      </c>
      <c r="D172" s="225">
        <v>0.31</v>
      </c>
      <c r="E172" s="221">
        <v>0.35553203411991802</v>
      </c>
      <c r="F172" s="225">
        <v>0.67946765456696379</v>
      </c>
      <c r="G172" s="225">
        <v>0.78417946838299213</v>
      </c>
      <c r="H172" s="225">
        <v>0.85570075964170145</v>
      </c>
      <c r="I172" s="226">
        <v>0.93691697182340528</v>
      </c>
      <c r="J172" s="226">
        <v>1.028584347260812</v>
      </c>
      <c r="K172" s="227">
        <v>1.1315882240355302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2.795343736221156E-2</v>
      </c>
      <c r="D174" s="225">
        <v>3.1812171303778509E-2</v>
      </c>
      <c r="E174" s="221">
        <v>3.666052018470789E-2</v>
      </c>
      <c r="F174" s="225">
        <v>4.312995951798014E-2</v>
      </c>
      <c r="G174" s="225">
        <v>4.8935374147480157E-2</v>
      </c>
      <c r="H174" s="225">
        <v>5.2691667255028898E-2</v>
      </c>
      <c r="I174" s="226">
        <v>5.702493434898416E-2</v>
      </c>
      <c r="J174" s="226">
        <v>6.1968713529656327E-2</v>
      </c>
      <c r="K174" s="227">
        <v>6.7564544746787455E-2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1.1159150718915318</v>
      </c>
      <c r="D175" s="225">
        <v>1.1355800647161858</v>
      </c>
      <c r="E175" s="221">
        <v>1.0275184157844903</v>
      </c>
      <c r="F175" s="225">
        <v>0.95741712352893615</v>
      </c>
      <c r="G175" s="225">
        <v>0.92546514909372557</v>
      </c>
      <c r="H175" s="225">
        <v>0.91598721489180168</v>
      </c>
      <c r="I175" s="226">
        <v>0.90751138220167138</v>
      </c>
      <c r="J175" s="226">
        <v>0.89990547135306809</v>
      </c>
      <c r="K175" s="227">
        <v>0.89305993365111802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0.2985659613567293</v>
      </c>
      <c r="D176" s="225">
        <v>0.34534244464937941</v>
      </c>
      <c r="E176" s="221">
        <v>0.38737731268454678</v>
      </c>
      <c r="F176" s="225">
        <v>0.30467034425724754</v>
      </c>
      <c r="G176" s="225">
        <v>0.3</v>
      </c>
      <c r="H176" s="225">
        <v>0.3</v>
      </c>
      <c r="I176" s="226">
        <v>0.3</v>
      </c>
      <c r="J176" s="226">
        <v>0.3</v>
      </c>
      <c r="K176" s="227">
        <v>0.3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4.7434673366834171E-2</v>
      </c>
      <c r="D178" s="225">
        <v>4.568994974874372E-2</v>
      </c>
      <c r="E178" s="221">
        <v>3.1826926298157449E-2</v>
      </c>
      <c r="F178" s="225">
        <v>5.2402721943048583E-2</v>
      </c>
      <c r="G178" s="225">
        <v>7.4335848649956987E-2</v>
      </c>
      <c r="H178" s="225">
        <v>8.8102040943893498E-2</v>
      </c>
      <c r="I178" s="226">
        <v>0.1045012263400804</v>
      </c>
      <c r="J178" s="226">
        <v>0.12404041726633985</v>
      </c>
      <c r="K178" s="227">
        <v>0.14732449764598013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0.7874000000000001</v>
      </c>
      <c r="D179" s="225">
        <v>0.86072883213740847</v>
      </c>
      <c r="E179" s="221">
        <v>1.0801157305743783</v>
      </c>
      <c r="F179" s="225">
        <v>2.169079885931775</v>
      </c>
      <c r="G179" s="225">
        <v>2.5471108806837051</v>
      </c>
      <c r="H179" s="225">
        <v>2.8146233256340754</v>
      </c>
      <c r="I179" s="226">
        <v>3.1113200713947631</v>
      </c>
      <c r="J179" s="226">
        <v>3.4403848347467094</v>
      </c>
      <c r="K179" s="227">
        <v>3.8053591377369211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0.16703869835086937</v>
      </c>
      <c r="D180" s="225">
        <v>0.34358333333333335</v>
      </c>
      <c r="E180" s="221">
        <v>0.77500000000000002</v>
      </c>
      <c r="F180" s="225">
        <v>0.99252080798525188</v>
      </c>
      <c r="G180" s="225">
        <v>1.1281476090783202</v>
      </c>
      <c r="H180" s="225">
        <v>1.3759732213362637</v>
      </c>
      <c r="I180" s="226">
        <v>1.6848732654604006</v>
      </c>
      <c r="J180" s="226">
        <v>2.0701978207648861</v>
      </c>
      <c r="K180" s="227">
        <v>2.5512482455997763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6.3351979806371972E-2</v>
      </c>
      <c r="D182" s="225">
        <v>6.8199999999999997E-2</v>
      </c>
      <c r="E182" s="221">
        <v>8.9899999999999994E-2</v>
      </c>
      <c r="F182" s="225">
        <v>0.11697288984263234</v>
      </c>
      <c r="G182" s="225">
        <v>0.12554587373817241</v>
      </c>
      <c r="H182" s="225">
        <v>0.13835359237029665</v>
      </c>
      <c r="I182" s="226">
        <v>0.15263996117812398</v>
      </c>
      <c r="J182" s="226">
        <v>0.1685518310368383</v>
      </c>
      <c r="K182" s="227">
        <v>0.18625430157948358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1.2400000000000001E-2</v>
      </c>
      <c r="D184" s="225">
        <v>1.2399999661603784E-2</v>
      </c>
      <c r="E184" s="221">
        <v>1.4943990343137287E-2</v>
      </c>
      <c r="F184" s="225">
        <v>1.8101823038503936E-2</v>
      </c>
      <c r="G184" s="225">
        <v>2.2200882773992726E-2</v>
      </c>
      <c r="H184" s="225">
        <v>2.4385128718684299E-2</v>
      </c>
      <c r="I184" s="226">
        <v>2.6904624549641102E-2</v>
      </c>
      <c r="J184" s="226">
        <v>2.9808137597760038E-2</v>
      </c>
      <c r="K184" s="227">
        <v>3.3154595744165002E-2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5.9549563494715831E-2</v>
      </c>
      <c r="D185" s="225">
        <v>7.0552242561591205E-2</v>
      </c>
      <c r="E185" s="221">
        <v>8.3459178661877645E-2</v>
      </c>
      <c r="F185" s="225">
        <v>8.9310615919554553E-2</v>
      </c>
      <c r="G185" s="225">
        <v>0.1113016390641903</v>
      </c>
      <c r="H185" s="225">
        <v>0.12153826568767627</v>
      </c>
      <c r="I185" s="226">
        <v>0.13309545408434093</v>
      </c>
      <c r="J185" s="226">
        <v>0.14609003621058572</v>
      </c>
      <c r="K185" s="227">
        <v>0.16065740975551332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0.99359406741639722</v>
      </c>
      <c r="D186" s="225">
        <v>1.1121547164468568</v>
      </c>
      <c r="E186" s="221">
        <v>1.3033983669965552</v>
      </c>
      <c r="F186" s="225">
        <v>1.2380648541122363</v>
      </c>
      <c r="G186" s="225">
        <v>1.3077407467183875</v>
      </c>
      <c r="H186" s="225">
        <v>1.2736475321352518</v>
      </c>
      <c r="I186" s="226">
        <v>1.242394727378068</v>
      </c>
      <c r="J186" s="226">
        <v>1.2137220903438206</v>
      </c>
      <c r="K186" s="227">
        <v>1.1874053087577248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3.4649256306946645E-2</v>
      </c>
      <c r="D187" s="225">
        <v>1.9304172419458053E-2</v>
      </c>
      <c r="E187" s="221">
        <v>5.2700000000000004E-2</v>
      </c>
      <c r="F187" s="225">
        <v>9.2801349831350702E-2</v>
      </c>
      <c r="G187" s="225">
        <v>0.10933123576214339</v>
      </c>
      <c r="H187" s="225">
        <v>0.1227214252518531</v>
      </c>
      <c r="I187" s="226">
        <v>0.13848503399663159</v>
      </c>
      <c r="J187" s="226">
        <v>0.15702724847249697</v>
      </c>
      <c r="K187" s="227">
        <v>0.17882854685192126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1.4843275239334337</v>
      </c>
      <c r="D189" s="225">
        <v>1.6892262962306386</v>
      </c>
      <c r="E189" s="221">
        <v>1.9466736218079888</v>
      </c>
      <c r="F189" s="225">
        <v>2.2902008504047457</v>
      </c>
      <c r="G189" s="225">
        <v>2.5984683672311961</v>
      </c>
      <c r="H189" s="225">
        <v>2.797927531242034</v>
      </c>
      <c r="I189" s="226">
        <v>3.0280240139310584</v>
      </c>
      <c r="J189" s="226">
        <v>3.2905386884247507</v>
      </c>
      <c r="K189" s="227">
        <v>3.587677326054413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2.8930427677294968</v>
      </c>
      <c r="D190" s="225">
        <v>1.5300956059591881</v>
      </c>
      <c r="E190" s="221">
        <v>1.0100620157810682</v>
      </c>
      <c r="F190" s="225">
        <v>1.3811448988689312</v>
      </c>
      <c r="G190" s="225">
        <v>1.6885073351227837</v>
      </c>
      <c r="H190" s="225">
        <v>1.9525539570385464</v>
      </c>
      <c r="I190" s="226">
        <v>2.2618351489750519</v>
      </c>
      <c r="J190" s="226">
        <v>2.6243490149133888</v>
      </c>
      <c r="K190" s="227">
        <v>3.0495406127972471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2.5180573261214905</v>
      </c>
      <c r="D191" s="225">
        <v>3.0072081917439148</v>
      </c>
      <c r="E191" s="221">
        <v>3.4099999999999997</v>
      </c>
      <c r="F191" s="225">
        <v>4.9178551967506481</v>
      </c>
      <c r="G191" s="225">
        <v>6.0469535167092268</v>
      </c>
      <c r="H191" s="225">
        <v>7.1144344632283181</v>
      </c>
      <c r="I191" s="226">
        <v>8.3752453814171197</v>
      </c>
      <c r="J191" s="226">
        <v>9.8645867473807822</v>
      </c>
      <c r="K191" s="227">
        <v>11.624084271638868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6.0503229759670258</v>
      </c>
      <c r="D192" s="225">
        <v>5.9433246802448325</v>
      </c>
      <c r="E192" s="221">
        <v>5.4751536639662977</v>
      </c>
      <c r="F192" s="225">
        <v>5.2247319316977361</v>
      </c>
      <c r="G192" s="225">
        <v>5.0130047896049712</v>
      </c>
      <c r="H192" s="225">
        <v>4.9409288282603621</v>
      </c>
      <c r="I192" s="226">
        <v>4.8751625099732703</v>
      </c>
      <c r="J192" s="226">
        <v>4.8151308928211263</v>
      </c>
      <c r="K192" s="227">
        <v>4.7603527944544162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54.624713124752986</v>
      </c>
      <c r="D193" s="225">
        <v>65.013973415926429</v>
      </c>
      <c r="E193" s="221">
        <v>65.460103519745516</v>
      </c>
      <c r="F193" s="225">
        <v>49.534922777972263</v>
      </c>
      <c r="G193" s="225">
        <v>42.399513799995326</v>
      </c>
      <c r="H193" s="225">
        <v>41.851137529941688</v>
      </c>
      <c r="I193" s="226">
        <v>41.344321648592789</v>
      </c>
      <c r="J193" s="226">
        <v>40.872475136672747</v>
      </c>
      <c r="K193" s="227">
        <v>40.430384586095158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2.661978892589455E-2</v>
      </c>
      <c r="D194" s="225">
        <v>3.1804128398978386E-2</v>
      </c>
      <c r="E194" s="221">
        <v>3.6361916273156276E-2</v>
      </c>
      <c r="F194" s="225">
        <v>3.355685745742807E-2</v>
      </c>
      <c r="G194" s="225">
        <v>3.8928609236564903E-2</v>
      </c>
      <c r="H194" s="225">
        <v>4.2009381247725061E-2</v>
      </c>
      <c r="I194" s="226">
        <v>4.5455869143741334E-2</v>
      </c>
      <c r="J194" s="226">
        <v>4.9295081304262911E-2</v>
      </c>
      <c r="K194" s="227">
        <v>5.3557754448861523E-2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0.1767</v>
      </c>
      <c r="D195" s="225">
        <v>0.10540000000000001</v>
      </c>
      <c r="E195" s="221">
        <v>0.11159999999999999</v>
      </c>
      <c r="F195" s="225">
        <v>8.9899999999999994E-2</v>
      </c>
      <c r="G195" s="225">
        <v>9.3878121790700056E-2</v>
      </c>
      <c r="H195" s="225">
        <v>0.10784438912759041</v>
      </c>
      <c r="I195" s="226">
        <v>0.12430191228234436</v>
      </c>
      <c r="J195" s="226">
        <v>0.14369056484136178</v>
      </c>
      <c r="K195" s="227">
        <v>0.16653123032195605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8.5037114813463661E-3</v>
      </c>
      <c r="D196" s="225">
        <v>9.5104607266950619E-3</v>
      </c>
      <c r="E196" s="221">
        <v>1.2391241748536883E-2</v>
      </c>
      <c r="F196" s="225">
        <v>1.5983344769321662E-2</v>
      </c>
      <c r="G196" s="225">
        <v>2.032262459601784E-2</v>
      </c>
      <c r="H196" s="225">
        <v>2.4311135464469669E-2</v>
      </c>
      <c r="I196" s="226">
        <v>2.9376806983921526E-2</v>
      </c>
      <c r="J196" s="226">
        <v>3.5791730588744082E-2</v>
      </c>
      <c r="K196" s="227">
        <v>4.3900046650530815E-2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0.17412239406820804</v>
      </c>
      <c r="D197" s="225">
        <v>0.19788502877568792</v>
      </c>
      <c r="E197" s="221">
        <v>0.20631404888857297</v>
      </c>
      <c r="F197" s="225">
        <v>0.24959235474138125</v>
      </c>
      <c r="G197" s="225">
        <v>0.28011702575761527</v>
      </c>
      <c r="H197" s="225">
        <v>0.30283027157983416</v>
      </c>
      <c r="I197" s="226">
        <v>0.32852770483390048</v>
      </c>
      <c r="J197" s="226">
        <v>0.35747023351122065</v>
      </c>
      <c r="K197" s="227">
        <v>0.38996350635061844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0.35283777260575744</v>
      </c>
      <c r="D198" s="225">
        <v>0.52028333333333332</v>
      </c>
      <c r="E198" s="221">
        <v>0.39370000000000005</v>
      </c>
      <c r="F198" s="225">
        <v>0.7042555152014971</v>
      </c>
      <c r="G198" s="225">
        <v>0.90803780495996966</v>
      </c>
      <c r="H198" s="225">
        <v>1.1021999442480899</v>
      </c>
      <c r="I198" s="226">
        <v>1.3437474758997563</v>
      </c>
      <c r="J198" s="226">
        <v>1.6446479565064773</v>
      </c>
      <c r="K198" s="227">
        <v>2.0199559965013383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3.5543117296517039E-2</v>
      </c>
      <c r="D199" s="225">
        <v>4.0300000000000002E-2</v>
      </c>
      <c r="E199" s="221">
        <v>4.8651767405707522E-2</v>
      </c>
      <c r="F199" s="225">
        <v>6.6321893622533976E-2</v>
      </c>
      <c r="G199" s="225">
        <v>7.2105767197133214E-2</v>
      </c>
      <c r="H199" s="225">
        <v>8.1980087160883161E-2</v>
      </c>
      <c r="I199" s="226">
        <v>9.355781355688006E-2</v>
      </c>
      <c r="J199" s="226">
        <v>0.10714215695111119</v>
      </c>
      <c r="K199" s="227">
        <v>0.12309095744457038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15.684370333284948</v>
      </c>
      <c r="D200" s="225">
        <v>13.321835232492052</v>
      </c>
      <c r="E200" s="221">
        <v>12.014156106896774</v>
      </c>
      <c r="F200" s="225">
        <v>15.239401588585061</v>
      </c>
      <c r="G200" s="225">
        <v>18.216372547203601</v>
      </c>
      <c r="H200" s="225">
        <v>19.981739281429054</v>
      </c>
      <c r="I200" s="226">
        <v>21.942483405461726</v>
      </c>
      <c r="J200" s="226">
        <v>24.118856155744513</v>
      </c>
      <c r="K200" s="227">
        <v>26.533458517411407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0.4594053770663169</v>
      </c>
      <c r="D201" s="225">
        <v>0.34554579147769787</v>
      </c>
      <c r="E201" s="221">
        <v>0.34098396016629773</v>
      </c>
      <c r="F201" s="225">
        <v>0.27057555921154763</v>
      </c>
      <c r="G201" s="225">
        <v>0.25392190795393965</v>
      </c>
      <c r="H201" s="225">
        <v>0.27306730551789071</v>
      </c>
      <c r="I201" s="226">
        <v>0.29406474120439846</v>
      </c>
      <c r="J201" s="226">
        <v>0.31709110962954473</v>
      </c>
      <c r="K201" s="227">
        <v>0.34234144583057352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201.34656139039691</v>
      </c>
      <c r="D202" s="231">
        <f t="shared" ref="D202:K202" si="0">SUM(D7:D201)</f>
        <v>221.10931426884338</v>
      </c>
      <c r="E202" s="231">
        <f t="shared" si="0"/>
        <v>234.58560013813411</v>
      </c>
      <c r="F202" s="231">
        <f t="shared" si="0"/>
        <v>256.13422078559307</v>
      </c>
      <c r="G202" s="231">
        <f t="shared" si="0"/>
        <v>277.40813113931199</v>
      </c>
      <c r="H202" s="231">
        <f t="shared" si="0"/>
        <v>299.85335477898411</v>
      </c>
      <c r="I202" s="232">
        <f t="shared" si="0"/>
        <v>327.04495403272142</v>
      </c>
      <c r="J202" s="232">
        <f t="shared" si="0"/>
        <v>360.83086402995019</v>
      </c>
      <c r="K202" s="233">
        <f t="shared" si="0"/>
        <v>402.45761501607979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35.090707593742174</v>
      </c>
      <c r="D204" s="225">
        <f t="shared" si="1"/>
        <v>34.371790087314366</v>
      </c>
      <c r="E204" s="225">
        <f t="shared" si="1"/>
        <v>32.970230253756071</v>
      </c>
      <c r="F204" s="225">
        <f t="shared" si="1"/>
        <v>40.760428494423927</v>
      </c>
      <c r="G204" s="225">
        <f t="shared" si="1"/>
        <v>47.032725437584425</v>
      </c>
      <c r="H204" s="225">
        <f t="shared" si="1"/>
        <v>51.119632317405866</v>
      </c>
      <c r="I204" s="225">
        <f t="shared" si="1"/>
        <v>55.739268326113567</v>
      </c>
      <c r="J204" s="225">
        <f t="shared" si="1"/>
        <v>60.933821135749028</v>
      </c>
      <c r="K204" s="227">
        <f t="shared" si="1"/>
        <v>66.75242867371098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1.0041432066398404</v>
      </c>
      <c r="D205" s="225">
        <f t="shared" si="2"/>
        <v>1.1989701430995536</v>
      </c>
      <c r="E205" s="225">
        <f t="shared" si="2"/>
        <v>1.6743414821183764</v>
      </c>
      <c r="F205" s="225">
        <f t="shared" si="2"/>
        <v>1.9345259011387268</v>
      </c>
      <c r="G205" s="225">
        <f t="shared" si="2"/>
        <v>2.2975475727719461</v>
      </c>
      <c r="H205" s="225">
        <f t="shared" si="2"/>
        <v>2.4695193305505918</v>
      </c>
      <c r="I205" s="225">
        <f t="shared" si="2"/>
        <v>2.6685949973880638</v>
      </c>
      <c r="J205" s="225">
        <f t="shared" si="2"/>
        <v>2.897939628549135</v>
      </c>
      <c r="K205" s="227">
        <f t="shared" si="2"/>
        <v>3.1616132920279734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0.15446400320955511</v>
      </c>
      <c r="D206" s="225">
        <f t="shared" si="3"/>
        <v>0.20579686198375569</v>
      </c>
      <c r="E206" s="221">
        <f t="shared" si="3"/>
        <v>0.24042948142685094</v>
      </c>
      <c r="F206" s="225">
        <f t="shared" si="3"/>
        <v>0.39762704626679396</v>
      </c>
      <c r="G206" s="225">
        <f t="shared" si="3"/>
        <v>0.51832022168412595</v>
      </c>
      <c r="H206" s="225">
        <f t="shared" si="3"/>
        <v>0.6046417951108245</v>
      </c>
      <c r="I206" s="226">
        <f t="shared" si="3"/>
        <v>0.70640304672802468</v>
      </c>
      <c r="J206" s="226">
        <f t="shared" si="3"/>
        <v>0.8263977873378251</v>
      </c>
      <c r="K206" s="227">
        <f t="shared" si="3"/>
        <v>0.96792849236395351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0.36022257985143863</v>
      </c>
      <c r="D207" s="225">
        <f t="shared" si="4"/>
        <v>0.44769162167070092</v>
      </c>
      <c r="E207" s="221">
        <f t="shared" si="4"/>
        <v>0.64828525630085732</v>
      </c>
      <c r="F207" s="225">
        <f t="shared" si="4"/>
        <v>0.82529580464194074</v>
      </c>
      <c r="G207" s="225">
        <f t="shared" si="4"/>
        <v>0.91166183417280788</v>
      </c>
      <c r="H207" s="225">
        <f t="shared" si="4"/>
        <v>1.1159646173232651</v>
      </c>
      <c r="I207" s="226">
        <f t="shared" si="4"/>
        <v>1.3743243304464214</v>
      </c>
      <c r="J207" s="226">
        <f t="shared" si="4"/>
        <v>1.7005833690331205</v>
      </c>
      <c r="K207" s="227">
        <f t="shared" si="4"/>
        <v>2.1122187378848074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0.22402095521942572</v>
      </c>
      <c r="D208" s="225">
        <f t="shared" si="5"/>
        <v>0.19745776754331798</v>
      </c>
      <c r="E208" s="221">
        <f t="shared" si="5"/>
        <v>0.18161749466050098</v>
      </c>
      <c r="F208" s="225">
        <f t="shared" si="5"/>
        <v>0.18550201518887841</v>
      </c>
      <c r="G208" s="225">
        <f t="shared" si="5"/>
        <v>0.20491196876867307</v>
      </c>
      <c r="H208" s="225">
        <f t="shared" si="5"/>
        <v>0.23937382050173844</v>
      </c>
      <c r="I208" s="226">
        <f t="shared" si="5"/>
        <v>0.28033073857158219</v>
      </c>
      <c r="J208" s="226">
        <f t="shared" si="5"/>
        <v>0.32894932947183458</v>
      </c>
      <c r="K208" s="227">
        <f t="shared" si="5"/>
        <v>0.38664237650597555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46.235511455283671</v>
      </c>
      <c r="D210" s="240">
        <f t="shared" si="6"/>
        <v>44.652221781159867</v>
      </c>
      <c r="E210" s="240">
        <f t="shared" si="6"/>
        <v>44.335392211360684</v>
      </c>
      <c r="F210" s="240">
        <f t="shared" si="6"/>
        <v>55.231935000261885</v>
      </c>
      <c r="G210" s="240">
        <f t="shared" si="6"/>
        <v>62.207659822577696</v>
      </c>
      <c r="H210" s="240">
        <f t="shared" si="6"/>
        <v>67.635076029809539</v>
      </c>
      <c r="I210" s="241">
        <f t="shared" si="6"/>
        <v>73.761634909530926</v>
      </c>
      <c r="J210" s="241">
        <f t="shared" si="6"/>
        <v>80.643771857764463</v>
      </c>
      <c r="K210" s="242">
        <f t="shared" si="6"/>
        <v>88.347024880996514</v>
      </c>
    </row>
    <row r="211" spans="2:11">
      <c r="B211" s="239" t="s">
        <v>25</v>
      </c>
      <c r="C211" s="243">
        <f t="shared" ref="C211:K211" si="7">SUMIF($N$7:$N$208,$B$211,C$7:C$208)</f>
        <v>5.2671183682532217</v>
      </c>
      <c r="D211" s="243">
        <f t="shared" si="7"/>
        <v>5.9758804368357659</v>
      </c>
      <c r="E211" s="243">
        <f t="shared" si="7"/>
        <v>6.6353137212816531</v>
      </c>
      <c r="F211" s="243">
        <f t="shared" si="7"/>
        <v>7.778545791068515</v>
      </c>
      <c r="G211" s="243">
        <f t="shared" si="7"/>
        <v>8.9252473393936427</v>
      </c>
      <c r="H211" s="243">
        <f t="shared" si="7"/>
        <v>9.7348699594619195</v>
      </c>
      <c r="I211" s="244">
        <f t="shared" si="7"/>
        <v>10.657141175878953</v>
      </c>
      <c r="J211" s="244">
        <f t="shared" si="7"/>
        <v>11.709302848526439</v>
      </c>
      <c r="K211" s="245">
        <f t="shared" si="7"/>
        <v>12.913102299120197</v>
      </c>
    </row>
    <row r="212" spans="2:11">
      <c r="B212" s="239" t="s">
        <v>239</v>
      </c>
      <c r="C212" s="243">
        <f t="shared" ref="C212:K212" si="8">SUMIF($N$7:$N$208,$B$212,C$7:C$208)</f>
        <v>5.1539902083947329</v>
      </c>
      <c r="D212" s="243">
        <f t="shared" si="8"/>
        <v>6.3584717203943368</v>
      </c>
      <c r="E212" s="243">
        <f t="shared" si="8"/>
        <v>6.7907294814268511</v>
      </c>
      <c r="F212" s="243">
        <f t="shared" si="8"/>
        <v>9.4479632680758563</v>
      </c>
      <c r="G212" s="243">
        <f t="shared" si="8"/>
        <v>11.437760497083678</v>
      </c>
      <c r="H212" s="243">
        <f t="shared" si="8"/>
        <v>13.365314513047894</v>
      </c>
      <c r="I212" s="244">
        <f t="shared" si="8"/>
        <v>15.638727581412137</v>
      </c>
      <c r="J212" s="244">
        <f t="shared" si="8"/>
        <v>18.320691094639187</v>
      </c>
      <c r="K212" s="245">
        <f t="shared" si="8"/>
        <v>21.485314813906115</v>
      </c>
    </row>
    <row r="213" spans="2:11">
      <c r="B213" s="239" t="s">
        <v>429</v>
      </c>
      <c r="C213" s="243">
        <f t="shared" ref="C213:K213" si="9">SUMIF($N$7:$N$208,$B$213,C$7:C$208)</f>
        <v>108.73209401100333</v>
      </c>
      <c r="D213" s="243">
        <f t="shared" si="9"/>
        <v>125.07511658369992</v>
      </c>
      <c r="E213" s="243">
        <f t="shared" si="9"/>
        <v>129.52073397874523</v>
      </c>
      <c r="F213" s="243">
        <f t="shared" si="9"/>
        <v>116.9117270951634</v>
      </c>
      <c r="G213" s="243">
        <f t="shared" si="9"/>
        <v>111.8155372778422</v>
      </c>
      <c r="H213" s="243">
        <f t="shared" si="9"/>
        <v>110.30935230329274</v>
      </c>
      <c r="I213" s="244">
        <f t="shared" si="9"/>
        <v>108.56468680357204</v>
      </c>
      <c r="J213" s="244">
        <f t="shared" si="9"/>
        <v>107.26019419943566</v>
      </c>
      <c r="K213" s="245">
        <f t="shared" si="9"/>
        <v>106.14603313709546</v>
      </c>
    </row>
    <row r="214" spans="2:11">
      <c r="B214" s="239" t="s">
        <v>430</v>
      </c>
      <c r="C214" s="243">
        <f t="shared" ref="C214:K214" si="10">SUMIF($N$7:$N$208,$B$214,C$7:C$208)</f>
        <v>23.678255908377519</v>
      </c>
      <c r="D214" s="243">
        <f t="shared" si="10"/>
        <v>31.500675038606904</v>
      </c>
      <c r="E214" s="243">
        <f t="shared" si="10"/>
        <v>40.442097837831597</v>
      </c>
      <c r="F214" s="243">
        <f t="shared" si="10"/>
        <v>58.261175349254003</v>
      </c>
      <c r="G214" s="243">
        <f t="shared" si="10"/>
        <v>73.271359688444633</v>
      </c>
      <c r="H214" s="243">
        <f t="shared" si="10"/>
        <v>87.940059562212625</v>
      </c>
      <c r="I214" s="244">
        <f t="shared" si="10"/>
        <v>106.26344316411917</v>
      </c>
      <c r="J214" s="244">
        <f t="shared" si="10"/>
        <v>129.24686183291595</v>
      </c>
      <c r="K214" s="245">
        <f t="shared" si="10"/>
        <v>158.19292415840061</v>
      </c>
    </row>
    <row r="215" spans="2:11">
      <c r="B215" s="239" t="s">
        <v>431</v>
      </c>
      <c r="C215" s="243">
        <f t="shared" ref="C215:K215" si="11">SUMIF($N$7:$N$208,$B$215,C$7:C$208)</f>
        <v>12.279591439084404</v>
      </c>
      <c r="D215" s="243">
        <f t="shared" si="11"/>
        <v>7.5469487081465463</v>
      </c>
      <c r="E215" s="243">
        <f t="shared" si="11"/>
        <v>6.8613329074879914</v>
      </c>
      <c r="F215" s="243">
        <f t="shared" si="11"/>
        <v>8.5028742817694098</v>
      </c>
      <c r="G215" s="243">
        <f t="shared" si="11"/>
        <v>9.7505665139703375</v>
      </c>
      <c r="H215" s="243">
        <f t="shared" si="11"/>
        <v>10.868682411159487</v>
      </c>
      <c r="I215" s="244">
        <f t="shared" si="11"/>
        <v>12.15932039820815</v>
      </c>
      <c r="J215" s="244">
        <f t="shared" si="11"/>
        <v>13.650042196668579</v>
      </c>
      <c r="K215" s="245">
        <f t="shared" si="11"/>
        <v>15.373215726560757</v>
      </c>
    </row>
    <row r="216" spans="2:11">
      <c r="B216" s="246" t="s">
        <v>476</v>
      </c>
      <c r="C216" s="247">
        <f t="shared" ref="C216:K217" si="12">SUMIF($O$7:$O$208,$B216,C$7:C$208)</f>
        <v>32.108874312051952</v>
      </c>
      <c r="D216" s="247">
        <f t="shared" si="12"/>
        <v>33.414367805905286</v>
      </c>
      <c r="E216" s="247">
        <f t="shared" si="12"/>
        <v>33.682002170833861</v>
      </c>
      <c r="F216" s="247">
        <f t="shared" si="12"/>
        <v>33.307010678465375</v>
      </c>
      <c r="G216" s="247">
        <f t="shared" si="12"/>
        <v>34.258337337241322</v>
      </c>
      <c r="H216" s="247">
        <f t="shared" si="12"/>
        <v>34.383637164420563</v>
      </c>
      <c r="I216" s="247">
        <f t="shared" si="12"/>
        <v>34.124005714588939</v>
      </c>
      <c r="J216" s="247">
        <f t="shared" si="12"/>
        <v>34.184648283756282</v>
      </c>
      <c r="K216" s="248">
        <f t="shared" si="12"/>
        <v>34.336964878166135</v>
      </c>
    </row>
    <row r="217" spans="2:11" ht="13.5" thickBot="1">
      <c r="B217" s="246" t="s">
        <v>475</v>
      </c>
      <c r="C217" s="247">
        <f t="shared" si="12"/>
        <v>7.8153830441984393</v>
      </c>
      <c r="D217" s="247">
        <f t="shared" si="12"/>
        <v>9.0126623021992494</v>
      </c>
      <c r="E217" s="247">
        <f t="shared" si="12"/>
        <v>10.913256835578345</v>
      </c>
      <c r="F217" s="247">
        <f t="shared" si="12"/>
        <v>14.898549744904805</v>
      </c>
      <c r="G217" s="247">
        <f t="shared" si="12"/>
        <v>16.203021935333389</v>
      </c>
      <c r="H217" s="247">
        <f t="shared" si="12"/>
        <v>18.6061386192216</v>
      </c>
      <c r="I217" s="247">
        <f t="shared" si="12"/>
        <v>21.408927000203452</v>
      </c>
      <c r="J217" s="247">
        <f t="shared" si="12"/>
        <v>24.679193515622309</v>
      </c>
      <c r="K217" s="248">
        <f t="shared" si="12"/>
        <v>28.49676543411039</v>
      </c>
    </row>
    <row r="218" spans="2:11" ht="13.5" thickBot="1">
      <c r="B218" s="249" t="s">
        <v>428</v>
      </c>
      <c r="C218" s="250">
        <f t="shared" ref="C218:K218" si="13">SUM(C210:C215)</f>
        <v>201.34656139039689</v>
      </c>
      <c r="D218" s="250">
        <f t="shared" si="13"/>
        <v>221.10931426884335</v>
      </c>
      <c r="E218" s="250">
        <f t="shared" si="13"/>
        <v>234.585600138134</v>
      </c>
      <c r="F218" s="250">
        <f t="shared" si="13"/>
        <v>256.13422078559313</v>
      </c>
      <c r="G218" s="250">
        <f t="shared" si="13"/>
        <v>277.40813113931216</v>
      </c>
      <c r="H218" s="250">
        <f t="shared" si="13"/>
        <v>299.85335477898423</v>
      </c>
      <c r="I218" s="251">
        <f t="shared" si="13"/>
        <v>327.04495403272136</v>
      </c>
      <c r="J218" s="251">
        <f t="shared" si="13"/>
        <v>360.83086402995025</v>
      </c>
      <c r="K218" s="252">
        <f t="shared" si="13"/>
        <v>402.45761501607967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0.22963149276553202</v>
      </c>
      <c r="D221" s="255">
        <f t="shared" ref="D221:K221" si="15">D210/D$218</f>
        <v>0.20194636272476488</v>
      </c>
      <c r="E221" s="255">
        <f t="shared" si="15"/>
        <v>0.1889945170771527</v>
      </c>
      <c r="F221" s="255">
        <f t="shared" si="15"/>
        <v>0.21563668779149925</v>
      </c>
      <c r="G221" s="255">
        <f t="shared" si="15"/>
        <v>0.22424598575063939</v>
      </c>
      <c r="H221" s="255">
        <f t="shared" si="15"/>
        <v>0.22556051133615621</v>
      </c>
      <c r="I221" s="255">
        <f t="shared" si="15"/>
        <v>0.22553974308422126</v>
      </c>
      <c r="J221" s="255">
        <f t="shared" si="15"/>
        <v>0.22349466161816675</v>
      </c>
      <c r="K221" s="256">
        <f t="shared" si="15"/>
        <v>0.21951883026854077</v>
      </c>
    </row>
    <row r="222" spans="2:11" ht="15">
      <c r="B222" s="257" t="s">
        <v>25</v>
      </c>
      <c r="C222" s="258">
        <f t="shared" ref="C222:K226" si="16">C211/C$218</f>
        <v>2.6159465212026382E-2</v>
      </c>
      <c r="D222" s="258">
        <f t="shared" si="16"/>
        <v>2.7026814571772344E-2</v>
      </c>
      <c r="E222" s="258">
        <f t="shared" si="16"/>
        <v>2.8285255861291134E-2</v>
      </c>
      <c r="F222" s="258">
        <f t="shared" si="16"/>
        <v>3.0369022019825463E-2</v>
      </c>
      <c r="G222" s="258">
        <f t="shared" si="16"/>
        <v>3.2173704868482943E-2</v>
      </c>
      <c r="H222" s="258">
        <f t="shared" si="16"/>
        <v>3.2465436201763669E-2</v>
      </c>
      <c r="I222" s="258">
        <f t="shared" si="16"/>
        <v>3.2586166043744216E-2</v>
      </c>
      <c r="J222" s="258">
        <f t="shared" si="16"/>
        <v>3.24509459023287E-2</v>
      </c>
      <c r="K222" s="259">
        <f t="shared" si="16"/>
        <v>3.2085620491003185E-2</v>
      </c>
    </row>
    <row r="223" spans="2:11" ht="15">
      <c r="B223" s="257" t="s">
        <v>239</v>
      </c>
      <c r="C223" s="258">
        <f t="shared" si="16"/>
        <v>2.5597607293632925E-2</v>
      </c>
      <c r="D223" s="258">
        <f t="shared" si="16"/>
        <v>2.8757140970837487E-2</v>
      </c>
      <c r="E223" s="258">
        <f t="shared" si="16"/>
        <v>2.8947767797461482E-2</v>
      </c>
      <c r="F223" s="258">
        <f t="shared" si="16"/>
        <v>3.6886766786171192E-2</v>
      </c>
      <c r="G223" s="258">
        <f t="shared" si="16"/>
        <v>4.123080477168755E-2</v>
      </c>
      <c r="H223" s="258">
        <f t="shared" si="16"/>
        <v>4.4572836354954889E-2</v>
      </c>
      <c r="I223" s="258">
        <f t="shared" si="16"/>
        <v>4.7818281213558973E-2</v>
      </c>
      <c r="J223" s="258">
        <f t="shared" si="16"/>
        <v>5.0773625321359719E-2</v>
      </c>
      <c r="K223" s="259">
        <f t="shared" si="16"/>
        <v>5.3385285834503832E-2</v>
      </c>
    </row>
    <row r="224" spans="2:11" ht="15">
      <c r="B224" s="257" t="s">
        <v>429</v>
      </c>
      <c r="C224" s="258">
        <f t="shared" si="16"/>
        <v>0.54002458874964054</v>
      </c>
      <c r="D224" s="258">
        <f t="shared" si="16"/>
        <v>0.5656709532897517</v>
      </c>
      <c r="E224" s="258">
        <f t="shared" si="16"/>
        <v>0.55212567993294515</v>
      </c>
      <c r="F224" s="258">
        <f t="shared" si="16"/>
        <v>0.4564471187668</v>
      </c>
      <c r="G224" s="258">
        <f t="shared" si="16"/>
        <v>0.40307231377327335</v>
      </c>
      <c r="H224" s="258">
        <f t="shared" si="16"/>
        <v>0.36787766601644162</v>
      </c>
      <c r="I224" s="258">
        <f t="shared" si="16"/>
        <v>0.331956464898431</v>
      </c>
      <c r="J224" s="258">
        <f t="shared" si="16"/>
        <v>0.29725892347870964</v>
      </c>
      <c r="K224" s="259">
        <f t="shared" si="16"/>
        <v>0.26374462595981574</v>
      </c>
    </row>
    <row r="225" spans="2:11" ht="15">
      <c r="B225" s="257" t="s">
        <v>430</v>
      </c>
      <c r="C225" s="258">
        <f t="shared" si="16"/>
        <v>0.11759950477856455</v>
      </c>
      <c r="D225" s="258">
        <f t="shared" si="16"/>
        <v>0.14246652223933781</v>
      </c>
      <c r="E225" s="258">
        <f t="shared" si="16"/>
        <v>0.17239804068969947</v>
      </c>
      <c r="F225" s="258">
        <f t="shared" si="16"/>
        <v>0.22746345713025098</v>
      </c>
      <c r="G225" s="258">
        <f t="shared" si="16"/>
        <v>0.26412837787962434</v>
      </c>
      <c r="H225" s="258">
        <f t="shared" si="16"/>
        <v>0.293276890722238</v>
      </c>
      <c r="I225" s="258">
        <f t="shared" si="16"/>
        <v>0.32491998990905496</v>
      </c>
      <c r="J225" s="258">
        <f t="shared" si="16"/>
        <v>0.35819236855023578</v>
      </c>
      <c r="K225" s="259">
        <f t="shared" si="16"/>
        <v>0.39306729020913228</v>
      </c>
    </row>
    <row r="226" spans="2:11" ht="15.75" thickBot="1">
      <c r="B226" s="260" t="s">
        <v>431</v>
      </c>
      <c r="C226" s="261">
        <f t="shared" si="16"/>
        <v>6.0987341200603548E-2</v>
      </c>
      <c r="D226" s="261">
        <f t="shared" si="16"/>
        <v>3.4132206203535728E-2</v>
      </c>
      <c r="E226" s="261">
        <f t="shared" si="16"/>
        <v>2.9248738641450056E-2</v>
      </c>
      <c r="F226" s="261">
        <f t="shared" si="16"/>
        <v>3.3196947505452865E-2</v>
      </c>
      <c r="G226" s="261">
        <f t="shared" si="16"/>
        <v>3.5148812956292477E-2</v>
      </c>
      <c r="H226" s="261">
        <f t="shared" si="16"/>
        <v>3.6246659368445518E-2</v>
      </c>
      <c r="I226" s="261">
        <f t="shared" si="16"/>
        <v>3.7179354850989665E-2</v>
      </c>
      <c r="J226" s="261">
        <f t="shared" si="16"/>
        <v>3.7829475129199527E-2</v>
      </c>
      <c r="K226" s="262">
        <f t="shared" si="16"/>
        <v>3.8198347237004174E-2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439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329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</v>
      </c>
      <c r="D9" s="225">
        <v>0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</v>
      </c>
      <c r="D13" s="225">
        <v>0</v>
      </c>
      <c r="E13" s="221">
        <v>0</v>
      </c>
      <c r="F13" s="225">
        <v>0</v>
      </c>
      <c r="G13" s="225">
        <v>0</v>
      </c>
      <c r="H13" s="225">
        <v>0</v>
      </c>
      <c r="I13" s="226">
        <v>0</v>
      </c>
      <c r="J13" s="226">
        <v>0</v>
      </c>
      <c r="K13" s="227">
        <v>0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</v>
      </c>
      <c r="D15" s="225">
        <v>0</v>
      </c>
      <c r="E15" s="221">
        <v>0</v>
      </c>
      <c r="F15" s="225">
        <v>0</v>
      </c>
      <c r="G15" s="225">
        <v>0</v>
      </c>
      <c r="H15" s="225">
        <v>0</v>
      </c>
      <c r="I15" s="226">
        <v>0</v>
      </c>
      <c r="J15" s="226">
        <v>0</v>
      </c>
      <c r="K15" s="227">
        <v>0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6.7225199999999995E-5</v>
      </c>
      <c r="D16" s="225">
        <v>6.6192000000000009E-6</v>
      </c>
      <c r="E16" s="221">
        <v>6.6359999999999997E-6</v>
      </c>
      <c r="F16" s="225">
        <v>6.6359999999999997E-6</v>
      </c>
      <c r="G16" s="225">
        <v>6.6359999999999997E-6</v>
      </c>
      <c r="H16" s="225">
        <v>6.6359999999999997E-6</v>
      </c>
      <c r="I16" s="226">
        <v>6.6359999999999997E-6</v>
      </c>
      <c r="J16" s="226">
        <v>6.6359999999999997E-6</v>
      </c>
      <c r="K16" s="227">
        <v>6.6359999999999997E-6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</v>
      </c>
      <c r="D23" s="225">
        <v>0</v>
      </c>
      <c r="E23" s="221">
        <v>0</v>
      </c>
      <c r="F23" s="225">
        <v>0</v>
      </c>
      <c r="G23" s="225">
        <v>0</v>
      </c>
      <c r="H23" s="225">
        <v>0</v>
      </c>
      <c r="I23" s="226">
        <v>0</v>
      </c>
      <c r="J23" s="226">
        <v>0</v>
      </c>
      <c r="K23" s="227">
        <v>0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3.4230000000000003E-3</v>
      </c>
      <c r="D25" s="225">
        <v>3.4230000000000003E-3</v>
      </c>
      <c r="E25" s="221">
        <v>3.4230000000000003E-3</v>
      </c>
      <c r="F25" s="225">
        <v>3.4230000000000003E-3</v>
      </c>
      <c r="G25" s="225">
        <v>3.4230000000000003E-3</v>
      </c>
      <c r="H25" s="225">
        <v>3.4230000000000003E-3</v>
      </c>
      <c r="I25" s="226">
        <v>3.4230000000000003E-3</v>
      </c>
      <c r="J25" s="226">
        <v>3.4230000000000003E-3</v>
      </c>
      <c r="K25" s="227">
        <v>3.4230000000000003E-3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0</v>
      </c>
      <c r="D30" s="225">
        <v>0</v>
      </c>
      <c r="E30" s="221">
        <v>0</v>
      </c>
      <c r="F30" s="225">
        <v>0</v>
      </c>
      <c r="G30" s="225">
        <v>0</v>
      </c>
      <c r="H30" s="225">
        <v>0</v>
      </c>
      <c r="I30" s="226">
        <v>0</v>
      </c>
      <c r="J30" s="226">
        <v>0</v>
      </c>
      <c r="K30" s="227">
        <v>0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</v>
      </c>
      <c r="D32" s="225">
        <v>0</v>
      </c>
      <c r="E32" s="221">
        <v>0</v>
      </c>
      <c r="F32" s="225">
        <v>0</v>
      </c>
      <c r="G32" s="225">
        <v>0</v>
      </c>
      <c r="H32" s="225">
        <v>0</v>
      </c>
      <c r="I32" s="226">
        <v>0</v>
      </c>
      <c r="J32" s="226">
        <v>0</v>
      </c>
      <c r="K32" s="227">
        <v>0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</v>
      </c>
      <c r="D37" s="225">
        <v>0</v>
      </c>
      <c r="E37" s="221">
        <v>0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9.2008560000000003E-3</v>
      </c>
      <c r="D38" s="225">
        <v>7.2405502731927333E-3</v>
      </c>
      <c r="E38" s="221">
        <v>8.2827360000000002E-4</v>
      </c>
      <c r="F38" s="225">
        <v>1.3611622080287344E-3</v>
      </c>
      <c r="G38" s="225">
        <v>1.8883801440291986E-3</v>
      </c>
      <c r="H38" s="225">
        <v>1.8883801440291986E-3</v>
      </c>
      <c r="I38" s="226">
        <v>1.8883801440291986E-3</v>
      </c>
      <c r="J38" s="226">
        <v>1.8883801440291986E-3</v>
      </c>
      <c r="K38" s="227">
        <v>1.8883801440291986E-3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</v>
      </c>
      <c r="D42" s="225">
        <v>0</v>
      </c>
      <c r="E42" s="221">
        <v>0</v>
      </c>
      <c r="F42" s="225">
        <v>0</v>
      </c>
      <c r="G42" s="225">
        <v>0</v>
      </c>
      <c r="H42" s="225">
        <v>0</v>
      </c>
      <c r="I42" s="226">
        <v>0</v>
      </c>
      <c r="J42" s="226">
        <v>0</v>
      </c>
      <c r="K42" s="227">
        <v>0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0</v>
      </c>
      <c r="D43" s="225">
        <v>0</v>
      </c>
      <c r="E43" s="221">
        <v>0</v>
      </c>
      <c r="F43" s="225">
        <v>0</v>
      </c>
      <c r="G43" s="225">
        <v>0</v>
      </c>
      <c r="H43" s="225">
        <v>0</v>
      </c>
      <c r="I43" s="226">
        <v>0</v>
      </c>
      <c r="J43" s="226">
        <v>0</v>
      </c>
      <c r="K43" s="227">
        <v>0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</v>
      </c>
      <c r="D44" s="225">
        <v>0</v>
      </c>
      <c r="E44" s="221">
        <v>0</v>
      </c>
      <c r="F44" s="225">
        <v>0</v>
      </c>
      <c r="G44" s="225">
        <v>0</v>
      </c>
      <c r="H44" s="225">
        <v>0</v>
      </c>
      <c r="I44" s="226">
        <v>0</v>
      </c>
      <c r="J44" s="226">
        <v>0</v>
      </c>
      <c r="K44" s="227">
        <v>0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</v>
      </c>
      <c r="D51" s="225">
        <v>0</v>
      </c>
      <c r="E51" s="221">
        <v>0</v>
      </c>
      <c r="F51" s="225">
        <v>0</v>
      </c>
      <c r="G51" s="225">
        <v>0</v>
      </c>
      <c r="H51" s="225">
        <v>0</v>
      </c>
      <c r="I51" s="226">
        <v>0</v>
      </c>
      <c r="J51" s="226">
        <v>0</v>
      </c>
      <c r="K51" s="227">
        <v>0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</v>
      </c>
      <c r="D54" s="225">
        <v>0</v>
      </c>
      <c r="E54" s="221">
        <v>0</v>
      </c>
      <c r="F54" s="225">
        <v>0</v>
      </c>
      <c r="G54" s="225">
        <v>0</v>
      </c>
      <c r="H54" s="225">
        <v>0</v>
      </c>
      <c r="I54" s="226">
        <v>0</v>
      </c>
      <c r="J54" s="226">
        <v>0</v>
      </c>
      <c r="K54" s="227">
        <v>0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</v>
      </c>
      <c r="D55" s="225">
        <v>0</v>
      </c>
      <c r="E55" s="221">
        <v>0</v>
      </c>
      <c r="F55" s="225">
        <v>0</v>
      </c>
      <c r="G55" s="225">
        <v>0</v>
      </c>
      <c r="H55" s="225">
        <v>0</v>
      </c>
      <c r="I55" s="226">
        <v>0</v>
      </c>
      <c r="J55" s="226">
        <v>0</v>
      </c>
      <c r="K55" s="227">
        <v>0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0</v>
      </c>
      <c r="E60" s="221">
        <v>0</v>
      </c>
      <c r="F60" s="225">
        <v>0</v>
      </c>
      <c r="G60" s="225">
        <v>0</v>
      </c>
      <c r="H60" s="225">
        <v>0</v>
      </c>
      <c r="I60" s="226">
        <v>0</v>
      </c>
      <c r="J60" s="226">
        <v>0</v>
      </c>
      <c r="K60" s="227">
        <v>0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</v>
      </c>
      <c r="D64" s="225">
        <v>0</v>
      </c>
      <c r="E64" s="221">
        <v>0</v>
      </c>
      <c r="F64" s="225">
        <v>0</v>
      </c>
      <c r="G64" s="225">
        <v>0</v>
      </c>
      <c r="H64" s="225">
        <v>0</v>
      </c>
      <c r="I64" s="226">
        <v>0</v>
      </c>
      <c r="J64" s="226">
        <v>0</v>
      </c>
      <c r="K64" s="227">
        <v>0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</v>
      </c>
      <c r="D67" s="225">
        <v>0</v>
      </c>
      <c r="E67" s="221">
        <v>0</v>
      </c>
      <c r="F67" s="225">
        <v>0</v>
      </c>
      <c r="G67" s="225">
        <v>0</v>
      </c>
      <c r="H67" s="225">
        <v>0</v>
      </c>
      <c r="I67" s="226">
        <v>0</v>
      </c>
      <c r="J67" s="226">
        <v>0</v>
      </c>
      <c r="K67" s="227">
        <v>0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0.18179402651590554</v>
      </c>
      <c r="D68" s="225">
        <v>0.17565715151699463</v>
      </c>
      <c r="E68" s="221">
        <v>0.19901498309230944</v>
      </c>
      <c r="F68" s="225">
        <v>0.1976611917339125</v>
      </c>
      <c r="G68" s="225">
        <v>0.17952903086192004</v>
      </c>
      <c r="H68" s="225">
        <v>0.17952903086192004</v>
      </c>
      <c r="I68" s="226">
        <v>0.17952903086192004</v>
      </c>
      <c r="J68" s="226">
        <v>0.17952903086192004</v>
      </c>
      <c r="K68" s="227">
        <v>0.17952903086192004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</v>
      </c>
      <c r="D71" s="225">
        <v>0</v>
      </c>
      <c r="E71" s="221">
        <v>0</v>
      </c>
      <c r="F71" s="225">
        <v>0</v>
      </c>
      <c r="G71" s="225">
        <v>0</v>
      </c>
      <c r="H71" s="225">
        <v>0</v>
      </c>
      <c r="I71" s="226">
        <v>0</v>
      </c>
      <c r="J71" s="226">
        <v>0</v>
      </c>
      <c r="K71" s="227">
        <v>0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0</v>
      </c>
      <c r="D72" s="225">
        <v>0</v>
      </c>
      <c r="E72" s="221">
        <v>0</v>
      </c>
      <c r="F72" s="225">
        <v>0</v>
      </c>
      <c r="G72" s="225">
        <v>0</v>
      </c>
      <c r="H72" s="225">
        <v>0</v>
      </c>
      <c r="I72" s="226">
        <v>0</v>
      </c>
      <c r="J72" s="226">
        <v>0</v>
      </c>
      <c r="K72" s="227">
        <v>0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</v>
      </c>
      <c r="D74" s="225">
        <v>0</v>
      </c>
      <c r="E74" s="221">
        <v>0</v>
      </c>
      <c r="F74" s="225">
        <v>0</v>
      </c>
      <c r="G74" s="225">
        <v>0</v>
      </c>
      <c r="H74" s="225">
        <v>0</v>
      </c>
      <c r="I74" s="226">
        <v>0</v>
      </c>
      <c r="J74" s="226">
        <v>0</v>
      </c>
      <c r="K74" s="227">
        <v>0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</v>
      </c>
      <c r="D83" s="225">
        <v>0</v>
      </c>
      <c r="E83" s="221">
        <v>0</v>
      </c>
      <c r="F83" s="225">
        <v>0</v>
      </c>
      <c r="G83" s="225">
        <v>0</v>
      </c>
      <c r="H83" s="225">
        <v>0</v>
      </c>
      <c r="I83" s="226">
        <v>0</v>
      </c>
      <c r="J83" s="226">
        <v>0</v>
      </c>
      <c r="K83" s="227">
        <v>0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5.1608602499999996E-3</v>
      </c>
      <c r="D84" s="225">
        <v>3.7655913750000002E-3</v>
      </c>
      <c r="E84" s="221">
        <v>2.5527888750000003E-3</v>
      </c>
      <c r="F84" s="225">
        <v>9.6184725000000003E-4</v>
      </c>
      <c r="G84" s="225">
        <v>8.2534725000000001E-4</v>
      </c>
      <c r="H84" s="225">
        <v>8.2534725000000001E-4</v>
      </c>
      <c r="I84" s="226">
        <v>8.2534725000000001E-4</v>
      </c>
      <c r="J84" s="226">
        <v>8.2534725000000001E-4</v>
      </c>
      <c r="K84" s="227">
        <v>8.2534725000000001E-4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0</v>
      </c>
      <c r="D85" s="225">
        <v>0</v>
      </c>
      <c r="E85" s="221">
        <v>0</v>
      </c>
      <c r="F85" s="225">
        <v>0</v>
      </c>
      <c r="G85" s="225">
        <v>0</v>
      </c>
      <c r="H85" s="225">
        <v>0</v>
      </c>
      <c r="I85" s="226">
        <v>0</v>
      </c>
      <c r="J85" s="226">
        <v>0</v>
      </c>
      <c r="K85" s="227">
        <v>0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</v>
      </c>
      <c r="D86" s="225">
        <v>0</v>
      </c>
      <c r="E86" s="221">
        <v>0</v>
      </c>
      <c r="F86" s="225">
        <v>0</v>
      </c>
      <c r="G86" s="225">
        <v>0</v>
      </c>
      <c r="H86" s="225">
        <v>0</v>
      </c>
      <c r="I86" s="226">
        <v>0</v>
      </c>
      <c r="J86" s="226">
        <v>0</v>
      </c>
      <c r="K86" s="227">
        <v>0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</v>
      </c>
      <c r="D87" s="225">
        <v>0</v>
      </c>
      <c r="E87" s="221">
        <v>0</v>
      </c>
      <c r="F87" s="225">
        <v>0</v>
      </c>
      <c r="G87" s="225">
        <v>0</v>
      </c>
      <c r="H87" s="225">
        <v>0</v>
      </c>
      <c r="I87" s="226">
        <v>0</v>
      </c>
      <c r="J87" s="226">
        <v>0</v>
      </c>
      <c r="K87" s="227">
        <v>0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</v>
      </c>
      <c r="D89" s="225">
        <v>0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0.16059516069036028</v>
      </c>
      <c r="D91" s="225">
        <v>0.27106529678455499</v>
      </c>
      <c r="E91" s="221">
        <v>0.25070242777473811</v>
      </c>
      <c r="F91" s="225">
        <v>0.29696117981673781</v>
      </c>
      <c r="G91" s="225">
        <v>0.27066386684952093</v>
      </c>
      <c r="H91" s="225">
        <v>0.27066386684952093</v>
      </c>
      <c r="I91" s="226">
        <v>0.27066386684952093</v>
      </c>
      <c r="J91" s="226">
        <v>0.27066386684952093</v>
      </c>
      <c r="K91" s="227">
        <v>0.27066386684952093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1.3472527820279787E-2</v>
      </c>
      <c r="D93" s="225">
        <v>1.4858536213695279E-2</v>
      </c>
      <c r="E93" s="221">
        <v>1.3328953417811535E-2</v>
      </c>
      <c r="F93" s="225">
        <v>9.790137725564637E-3</v>
      </c>
      <c r="G93" s="225">
        <v>9.8073413879007001E-3</v>
      </c>
      <c r="H93" s="225">
        <v>9.8073413879007001E-3</v>
      </c>
      <c r="I93" s="226">
        <v>9.8073413879007001E-3</v>
      </c>
      <c r="J93" s="226">
        <v>9.8073413879007001E-3</v>
      </c>
      <c r="K93" s="227">
        <v>9.8073413879007001E-3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0</v>
      </c>
      <c r="E95" s="221">
        <v>0</v>
      </c>
      <c r="F95" s="225">
        <v>0</v>
      </c>
      <c r="G95" s="225">
        <v>0</v>
      </c>
      <c r="H95" s="225">
        <v>0</v>
      </c>
      <c r="I95" s="226">
        <v>0</v>
      </c>
      <c r="J95" s="226">
        <v>0</v>
      </c>
      <c r="K95" s="227">
        <v>0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0</v>
      </c>
      <c r="E101" s="221">
        <v>0</v>
      </c>
      <c r="F101" s="225">
        <v>0</v>
      </c>
      <c r="G101" s="225">
        <v>0</v>
      </c>
      <c r="H101" s="225">
        <v>0</v>
      </c>
      <c r="I101" s="226">
        <v>0</v>
      </c>
      <c r="J101" s="226">
        <v>0</v>
      </c>
      <c r="K101" s="227">
        <v>0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5.04E-6</v>
      </c>
      <c r="D106" s="225">
        <v>5.1030000000000001E-6</v>
      </c>
      <c r="E106" s="221">
        <v>5.1660000000000002E-6</v>
      </c>
      <c r="F106" s="225">
        <v>5.0639400000000002E-6</v>
      </c>
      <c r="G106" s="225">
        <v>5.2529399999999995E-6</v>
      </c>
      <c r="H106" s="225">
        <v>5.2529399999999995E-6</v>
      </c>
      <c r="I106" s="226">
        <v>5.2529399999999995E-6</v>
      </c>
      <c r="J106" s="226">
        <v>5.2529399999999995E-6</v>
      </c>
      <c r="K106" s="227">
        <v>5.2529399999999995E-6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</v>
      </c>
      <c r="D107" s="225">
        <v>0</v>
      </c>
      <c r="E107" s="221">
        <v>0</v>
      </c>
      <c r="F107" s="225">
        <v>0</v>
      </c>
      <c r="G107" s="225">
        <v>0</v>
      </c>
      <c r="H107" s="225">
        <v>0</v>
      </c>
      <c r="I107" s="226">
        <v>0</v>
      </c>
      <c r="J107" s="226">
        <v>0</v>
      </c>
      <c r="K107" s="227">
        <v>0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0</v>
      </c>
      <c r="E109" s="221">
        <v>0</v>
      </c>
      <c r="F109" s="225">
        <v>0</v>
      </c>
      <c r="G109" s="225">
        <v>0</v>
      </c>
      <c r="H109" s="225">
        <v>0</v>
      </c>
      <c r="I109" s="226">
        <v>0</v>
      </c>
      <c r="J109" s="226">
        <v>0</v>
      </c>
      <c r="K109" s="227">
        <v>0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</v>
      </c>
      <c r="E112" s="221">
        <v>0</v>
      </c>
      <c r="F112" s="225">
        <v>0</v>
      </c>
      <c r="G112" s="225">
        <v>0</v>
      </c>
      <c r="H112" s="225">
        <v>0</v>
      </c>
      <c r="I112" s="226">
        <v>0</v>
      </c>
      <c r="J112" s="226">
        <v>0</v>
      </c>
      <c r="K112" s="227">
        <v>0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1.6206855000000003E-7</v>
      </c>
      <c r="D115" s="225">
        <v>1.6206855000000003E-7</v>
      </c>
      <c r="E115" s="221">
        <v>1.5085665000000001E-7</v>
      </c>
      <c r="F115" s="225">
        <v>1.426425E-7</v>
      </c>
      <c r="G115" s="225">
        <v>1.426425E-7</v>
      </c>
      <c r="H115" s="225">
        <v>1.426425E-7</v>
      </c>
      <c r="I115" s="226">
        <v>1.426425E-7</v>
      </c>
      <c r="J115" s="226">
        <v>1.426425E-7</v>
      </c>
      <c r="K115" s="227">
        <v>1.426425E-7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</v>
      </c>
      <c r="D119" s="225">
        <v>0</v>
      </c>
      <c r="E119" s="221">
        <v>0</v>
      </c>
      <c r="F119" s="225">
        <v>0</v>
      </c>
      <c r="G119" s="225">
        <v>0</v>
      </c>
      <c r="H119" s="225">
        <v>0</v>
      </c>
      <c r="I119" s="226">
        <v>0</v>
      </c>
      <c r="J119" s="226">
        <v>0</v>
      </c>
      <c r="K119" s="227">
        <v>0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2.4989999999999998E-2</v>
      </c>
      <c r="D121" s="225">
        <v>2.4570000000000002E-2</v>
      </c>
      <c r="E121" s="221">
        <v>2.4149999999999998E-2</v>
      </c>
      <c r="F121" s="225">
        <v>2.4149999999999998E-2</v>
      </c>
      <c r="G121" s="225">
        <v>2.4149999999999998E-2</v>
      </c>
      <c r="H121" s="225">
        <v>2.4149999999999998E-2</v>
      </c>
      <c r="I121" s="226">
        <v>2.4149999999999998E-2</v>
      </c>
      <c r="J121" s="226">
        <v>2.4149999999999998E-2</v>
      </c>
      <c r="K121" s="227">
        <v>2.4149999999999998E-2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3.6549415350000004E-5</v>
      </c>
      <c r="D122" s="225">
        <v>4.9127431500000003E-5</v>
      </c>
      <c r="E122" s="221">
        <v>5.3645296950000002E-5</v>
      </c>
      <c r="F122" s="225">
        <v>4.9475852999999996E-5</v>
      </c>
      <c r="G122" s="225">
        <v>5.4265835641499997E-5</v>
      </c>
      <c r="H122" s="225">
        <v>5.4265835641499997E-5</v>
      </c>
      <c r="I122" s="226">
        <v>5.4265835641499997E-5</v>
      </c>
      <c r="J122" s="226">
        <v>5.4265835641499997E-5</v>
      </c>
      <c r="K122" s="227">
        <v>5.4265835641499997E-5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</v>
      </c>
      <c r="D130" s="225">
        <v>0</v>
      </c>
      <c r="E130" s="221">
        <v>0</v>
      </c>
      <c r="F130" s="225">
        <v>0</v>
      </c>
      <c r="G130" s="225">
        <v>0</v>
      </c>
      <c r="H130" s="225">
        <v>0</v>
      </c>
      <c r="I130" s="226">
        <v>0</v>
      </c>
      <c r="J130" s="226">
        <v>0</v>
      </c>
      <c r="K130" s="227">
        <v>0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8.9759266843527119E-6</v>
      </c>
      <c r="D131" s="225">
        <v>8.5381516843527243E-6</v>
      </c>
      <c r="E131" s="221">
        <v>4.3773391843527149E-6</v>
      </c>
      <c r="F131" s="225">
        <v>3.195714184352718E-6</v>
      </c>
      <c r="G131" s="225">
        <v>1.1283345052083301E-6</v>
      </c>
      <c r="H131" s="225">
        <v>1.1283345052083301E-6</v>
      </c>
      <c r="I131" s="226">
        <v>1.1283345052083301E-6</v>
      </c>
      <c r="J131" s="226">
        <v>1.1283345052083301E-6</v>
      </c>
      <c r="K131" s="227">
        <v>1.1283345052083301E-6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</v>
      </c>
      <c r="D134" s="225">
        <v>0</v>
      </c>
      <c r="E134" s="221">
        <v>0</v>
      </c>
      <c r="F134" s="225">
        <v>0</v>
      </c>
      <c r="G134" s="225">
        <v>0</v>
      </c>
      <c r="H134" s="225">
        <v>0</v>
      </c>
      <c r="I134" s="226">
        <v>0</v>
      </c>
      <c r="J134" s="226">
        <v>0</v>
      </c>
      <c r="K134" s="227">
        <v>0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</v>
      </c>
      <c r="D136" s="225">
        <v>0</v>
      </c>
      <c r="E136" s="221">
        <v>0</v>
      </c>
      <c r="F136" s="225">
        <v>0</v>
      </c>
      <c r="G136" s="225">
        <v>0</v>
      </c>
      <c r="H136" s="225">
        <v>0</v>
      </c>
      <c r="I136" s="226">
        <v>0</v>
      </c>
      <c r="J136" s="226">
        <v>0</v>
      </c>
      <c r="K136" s="227">
        <v>0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1.3316914799999999E-5</v>
      </c>
      <c r="D137" s="225">
        <v>5.1954592200000007E-5</v>
      </c>
      <c r="E137" s="221">
        <v>1.0145547720000001E-4</v>
      </c>
      <c r="F137" s="225">
        <v>7.0589074499999998E-5</v>
      </c>
      <c r="G137" s="225">
        <v>7.042293300000001E-5</v>
      </c>
      <c r="H137" s="225">
        <v>7.042293300000001E-5</v>
      </c>
      <c r="I137" s="226">
        <v>7.042293300000001E-5</v>
      </c>
      <c r="J137" s="226">
        <v>7.042293300000001E-5</v>
      </c>
      <c r="K137" s="227">
        <v>7.042293300000001E-5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</v>
      </c>
      <c r="D144" s="225">
        <v>0</v>
      </c>
      <c r="E144" s="221">
        <v>0</v>
      </c>
      <c r="F144" s="225">
        <v>0</v>
      </c>
      <c r="G144" s="225">
        <v>0</v>
      </c>
      <c r="H144" s="225">
        <v>0</v>
      </c>
      <c r="I144" s="226">
        <v>0</v>
      </c>
      <c r="J144" s="226">
        <v>0</v>
      </c>
      <c r="K144" s="227">
        <v>0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</v>
      </c>
      <c r="E145" s="221">
        <v>0</v>
      </c>
      <c r="F145" s="225">
        <v>0</v>
      </c>
      <c r="G145" s="225">
        <v>0</v>
      </c>
      <c r="H145" s="225">
        <v>0</v>
      </c>
      <c r="I145" s="226">
        <v>0</v>
      </c>
      <c r="J145" s="226">
        <v>0</v>
      </c>
      <c r="K145" s="227">
        <v>0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</v>
      </c>
      <c r="D146" s="225">
        <v>0</v>
      </c>
      <c r="E146" s="221">
        <v>0</v>
      </c>
      <c r="F146" s="225">
        <v>0</v>
      </c>
      <c r="G146" s="225">
        <v>0</v>
      </c>
      <c r="H146" s="225">
        <v>0</v>
      </c>
      <c r="I146" s="226">
        <v>0</v>
      </c>
      <c r="J146" s="226">
        <v>0</v>
      </c>
      <c r="K146" s="227">
        <v>0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3.849918347869188E-5</v>
      </c>
      <c r="D147" s="225">
        <v>4.1166626788667516E-5</v>
      </c>
      <c r="E147" s="221">
        <v>2.3365476962100001E-5</v>
      </c>
      <c r="F147" s="225">
        <v>5.1878577849371069E-5</v>
      </c>
      <c r="G147" s="225">
        <v>5.3320548107498703E-5</v>
      </c>
      <c r="H147" s="225">
        <v>5.3320548107498703E-5</v>
      </c>
      <c r="I147" s="226">
        <v>5.3320548107498703E-5</v>
      </c>
      <c r="J147" s="226">
        <v>5.3320548107498703E-5</v>
      </c>
      <c r="K147" s="227">
        <v>5.3320548107498703E-5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0</v>
      </c>
      <c r="G148" s="225">
        <v>0</v>
      </c>
      <c r="H148" s="225">
        <v>0</v>
      </c>
      <c r="I148" s="226">
        <v>0</v>
      </c>
      <c r="J148" s="226">
        <v>0</v>
      </c>
      <c r="K148" s="227">
        <v>0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</v>
      </c>
      <c r="D149" s="225">
        <v>0</v>
      </c>
      <c r="E149" s="221">
        <v>0</v>
      </c>
      <c r="F149" s="225">
        <v>0</v>
      </c>
      <c r="G149" s="225">
        <v>0</v>
      </c>
      <c r="H149" s="225">
        <v>0</v>
      </c>
      <c r="I149" s="226">
        <v>0</v>
      </c>
      <c r="J149" s="226">
        <v>0</v>
      </c>
      <c r="K149" s="227">
        <v>0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0</v>
      </c>
      <c r="D150" s="225">
        <v>0</v>
      </c>
      <c r="E150" s="221">
        <v>0</v>
      </c>
      <c r="F150" s="225">
        <v>0</v>
      </c>
      <c r="G150" s="225">
        <v>0</v>
      </c>
      <c r="H150" s="225">
        <v>0</v>
      </c>
      <c r="I150" s="226">
        <v>0</v>
      </c>
      <c r="J150" s="226">
        <v>0</v>
      </c>
      <c r="K150" s="227">
        <v>0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</v>
      </c>
      <c r="D164" s="225">
        <v>0</v>
      </c>
      <c r="E164" s="221">
        <v>0</v>
      </c>
      <c r="F164" s="225">
        <v>0</v>
      </c>
      <c r="G164" s="225">
        <v>0</v>
      </c>
      <c r="H164" s="225">
        <v>0</v>
      </c>
      <c r="I164" s="226">
        <v>0</v>
      </c>
      <c r="J164" s="226">
        <v>0</v>
      </c>
      <c r="K164" s="227">
        <v>0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</v>
      </c>
      <c r="D165" s="225">
        <v>0</v>
      </c>
      <c r="E165" s="221">
        <v>0</v>
      </c>
      <c r="F165" s="225">
        <v>0</v>
      </c>
      <c r="G165" s="225">
        <v>0</v>
      </c>
      <c r="H165" s="225">
        <v>0</v>
      </c>
      <c r="I165" s="226">
        <v>0</v>
      </c>
      <c r="J165" s="226">
        <v>0</v>
      </c>
      <c r="K165" s="227">
        <v>0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</v>
      </c>
      <c r="D168" s="225">
        <v>0</v>
      </c>
      <c r="E168" s="221">
        <v>0</v>
      </c>
      <c r="F168" s="225">
        <v>0</v>
      </c>
      <c r="G168" s="225">
        <v>0</v>
      </c>
      <c r="H168" s="225">
        <v>0</v>
      </c>
      <c r="I168" s="226">
        <v>0</v>
      </c>
      <c r="J168" s="226">
        <v>0</v>
      </c>
      <c r="K168" s="227">
        <v>0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</v>
      </c>
      <c r="D169" s="225">
        <v>0</v>
      </c>
      <c r="E169" s="221">
        <v>0</v>
      </c>
      <c r="F169" s="225">
        <v>0</v>
      </c>
      <c r="G169" s="225">
        <v>0</v>
      </c>
      <c r="H169" s="225">
        <v>0</v>
      </c>
      <c r="I169" s="226">
        <v>0</v>
      </c>
      <c r="J169" s="226">
        <v>0</v>
      </c>
      <c r="K169" s="227">
        <v>0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1.4903418600000003E-4</v>
      </c>
      <c r="D170" s="225">
        <v>3.3133722299999999E-4</v>
      </c>
      <c r="E170" s="221">
        <v>5.9342247300000009E-4</v>
      </c>
      <c r="F170" s="225">
        <v>3.4246581599999996E-4</v>
      </c>
      <c r="G170" s="225">
        <v>3.5618484300000005E-4</v>
      </c>
      <c r="H170" s="225">
        <v>3.5618484300000005E-4</v>
      </c>
      <c r="I170" s="226">
        <v>3.5618484300000005E-4</v>
      </c>
      <c r="J170" s="226">
        <v>3.5618484300000005E-4</v>
      </c>
      <c r="K170" s="227">
        <v>3.5618484300000005E-4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</v>
      </c>
      <c r="D175" s="225">
        <v>0</v>
      </c>
      <c r="E175" s="221">
        <v>0</v>
      </c>
      <c r="F175" s="225">
        <v>0</v>
      </c>
      <c r="G175" s="225">
        <v>0</v>
      </c>
      <c r="H175" s="225">
        <v>0</v>
      </c>
      <c r="I175" s="226">
        <v>0</v>
      </c>
      <c r="J175" s="226">
        <v>0</v>
      </c>
      <c r="K175" s="227">
        <v>0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3.95955E-3</v>
      </c>
      <c r="D176" s="225">
        <v>3.9139712499999925E-3</v>
      </c>
      <c r="E176" s="221">
        <v>3.9206562500000066E-3</v>
      </c>
      <c r="F176" s="225">
        <v>4.0004999999999997E-3</v>
      </c>
      <c r="G176" s="225">
        <v>3.9948300000000004E-3</v>
      </c>
      <c r="H176" s="225">
        <v>3.9948300000000004E-3</v>
      </c>
      <c r="I176" s="226">
        <v>3.9948300000000004E-3</v>
      </c>
      <c r="J176" s="226">
        <v>3.9948300000000004E-3</v>
      </c>
      <c r="K176" s="227">
        <v>3.9948300000000004E-3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</v>
      </c>
      <c r="E180" s="221">
        <v>0</v>
      </c>
      <c r="F180" s="225">
        <v>0</v>
      </c>
      <c r="G180" s="225">
        <v>0</v>
      </c>
      <c r="H180" s="225">
        <v>0</v>
      </c>
      <c r="I180" s="226">
        <v>0</v>
      </c>
      <c r="J180" s="226">
        <v>0</v>
      </c>
      <c r="K180" s="227">
        <v>0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</v>
      </c>
      <c r="D186" s="225">
        <v>0</v>
      </c>
      <c r="E186" s="221">
        <v>0</v>
      </c>
      <c r="F186" s="225">
        <v>0</v>
      </c>
      <c r="G186" s="225">
        <v>0</v>
      </c>
      <c r="H186" s="225">
        <v>0</v>
      </c>
      <c r="I186" s="226">
        <v>0</v>
      </c>
      <c r="J186" s="226">
        <v>0</v>
      </c>
      <c r="K186" s="227">
        <v>0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</v>
      </c>
      <c r="D190" s="225">
        <v>0</v>
      </c>
      <c r="E190" s="221">
        <v>0</v>
      </c>
      <c r="F190" s="225">
        <v>0</v>
      </c>
      <c r="G190" s="225">
        <v>0</v>
      </c>
      <c r="H190" s="225">
        <v>0</v>
      </c>
      <c r="I190" s="226">
        <v>0</v>
      </c>
      <c r="J190" s="226">
        <v>0</v>
      </c>
      <c r="K190" s="227">
        <v>0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0.13442325993095999</v>
      </c>
      <c r="D192" s="225">
        <v>8.0040103778880003E-2</v>
      </c>
      <c r="E192" s="221">
        <v>8.2780692102675003E-3</v>
      </c>
      <c r="F192" s="225">
        <v>6.5617000831514997E-3</v>
      </c>
      <c r="G192" s="225">
        <v>6.4884718860465009E-3</v>
      </c>
      <c r="H192" s="225">
        <v>6.4884718860465009E-3</v>
      </c>
      <c r="I192" s="226">
        <v>6.4884718860465009E-3</v>
      </c>
      <c r="J192" s="226">
        <v>6.4884718860465009E-3</v>
      </c>
      <c r="K192" s="227">
        <v>6.4884718860465009E-3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0</v>
      </c>
      <c r="D193" s="225">
        <v>0</v>
      </c>
      <c r="E193" s="221">
        <v>0</v>
      </c>
      <c r="F193" s="225">
        <v>0</v>
      </c>
      <c r="G193" s="225">
        <v>0</v>
      </c>
      <c r="H193" s="225">
        <v>0</v>
      </c>
      <c r="I193" s="226">
        <v>0</v>
      </c>
      <c r="J193" s="226">
        <v>0</v>
      </c>
      <c r="K193" s="227">
        <v>0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</v>
      </c>
      <c r="D195" s="225">
        <v>0</v>
      </c>
      <c r="E195" s="221">
        <v>0</v>
      </c>
      <c r="F195" s="225">
        <v>0</v>
      </c>
      <c r="G195" s="225">
        <v>0</v>
      </c>
      <c r="H195" s="225">
        <v>0</v>
      </c>
      <c r="I195" s="226">
        <v>0</v>
      </c>
      <c r="J195" s="226">
        <v>0</v>
      </c>
      <c r="K195" s="227">
        <v>0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</v>
      </c>
      <c r="D197" s="225">
        <v>0</v>
      </c>
      <c r="E197" s="221">
        <v>0</v>
      </c>
      <c r="F197" s="225">
        <v>0</v>
      </c>
      <c r="G197" s="225">
        <v>0</v>
      </c>
      <c r="H197" s="225">
        <v>0</v>
      </c>
      <c r="I197" s="226">
        <v>0</v>
      </c>
      <c r="J197" s="226">
        <v>0</v>
      </c>
      <c r="K197" s="227">
        <v>0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0.53733804410236874</v>
      </c>
      <c r="D202" s="231">
        <f t="shared" ref="D202:K202" si="0">SUM(D7:D201)</f>
        <v>0.58502820948604073</v>
      </c>
      <c r="E202" s="231">
        <f t="shared" si="0"/>
        <v>0.50698737114007297</v>
      </c>
      <c r="F202" s="231">
        <f t="shared" si="0"/>
        <v>0.54540016643542877</v>
      </c>
      <c r="G202" s="231">
        <f t="shared" si="0"/>
        <v>0.50131762245617151</v>
      </c>
      <c r="H202" s="231">
        <f t="shared" si="0"/>
        <v>0.50131762245617151</v>
      </c>
      <c r="I202" s="232">
        <f t="shared" si="0"/>
        <v>0.50131762245617151</v>
      </c>
      <c r="J202" s="232">
        <f t="shared" si="0"/>
        <v>0.50131762245617151</v>
      </c>
      <c r="K202" s="233">
        <f t="shared" si="0"/>
        <v>0.50131762245617151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3.4230000000000003E-3</v>
      </c>
      <c r="D204" s="225">
        <f t="shared" si="1"/>
        <v>3.4230000000000003E-3</v>
      </c>
      <c r="E204" s="225">
        <f t="shared" si="1"/>
        <v>3.4230000000000003E-3</v>
      </c>
      <c r="F204" s="225">
        <f t="shared" si="1"/>
        <v>3.4230000000000003E-3</v>
      </c>
      <c r="G204" s="225">
        <f t="shared" si="1"/>
        <v>3.4230000000000003E-3</v>
      </c>
      <c r="H204" s="225">
        <f t="shared" si="1"/>
        <v>3.4230000000000003E-3</v>
      </c>
      <c r="I204" s="225">
        <f t="shared" si="1"/>
        <v>3.4230000000000003E-3</v>
      </c>
      <c r="J204" s="225">
        <f t="shared" si="1"/>
        <v>3.4230000000000003E-3</v>
      </c>
      <c r="K204" s="227">
        <f t="shared" si="1"/>
        <v>3.4230000000000003E-3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</v>
      </c>
      <c r="D205" s="225">
        <f t="shared" si="2"/>
        <v>0</v>
      </c>
      <c r="E205" s="225">
        <f t="shared" si="2"/>
        <v>0</v>
      </c>
      <c r="F205" s="225">
        <f t="shared" si="2"/>
        <v>0</v>
      </c>
      <c r="G205" s="225">
        <f t="shared" si="2"/>
        <v>0</v>
      </c>
      <c r="H205" s="225">
        <f t="shared" si="2"/>
        <v>0</v>
      </c>
      <c r="I205" s="225">
        <f t="shared" si="2"/>
        <v>0</v>
      </c>
      <c r="J205" s="225">
        <f t="shared" si="2"/>
        <v>0</v>
      </c>
      <c r="K205" s="227">
        <f t="shared" si="2"/>
        <v>0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</v>
      </c>
      <c r="D206" s="225">
        <f t="shared" si="3"/>
        <v>0</v>
      </c>
      <c r="E206" s="221">
        <f t="shared" si="3"/>
        <v>0</v>
      </c>
      <c r="F206" s="225">
        <f t="shared" si="3"/>
        <v>0</v>
      </c>
      <c r="G206" s="225">
        <f t="shared" si="3"/>
        <v>0</v>
      </c>
      <c r="H206" s="225">
        <f t="shared" si="3"/>
        <v>0</v>
      </c>
      <c r="I206" s="226">
        <f t="shared" si="3"/>
        <v>0</v>
      </c>
      <c r="J206" s="226">
        <f t="shared" si="3"/>
        <v>0</v>
      </c>
      <c r="K206" s="227">
        <f t="shared" si="3"/>
        <v>0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</v>
      </c>
      <c r="D207" s="225">
        <f t="shared" si="4"/>
        <v>0</v>
      </c>
      <c r="E207" s="221">
        <f t="shared" si="4"/>
        <v>0</v>
      </c>
      <c r="F207" s="225">
        <f t="shared" si="4"/>
        <v>0</v>
      </c>
      <c r="G207" s="225">
        <f t="shared" si="4"/>
        <v>0</v>
      </c>
      <c r="H207" s="225">
        <f t="shared" si="4"/>
        <v>0</v>
      </c>
      <c r="I207" s="226">
        <f t="shared" si="4"/>
        <v>0</v>
      </c>
      <c r="J207" s="226">
        <f t="shared" si="4"/>
        <v>0</v>
      </c>
      <c r="K207" s="227">
        <f t="shared" si="4"/>
        <v>0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5.2020685500000002E-6</v>
      </c>
      <c r="D208" s="225">
        <f t="shared" si="5"/>
        <v>5.2650685500000003E-6</v>
      </c>
      <c r="E208" s="221">
        <f t="shared" si="5"/>
        <v>5.3168566499999999E-6</v>
      </c>
      <c r="F208" s="225">
        <f t="shared" si="5"/>
        <v>5.2065824999999999E-6</v>
      </c>
      <c r="G208" s="225">
        <f t="shared" si="5"/>
        <v>5.3955824999999993E-6</v>
      </c>
      <c r="H208" s="225">
        <f t="shared" si="5"/>
        <v>5.3955824999999993E-6</v>
      </c>
      <c r="I208" s="226">
        <f t="shared" si="5"/>
        <v>5.3955824999999993E-6</v>
      </c>
      <c r="J208" s="226">
        <f t="shared" si="5"/>
        <v>5.3955824999999993E-6</v>
      </c>
      <c r="K208" s="227">
        <f t="shared" si="5"/>
        <v>5.3955824999999993E-6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3.4230000000000003E-3</v>
      </c>
      <c r="D210" s="240">
        <f t="shared" si="6"/>
        <v>3.4230000000000003E-3</v>
      </c>
      <c r="E210" s="240">
        <f t="shared" si="6"/>
        <v>3.4230000000000003E-3</v>
      </c>
      <c r="F210" s="240">
        <f t="shared" si="6"/>
        <v>3.4230000000000003E-3</v>
      </c>
      <c r="G210" s="240">
        <f t="shared" si="6"/>
        <v>3.4230000000000003E-3</v>
      </c>
      <c r="H210" s="240">
        <f t="shared" si="6"/>
        <v>3.4230000000000003E-3</v>
      </c>
      <c r="I210" s="241">
        <f t="shared" si="6"/>
        <v>3.4230000000000003E-3</v>
      </c>
      <c r="J210" s="241">
        <f t="shared" si="6"/>
        <v>3.4230000000000003E-3</v>
      </c>
      <c r="K210" s="242">
        <f t="shared" si="6"/>
        <v>3.4230000000000003E-3</v>
      </c>
    </row>
    <row r="211" spans="2:11">
      <c r="B211" s="239" t="s">
        <v>25</v>
      </c>
      <c r="C211" s="243">
        <f t="shared" ref="C211:K211" si="7">SUMIF($N$7:$N$208,$B$211,C$7:C$208)</f>
        <v>0</v>
      </c>
      <c r="D211" s="243">
        <f t="shared" si="7"/>
        <v>0</v>
      </c>
      <c r="E211" s="243">
        <f t="shared" si="7"/>
        <v>0</v>
      </c>
      <c r="F211" s="243">
        <f t="shared" si="7"/>
        <v>0</v>
      </c>
      <c r="G211" s="243">
        <f t="shared" si="7"/>
        <v>0</v>
      </c>
      <c r="H211" s="243">
        <f t="shared" si="7"/>
        <v>0</v>
      </c>
      <c r="I211" s="244">
        <f t="shared" si="7"/>
        <v>0</v>
      </c>
      <c r="J211" s="244">
        <f t="shared" si="7"/>
        <v>0</v>
      </c>
      <c r="K211" s="245">
        <f t="shared" si="7"/>
        <v>0</v>
      </c>
    </row>
    <row r="212" spans="2:11">
      <c r="B212" s="239" t="s">
        <v>239</v>
      </c>
      <c r="C212" s="243">
        <f t="shared" ref="C212:K212" si="8">SUMIF($N$7:$N$208,$B$212,C$7:C$208)</f>
        <v>0</v>
      </c>
      <c r="D212" s="243">
        <f t="shared" si="8"/>
        <v>0</v>
      </c>
      <c r="E212" s="243">
        <f t="shared" si="8"/>
        <v>0</v>
      </c>
      <c r="F212" s="243">
        <f t="shared" si="8"/>
        <v>0</v>
      </c>
      <c r="G212" s="243">
        <f t="shared" si="8"/>
        <v>0</v>
      </c>
      <c r="H212" s="243">
        <f t="shared" si="8"/>
        <v>0</v>
      </c>
      <c r="I212" s="244">
        <f t="shared" si="8"/>
        <v>0</v>
      </c>
      <c r="J212" s="244">
        <f t="shared" si="8"/>
        <v>0</v>
      </c>
      <c r="K212" s="245">
        <f t="shared" si="8"/>
        <v>0</v>
      </c>
    </row>
    <row r="213" spans="2:11">
      <c r="B213" s="239" t="s">
        <v>429</v>
      </c>
      <c r="C213" s="243">
        <f t="shared" ref="C213:K213" si="9">SUMIF($N$7:$N$208,$B$213,C$7:C$208)</f>
        <v>0.50888329261846865</v>
      </c>
      <c r="D213" s="243">
        <f t="shared" si="9"/>
        <v>0.55698081698599056</v>
      </c>
      <c r="E213" s="243">
        <f t="shared" si="9"/>
        <v>0.47935540898647294</v>
      </c>
      <c r="F213" s="243">
        <f t="shared" si="9"/>
        <v>0.51777248399992881</v>
      </c>
      <c r="G213" s="243">
        <f t="shared" si="9"/>
        <v>0.47368496103803004</v>
      </c>
      <c r="H213" s="243">
        <f t="shared" si="9"/>
        <v>0.47368496103803004</v>
      </c>
      <c r="I213" s="244">
        <f t="shared" si="9"/>
        <v>0.47368496103803004</v>
      </c>
      <c r="J213" s="244">
        <f t="shared" si="9"/>
        <v>0.47368496103803004</v>
      </c>
      <c r="K213" s="245">
        <f t="shared" si="9"/>
        <v>0.47368496103803004</v>
      </c>
    </row>
    <row r="214" spans="2:11">
      <c r="B214" s="239" t="s">
        <v>430</v>
      </c>
      <c r="C214" s="243">
        <f t="shared" ref="C214:K214" si="10">SUMIF($N$7:$N$208,$B$214,C$7:C$208)</f>
        <v>0</v>
      </c>
      <c r="D214" s="243">
        <f t="shared" si="10"/>
        <v>0</v>
      </c>
      <c r="E214" s="243">
        <f t="shared" si="10"/>
        <v>0</v>
      </c>
      <c r="F214" s="243">
        <f t="shared" si="10"/>
        <v>0</v>
      </c>
      <c r="G214" s="243">
        <f t="shared" si="10"/>
        <v>0</v>
      </c>
      <c r="H214" s="243">
        <f t="shared" si="10"/>
        <v>0</v>
      </c>
      <c r="I214" s="244">
        <f t="shared" si="10"/>
        <v>0</v>
      </c>
      <c r="J214" s="244">
        <f t="shared" si="10"/>
        <v>0</v>
      </c>
      <c r="K214" s="245">
        <f t="shared" si="10"/>
        <v>0</v>
      </c>
    </row>
    <row r="215" spans="2:11">
      <c r="B215" s="239" t="s">
        <v>431</v>
      </c>
      <c r="C215" s="243">
        <f t="shared" ref="C215:K215" si="11">SUMIF($N$7:$N$208,$B$215,C$7:C$208)</f>
        <v>2.5031751483899998E-2</v>
      </c>
      <c r="D215" s="243">
        <f t="shared" si="11"/>
        <v>2.462439250005E-2</v>
      </c>
      <c r="E215" s="243">
        <f t="shared" si="11"/>
        <v>2.4208962153599998E-2</v>
      </c>
      <c r="F215" s="243">
        <f t="shared" si="11"/>
        <v>2.4204682435499999E-2</v>
      </c>
      <c r="G215" s="243">
        <f t="shared" si="11"/>
        <v>2.4209661418141501E-2</v>
      </c>
      <c r="H215" s="243">
        <f t="shared" si="11"/>
        <v>2.4209661418141501E-2</v>
      </c>
      <c r="I215" s="244">
        <f t="shared" si="11"/>
        <v>2.4209661418141501E-2</v>
      </c>
      <c r="J215" s="244">
        <f t="shared" si="11"/>
        <v>2.4209661418141501E-2</v>
      </c>
      <c r="K215" s="245">
        <f t="shared" si="11"/>
        <v>2.4209661418141501E-2</v>
      </c>
    </row>
    <row r="216" spans="2:11">
      <c r="B216" s="246" t="s">
        <v>476</v>
      </c>
      <c r="C216" s="247">
        <f t="shared" ref="C216:K217" si="12">SUMIF($O$7:$O$208,$B216,C$7:C$208)</f>
        <v>0.47706736777525449</v>
      </c>
      <c r="D216" s="247">
        <f t="shared" si="12"/>
        <v>0.52714183719876828</v>
      </c>
      <c r="E216" s="247">
        <f t="shared" si="12"/>
        <v>0.45861905488392718</v>
      </c>
      <c r="F216" s="247">
        <f t="shared" si="12"/>
        <v>0.50158519467015117</v>
      </c>
      <c r="G216" s="247">
        <f t="shared" si="12"/>
        <v>0.45709765363109489</v>
      </c>
      <c r="H216" s="247">
        <f t="shared" si="12"/>
        <v>0.45709765363109489</v>
      </c>
      <c r="I216" s="247">
        <f t="shared" si="12"/>
        <v>0.45709765363109489</v>
      </c>
      <c r="J216" s="247">
        <f t="shared" si="12"/>
        <v>0.45709765363109489</v>
      </c>
      <c r="K216" s="248">
        <f t="shared" si="12"/>
        <v>0.45709765363109489</v>
      </c>
    </row>
    <row r="217" spans="2:11" ht="13.5" thickBot="1">
      <c r="B217" s="246" t="s">
        <v>475</v>
      </c>
      <c r="C217" s="247">
        <f t="shared" si="12"/>
        <v>0</v>
      </c>
      <c r="D217" s="247">
        <f t="shared" si="12"/>
        <v>0</v>
      </c>
      <c r="E217" s="247">
        <f t="shared" si="12"/>
        <v>0</v>
      </c>
      <c r="F217" s="247">
        <f t="shared" si="12"/>
        <v>0</v>
      </c>
      <c r="G217" s="247">
        <f t="shared" si="12"/>
        <v>0</v>
      </c>
      <c r="H217" s="247">
        <f t="shared" si="12"/>
        <v>0</v>
      </c>
      <c r="I217" s="247">
        <f t="shared" si="12"/>
        <v>0</v>
      </c>
      <c r="J217" s="247">
        <f t="shared" si="12"/>
        <v>0</v>
      </c>
      <c r="K217" s="248">
        <f t="shared" si="12"/>
        <v>0</v>
      </c>
    </row>
    <row r="218" spans="2:11" ht="13.5" thickBot="1">
      <c r="B218" s="249" t="s">
        <v>428</v>
      </c>
      <c r="C218" s="250">
        <f t="shared" ref="C218:K218" si="13">SUM(C210:C215)</f>
        <v>0.53733804410236863</v>
      </c>
      <c r="D218" s="250">
        <f t="shared" si="13"/>
        <v>0.58502820948604051</v>
      </c>
      <c r="E218" s="250">
        <f t="shared" si="13"/>
        <v>0.50698737114007297</v>
      </c>
      <c r="F218" s="250">
        <f t="shared" si="13"/>
        <v>0.54540016643542877</v>
      </c>
      <c r="G218" s="250">
        <f t="shared" si="13"/>
        <v>0.50131762245617151</v>
      </c>
      <c r="H218" s="250">
        <f t="shared" si="13"/>
        <v>0.50131762245617151</v>
      </c>
      <c r="I218" s="251">
        <f t="shared" si="13"/>
        <v>0.50131762245617151</v>
      </c>
      <c r="J218" s="251">
        <f t="shared" si="13"/>
        <v>0.50131762245617151</v>
      </c>
      <c r="K218" s="252">
        <f t="shared" si="13"/>
        <v>0.50131762245617151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6.3702915465778604E-3</v>
      </c>
      <c r="D221" s="255">
        <f t="shared" ref="D221:K221" si="15">D210/D$218</f>
        <v>5.8509999082047293E-3</v>
      </c>
      <c r="E221" s="255">
        <f t="shared" si="15"/>
        <v>6.7516474666866541E-3</v>
      </c>
      <c r="F221" s="255">
        <f t="shared" si="15"/>
        <v>6.2761256975253556E-3</v>
      </c>
      <c r="G221" s="255">
        <f t="shared" si="15"/>
        <v>6.8280065305289794E-3</v>
      </c>
      <c r="H221" s="255">
        <f t="shared" si="15"/>
        <v>6.8280065305289794E-3</v>
      </c>
      <c r="I221" s="255">
        <f t="shared" si="15"/>
        <v>6.8280065305289794E-3</v>
      </c>
      <c r="J221" s="255">
        <f t="shared" si="15"/>
        <v>6.8280065305289794E-3</v>
      </c>
      <c r="K221" s="256">
        <f t="shared" si="15"/>
        <v>6.8280065305289794E-3</v>
      </c>
    </row>
    <row r="222" spans="2:11" ht="15">
      <c r="B222" s="257" t="s">
        <v>25</v>
      </c>
      <c r="C222" s="258">
        <f t="shared" ref="C222:K226" si="16">C211/C$218</f>
        <v>0</v>
      </c>
      <c r="D222" s="258">
        <f t="shared" si="16"/>
        <v>0</v>
      </c>
      <c r="E222" s="258">
        <f t="shared" si="16"/>
        <v>0</v>
      </c>
      <c r="F222" s="258">
        <f t="shared" si="16"/>
        <v>0</v>
      </c>
      <c r="G222" s="258">
        <f t="shared" si="16"/>
        <v>0</v>
      </c>
      <c r="H222" s="258">
        <f t="shared" si="16"/>
        <v>0</v>
      </c>
      <c r="I222" s="258">
        <f t="shared" si="16"/>
        <v>0</v>
      </c>
      <c r="J222" s="258">
        <f t="shared" si="16"/>
        <v>0</v>
      </c>
      <c r="K222" s="259">
        <f t="shared" si="16"/>
        <v>0</v>
      </c>
    </row>
    <row r="223" spans="2:11" ht="15">
      <c r="B223" s="257" t="s">
        <v>239</v>
      </c>
      <c r="C223" s="258">
        <f t="shared" si="16"/>
        <v>0</v>
      </c>
      <c r="D223" s="258">
        <f t="shared" si="16"/>
        <v>0</v>
      </c>
      <c r="E223" s="258">
        <f t="shared" si="16"/>
        <v>0</v>
      </c>
      <c r="F223" s="258">
        <f t="shared" si="16"/>
        <v>0</v>
      </c>
      <c r="G223" s="258">
        <f t="shared" si="16"/>
        <v>0</v>
      </c>
      <c r="H223" s="258">
        <f t="shared" si="16"/>
        <v>0</v>
      </c>
      <c r="I223" s="258">
        <f t="shared" si="16"/>
        <v>0</v>
      </c>
      <c r="J223" s="258">
        <f t="shared" si="16"/>
        <v>0</v>
      </c>
      <c r="K223" s="259">
        <f t="shared" si="16"/>
        <v>0</v>
      </c>
    </row>
    <row r="224" spans="2:11" ht="15">
      <c r="B224" s="257" t="s">
        <v>429</v>
      </c>
      <c r="C224" s="258">
        <f t="shared" si="16"/>
        <v>0.94704497141751043</v>
      </c>
      <c r="D224" s="258">
        <f t="shared" si="16"/>
        <v>0.95205805114134556</v>
      </c>
      <c r="E224" s="258">
        <f t="shared" si="16"/>
        <v>0.94549773085774613</v>
      </c>
      <c r="F224" s="258">
        <f t="shared" si="16"/>
        <v>0.94934419874481124</v>
      </c>
      <c r="G224" s="258">
        <f t="shared" si="16"/>
        <v>0.94487993204237042</v>
      </c>
      <c r="H224" s="258">
        <f t="shared" si="16"/>
        <v>0.94487993204237042</v>
      </c>
      <c r="I224" s="258">
        <f t="shared" si="16"/>
        <v>0.94487993204237042</v>
      </c>
      <c r="J224" s="258">
        <f t="shared" si="16"/>
        <v>0.94487993204237042</v>
      </c>
      <c r="K224" s="259">
        <f t="shared" si="16"/>
        <v>0.94487993204237042</v>
      </c>
    </row>
    <row r="225" spans="2:11" ht="15">
      <c r="B225" s="257" t="s">
        <v>430</v>
      </c>
      <c r="C225" s="258">
        <f t="shared" si="16"/>
        <v>0</v>
      </c>
      <c r="D225" s="258">
        <f t="shared" si="16"/>
        <v>0</v>
      </c>
      <c r="E225" s="258">
        <f t="shared" si="16"/>
        <v>0</v>
      </c>
      <c r="F225" s="258">
        <f t="shared" si="16"/>
        <v>0</v>
      </c>
      <c r="G225" s="258">
        <f t="shared" si="16"/>
        <v>0</v>
      </c>
      <c r="H225" s="258">
        <f t="shared" si="16"/>
        <v>0</v>
      </c>
      <c r="I225" s="258">
        <f t="shared" si="16"/>
        <v>0</v>
      </c>
      <c r="J225" s="258">
        <f t="shared" si="16"/>
        <v>0</v>
      </c>
      <c r="K225" s="259">
        <f t="shared" si="16"/>
        <v>0</v>
      </c>
    </row>
    <row r="226" spans="2:11" ht="15.75" thickBot="1">
      <c r="B226" s="260" t="s">
        <v>431</v>
      </c>
      <c r="C226" s="261">
        <f t="shared" si="16"/>
        <v>4.6584737035911761E-2</v>
      </c>
      <c r="D226" s="261">
        <f t="shared" si="16"/>
        <v>4.2090948950449833E-2</v>
      </c>
      <c r="E226" s="261">
        <f t="shared" si="16"/>
        <v>4.7750621675567193E-2</v>
      </c>
      <c r="F226" s="261">
        <f t="shared" si="16"/>
        <v>4.4379675557663492E-2</v>
      </c>
      <c r="G226" s="261">
        <f t="shared" si="16"/>
        <v>4.8292061427100678E-2</v>
      </c>
      <c r="H226" s="261">
        <f t="shared" si="16"/>
        <v>4.8292061427100678E-2</v>
      </c>
      <c r="I226" s="261">
        <f t="shared" si="16"/>
        <v>4.8292061427100678E-2</v>
      </c>
      <c r="J226" s="261">
        <f t="shared" si="16"/>
        <v>4.8292061427100678E-2</v>
      </c>
      <c r="K226" s="262">
        <f t="shared" si="16"/>
        <v>4.8292061427100678E-2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439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330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</v>
      </c>
      <c r="D9" s="225">
        <v>0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4.3400000000000001E-3</v>
      </c>
      <c r="D13" s="225">
        <v>6.4066666666666664E-3</v>
      </c>
      <c r="E13" s="221">
        <v>6.8199999999999997E-3</v>
      </c>
      <c r="F13" s="225">
        <v>6.8199999999999997E-3</v>
      </c>
      <c r="G13" s="225">
        <v>6.8199999999999997E-3</v>
      </c>
      <c r="H13" s="225">
        <v>6.8199999999999997E-3</v>
      </c>
      <c r="I13" s="226">
        <v>6.8199999999999997E-3</v>
      </c>
      <c r="J13" s="226">
        <v>6.8199999999999997E-3</v>
      </c>
      <c r="K13" s="227">
        <v>6.8199999999999997E-3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4.7933725199999999E-2</v>
      </c>
      <c r="D15" s="225">
        <v>4.2812029199999997E-2</v>
      </c>
      <c r="E15" s="221">
        <v>3.6518471199999999E-2</v>
      </c>
      <c r="F15" s="225">
        <v>2.99578172E-2</v>
      </c>
      <c r="G15" s="225">
        <v>3.3459539999999996E-2</v>
      </c>
      <c r="H15" s="225">
        <v>3.3459539999999996E-2</v>
      </c>
      <c r="I15" s="226">
        <v>3.3459539999999996E-2</v>
      </c>
      <c r="J15" s="226">
        <v>3.3459539999999996E-2</v>
      </c>
      <c r="K15" s="227">
        <v>3.3459539999999996E-2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1.3303836000000001E-4</v>
      </c>
      <c r="D16" s="225">
        <v>3.1021080000000006E-5</v>
      </c>
      <c r="E16" s="221">
        <v>3.4019400000000002E-5</v>
      </c>
      <c r="F16" s="225">
        <v>3.4019400000000002E-5</v>
      </c>
      <c r="G16" s="225">
        <v>3.4019400000000002E-5</v>
      </c>
      <c r="H16" s="225">
        <v>3.4019400000000002E-5</v>
      </c>
      <c r="I16" s="226">
        <v>3.4019400000000002E-5</v>
      </c>
      <c r="J16" s="226">
        <v>3.4019400000000002E-5</v>
      </c>
      <c r="K16" s="227">
        <v>3.4019400000000002E-5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1.5977400000000001E-5</v>
      </c>
      <c r="D23" s="225">
        <v>1.5977400000000001E-5</v>
      </c>
      <c r="E23" s="221">
        <v>8.6799999999999996E-5</v>
      </c>
      <c r="F23" s="225">
        <v>9.2999999999999984E-5</v>
      </c>
      <c r="G23" s="225">
        <v>9.2999999999999984E-5</v>
      </c>
      <c r="H23" s="225">
        <v>9.2999999999999984E-5</v>
      </c>
      <c r="I23" s="226">
        <v>9.2999999999999984E-5</v>
      </c>
      <c r="J23" s="226">
        <v>9.2999999999999984E-5</v>
      </c>
      <c r="K23" s="227">
        <v>9.2999999999999984E-5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6.2E-4</v>
      </c>
      <c r="D25" s="225">
        <v>6.2E-4</v>
      </c>
      <c r="E25" s="221">
        <v>6.2E-4</v>
      </c>
      <c r="F25" s="225">
        <v>6.2E-4</v>
      </c>
      <c r="G25" s="225">
        <v>6.2E-4</v>
      </c>
      <c r="H25" s="225">
        <v>6.2E-4</v>
      </c>
      <c r="I25" s="226">
        <v>6.2E-4</v>
      </c>
      <c r="J25" s="226">
        <v>6.2E-4</v>
      </c>
      <c r="K25" s="227">
        <v>6.2E-4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3.1000000000000003E-3</v>
      </c>
      <c r="D27" s="225">
        <v>7.7499999999999999E-3</v>
      </c>
      <c r="E27" s="221">
        <v>3.1000000000000003E-3</v>
      </c>
      <c r="F27" s="225">
        <v>3.1000000000000003E-3</v>
      </c>
      <c r="G27" s="225">
        <v>3.1000000000000003E-3</v>
      </c>
      <c r="H27" s="225">
        <v>3.1000000000000003E-3</v>
      </c>
      <c r="I27" s="226">
        <v>3.1000000000000003E-3</v>
      </c>
      <c r="J27" s="226">
        <v>3.1000000000000003E-3</v>
      </c>
      <c r="K27" s="227">
        <v>3.1000000000000003E-3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0</v>
      </c>
      <c r="D30" s="225">
        <v>0</v>
      </c>
      <c r="E30" s="221">
        <v>0</v>
      </c>
      <c r="F30" s="225">
        <v>0</v>
      </c>
      <c r="G30" s="225">
        <v>0</v>
      </c>
      <c r="H30" s="225">
        <v>0</v>
      </c>
      <c r="I30" s="226">
        <v>0</v>
      </c>
      <c r="J30" s="226">
        <v>0</v>
      </c>
      <c r="K30" s="227">
        <v>0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</v>
      </c>
      <c r="D32" s="225">
        <v>0</v>
      </c>
      <c r="E32" s="221">
        <v>0</v>
      </c>
      <c r="F32" s="225">
        <v>0</v>
      </c>
      <c r="G32" s="225">
        <v>0</v>
      </c>
      <c r="H32" s="225">
        <v>0</v>
      </c>
      <c r="I32" s="226">
        <v>0</v>
      </c>
      <c r="J32" s="226">
        <v>0</v>
      </c>
      <c r="K32" s="227">
        <v>0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</v>
      </c>
      <c r="D37" s="225">
        <v>0</v>
      </c>
      <c r="E37" s="221">
        <v>0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0.15558470712</v>
      </c>
      <c r="D38" s="225">
        <v>0.13867461398804731</v>
      </c>
      <c r="E38" s="221">
        <v>8.4017224239999994E-2</v>
      </c>
      <c r="F38" s="225">
        <v>8.6126389739071441E-2</v>
      </c>
      <c r="G38" s="225">
        <v>9.2092699909747347E-2</v>
      </c>
      <c r="H38" s="225">
        <v>9.2092699909747347E-2</v>
      </c>
      <c r="I38" s="226">
        <v>9.2092699909747347E-2</v>
      </c>
      <c r="J38" s="226">
        <v>9.2092699909747347E-2</v>
      </c>
      <c r="K38" s="227">
        <v>9.2092699909747347E-2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</v>
      </c>
      <c r="D42" s="225">
        <v>0</v>
      </c>
      <c r="E42" s="221">
        <v>0</v>
      </c>
      <c r="F42" s="225">
        <v>0</v>
      </c>
      <c r="G42" s="225">
        <v>0</v>
      </c>
      <c r="H42" s="225">
        <v>0</v>
      </c>
      <c r="I42" s="226">
        <v>0</v>
      </c>
      <c r="J42" s="226">
        <v>0</v>
      </c>
      <c r="K42" s="227">
        <v>0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0</v>
      </c>
      <c r="D43" s="225">
        <v>0</v>
      </c>
      <c r="E43" s="221">
        <v>0</v>
      </c>
      <c r="F43" s="225">
        <v>0</v>
      </c>
      <c r="G43" s="225">
        <v>0</v>
      </c>
      <c r="H43" s="225">
        <v>0</v>
      </c>
      <c r="I43" s="226">
        <v>0</v>
      </c>
      <c r="J43" s="226">
        <v>0</v>
      </c>
      <c r="K43" s="227">
        <v>0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</v>
      </c>
      <c r="D44" s="225">
        <v>0</v>
      </c>
      <c r="E44" s="221">
        <v>0</v>
      </c>
      <c r="F44" s="225">
        <v>0</v>
      </c>
      <c r="G44" s="225">
        <v>0</v>
      </c>
      <c r="H44" s="225">
        <v>0</v>
      </c>
      <c r="I44" s="226">
        <v>0</v>
      </c>
      <c r="J44" s="226">
        <v>0</v>
      </c>
      <c r="K44" s="227">
        <v>0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</v>
      </c>
      <c r="D51" s="225">
        <v>0</v>
      </c>
      <c r="E51" s="221">
        <v>0</v>
      </c>
      <c r="F51" s="225">
        <v>0</v>
      </c>
      <c r="G51" s="225">
        <v>0</v>
      </c>
      <c r="H51" s="225">
        <v>0</v>
      </c>
      <c r="I51" s="226">
        <v>0</v>
      </c>
      <c r="J51" s="226">
        <v>0</v>
      </c>
      <c r="K51" s="227">
        <v>0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4.7861335170914744E-3</v>
      </c>
      <c r="D54" s="225">
        <v>4.7861335170914744E-3</v>
      </c>
      <c r="E54" s="221">
        <v>4.7861335170914744E-3</v>
      </c>
      <c r="F54" s="225">
        <v>4.5272835170914738E-3</v>
      </c>
      <c r="G54" s="225">
        <v>4.1054153670914738E-3</v>
      </c>
      <c r="H54" s="225">
        <v>4.1054153670914738E-3</v>
      </c>
      <c r="I54" s="226">
        <v>4.1054153670914738E-3</v>
      </c>
      <c r="J54" s="226">
        <v>4.1054153670914738E-3</v>
      </c>
      <c r="K54" s="227">
        <v>4.1054153670914738E-3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1.4352355200000001E-3</v>
      </c>
      <c r="D55" s="225">
        <v>1.9765917316E-3</v>
      </c>
      <c r="E55" s="221">
        <v>3.2173319217000001E-3</v>
      </c>
      <c r="F55" s="225">
        <v>2.3945038228000001E-3</v>
      </c>
      <c r="G55" s="225">
        <v>1.0270478956799999E-3</v>
      </c>
      <c r="H55" s="225">
        <v>1.0270478956799999E-3</v>
      </c>
      <c r="I55" s="226">
        <v>1.0270478956799999E-3</v>
      </c>
      <c r="J55" s="226">
        <v>1.0270478956799999E-3</v>
      </c>
      <c r="K55" s="227">
        <v>1.0270478956799999E-3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0</v>
      </c>
      <c r="E60" s="221">
        <v>0</v>
      </c>
      <c r="F60" s="225">
        <v>0</v>
      </c>
      <c r="G60" s="225">
        <v>0</v>
      </c>
      <c r="H60" s="225">
        <v>0</v>
      </c>
      <c r="I60" s="226">
        <v>0</v>
      </c>
      <c r="J60" s="226">
        <v>0</v>
      </c>
      <c r="K60" s="227">
        <v>0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3.04629743034385E-2</v>
      </c>
      <c r="D64" s="225">
        <v>5.9893137079999999E-2</v>
      </c>
      <c r="E64" s="221">
        <v>0.12884145599999999</v>
      </c>
      <c r="F64" s="225">
        <v>1.6582016559999999E-2</v>
      </c>
      <c r="G64" s="225">
        <v>4.1454241600000002E-3</v>
      </c>
      <c r="H64" s="225">
        <v>4.1454241600000002E-3</v>
      </c>
      <c r="I64" s="226">
        <v>4.1454241600000002E-3</v>
      </c>
      <c r="J64" s="226">
        <v>4.1454241600000002E-3</v>
      </c>
      <c r="K64" s="227">
        <v>4.1454241600000002E-3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1.17132307678E-3</v>
      </c>
      <c r="D67" s="225">
        <v>7.7547692322000011E-4</v>
      </c>
      <c r="E67" s="221">
        <v>6.2190769226000008E-4</v>
      </c>
      <c r="F67" s="225">
        <v>7.316E-4</v>
      </c>
      <c r="G67" s="225">
        <v>8.7022797728809995E-4</v>
      </c>
      <c r="H67" s="225">
        <v>8.7022797728809995E-4</v>
      </c>
      <c r="I67" s="226">
        <v>8.7022797728809995E-4</v>
      </c>
      <c r="J67" s="226">
        <v>8.7022797728809995E-4</v>
      </c>
      <c r="K67" s="227">
        <v>8.7022797728809995E-4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0.15409271433967756</v>
      </c>
      <c r="D68" s="225">
        <v>0.14292084106285033</v>
      </c>
      <c r="E68" s="221">
        <v>0.17202213260211194</v>
      </c>
      <c r="F68" s="225">
        <v>0.16888784477078134</v>
      </c>
      <c r="G68" s="225">
        <v>0.15973536683183437</v>
      </c>
      <c r="H68" s="225">
        <v>0.15973536683183437</v>
      </c>
      <c r="I68" s="226">
        <v>0.15973536683183437</v>
      </c>
      <c r="J68" s="226">
        <v>0.15973536683183437</v>
      </c>
      <c r="K68" s="227">
        <v>0.15973536683183437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</v>
      </c>
      <c r="D71" s="225">
        <v>0</v>
      </c>
      <c r="E71" s="221">
        <v>0</v>
      </c>
      <c r="F71" s="225">
        <v>0</v>
      </c>
      <c r="G71" s="225">
        <v>0</v>
      </c>
      <c r="H71" s="225">
        <v>0</v>
      </c>
      <c r="I71" s="226">
        <v>0</v>
      </c>
      <c r="J71" s="226">
        <v>0</v>
      </c>
      <c r="K71" s="227">
        <v>0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0</v>
      </c>
      <c r="D72" s="225">
        <v>0</v>
      </c>
      <c r="E72" s="221">
        <v>0</v>
      </c>
      <c r="F72" s="225">
        <v>0</v>
      </c>
      <c r="G72" s="225">
        <v>0</v>
      </c>
      <c r="H72" s="225">
        <v>0</v>
      </c>
      <c r="I72" s="226">
        <v>0</v>
      </c>
      <c r="J72" s="226">
        <v>0</v>
      </c>
      <c r="K72" s="227">
        <v>0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1.9884626633843674E-4</v>
      </c>
      <c r="D74" s="225">
        <v>1.0871166205994182E-4</v>
      </c>
      <c r="E74" s="221">
        <v>6.7287913096499054E-5</v>
      </c>
      <c r="F74" s="225">
        <v>2.6856436019160781E-5</v>
      </c>
      <c r="G74" s="225">
        <v>1.9681295659428662E-5</v>
      </c>
      <c r="H74" s="225">
        <v>1.9681295659428662E-5</v>
      </c>
      <c r="I74" s="226">
        <v>1.9681295659428662E-5</v>
      </c>
      <c r="J74" s="226">
        <v>1.9681295659428662E-5</v>
      </c>
      <c r="K74" s="227">
        <v>1.9681295659428662E-5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2.8811179686206887E-3</v>
      </c>
      <c r="D83" s="225">
        <v>5.598573644655172E-3</v>
      </c>
      <c r="E83" s="221">
        <v>5.7206144998850576E-3</v>
      </c>
      <c r="F83" s="225">
        <v>1.9662348421149431E-2</v>
      </c>
      <c r="G83" s="225">
        <v>3.0413960773816851E-2</v>
      </c>
      <c r="H83" s="225">
        <v>3.0413960773816851E-2</v>
      </c>
      <c r="I83" s="226">
        <v>3.0413960773816851E-2</v>
      </c>
      <c r="J83" s="226">
        <v>3.0413960773816851E-2</v>
      </c>
      <c r="K83" s="227">
        <v>3.0413960773816851E-2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1.1720635000000001E-3</v>
      </c>
      <c r="D84" s="225">
        <v>8.5518924999999999E-4</v>
      </c>
      <c r="E84" s="221">
        <v>5.7975425000000001E-4</v>
      </c>
      <c r="F84" s="225">
        <v>2.1844150000000003E-4</v>
      </c>
      <c r="G84" s="225">
        <v>1.8744149999999998E-4</v>
      </c>
      <c r="H84" s="225">
        <v>1.8744149999999998E-4</v>
      </c>
      <c r="I84" s="226">
        <v>1.8744149999999998E-4</v>
      </c>
      <c r="J84" s="226">
        <v>1.8744149999999998E-4</v>
      </c>
      <c r="K84" s="227">
        <v>1.8744149999999998E-4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0</v>
      </c>
      <c r="D85" s="225">
        <v>0</v>
      </c>
      <c r="E85" s="221">
        <v>0</v>
      </c>
      <c r="F85" s="225">
        <v>0</v>
      </c>
      <c r="G85" s="225">
        <v>0</v>
      </c>
      <c r="H85" s="225">
        <v>0</v>
      </c>
      <c r="I85" s="226">
        <v>0</v>
      </c>
      <c r="J85" s="226">
        <v>0</v>
      </c>
      <c r="K85" s="227">
        <v>0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</v>
      </c>
      <c r="D86" s="225">
        <v>0</v>
      </c>
      <c r="E86" s="221">
        <v>0</v>
      </c>
      <c r="F86" s="225">
        <v>0</v>
      </c>
      <c r="G86" s="225">
        <v>0</v>
      </c>
      <c r="H86" s="225">
        <v>0</v>
      </c>
      <c r="I86" s="226">
        <v>0</v>
      </c>
      <c r="J86" s="226">
        <v>0</v>
      </c>
      <c r="K86" s="227">
        <v>0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</v>
      </c>
      <c r="D87" s="225">
        <v>0</v>
      </c>
      <c r="E87" s="221">
        <v>0</v>
      </c>
      <c r="F87" s="225">
        <v>0</v>
      </c>
      <c r="G87" s="225">
        <v>0</v>
      </c>
      <c r="H87" s="225">
        <v>0</v>
      </c>
      <c r="I87" s="226">
        <v>0</v>
      </c>
      <c r="J87" s="226">
        <v>0</v>
      </c>
      <c r="K87" s="227">
        <v>0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</v>
      </c>
      <c r="D89" s="225">
        <v>0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8.9085119584809497E-2</v>
      </c>
      <c r="D91" s="225">
        <v>0.13116480863180063</v>
      </c>
      <c r="E91" s="221">
        <v>0.11268739562258592</v>
      </c>
      <c r="F91" s="225">
        <v>0.13082099737874139</v>
      </c>
      <c r="G91" s="225">
        <v>0.12092572232797759</v>
      </c>
      <c r="H91" s="225">
        <v>0.12092572232797759</v>
      </c>
      <c r="I91" s="226">
        <v>0.12092572232797759</v>
      </c>
      <c r="J91" s="226">
        <v>0.12092572232797759</v>
      </c>
      <c r="K91" s="227">
        <v>0.12092572232797759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1.5178576603074689</v>
      </c>
      <c r="D93" s="225">
        <v>2.0028076443263032</v>
      </c>
      <c r="E93" s="221">
        <v>2.245154082061338</v>
      </c>
      <c r="F93" s="225">
        <v>2.4126877458383249</v>
      </c>
      <c r="G93" s="225">
        <v>2.2962116225442268</v>
      </c>
      <c r="H93" s="225">
        <v>2.2962116225442268</v>
      </c>
      <c r="I93" s="226">
        <v>2.2962116225442268</v>
      </c>
      <c r="J93" s="226">
        <v>2.2962116225442268</v>
      </c>
      <c r="K93" s="227">
        <v>2.2962116225442268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0</v>
      </c>
      <c r="E95" s="221">
        <v>0</v>
      </c>
      <c r="F95" s="225">
        <v>0</v>
      </c>
      <c r="G95" s="225">
        <v>0</v>
      </c>
      <c r="H95" s="225">
        <v>0</v>
      </c>
      <c r="I95" s="226">
        <v>0</v>
      </c>
      <c r="J95" s="226">
        <v>0</v>
      </c>
      <c r="K95" s="227">
        <v>0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0</v>
      </c>
      <c r="E101" s="221">
        <v>0</v>
      </c>
      <c r="F101" s="225">
        <v>0</v>
      </c>
      <c r="G101" s="225">
        <v>0</v>
      </c>
      <c r="H101" s="225">
        <v>0</v>
      </c>
      <c r="I101" s="226">
        <v>0</v>
      </c>
      <c r="J101" s="226">
        <v>0</v>
      </c>
      <c r="K101" s="227">
        <v>0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2.51968E-7</v>
      </c>
      <c r="D106" s="225">
        <v>2.551176E-7</v>
      </c>
      <c r="E106" s="221">
        <v>2.5826720000000006E-7</v>
      </c>
      <c r="F106" s="225">
        <v>2.5316484800000004E-7</v>
      </c>
      <c r="G106" s="225">
        <v>2.6261364799999999E-7</v>
      </c>
      <c r="H106" s="225">
        <v>2.6261364799999999E-7</v>
      </c>
      <c r="I106" s="226">
        <v>2.6261364799999999E-7</v>
      </c>
      <c r="J106" s="226">
        <v>2.6261364799999999E-7</v>
      </c>
      <c r="K106" s="227">
        <v>2.6261364799999999E-7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2.9815056000000002E-6</v>
      </c>
      <c r="D107" s="225">
        <v>3.0388990000000003E-5</v>
      </c>
      <c r="E107" s="221">
        <v>7.6659900000000008E-5</v>
      </c>
      <c r="F107" s="225">
        <v>5.2457269999999995E-5</v>
      </c>
      <c r="G107" s="225">
        <v>3.7346567999999998E-5</v>
      </c>
      <c r="H107" s="225">
        <v>3.7346567999999998E-5</v>
      </c>
      <c r="I107" s="226">
        <v>3.7346567999999998E-5</v>
      </c>
      <c r="J107" s="226">
        <v>3.7346567999999998E-5</v>
      </c>
      <c r="K107" s="227">
        <v>3.7346567999999998E-5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0</v>
      </c>
      <c r="E109" s="221">
        <v>0</v>
      </c>
      <c r="F109" s="225">
        <v>0</v>
      </c>
      <c r="G109" s="225">
        <v>0</v>
      </c>
      <c r="H109" s="225">
        <v>0</v>
      </c>
      <c r="I109" s="226">
        <v>0</v>
      </c>
      <c r="J109" s="226">
        <v>0</v>
      </c>
      <c r="K109" s="227">
        <v>0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</v>
      </c>
      <c r="E112" s="221">
        <v>0</v>
      </c>
      <c r="F112" s="225">
        <v>0</v>
      </c>
      <c r="G112" s="225">
        <v>0</v>
      </c>
      <c r="H112" s="225">
        <v>0</v>
      </c>
      <c r="I112" s="226">
        <v>0</v>
      </c>
      <c r="J112" s="226">
        <v>0</v>
      </c>
      <c r="K112" s="227">
        <v>0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2.5295999999999999E-6</v>
      </c>
      <c r="D115" s="225">
        <v>2.5295999999999999E-6</v>
      </c>
      <c r="E115" s="221">
        <v>2.5295999999999999E-6</v>
      </c>
      <c r="F115" s="225">
        <v>2.0460000000000002E-7</v>
      </c>
      <c r="G115" s="225">
        <v>2.0460000000000002E-7</v>
      </c>
      <c r="H115" s="225">
        <v>2.0460000000000002E-7</v>
      </c>
      <c r="I115" s="226">
        <v>2.0460000000000002E-7</v>
      </c>
      <c r="J115" s="226">
        <v>2.0460000000000002E-7</v>
      </c>
      <c r="K115" s="227">
        <v>2.0460000000000002E-7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1.55E-4</v>
      </c>
      <c r="D119" s="225">
        <v>2.945E-4</v>
      </c>
      <c r="E119" s="221">
        <v>4.9909999999999998E-3</v>
      </c>
      <c r="F119" s="225">
        <v>4.6189999999999998E-3</v>
      </c>
      <c r="G119" s="225">
        <v>4.6189999999999998E-3</v>
      </c>
      <c r="H119" s="225">
        <v>4.6189999999999998E-3</v>
      </c>
      <c r="I119" s="226">
        <v>4.6189999999999998E-3</v>
      </c>
      <c r="J119" s="226">
        <v>4.6189999999999998E-3</v>
      </c>
      <c r="K119" s="227">
        <v>4.6189999999999998E-3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</v>
      </c>
      <c r="D121" s="225">
        <v>0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2.1581559539999998E-4</v>
      </c>
      <c r="D122" s="225">
        <v>2.9008578600000004E-4</v>
      </c>
      <c r="E122" s="221">
        <v>3.1676270580000004E-4</v>
      </c>
      <c r="F122" s="225">
        <v>2.9214313200000004E-4</v>
      </c>
      <c r="G122" s="225">
        <v>3.20426839026E-4</v>
      </c>
      <c r="H122" s="225">
        <v>3.20426839026E-4</v>
      </c>
      <c r="I122" s="226">
        <v>3.20426839026E-4</v>
      </c>
      <c r="J122" s="226">
        <v>3.20426839026E-4</v>
      </c>
      <c r="K122" s="227">
        <v>3.20426839026E-4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1.865033632912719E-4</v>
      </c>
      <c r="D130" s="225">
        <v>1.865033632912719E-4</v>
      </c>
      <c r="E130" s="221">
        <v>1.865033632912719E-4</v>
      </c>
      <c r="F130" s="225">
        <v>1.865033632912719E-4</v>
      </c>
      <c r="G130" s="225">
        <v>1.865033632912719E-4</v>
      </c>
      <c r="H130" s="225">
        <v>1.865033632912719E-4</v>
      </c>
      <c r="I130" s="226">
        <v>1.865033632912719E-4</v>
      </c>
      <c r="J130" s="226">
        <v>1.865033632912719E-4</v>
      </c>
      <c r="K130" s="227">
        <v>1.865033632912719E-4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1.6300132298633374E-3</v>
      </c>
      <c r="D131" s="225">
        <v>1.6082995898633403E-3</v>
      </c>
      <c r="E131" s="221">
        <v>1.4019232898633406E-3</v>
      </c>
      <c r="F131" s="225">
        <v>1.3358746898633404E-3</v>
      </c>
      <c r="G131" s="225">
        <v>1.2407726577777765E-3</v>
      </c>
      <c r="H131" s="225">
        <v>1.2407726577777765E-3</v>
      </c>
      <c r="I131" s="226">
        <v>1.2407726577777765E-3</v>
      </c>
      <c r="J131" s="226">
        <v>1.2407726577777765E-3</v>
      </c>
      <c r="K131" s="227">
        <v>1.2407726577777765E-3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</v>
      </c>
      <c r="D134" s="225">
        <v>0</v>
      </c>
      <c r="E134" s="221">
        <v>0</v>
      </c>
      <c r="F134" s="225">
        <v>0</v>
      </c>
      <c r="G134" s="225">
        <v>0</v>
      </c>
      <c r="H134" s="225">
        <v>0</v>
      </c>
      <c r="I134" s="226">
        <v>0</v>
      </c>
      <c r="J134" s="226">
        <v>0</v>
      </c>
      <c r="K134" s="227">
        <v>0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</v>
      </c>
      <c r="D136" s="225">
        <v>0</v>
      </c>
      <c r="E136" s="221">
        <v>0</v>
      </c>
      <c r="F136" s="225">
        <v>0</v>
      </c>
      <c r="G136" s="225">
        <v>0</v>
      </c>
      <c r="H136" s="225">
        <v>0</v>
      </c>
      <c r="I136" s="226">
        <v>0</v>
      </c>
      <c r="J136" s="226">
        <v>0</v>
      </c>
      <c r="K136" s="227">
        <v>0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4.1816927973640002E-3</v>
      </c>
      <c r="D137" s="225">
        <v>3.5357801858809999E-3</v>
      </c>
      <c r="E137" s="221">
        <v>4.8300929724750001E-3</v>
      </c>
      <c r="F137" s="225">
        <v>3.3581609079750001E-3</v>
      </c>
      <c r="G137" s="225">
        <v>6.9724589300000006E-3</v>
      </c>
      <c r="H137" s="225">
        <v>6.9724589300000006E-3</v>
      </c>
      <c r="I137" s="226">
        <v>6.9724589300000006E-3</v>
      </c>
      <c r="J137" s="226">
        <v>6.9724589300000006E-3</v>
      </c>
      <c r="K137" s="227">
        <v>6.9724589300000006E-3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</v>
      </c>
      <c r="D144" s="225">
        <v>0</v>
      </c>
      <c r="E144" s="221">
        <v>0</v>
      </c>
      <c r="F144" s="225">
        <v>0</v>
      </c>
      <c r="G144" s="225">
        <v>0</v>
      </c>
      <c r="H144" s="225">
        <v>0</v>
      </c>
      <c r="I144" s="226">
        <v>0</v>
      </c>
      <c r="J144" s="226">
        <v>0</v>
      </c>
      <c r="K144" s="227">
        <v>0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</v>
      </c>
      <c r="E145" s="221">
        <v>0</v>
      </c>
      <c r="F145" s="225">
        <v>0</v>
      </c>
      <c r="G145" s="225">
        <v>0</v>
      </c>
      <c r="H145" s="225">
        <v>0</v>
      </c>
      <c r="I145" s="226">
        <v>0</v>
      </c>
      <c r="J145" s="226">
        <v>0</v>
      </c>
      <c r="K145" s="227">
        <v>0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1.6424658350694506E-2</v>
      </c>
      <c r="D146" s="225">
        <v>1.4062643947792504E-2</v>
      </c>
      <c r="E146" s="221">
        <v>2.4739811596198945E-2</v>
      </c>
      <c r="F146" s="225">
        <v>2.9451762798824509E-2</v>
      </c>
      <c r="G146" s="225">
        <v>2.8818525096614228E-2</v>
      </c>
      <c r="H146" s="225">
        <v>2.8818525096614228E-2</v>
      </c>
      <c r="I146" s="226">
        <v>2.8818525096614228E-2</v>
      </c>
      <c r="J146" s="226">
        <v>2.8818525096614228E-2</v>
      </c>
      <c r="K146" s="227">
        <v>2.8818525096614228E-2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1.118082392137613E-3</v>
      </c>
      <c r="D147" s="225">
        <v>1.1955495259161704E-3</v>
      </c>
      <c r="E147" s="221">
        <v>6.7857357000000013E-4</v>
      </c>
      <c r="F147" s="225">
        <v>1.5066429773666677E-3</v>
      </c>
      <c r="G147" s="225">
        <v>1.5485202695562801E-3</v>
      </c>
      <c r="H147" s="225">
        <v>1.5485202695562801E-3</v>
      </c>
      <c r="I147" s="226">
        <v>1.5485202695562801E-3</v>
      </c>
      <c r="J147" s="226">
        <v>1.5485202695562801E-3</v>
      </c>
      <c r="K147" s="227">
        <v>1.5485202695562801E-3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0</v>
      </c>
      <c r="G148" s="225">
        <v>0</v>
      </c>
      <c r="H148" s="225">
        <v>0</v>
      </c>
      <c r="I148" s="226">
        <v>0</v>
      </c>
      <c r="J148" s="226">
        <v>0</v>
      </c>
      <c r="K148" s="227">
        <v>0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</v>
      </c>
      <c r="D149" s="225">
        <v>0</v>
      </c>
      <c r="E149" s="221">
        <v>0</v>
      </c>
      <c r="F149" s="225">
        <v>0</v>
      </c>
      <c r="G149" s="225">
        <v>0</v>
      </c>
      <c r="H149" s="225">
        <v>0</v>
      </c>
      <c r="I149" s="226">
        <v>0</v>
      </c>
      <c r="J149" s="226">
        <v>0</v>
      </c>
      <c r="K149" s="227">
        <v>0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7.9477021836485653E-2</v>
      </c>
      <c r="D150" s="225">
        <v>5.0616596870081375E-2</v>
      </c>
      <c r="E150" s="221">
        <v>5.9820022577337241E-2</v>
      </c>
      <c r="F150" s="225">
        <v>0.10242869631282231</v>
      </c>
      <c r="G150" s="225">
        <v>0.1260903905822863</v>
      </c>
      <c r="H150" s="225">
        <v>0.1260903905822863</v>
      </c>
      <c r="I150" s="226">
        <v>0.1260903905822863</v>
      </c>
      <c r="J150" s="226">
        <v>0.1260903905822863</v>
      </c>
      <c r="K150" s="227">
        <v>0.1260903905822863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5.951999999999999E-3</v>
      </c>
      <c r="D164" s="225">
        <v>5.951999999999999E-3</v>
      </c>
      <c r="E164" s="221">
        <v>5.9724599999999997E-3</v>
      </c>
      <c r="F164" s="225">
        <v>6.7604800000000001E-3</v>
      </c>
      <c r="G164" s="225">
        <v>5.4560000000000008E-3</v>
      </c>
      <c r="H164" s="225">
        <v>5.4560000000000008E-3</v>
      </c>
      <c r="I164" s="226">
        <v>5.4560000000000008E-3</v>
      </c>
      <c r="J164" s="226">
        <v>5.4560000000000008E-3</v>
      </c>
      <c r="K164" s="227">
        <v>5.4560000000000008E-3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</v>
      </c>
      <c r="D165" s="225">
        <v>0</v>
      </c>
      <c r="E165" s="221">
        <v>0</v>
      </c>
      <c r="F165" s="225">
        <v>0</v>
      </c>
      <c r="G165" s="225">
        <v>0</v>
      </c>
      <c r="H165" s="225">
        <v>0</v>
      </c>
      <c r="I165" s="226">
        <v>0</v>
      </c>
      <c r="J165" s="226">
        <v>0</v>
      </c>
      <c r="K165" s="227">
        <v>0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</v>
      </c>
      <c r="D168" s="225">
        <v>0</v>
      </c>
      <c r="E168" s="221">
        <v>0</v>
      </c>
      <c r="F168" s="225">
        <v>0</v>
      </c>
      <c r="G168" s="225">
        <v>0</v>
      </c>
      <c r="H168" s="225">
        <v>0</v>
      </c>
      <c r="I168" s="226">
        <v>0</v>
      </c>
      <c r="J168" s="226">
        <v>0</v>
      </c>
      <c r="K168" s="227">
        <v>0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0.31</v>
      </c>
      <c r="D169" s="225">
        <v>0.31</v>
      </c>
      <c r="E169" s="221">
        <v>0.31</v>
      </c>
      <c r="F169" s="225">
        <v>0.31</v>
      </c>
      <c r="G169" s="225">
        <v>0.31</v>
      </c>
      <c r="H169" s="225">
        <v>0.31</v>
      </c>
      <c r="I169" s="226">
        <v>0.31</v>
      </c>
      <c r="J169" s="226">
        <v>0.31</v>
      </c>
      <c r="K169" s="227">
        <v>0.31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9.9933925E-3</v>
      </c>
      <c r="D170" s="225">
        <v>7.4328653499999989E-3</v>
      </c>
      <c r="E170" s="221">
        <v>9.9600671900000014E-3</v>
      </c>
      <c r="F170" s="225">
        <v>5.3030159300000001E-3</v>
      </c>
      <c r="G170" s="225">
        <v>5.4682372500000007E-3</v>
      </c>
      <c r="H170" s="225">
        <v>5.4682372500000007E-3</v>
      </c>
      <c r="I170" s="226">
        <v>5.4682372500000007E-3</v>
      </c>
      <c r="J170" s="226">
        <v>5.4682372500000007E-3</v>
      </c>
      <c r="K170" s="227">
        <v>5.4682372500000007E-3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1.6703343230182927E-2</v>
      </c>
      <c r="D175" s="225">
        <v>1.7909630369388405E-2</v>
      </c>
      <c r="E175" s="221">
        <v>1.780073345171997E-2</v>
      </c>
      <c r="F175" s="225">
        <v>1.5820555564156926E-2</v>
      </c>
      <c r="G175" s="225">
        <v>1.6452526964596551E-2</v>
      </c>
      <c r="H175" s="225">
        <v>1.6452526964596551E-2</v>
      </c>
      <c r="I175" s="226">
        <v>1.6452526964596551E-2</v>
      </c>
      <c r="J175" s="226">
        <v>1.6452526964596551E-2</v>
      </c>
      <c r="K175" s="227">
        <v>1.6452526964596551E-2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1.4721620999999999E-2</v>
      </c>
      <c r="D176" s="225">
        <v>1.2800209999999999E-2</v>
      </c>
      <c r="E176" s="221">
        <v>1.6067824520000003E-2</v>
      </c>
      <c r="F176" s="225">
        <v>2.9786315280000003E-2</v>
      </c>
      <c r="G176" s="225">
        <v>3.0777444799999998E-2</v>
      </c>
      <c r="H176" s="225">
        <v>3.0777444799999998E-2</v>
      </c>
      <c r="I176" s="226">
        <v>3.0777444799999998E-2</v>
      </c>
      <c r="J176" s="226">
        <v>3.0777444799999998E-2</v>
      </c>
      <c r="K176" s="227">
        <v>3.0777444799999998E-2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</v>
      </c>
      <c r="E180" s="221">
        <v>0</v>
      </c>
      <c r="F180" s="225">
        <v>0</v>
      </c>
      <c r="G180" s="225">
        <v>0</v>
      </c>
      <c r="H180" s="225">
        <v>0</v>
      </c>
      <c r="I180" s="226">
        <v>0</v>
      </c>
      <c r="J180" s="226">
        <v>0</v>
      </c>
      <c r="K180" s="227">
        <v>0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</v>
      </c>
      <c r="D186" s="225">
        <v>0</v>
      </c>
      <c r="E186" s="221">
        <v>0</v>
      </c>
      <c r="F186" s="225">
        <v>0</v>
      </c>
      <c r="G186" s="225">
        <v>0</v>
      </c>
      <c r="H186" s="225">
        <v>0</v>
      </c>
      <c r="I186" s="226">
        <v>0</v>
      </c>
      <c r="J186" s="226">
        <v>0</v>
      </c>
      <c r="K186" s="227">
        <v>0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1.8282684000000001E-4</v>
      </c>
      <c r="D190" s="225">
        <v>1.1822811000000001E-4</v>
      </c>
      <c r="E190" s="221">
        <v>1.1642614200000002E-4</v>
      </c>
      <c r="F190" s="225">
        <v>1.353286431E-4</v>
      </c>
      <c r="G190" s="225">
        <v>1.3120188900000003E-4</v>
      </c>
      <c r="H190" s="225">
        <v>1.3120188900000003E-4</v>
      </c>
      <c r="I190" s="226">
        <v>1.3120188900000003E-4</v>
      </c>
      <c r="J190" s="226">
        <v>1.3120188900000003E-4</v>
      </c>
      <c r="K190" s="227">
        <v>1.3120188900000003E-4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9.2381143519656872E-2</v>
      </c>
      <c r="D192" s="225">
        <v>9.9528844721962245E-2</v>
      </c>
      <c r="E192" s="221">
        <v>9.6708269866225965E-2</v>
      </c>
      <c r="F192" s="225">
        <v>9.5093545962296244E-2</v>
      </c>
      <c r="G192" s="225">
        <v>8.954597061734193E-2</v>
      </c>
      <c r="H192" s="225">
        <v>8.954597061734193E-2</v>
      </c>
      <c r="I192" s="226">
        <v>8.954597061734193E-2</v>
      </c>
      <c r="J192" s="226">
        <v>8.954597061734193E-2</v>
      </c>
      <c r="K192" s="227">
        <v>8.954597061734193E-2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0</v>
      </c>
      <c r="D193" s="225">
        <v>0</v>
      </c>
      <c r="E193" s="221">
        <v>0</v>
      </c>
      <c r="F193" s="225">
        <v>0</v>
      </c>
      <c r="G193" s="225">
        <v>0</v>
      </c>
      <c r="H193" s="225">
        <v>0</v>
      </c>
      <c r="I193" s="226">
        <v>0</v>
      </c>
      <c r="J193" s="226">
        <v>0</v>
      </c>
      <c r="K193" s="227">
        <v>0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</v>
      </c>
      <c r="D195" s="225">
        <v>0</v>
      </c>
      <c r="E195" s="221">
        <v>0</v>
      </c>
      <c r="F195" s="225">
        <v>0</v>
      </c>
      <c r="G195" s="225">
        <v>0</v>
      </c>
      <c r="H195" s="225">
        <v>0</v>
      </c>
      <c r="I195" s="226">
        <v>0</v>
      </c>
      <c r="J195" s="226">
        <v>0</v>
      </c>
      <c r="K195" s="227">
        <v>0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1.8599999999999998E-2</v>
      </c>
      <c r="D197" s="225">
        <v>1.8599999999999998E-2</v>
      </c>
      <c r="E197" s="221">
        <v>1.8599999999999998E-2</v>
      </c>
      <c r="F197" s="225">
        <v>1.8599999999999998E-2</v>
      </c>
      <c r="G197" s="225">
        <v>1.8599999999999998E-2</v>
      </c>
      <c r="H197" s="225">
        <v>1.8599999999999998E-2</v>
      </c>
      <c r="I197" s="226">
        <v>1.8599999999999998E-2</v>
      </c>
      <c r="J197" s="226">
        <v>1.8599999999999998E-2</v>
      </c>
      <c r="K197" s="227">
        <v>1.8599999999999998E-2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2.5867995141929025</v>
      </c>
      <c r="D202" s="231">
        <f t="shared" ref="D202:K202" si="0">SUM(D7:D201)</f>
        <v>3.0913623276920719</v>
      </c>
      <c r="E202" s="231">
        <f t="shared" si="0"/>
        <v>3.3771645299321817</v>
      </c>
      <c r="F202" s="231">
        <f t="shared" si="0"/>
        <v>3.5080218051805234</v>
      </c>
      <c r="G202" s="231">
        <f t="shared" si="0"/>
        <v>3.4001269630244608</v>
      </c>
      <c r="H202" s="231">
        <f t="shared" si="0"/>
        <v>3.4001269630244608</v>
      </c>
      <c r="I202" s="232">
        <f t="shared" si="0"/>
        <v>3.4001269630244608</v>
      </c>
      <c r="J202" s="232">
        <f t="shared" si="0"/>
        <v>3.4001269630244608</v>
      </c>
      <c r="K202" s="233">
        <f t="shared" si="0"/>
        <v>3.4001269630244608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6.2E-4</v>
      </c>
      <c r="D204" s="225">
        <f t="shared" si="1"/>
        <v>6.2E-4</v>
      </c>
      <c r="E204" s="225">
        <f t="shared" si="1"/>
        <v>6.2E-4</v>
      </c>
      <c r="F204" s="225">
        <f t="shared" si="1"/>
        <v>6.2E-4</v>
      </c>
      <c r="G204" s="225">
        <f t="shared" si="1"/>
        <v>6.2E-4</v>
      </c>
      <c r="H204" s="225">
        <f t="shared" si="1"/>
        <v>6.2E-4</v>
      </c>
      <c r="I204" s="225">
        <f t="shared" si="1"/>
        <v>6.2E-4</v>
      </c>
      <c r="J204" s="225">
        <f t="shared" si="1"/>
        <v>6.2E-4</v>
      </c>
      <c r="K204" s="227">
        <f t="shared" si="1"/>
        <v>6.2E-4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</v>
      </c>
      <c r="D205" s="225">
        <f t="shared" si="2"/>
        <v>0</v>
      </c>
      <c r="E205" s="225">
        <f t="shared" si="2"/>
        <v>0</v>
      </c>
      <c r="F205" s="225">
        <f t="shared" si="2"/>
        <v>0</v>
      </c>
      <c r="G205" s="225">
        <f t="shared" si="2"/>
        <v>0</v>
      </c>
      <c r="H205" s="225">
        <f t="shared" si="2"/>
        <v>0</v>
      </c>
      <c r="I205" s="225">
        <f t="shared" si="2"/>
        <v>0</v>
      </c>
      <c r="J205" s="225">
        <f t="shared" si="2"/>
        <v>0</v>
      </c>
      <c r="K205" s="227">
        <f t="shared" si="2"/>
        <v>0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</v>
      </c>
      <c r="D206" s="225">
        <f t="shared" si="3"/>
        <v>0</v>
      </c>
      <c r="E206" s="221">
        <f t="shared" si="3"/>
        <v>0</v>
      </c>
      <c r="F206" s="225">
        <f t="shared" si="3"/>
        <v>0</v>
      </c>
      <c r="G206" s="225">
        <f t="shared" si="3"/>
        <v>0</v>
      </c>
      <c r="H206" s="225">
        <f t="shared" si="3"/>
        <v>0</v>
      </c>
      <c r="I206" s="226">
        <f t="shared" si="3"/>
        <v>0</v>
      </c>
      <c r="J206" s="226">
        <f t="shared" si="3"/>
        <v>0</v>
      </c>
      <c r="K206" s="227">
        <f t="shared" si="3"/>
        <v>0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</v>
      </c>
      <c r="D207" s="225">
        <f t="shared" si="4"/>
        <v>0</v>
      </c>
      <c r="E207" s="221">
        <f t="shared" si="4"/>
        <v>0</v>
      </c>
      <c r="F207" s="225">
        <f t="shared" si="4"/>
        <v>0</v>
      </c>
      <c r="G207" s="225">
        <f t="shared" si="4"/>
        <v>0</v>
      </c>
      <c r="H207" s="225">
        <f t="shared" si="4"/>
        <v>0</v>
      </c>
      <c r="I207" s="226">
        <f t="shared" si="4"/>
        <v>0</v>
      </c>
      <c r="J207" s="226">
        <f t="shared" si="4"/>
        <v>0</v>
      </c>
      <c r="K207" s="227">
        <f t="shared" si="4"/>
        <v>0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2.7815679999999997E-6</v>
      </c>
      <c r="D208" s="225">
        <f t="shared" si="5"/>
        <v>2.7847176000000001E-6</v>
      </c>
      <c r="E208" s="221">
        <f t="shared" si="5"/>
        <v>2.7878672E-6</v>
      </c>
      <c r="F208" s="225">
        <f t="shared" si="5"/>
        <v>4.5776484800000005E-7</v>
      </c>
      <c r="G208" s="225">
        <f t="shared" si="5"/>
        <v>4.6721364800000001E-7</v>
      </c>
      <c r="H208" s="225">
        <f t="shared" si="5"/>
        <v>4.6721364800000001E-7</v>
      </c>
      <c r="I208" s="226">
        <f t="shared" si="5"/>
        <v>4.6721364800000001E-7</v>
      </c>
      <c r="J208" s="226">
        <f t="shared" si="5"/>
        <v>4.6721364800000001E-7</v>
      </c>
      <c r="K208" s="227">
        <f t="shared" si="5"/>
        <v>4.6721364800000001E-7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6.2E-4</v>
      </c>
      <c r="D210" s="240">
        <f t="shared" si="6"/>
        <v>6.2E-4</v>
      </c>
      <c r="E210" s="240">
        <f t="shared" si="6"/>
        <v>6.2E-4</v>
      </c>
      <c r="F210" s="240">
        <f t="shared" si="6"/>
        <v>6.2E-4</v>
      </c>
      <c r="G210" s="240">
        <f t="shared" si="6"/>
        <v>6.2E-4</v>
      </c>
      <c r="H210" s="240">
        <f t="shared" si="6"/>
        <v>6.2E-4</v>
      </c>
      <c r="I210" s="241">
        <f t="shared" si="6"/>
        <v>6.2E-4</v>
      </c>
      <c r="J210" s="241">
        <f t="shared" si="6"/>
        <v>6.2E-4</v>
      </c>
      <c r="K210" s="242">
        <f t="shared" si="6"/>
        <v>6.2E-4</v>
      </c>
    </row>
    <row r="211" spans="2:11">
      <c r="B211" s="239" t="s">
        <v>25</v>
      </c>
      <c r="C211" s="243">
        <f t="shared" ref="C211:K211" si="7">SUMIF($N$7:$N$208,$B$211,C$7:C$208)</f>
        <v>2.6040000000000001E-2</v>
      </c>
      <c r="D211" s="243">
        <f t="shared" si="7"/>
        <v>3.2756666666666663E-2</v>
      </c>
      <c r="E211" s="243">
        <f t="shared" si="7"/>
        <v>2.8519999999999997E-2</v>
      </c>
      <c r="F211" s="243">
        <f t="shared" si="7"/>
        <v>2.8519999999999997E-2</v>
      </c>
      <c r="G211" s="243">
        <f t="shared" si="7"/>
        <v>2.8519999999999997E-2</v>
      </c>
      <c r="H211" s="243">
        <f t="shared" si="7"/>
        <v>2.8519999999999997E-2</v>
      </c>
      <c r="I211" s="244">
        <f t="shared" si="7"/>
        <v>2.8519999999999997E-2</v>
      </c>
      <c r="J211" s="244">
        <f t="shared" si="7"/>
        <v>2.8519999999999997E-2</v>
      </c>
      <c r="K211" s="245">
        <f t="shared" si="7"/>
        <v>2.8519999999999997E-2</v>
      </c>
    </row>
    <row r="212" spans="2:11">
      <c r="B212" s="239" t="s">
        <v>239</v>
      </c>
      <c r="C212" s="243">
        <f t="shared" ref="C212:K212" si="8">SUMIF($N$7:$N$208,$B$212,C$7:C$208)</f>
        <v>0</v>
      </c>
      <c r="D212" s="243">
        <f t="shared" si="8"/>
        <v>0</v>
      </c>
      <c r="E212" s="243">
        <f t="shared" si="8"/>
        <v>0</v>
      </c>
      <c r="F212" s="243">
        <f t="shared" si="8"/>
        <v>0</v>
      </c>
      <c r="G212" s="243">
        <f t="shared" si="8"/>
        <v>0</v>
      </c>
      <c r="H212" s="243">
        <f t="shared" si="8"/>
        <v>0</v>
      </c>
      <c r="I212" s="244">
        <f t="shared" si="8"/>
        <v>0</v>
      </c>
      <c r="J212" s="244">
        <f t="shared" si="8"/>
        <v>0</v>
      </c>
      <c r="K212" s="245">
        <f t="shared" si="8"/>
        <v>0</v>
      </c>
    </row>
    <row r="213" spans="2:11">
      <c r="B213" s="239" t="s">
        <v>429</v>
      </c>
      <c r="C213" s="243">
        <f t="shared" ref="C213:K213" si="9">SUMIF($N$7:$N$208,$B$213,C$7:C$208)</f>
        <v>2.4497951125439776</v>
      </c>
      <c r="D213" s="243">
        <f t="shared" si="9"/>
        <v>2.9470344394717234</v>
      </c>
      <c r="E213" s="243">
        <f t="shared" si="9"/>
        <v>3.158850414739844</v>
      </c>
      <c r="F213" s="243">
        <f t="shared" si="9"/>
        <v>3.359390705497753</v>
      </c>
      <c r="G213" s="243">
        <f t="shared" si="9"/>
        <v>3.2402617057725007</v>
      </c>
      <c r="H213" s="243">
        <f t="shared" si="9"/>
        <v>3.2402617057725007</v>
      </c>
      <c r="I213" s="244">
        <f t="shared" si="9"/>
        <v>3.2402617057725007</v>
      </c>
      <c r="J213" s="244">
        <f t="shared" si="9"/>
        <v>3.2402617057725007</v>
      </c>
      <c r="K213" s="245">
        <f t="shared" si="9"/>
        <v>3.2402617057725007</v>
      </c>
    </row>
    <row r="214" spans="2:11">
      <c r="B214" s="239" t="s">
        <v>430</v>
      </c>
      <c r="C214" s="243">
        <f t="shared" ref="C214:K214" si="10">SUMIF($N$7:$N$208,$B$214,C$7:C$208)</f>
        <v>0</v>
      </c>
      <c r="D214" s="243">
        <f t="shared" si="10"/>
        <v>0</v>
      </c>
      <c r="E214" s="243">
        <f t="shared" si="10"/>
        <v>0</v>
      </c>
      <c r="F214" s="243">
        <f t="shared" si="10"/>
        <v>0</v>
      </c>
      <c r="G214" s="243">
        <f t="shared" si="10"/>
        <v>0</v>
      </c>
      <c r="H214" s="243">
        <f t="shared" si="10"/>
        <v>0</v>
      </c>
      <c r="I214" s="244">
        <f t="shared" si="10"/>
        <v>0</v>
      </c>
      <c r="J214" s="244">
        <f t="shared" si="10"/>
        <v>0</v>
      </c>
      <c r="K214" s="245">
        <f t="shared" si="10"/>
        <v>0</v>
      </c>
    </row>
    <row r="215" spans="2:11">
      <c r="B215" s="239" t="s">
        <v>431</v>
      </c>
      <c r="C215" s="243">
        <f t="shared" ref="C215:K215" si="11">SUMIF($N$7:$N$208,$B$215,C$7:C$208)</f>
        <v>0.11034440164892415</v>
      </c>
      <c r="D215" s="243">
        <f t="shared" si="11"/>
        <v>0.11095122155368137</v>
      </c>
      <c r="E215" s="243">
        <f t="shared" si="11"/>
        <v>0.18917411519233723</v>
      </c>
      <c r="F215" s="243">
        <f t="shared" si="11"/>
        <v>0.1194910996827703</v>
      </c>
      <c r="G215" s="243">
        <f t="shared" si="11"/>
        <v>0.1307252572519603</v>
      </c>
      <c r="H215" s="243">
        <f t="shared" si="11"/>
        <v>0.1307252572519603</v>
      </c>
      <c r="I215" s="244">
        <f t="shared" si="11"/>
        <v>0.1307252572519603</v>
      </c>
      <c r="J215" s="244">
        <f t="shared" si="11"/>
        <v>0.1307252572519603</v>
      </c>
      <c r="K215" s="245">
        <f t="shared" si="11"/>
        <v>0.1307252572519603</v>
      </c>
    </row>
    <row r="216" spans="2:11">
      <c r="B216" s="246" t="s">
        <v>476</v>
      </c>
      <c r="C216" s="247">
        <f t="shared" ref="C216:K217" si="12">SUMIF($O$7:$O$208,$B216,C$7:C$208)</f>
        <v>0.4270271147983194</v>
      </c>
      <c r="D216" s="247">
        <f t="shared" si="12"/>
        <v>0.49357222860162819</v>
      </c>
      <c r="E216" s="247">
        <f t="shared" si="12"/>
        <v>0.58421068770616702</v>
      </c>
      <c r="F216" s="247">
        <f t="shared" si="12"/>
        <v>0.49793563877251834</v>
      </c>
      <c r="G216" s="247">
        <f t="shared" si="12"/>
        <v>0.46888370075874802</v>
      </c>
      <c r="H216" s="247">
        <f t="shared" si="12"/>
        <v>0.46888370075874802</v>
      </c>
      <c r="I216" s="247">
        <f t="shared" si="12"/>
        <v>0.46888370075874802</v>
      </c>
      <c r="J216" s="247">
        <f t="shared" si="12"/>
        <v>0.46888370075874802</v>
      </c>
      <c r="K216" s="248">
        <f t="shared" si="12"/>
        <v>0.46888370075874802</v>
      </c>
    </row>
    <row r="217" spans="2:11" ht="13.5" thickBot="1">
      <c r="B217" s="246" t="s">
        <v>475</v>
      </c>
      <c r="C217" s="247">
        <f t="shared" si="12"/>
        <v>1.8599999999999998E-2</v>
      </c>
      <c r="D217" s="247">
        <f t="shared" si="12"/>
        <v>1.8599999999999998E-2</v>
      </c>
      <c r="E217" s="247">
        <f t="shared" si="12"/>
        <v>1.8599999999999998E-2</v>
      </c>
      <c r="F217" s="247">
        <f t="shared" si="12"/>
        <v>1.8599999999999998E-2</v>
      </c>
      <c r="G217" s="247">
        <f t="shared" si="12"/>
        <v>1.8599999999999998E-2</v>
      </c>
      <c r="H217" s="247">
        <f t="shared" si="12"/>
        <v>1.8599999999999998E-2</v>
      </c>
      <c r="I217" s="247">
        <f t="shared" si="12"/>
        <v>1.8599999999999998E-2</v>
      </c>
      <c r="J217" s="247">
        <f t="shared" si="12"/>
        <v>1.8599999999999998E-2</v>
      </c>
      <c r="K217" s="248">
        <f t="shared" si="12"/>
        <v>1.8599999999999998E-2</v>
      </c>
    </row>
    <row r="218" spans="2:11" ht="13.5" thickBot="1">
      <c r="B218" s="249" t="s">
        <v>428</v>
      </c>
      <c r="C218" s="250">
        <f t="shared" ref="C218:K218" si="13">SUM(C210:C215)</f>
        <v>2.5867995141929021</v>
      </c>
      <c r="D218" s="250">
        <f t="shared" si="13"/>
        <v>3.0913623276920714</v>
      </c>
      <c r="E218" s="250">
        <f t="shared" si="13"/>
        <v>3.3771645299321813</v>
      </c>
      <c r="F218" s="250">
        <f t="shared" si="13"/>
        <v>3.5080218051805234</v>
      </c>
      <c r="G218" s="250">
        <f t="shared" si="13"/>
        <v>3.4001269630244608</v>
      </c>
      <c r="H218" s="250">
        <f t="shared" si="13"/>
        <v>3.4001269630244608</v>
      </c>
      <c r="I218" s="251">
        <f t="shared" si="13"/>
        <v>3.4001269630244608</v>
      </c>
      <c r="J218" s="251">
        <f t="shared" si="13"/>
        <v>3.4001269630244608</v>
      </c>
      <c r="K218" s="252">
        <f t="shared" si="13"/>
        <v>3.4001269630244608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2.3967841210664675E-4</v>
      </c>
      <c r="D221" s="255">
        <f t="shared" ref="D221:K221" si="15">D210/D$218</f>
        <v>2.0055882626443061E-4</v>
      </c>
      <c r="E221" s="255">
        <f t="shared" si="15"/>
        <v>1.8358596227837634E-4</v>
      </c>
      <c r="F221" s="255">
        <f t="shared" si="15"/>
        <v>1.767377839796793E-4</v>
      </c>
      <c r="G221" s="255">
        <f t="shared" si="15"/>
        <v>1.8234613199517153E-4</v>
      </c>
      <c r="H221" s="255">
        <f t="shared" si="15"/>
        <v>1.8234613199517153E-4</v>
      </c>
      <c r="I221" s="255">
        <f t="shared" si="15"/>
        <v>1.8234613199517153E-4</v>
      </c>
      <c r="J221" s="255">
        <f t="shared" si="15"/>
        <v>1.8234613199517153E-4</v>
      </c>
      <c r="K221" s="256">
        <f t="shared" si="15"/>
        <v>1.8234613199517153E-4</v>
      </c>
    </row>
    <row r="222" spans="2:11" ht="15">
      <c r="B222" s="257" t="s">
        <v>25</v>
      </c>
      <c r="C222" s="258">
        <f t="shared" ref="C222:K226" si="16">C211/C$218</f>
        <v>1.0066493308479163E-2</v>
      </c>
      <c r="D222" s="258">
        <f t="shared" si="16"/>
        <v>1.059619132097075E-2</v>
      </c>
      <c r="E222" s="258">
        <f t="shared" si="16"/>
        <v>8.4449542648053107E-3</v>
      </c>
      <c r="F222" s="258">
        <f t="shared" si="16"/>
        <v>8.1299380630652472E-3</v>
      </c>
      <c r="G222" s="258">
        <f t="shared" si="16"/>
        <v>8.3879220717778882E-3</v>
      </c>
      <c r="H222" s="258">
        <f t="shared" si="16"/>
        <v>8.3879220717778882E-3</v>
      </c>
      <c r="I222" s="258">
        <f t="shared" si="16"/>
        <v>8.3879220717778882E-3</v>
      </c>
      <c r="J222" s="258">
        <f t="shared" si="16"/>
        <v>8.3879220717778882E-3</v>
      </c>
      <c r="K222" s="259">
        <f t="shared" si="16"/>
        <v>8.3879220717778882E-3</v>
      </c>
    </row>
    <row r="223" spans="2:11" ht="15">
      <c r="B223" s="257" t="s">
        <v>239</v>
      </c>
      <c r="C223" s="258">
        <f t="shared" si="16"/>
        <v>0</v>
      </c>
      <c r="D223" s="258">
        <f t="shared" si="16"/>
        <v>0</v>
      </c>
      <c r="E223" s="258">
        <f t="shared" si="16"/>
        <v>0</v>
      </c>
      <c r="F223" s="258">
        <f t="shared" si="16"/>
        <v>0</v>
      </c>
      <c r="G223" s="258">
        <f t="shared" si="16"/>
        <v>0</v>
      </c>
      <c r="H223" s="258">
        <f t="shared" si="16"/>
        <v>0</v>
      </c>
      <c r="I223" s="258">
        <f t="shared" si="16"/>
        <v>0</v>
      </c>
      <c r="J223" s="258">
        <f t="shared" si="16"/>
        <v>0</v>
      </c>
      <c r="K223" s="259">
        <f t="shared" si="16"/>
        <v>0</v>
      </c>
    </row>
    <row r="224" spans="2:11" ht="15">
      <c r="B224" s="257" t="s">
        <v>429</v>
      </c>
      <c r="C224" s="258">
        <f t="shared" si="16"/>
        <v>0.94703710090510407</v>
      </c>
      <c r="D224" s="258">
        <f t="shared" si="16"/>
        <v>0.95331252926016619</v>
      </c>
      <c r="E224" s="258">
        <f t="shared" si="16"/>
        <v>0.93535579529590718</v>
      </c>
      <c r="F224" s="258">
        <f t="shared" si="16"/>
        <v>0.95763107872839404</v>
      </c>
      <c r="G224" s="258">
        <f t="shared" si="16"/>
        <v>0.95298256241885815</v>
      </c>
      <c r="H224" s="258">
        <f t="shared" si="16"/>
        <v>0.95298256241885815</v>
      </c>
      <c r="I224" s="258">
        <f t="shared" si="16"/>
        <v>0.95298256241885815</v>
      </c>
      <c r="J224" s="258">
        <f t="shared" si="16"/>
        <v>0.95298256241885815</v>
      </c>
      <c r="K224" s="259">
        <f t="shared" si="16"/>
        <v>0.95298256241885815</v>
      </c>
    </row>
    <row r="225" spans="2:11" ht="15">
      <c r="B225" s="257" t="s">
        <v>430</v>
      </c>
      <c r="C225" s="258">
        <f t="shared" si="16"/>
        <v>0</v>
      </c>
      <c r="D225" s="258">
        <f t="shared" si="16"/>
        <v>0</v>
      </c>
      <c r="E225" s="258">
        <f t="shared" si="16"/>
        <v>0</v>
      </c>
      <c r="F225" s="258">
        <f t="shared" si="16"/>
        <v>0</v>
      </c>
      <c r="G225" s="258">
        <f t="shared" si="16"/>
        <v>0</v>
      </c>
      <c r="H225" s="258">
        <f t="shared" si="16"/>
        <v>0</v>
      </c>
      <c r="I225" s="258">
        <f t="shared" si="16"/>
        <v>0</v>
      </c>
      <c r="J225" s="258">
        <f t="shared" si="16"/>
        <v>0</v>
      </c>
      <c r="K225" s="259">
        <f t="shared" si="16"/>
        <v>0</v>
      </c>
    </row>
    <row r="226" spans="2:11" ht="15.75" thickBot="1">
      <c r="B226" s="260" t="s">
        <v>431</v>
      </c>
      <c r="C226" s="261">
        <f t="shared" si="16"/>
        <v>4.2656727374309991E-2</v>
      </c>
      <c r="D226" s="261">
        <f t="shared" si="16"/>
        <v>3.5890720592598596E-2</v>
      </c>
      <c r="E226" s="261">
        <f t="shared" si="16"/>
        <v>5.6015664477009106E-2</v>
      </c>
      <c r="F226" s="261">
        <f t="shared" si="16"/>
        <v>3.406224542456094E-2</v>
      </c>
      <c r="G226" s="261">
        <f t="shared" si="16"/>
        <v>3.8447169377368882E-2</v>
      </c>
      <c r="H226" s="261">
        <f t="shared" si="16"/>
        <v>3.8447169377368882E-2</v>
      </c>
      <c r="I226" s="261">
        <f t="shared" si="16"/>
        <v>3.8447169377368882E-2</v>
      </c>
      <c r="J226" s="261">
        <f t="shared" si="16"/>
        <v>3.8447169377368882E-2</v>
      </c>
      <c r="K226" s="262">
        <f t="shared" si="16"/>
        <v>3.8447169377368882E-2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440</v>
      </c>
      <c r="D2" s="215"/>
      <c r="E2" s="215"/>
      <c r="F2" s="215"/>
      <c r="G2" s="215"/>
      <c r="H2" s="215"/>
      <c r="I2" s="215"/>
      <c r="J2" s="215"/>
      <c r="K2" s="215"/>
    </row>
    <row r="3" spans="2:15" ht="16.5">
      <c r="B3" s="213" t="s">
        <v>427</v>
      </c>
      <c r="C3" s="214" t="s">
        <v>437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226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1.1160000085830688E-2</v>
      </c>
      <c r="D8" s="225">
        <v>1.1160000085830688E-2</v>
      </c>
      <c r="E8" s="221">
        <v>1.1160000085830688E-2</v>
      </c>
      <c r="F8" s="225">
        <v>1.1160000085830688E-2</v>
      </c>
      <c r="G8" s="225">
        <v>1.1160000085830688E-2</v>
      </c>
      <c r="H8" s="225">
        <v>1.1160000085830688E-2</v>
      </c>
      <c r="I8" s="226">
        <v>1.1160000085830688E-2</v>
      </c>
      <c r="J8" s="226">
        <v>1.1324117734151731E-2</v>
      </c>
      <c r="K8" s="227">
        <v>1.1555122022978878E-2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0.17765743195767081</v>
      </c>
      <c r="D9" s="225">
        <v>0.31</v>
      </c>
      <c r="E9" s="221">
        <v>0.29449999999999998</v>
      </c>
      <c r="F9" s="225">
        <v>0.2434106252640385</v>
      </c>
      <c r="G9" s="225">
        <v>0.22922167201348403</v>
      </c>
      <c r="H9" s="225">
        <v>0.25923879572953545</v>
      </c>
      <c r="I9" s="226">
        <v>0.28925591944558682</v>
      </c>
      <c r="J9" s="226">
        <v>0.31927304316163829</v>
      </c>
      <c r="K9" s="227">
        <v>0.35073123952123736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0.12675900000000001</v>
      </c>
      <c r="D13" s="225">
        <v>0.13507924500000001</v>
      </c>
      <c r="E13" s="221">
        <v>0.14535930999999999</v>
      </c>
      <c r="F13" s="225">
        <v>0.17825448808543368</v>
      </c>
      <c r="G13" s="225">
        <v>0.25938163210901688</v>
      </c>
      <c r="H13" s="225">
        <v>0.27243228026544519</v>
      </c>
      <c r="I13" s="226">
        <v>0.28548292842187367</v>
      </c>
      <c r="J13" s="226">
        <v>0.29853357657830232</v>
      </c>
      <c r="K13" s="227">
        <v>0.30124921500304302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</v>
      </c>
      <c r="D15" s="225">
        <v>0</v>
      </c>
      <c r="E15" s="221">
        <v>0</v>
      </c>
      <c r="F15" s="225">
        <v>0</v>
      </c>
      <c r="G15" s="225">
        <v>0</v>
      </c>
      <c r="H15" s="225">
        <v>0</v>
      </c>
      <c r="I15" s="226">
        <v>0</v>
      </c>
      <c r="J15" s="226">
        <v>0</v>
      </c>
      <c r="K15" s="227">
        <v>0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0.91202000000000016</v>
      </c>
      <c r="D16" s="225">
        <v>0.85719728285039976</v>
      </c>
      <c r="E16" s="221">
        <v>0.95161939999999989</v>
      </c>
      <c r="F16" s="225">
        <v>0.27416462000000003</v>
      </c>
      <c r="G16" s="225">
        <v>0.43</v>
      </c>
      <c r="H16" s="225">
        <v>0.42592343449771508</v>
      </c>
      <c r="I16" s="226">
        <v>0.43</v>
      </c>
      <c r="J16" s="226">
        <v>0.43411558281137885</v>
      </c>
      <c r="K16" s="227">
        <v>0.43827055637130963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7.9081000000000008E-4</v>
      </c>
      <c r="D22" s="225">
        <v>5.9675000000000006E-4</v>
      </c>
      <c r="E22" s="221">
        <v>6.2681999999999994E-4</v>
      </c>
      <c r="F22" s="225">
        <v>1.0639200000000001E-3</v>
      </c>
      <c r="G22" s="225">
        <v>1.028586485667684E-3</v>
      </c>
      <c r="H22" s="225">
        <v>1.0508346001840549E-3</v>
      </c>
      <c r="I22" s="226">
        <v>1.0667088047436454E-3</v>
      </c>
      <c r="J22" s="226">
        <v>1.082583001079039E-3</v>
      </c>
      <c r="K22" s="227">
        <v>1.0952297597343959E-3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3.5619049600000006</v>
      </c>
      <c r="D23" s="225">
        <v>4.2637077599999991</v>
      </c>
      <c r="E23" s="221">
        <v>4.21233828</v>
      </c>
      <c r="F23" s="225">
        <v>3.0662289100000004</v>
      </c>
      <c r="G23" s="225">
        <v>2.1967258158191081</v>
      </c>
      <c r="H23" s="225">
        <v>2.2259335947109253</v>
      </c>
      <c r="I23" s="226">
        <v>2.2536842473297498</v>
      </c>
      <c r="J23" s="226">
        <v>2.2817808665679729</v>
      </c>
      <c r="K23" s="227">
        <v>2.3102277655818799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0.21389999999999998</v>
      </c>
      <c r="D28" s="225">
        <v>0.21389999999999998</v>
      </c>
      <c r="E28" s="221">
        <v>1.1889080488841066</v>
      </c>
      <c r="F28" s="225">
        <v>1.0465699520713589</v>
      </c>
      <c r="G28" s="225">
        <v>0.83613409305141906</v>
      </c>
      <c r="H28" s="225">
        <v>0.84880279143098658</v>
      </c>
      <c r="I28" s="226">
        <v>0.86147148981055288</v>
      </c>
      <c r="J28" s="226">
        <v>0.87414018819012007</v>
      </c>
      <c r="K28" s="227">
        <v>0.86695468975803802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0.10474834730616213</v>
      </c>
      <c r="D29" s="225">
        <v>0.21080000000000002</v>
      </c>
      <c r="E29" s="221">
        <v>0.40525646702096141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3.3170000000000002</v>
      </c>
      <c r="D30" s="225">
        <v>5.3940000000000001</v>
      </c>
      <c r="E30" s="221">
        <v>6.1690000000000005</v>
      </c>
      <c r="F30" s="225">
        <v>7.0680000000000005</v>
      </c>
      <c r="G30" s="225">
        <v>8.2958085971181461</v>
      </c>
      <c r="H30" s="225">
        <v>9.4512596103149686</v>
      </c>
      <c r="I30" s="226">
        <v>10.795968656520976</v>
      </c>
      <c r="J30" s="226">
        <v>12.365456876765661</v>
      </c>
      <c r="K30" s="227">
        <v>13.958188282317627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1.5033034091149786</v>
      </c>
      <c r="D32" s="225">
        <v>1.2129978651974958</v>
      </c>
      <c r="E32" s="221">
        <v>0.58775586262636637</v>
      </c>
      <c r="F32" s="225">
        <v>0.70541001327064501</v>
      </c>
      <c r="G32" s="225">
        <v>1.1532</v>
      </c>
      <c r="H32" s="225">
        <v>1.1887584718359885</v>
      </c>
      <c r="I32" s="226">
        <v>1.2021790111265735</v>
      </c>
      <c r="J32" s="226">
        <v>1.2157510621658589</v>
      </c>
      <c r="K32" s="227">
        <v>1.2294763354521707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</v>
      </c>
      <c r="D37" s="225">
        <v>0</v>
      </c>
      <c r="E37" s="221">
        <v>0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11.730597924102787</v>
      </c>
      <c r="D38" s="225">
        <v>11.729796836437297</v>
      </c>
      <c r="E38" s="221">
        <v>2.1301920225532118</v>
      </c>
      <c r="F38" s="225">
        <v>3.9002617251600005</v>
      </c>
      <c r="G38" s="225">
        <v>1.8803227077295566</v>
      </c>
      <c r="H38" s="225">
        <v>2.2393822670975201</v>
      </c>
      <c r="I38" s="226">
        <v>2.5437303673567788</v>
      </c>
      <c r="J38" s="226">
        <v>2.8767200018942383</v>
      </c>
      <c r="K38" s="227">
        <v>3.1956250371854087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0.1236191112176343</v>
      </c>
      <c r="D42" s="225">
        <v>0.248</v>
      </c>
      <c r="E42" s="221">
        <v>0.15004000000000001</v>
      </c>
      <c r="F42" s="225">
        <v>0.15358097445818902</v>
      </c>
      <c r="G42" s="225">
        <v>0.22279700777959643</v>
      </c>
      <c r="H42" s="225">
        <v>0.23400692012070809</v>
      </c>
      <c r="I42" s="226">
        <v>0.24521683246181983</v>
      </c>
      <c r="J42" s="226">
        <v>0.25642674480293171</v>
      </c>
      <c r="K42" s="227">
        <v>0.24836191838327257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4.5912692632588215</v>
      </c>
      <c r="D43" s="225">
        <v>5.2186867878992809</v>
      </c>
      <c r="E43" s="221">
        <v>5.3178897536589647</v>
      </c>
      <c r="F43" s="225">
        <v>6.4259208859453683</v>
      </c>
      <c r="G43" s="225">
        <v>7.2922137353320329</v>
      </c>
      <c r="H43" s="225">
        <v>7.9568514163102311</v>
      </c>
      <c r="I43" s="226">
        <v>8.6908266641185214</v>
      </c>
      <c r="J43" s="226">
        <v>9.5071531905177888</v>
      </c>
      <c r="K43" s="227">
        <v>9.9262132448794862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6.2E-2</v>
      </c>
      <c r="D44" s="225">
        <v>7.7499999999999999E-2</v>
      </c>
      <c r="E44" s="221">
        <v>0.34100000000000003</v>
      </c>
      <c r="F44" s="225">
        <v>0.41636577015751047</v>
      </c>
      <c r="G44" s="225">
        <v>0.41903139998876365</v>
      </c>
      <c r="H44" s="225">
        <v>0.44011474086870112</v>
      </c>
      <c r="I44" s="226">
        <v>0.4611980817486388</v>
      </c>
      <c r="J44" s="226">
        <v>0.48228142262857665</v>
      </c>
      <c r="K44" s="227">
        <v>0.4670047360980456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0.80388586200000001</v>
      </c>
      <c r="D51" s="225">
        <v>0.72370014599999999</v>
      </c>
      <c r="E51" s="221">
        <v>0.74039401800000004</v>
      </c>
      <c r="F51" s="225">
        <v>0.67884261899999998</v>
      </c>
      <c r="G51" s="225">
        <v>0.63531440921705062</v>
      </c>
      <c r="H51" s="225">
        <v>0.64905612945848101</v>
      </c>
      <c r="I51" s="226">
        <v>0.65886095484953255</v>
      </c>
      <c r="J51" s="226">
        <v>0.66866577516084513</v>
      </c>
      <c r="K51" s="227">
        <v>0.67492150346773117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1.0292000000000001</v>
      </c>
      <c r="D52" s="225">
        <v>5.2700000000000004E-2</v>
      </c>
      <c r="E52" s="221">
        <v>4.1093005755925484E-2</v>
      </c>
      <c r="F52" s="225">
        <v>2.2024736008265013E-2</v>
      </c>
      <c r="G52" s="225">
        <v>2.4403850231306357E-2</v>
      </c>
      <c r="H52" s="225">
        <v>2.5631716909611062E-2</v>
      </c>
      <c r="I52" s="226">
        <v>2.6859583587915778E-2</v>
      </c>
      <c r="J52" s="226">
        <v>2.80874502662205E-2</v>
      </c>
      <c r="K52" s="227">
        <v>2.7024907266171773E-2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1.12668569566</v>
      </c>
      <c r="D54" s="225">
        <v>1.04622408772</v>
      </c>
      <c r="E54" s="221">
        <v>1.0408622003099999</v>
      </c>
      <c r="F54" s="225">
        <v>0.95670290400000002</v>
      </c>
      <c r="G54" s="225">
        <v>0.50827422989805393</v>
      </c>
      <c r="H54" s="225">
        <v>0.51926809714214062</v>
      </c>
      <c r="I54" s="226">
        <v>0.52711230782368845</v>
      </c>
      <c r="J54" s="226">
        <v>0.53495651444126358</v>
      </c>
      <c r="K54" s="227">
        <v>0.53994412883199128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1.042902</v>
      </c>
      <c r="D55" s="225">
        <v>0.9038484</v>
      </c>
      <c r="E55" s="221">
        <v>1.00350348</v>
      </c>
      <c r="F55" s="225">
        <v>0</v>
      </c>
      <c r="G55" s="225">
        <v>0</v>
      </c>
      <c r="H55" s="225">
        <v>0</v>
      </c>
      <c r="I55" s="226">
        <v>0</v>
      </c>
      <c r="J55" s="226">
        <v>0</v>
      </c>
      <c r="K55" s="227">
        <v>0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0.31000000238418579</v>
      </c>
      <c r="D60" s="225">
        <v>0.31000000238418579</v>
      </c>
      <c r="E60" s="221">
        <v>0.31000000238418579</v>
      </c>
      <c r="F60" s="225">
        <v>0.31000000238418579</v>
      </c>
      <c r="G60" s="225">
        <v>0.31000000238418579</v>
      </c>
      <c r="H60" s="225">
        <v>0.31000000238418579</v>
      </c>
      <c r="I60" s="226">
        <v>0.31000000238418579</v>
      </c>
      <c r="J60" s="226">
        <v>0.34216981395235607</v>
      </c>
      <c r="K60" s="227">
        <v>0.300287096020319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</v>
      </c>
      <c r="D64" s="225">
        <v>0</v>
      </c>
      <c r="E64" s="221">
        <v>0</v>
      </c>
      <c r="F64" s="225">
        <v>0</v>
      </c>
      <c r="G64" s="225">
        <v>0</v>
      </c>
      <c r="H64" s="225">
        <v>0</v>
      </c>
      <c r="I64" s="226">
        <v>0</v>
      </c>
      <c r="J64" s="226">
        <v>0</v>
      </c>
      <c r="K64" s="227">
        <v>0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1.65571</v>
      </c>
      <c r="D67" s="225">
        <v>1.4628544098300003</v>
      </c>
      <c r="E67" s="221">
        <v>1.3635474153004281</v>
      </c>
      <c r="F67" s="225">
        <v>1.6252011602746772</v>
      </c>
      <c r="G67" s="225">
        <v>1.7</v>
      </c>
      <c r="H67" s="225">
        <v>1.8</v>
      </c>
      <c r="I67" s="226">
        <v>1.9</v>
      </c>
      <c r="J67" s="226">
        <v>2.0055555555555569</v>
      </c>
      <c r="K67" s="227">
        <v>2.1169753086419782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21.376049999999999</v>
      </c>
      <c r="D68" s="225">
        <v>22.930700000000002</v>
      </c>
      <c r="E68" s="221">
        <v>9.3350820647753423</v>
      </c>
      <c r="F68" s="225">
        <v>5.7870434199999998</v>
      </c>
      <c r="G68" s="225">
        <v>3.4072784269872334</v>
      </c>
      <c r="H68" s="225">
        <v>3.4563851466788886</v>
      </c>
      <c r="I68" s="226">
        <v>3.5028500002499063</v>
      </c>
      <c r="J68" s="226">
        <v>3.5499394898281285</v>
      </c>
      <c r="K68" s="227">
        <v>3.5976620125161269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0.67675105950793502</v>
      </c>
      <c r="D71" s="225">
        <v>0.26721115062239503</v>
      </c>
      <c r="E71" s="221">
        <v>0.4743</v>
      </c>
      <c r="F71" s="225">
        <v>0.55800000000000005</v>
      </c>
      <c r="G71" s="225">
        <v>0.65093196177039159</v>
      </c>
      <c r="H71" s="225">
        <v>0.66079456725176133</v>
      </c>
      <c r="I71" s="226">
        <v>0.67065717273313064</v>
      </c>
      <c r="J71" s="226">
        <v>0.6805197782145006</v>
      </c>
      <c r="K71" s="227">
        <v>0.66465643093315507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22.189000150400002</v>
      </c>
      <c r="D72" s="225">
        <v>24.503941788099997</v>
      </c>
      <c r="E72" s="221">
        <v>5.2032119229000005</v>
      </c>
      <c r="F72" s="225">
        <v>8.1945066244699998</v>
      </c>
      <c r="G72" s="225">
        <v>9.92</v>
      </c>
      <c r="H72" s="225">
        <v>1.643</v>
      </c>
      <c r="I72" s="226">
        <v>1.7050000000000001</v>
      </c>
      <c r="J72" s="226">
        <v>1.7693396226415092</v>
      </c>
      <c r="K72" s="227">
        <v>1.8361071555713773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1.10904143</v>
      </c>
      <c r="D74" s="225">
        <v>0.87849846000000009</v>
      </c>
      <c r="E74" s="221">
        <v>0.77107261000000005</v>
      </c>
      <c r="F74" s="225">
        <v>0.54580057000000004</v>
      </c>
      <c r="G74" s="225">
        <v>0.4</v>
      </c>
      <c r="H74" s="225">
        <v>0.38</v>
      </c>
      <c r="I74" s="226">
        <v>0.37</v>
      </c>
      <c r="J74" s="226">
        <v>0.36026315789473656</v>
      </c>
      <c r="K74" s="227">
        <v>0.35078254847645385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3.2140578350000002</v>
      </c>
      <c r="D83" s="225">
        <v>1.3476388200000002</v>
      </c>
      <c r="E83" s="221">
        <v>1.7963903250000002</v>
      </c>
      <c r="F83" s="225">
        <v>1.73383</v>
      </c>
      <c r="G83" s="225">
        <v>1.4881617178645473E-2</v>
      </c>
      <c r="H83" s="225">
        <v>1.5203503503026234E-2</v>
      </c>
      <c r="I83" s="226">
        <v>1.5433171925237703E-2</v>
      </c>
      <c r="J83" s="226">
        <v>1.5662840228461265E-2</v>
      </c>
      <c r="K83" s="227">
        <v>1.5743864868261501E-2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0</v>
      </c>
      <c r="E84" s="221">
        <v>0</v>
      </c>
      <c r="F84" s="225">
        <v>0</v>
      </c>
      <c r="G84" s="225">
        <v>0</v>
      </c>
      <c r="H84" s="225">
        <v>0</v>
      </c>
      <c r="I84" s="226">
        <v>0</v>
      </c>
      <c r="J84" s="226">
        <v>0</v>
      </c>
      <c r="K84" s="227">
        <v>0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2.1668334765107766</v>
      </c>
      <c r="D85" s="225">
        <v>2.79</v>
      </c>
      <c r="E85" s="221">
        <v>3.0979915362711457</v>
      </c>
      <c r="F85" s="225">
        <v>3.3488232304472616</v>
      </c>
      <c r="G85" s="225">
        <v>5.6349879466365422</v>
      </c>
      <c r="H85" s="225">
        <v>5.9474442572530979</v>
      </c>
      <c r="I85" s="226">
        <v>6.2599005678696544</v>
      </c>
      <c r="J85" s="226">
        <v>6.572356878486211</v>
      </c>
      <c r="K85" s="227">
        <v>5.8654445812727234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3.1000000238418581E-3</v>
      </c>
      <c r="D86" s="225">
        <v>3.1000000238418581E-3</v>
      </c>
      <c r="E86" s="221">
        <v>3.1000000238418581E-3</v>
      </c>
      <c r="F86" s="225">
        <v>3.1000000238418581E-3</v>
      </c>
      <c r="G86" s="225">
        <v>3.1000000238418581E-3</v>
      </c>
      <c r="H86" s="225">
        <v>3.1000000238418581E-3</v>
      </c>
      <c r="I86" s="226">
        <v>3.1000000238418581E-3</v>
      </c>
      <c r="J86" s="226">
        <v>3.1000000238418581E-3</v>
      </c>
      <c r="K86" s="227">
        <v>3.1000000238418581E-3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0.48592274479878694</v>
      </c>
      <c r="D87" s="225">
        <v>0.68137999999999999</v>
      </c>
      <c r="E87" s="221">
        <v>0.73780000000000001</v>
      </c>
      <c r="F87" s="225">
        <v>0.70611320675401845</v>
      </c>
      <c r="G87" s="225">
        <v>0.82372186198722541</v>
      </c>
      <c r="H87" s="225">
        <v>0.93159020105698076</v>
      </c>
      <c r="I87" s="226">
        <v>1.0394585401267362</v>
      </c>
      <c r="J87" s="226">
        <v>1.1473268791964921</v>
      </c>
      <c r="K87" s="227">
        <v>0.91427200072561743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1.0353999999999999</v>
      </c>
      <c r="D89" s="225">
        <v>0.81244799999999995</v>
      </c>
      <c r="E89" s="221">
        <v>0.81244799999999995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6.6652515505156007</v>
      </c>
      <c r="D91" s="225">
        <v>7.2281133616142315</v>
      </c>
      <c r="E91" s="221">
        <v>7.9079232337606458</v>
      </c>
      <c r="F91" s="225">
        <v>7.760260999999999</v>
      </c>
      <c r="G91" s="225">
        <v>0.93999999999999972</v>
      </c>
      <c r="H91" s="225">
        <v>0.90323431353169203</v>
      </c>
      <c r="I91" s="226">
        <v>0.91242943389137465</v>
      </c>
      <c r="J91" s="226">
        <v>0.92171816256194838</v>
      </c>
      <c r="K91" s="227">
        <v>0.93110145249623288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8.2669479400000014</v>
      </c>
      <c r="D93" s="225">
        <v>8.2127072400000003</v>
      </c>
      <c r="E93" s="221">
        <v>4.6900873626473603</v>
      </c>
      <c r="F93" s="225">
        <v>1.2999403706330002</v>
      </c>
      <c r="G93" s="225">
        <v>1.6035825425123924</v>
      </c>
      <c r="H93" s="225">
        <v>1.845396330032641</v>
      </c>
      <c r="I93" s="226">
        <v>2.1254529138010749</v>
      </c>
      <c r="J93" s="226">
        <v>2.4523869968168905</v>
      </c>
      <c r="K93" s="227">
        <v>2.8144447503454462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0</v>
      </c>
      <c r="E95" s="221">
        <v>0</v>
      </c>
      <c r="F95" s="225">
        <v>0</v>
      </c>
      <c r="G95" s="225">
        <v>0</v>
      </c>
      <c r="H95" s="225">
        <v>0</v>
      </c>
      <c r="I95" s="226">
        <v>0</v>
      </c>
      <c r="J95" s="226">
        <v>0</v>
      </c>
      <c r="K95" s="227">
        <v>0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0</v>
      </c>
      <c r="E101" s="221">
        <v>0</v>
      </c>
      <c r="F101" s="225">
        <v>0</v>
      </c>
      <c r="G101" s="225">
        <v>0</v>
      </c>
      <c r="H101" s="225">
        <v>0</v>
      </c>
      <c r="I101" s="226">
        <v>0</v>
      </c>
      <c r="J101" s="226">
        <v>0</v>
      </c>
      <c r="K101" s="227">
        <v>0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0.90792827279999999</v>
      </c>
      <c r="D107" s="225">
        <v>0.63584891119999998</v>
      </c>
      <c r="E107" s="221">
        <v>1.5402393399999998</v>
      </c>
      <c r="F107" s="225">
        <v>2.3537212272000003</v>
      </c>
      <c r="G107" s="225">
        <v>0.73465142281351203</v>
      </c>
      <c r="H107" s="225">
        <v>0.75054178226516299</v>
      </c>
      <c r="I107" s="226">
        <v>0.76187967861927053</v>
      </c>
      <c r="J107" s="226">
        <v>0.77321756909937722</v>
      </c>
      <c r="K107" s="227">
        <v>0.7764189982500751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0.16941347938639453</v>
      </c>
      <c r="D109" s="225">
        <v>0.102579</v>
      </c>
      <c r="E109" s="221">
        <v>7.8755768207845023E-2</v>
      </c>
      <c r="F109" s="225">
        <v>7.2623198785483983E-2</v>
      </c>
      <c r="G109" s="225">
        <v>6.4816079063141407E-2</v>
      </c>
      <c r="H109" s="225">
        <v>6.5798140867128388E-2</v>
      </c>
      <c r="I109" s="226">
        <v>6.6780202671115368E-2</v>
      </c>
      <c r="J109" s="226">
        <v>6.7762264475102377E-2</v>
      </c>
      <c r="K109" s="227">
        <v>6.522161389401851E-2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</v>
      </c>
      <c r="E112" s="221">
        <v>0</v>
      </c>
      <c r="F112" s="225">
        <v>0</v>
      </c>
      <c r="G112" s="225">
        <v>0</v>
      </c>
      <c r="H112" s="225">
        <v>0</v>
      </c>
      <c r="I112" s="226">
        <v>0</v>
      </c>
      <c r="J112" s="226">
        <v>0</v>
      </c>
      <c r="K112" s="227">
        <v>0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7.9522697317233465E-2</v>
      </c>
      <c r="D118" s="225">
        <v>8.6490000000000011E-2</v>
      </c>
      <c r="E118" s="221">
        <v>0.10419100000000001</v>
      </c>
      <c r="F118" s="225">
        <v>9.8704014621865982E-2</v>
      </c>
      <c r="G118" s="225">
        <v>0.1034993773230827</v>
      </c>
      <c r="H118" s="225">
        <v>0.11499930813675863</v>
      </c>
      <c r="I118" s="226">
        <v>0.12649923895043444</v>
      </c>
      <c r="J118" s="226">
        <v>0.13799916976411034</v>
      </c>
      <c r="K118" s="227">
        <v>0.11071275169445782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0.50220000000000009</v>
      </c>
      <c r="D119" s="225">
        <v>0.52700000000000002</v>
      </c>
      <c r="E119" s="221">
        <v>0.25419999999999998</v>
      </c>
      <c r="F119" s="225">
        <v>0.10175548696315755</v>
      </c>
      <c r="G119" s="225">
        <v>0.41938937218082456</v>
      </c>
      <c r="H119" s="225">
        <v>0.46488916255893309</v>
      </c>
      <c r="I119" s="226">
        <v>0.51038895293704134</v>
      </c>
      <c r="J119" s="226">
        <v>0.55588874331514992</v>
      </c>
      <c r="K119" s="227">
        <v>0.43494275882066558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</v>
      </c>
      <c r="D121" s="225">
        <v>0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6.3296888100000004</v>
      </c>
      <c r="D130" s="225">
        <v>6.2778022499999997</v>
      </c>
      <c r="E130" s="221">
        <v>5.8979697900000003</v>
      </c>
      <c r="F130" s="225">
        <v>5.6587400000000008</v>
      </c>
      <c r="G130" s="225">
        <v>0.76616329610304046</v>
      </c>
      <c r="H130" s="225">
        <v>0.74832600619250056</v>
      </c>
      <c r="I130" s="226">
        <v>0.74832600619250056</v>
      </c>
      <c r="J130" s="226">
        <v>0.74832600619250056</v>
      </c>
      <c r="K130" s="227">
        <v>0.74832600619250056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</v>
      </c>
      <c r="D131" s="225">
        <v>0</v>
      </c>
      <c r="E131" s="221">
        <v>0</v>
      </c>
      <c r="F131" s="225">
        <v>0</v>
      </c>
      <c r="G131" s="225">
        <v>0</v>
      </c>
      <c r="H131" s="225">
        <v>0</v>
      </c>
      <c r="I131" s="226">
        <v>0</v>
      </c>
      <c r="J131" s="226">
        <v>0</v>
      </c>
      <c r="K131" s="227">
        <v>0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</v>
      </c>
      <c r="D134" s="225">
        <v>0</v>
      </c>
      <c r="E134" s="221">
        <v>0</v>
      </c>
      <c r="F134" s="225">
        <v>0</v>
      </c>
      <c r="G134" s="225">
        <v>0</v>
      </c>
      <c r="H134" s="225">
        <v>0</v>
      </c>
      <c r="I134" s="226">
        <v>0</v>
      </c>
      <c r="J134" s="226">
        <v>0</v>
      </c>
      <c r="K134" s="227">
        <v>0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0.35029999999999994</v>
      </c>
      <c r="D136" s="225">
        <v>0.31080487861225398</v>
      </c>
      <c r="E136" s="221">
        <v>0.39169493195091765</v>
      </c>
      <c r="F136" s="225">
        <v>0.5347475934847824</v>
      </c>
      <c r="G136" s="225">
        <v>0.68457294994273032</v>
      </c>
      <c r="H136" s="225">
        <v>0.80810996896345888</v>
      </c>
      <c r="I136" s="226">
        <v>0.95441692458177008</v>
      </c>
      <c r="J136" s="226">
        <v>1.1277674220774776</v>
      </c>
      <c r="K136" s="227">
        <v>1.3254076588213766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2.0735900000000003</v>
      </c>
      <c r="D137" s="225">
        <v>1.6371720000000001</v>
      </c>
      <c r="E137" s="221">
        <v>1.7326365000000001</v>
      </c>
      <c r="F137" s="225">
        <v>1.9554800000000001</v>
      </c>
      <c r="G137" s="225">
        <v>1.2983110529161046</v>
      </c>
      <c r="H137" s="225">
        <v>1.3081478676668323</v>
      </c>
      <c r="I137" s="226">
        <v>1.3176974062228199</v>
      </c>
      <c r="J137" s="226">
        <v>1.3273166568418593</v>
      </c>
      <c r="K137" s="227">
        <v>1.3370061284251613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</v>
      </c>
      <c r="D144" s="225">
        <v>0.19220000147819519</v>
      </c>
      <c r="E144" s="221">
        <v>0.19220000147819519</v>
      </c>
      <c r="F144" s="225">
        <v>0.19220000147819519</v>
      </c>
      <c r="G144" s="225">
        <v>0.19220000147819519</v>
      </c>
      <c r="H144" s="225">
        <v>0.19220000147819519</v>
      </c>
      <c r="I144" s="226">
        <v>0.19220000147819519</v>
      </c>
      <c r="J144" s="226">
        <v>0.20098628726005566</v>
      </c>
      <c r="K144" s="227">
        <v>0.17897245673123377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</v>
      </c>
      <c r="E145" s="221">
        <v>0</v>
      </c>
      <c r="F145" s="225">
        <v>0</v>
      </c>
      <c r="G145" s="225">
        <v>0</v>
      </c>
      <c r="H145" s="225">
        <v>0</v>
      </c>
      <c r="I145" s="226">
        <v>0</v>
      </c>
      <c r="J145" s="226">
        <v>0</v>
      </c>
      <c r="K145" s="227">
        <v>0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3.5353900400000002</v>
      </c>
      <c r="D146" s="225">
        <v>3.87200385</v>
      </c>
      <c r="E146" s="221">
        <v>4.0262421800000006</v>
      </c>
      <c r="F146" s="225">
        <v>4.3619576595999998</v>
      </c>
      <c r="G146" s="225">
        <v>0.87073517104907483</v>
      </c>
      <c r="H146" s="225">
        <v>1.1718245769271218</v>
      </c>
      <c r="I146" s="226">
        <v>1.1718245769271218</v>
      </c>
      <c r="J146" s="226">
        <v>1.1718245769271218</v>
      </c>
      <c r="K146" s="227">
        <v>4.5526899999999992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0.56664429952531326</v>
      </c>
      <c r="D147" s="225">
        <v>0.59954989373377443</v>
      </c>
      <c r="E147" s="221">
        <v>0.43506177688832437</v>
      </c>
      <c r="F147" s="225">
        <v>0.44784016669655652</v>
      </c>
      <c r="G147" s="225">
        <v>4.9981065420270365E-3</v>
      </c>
      <c r="H147" s="225">
        <v>5.1837226708136884E-3</v>
      </c>
      <c r="I147" s="226">
        <v>5.3460266163314635E-3</v>
      </c>
      <c r="J147" s="226">
        <v>5.5134123481259166E-3</v>
      </c>
      <c r="K147" s="227">
        <v>5.6860389784828226E-3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3.2587862006580114E-2</v>
      </c>
      <c r="G148" s="225">
        <v>3.4003981217092916E-2</v>
      </c>
      <c r="H148" s="225">
        <v>3.8456883519331284E-2</v>
      </c>
      <c r="I148" s="226">
        <v>4.2909785821569624E-2</v>
      </c>
      <c r="J148" s="226">
        <v>4.7362688123807992E-2</v>
      </c>
      <c r="K148" s="227">
        <v>3.6228608333243373E-2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4.0333780235000001</v>
      </c>
      <c r="D149" s="225">
        <v>3.2822048095</v>
      </c>
      <c r="E149" s="221">
        <v>3.2126372910000001</v>
      </c>
      <c r="F149" s="225">
        <v>2.9189371374999999</v>
      </c>
      <c r="G149" s="225">
        <v>3.4409999999999998</v>
      </c>
      <c r="H149" s="225">
        <v>3.6447892370489625</v>
      </c>
      <c r="I149" s="226">
        <v>3.7043761909824062</v>
      </c>
      <c r="J149" s="226">
        <v>3.7649373041465015</v>
      </c>
      <c r="K149" s="227">
        <v>3.8264885026147306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3.7345358814208631</v>
      </c>
      <c r="D150" s="225">
        <v>2.3752973233939394</v>
      </c>
      <c r="E150" s="221">
        <v>2.6517138331818182</v>
      </c>
      <c r="F150" s="225">
        <v>3.6215831173030351</v>
      </c>
      <c r="G150" s="225">
        <v>3.9463547979561602</v>
      </c>
      <c r="H150" s="225">
        <v>4.0317136420500193</v>
      </c>
      <c r="I150" s="226">
        <v>4.092617848162365</v>
      </c>
      <c r="J150" s="226">
        <v>4.1535220227211171</v>
      </c>
      <c r="K150" s="227">
        <v>4.1689228008170307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0.54870000000000008</v>
      </c>
      <c r="D160" s="225">
        <v>0.36301549375257436</v>
      </c>
      <c r="E160" s="221">
        <v>0.33064828943084895</v>
      </c>
      <c r="F160" s="225">
        <v>0.57484980650867634</v>
      </c>
      <c r="G160" s="225">
        <v>0.36840350103217645</v>
      </c>
      <c r="H160" s="225">
        <v>0.37398537225993667</v>
      </c>
      <c r="I160" s="226">
        <v>0.37956724348769677</v>
      </c>
      <c r="J160" s="226">
        <v>0.38514911471545721</v>
      </c>
      <c r="K160" s="227">
        <v>0.3700320223158548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0.58523040450096175</v>
      </c>
      <c r="E163" s="221">
        <v>0.68498292694815066</v>
      </c>
      <c r="F163" s="225">
        <v>0.75627650016320103</v>
      </c>
      <c r="G163" s="225">
        <v>0.83499036574147212</v>
      </c>
      <c r="H163" s="225">
        <v>0.87758326613096205</v>
      </c>
      <c r="I163" s="226">
        <v>0.92234883250322397</v>
      </c>
      <c r="J163" s="226">
        <v>1.0953282742318278</v>
      </c>
      <c r="K163" s="227">
        <v>1.3005804521648163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1.1487111999999999</v>
      </c>
      <c r="D164" s="225">
        <v>1.12561434</v>
      </c>
      <c r="E164" s="221">
        <v>1.0322581499999999</v>
      </c>
      <c r="F164" s="225">
        <v>1.2811754709999998</v>
      </c>
      <c r="G164" s="225">
        <v>1.8320999999999998E-4</v>
      </c>
      <c r="H164" s="225">
        <v>2.1235000000000001E-4</v>
      </c>
      <c r="I164" s="226">
        <v>2.3529000000000001E-4</v>
      </c>
      <c r="J164" s="226">
        <v>2.6070818978102196E-4</v>
      </c>
      <c r="K164" s="227">
        <v>2.8887228619532224E-4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</v>
      </c>
      <c r="D165" s="225">
        <v>0</v>
      </c>
      <c r="E165" s="221">
        <v>2.8042134999999999E-5</v>
      </c>
      <c r="F165" s="225">
        <v>3.1000000000000004E-6</v>
      </c>
      <c r="G165" s="225">
        <v>0</v>
      </c>
      <c r="H165" s="225">
        <v>0</v>
      </c>
      <c r="I165" s="226">
        <v>0</v>
      </c>
      <c r="J165" s="226">
        <v>0</v>
      </c>
      <c r="K165" s="227">
        <v>0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1.8104</v>
      </c>
      <c r="D168" s="225">
        <v>2.2536999999999998</v>
      </c>
      <c r="E168" s="221">
        <v>2.4275065558611728</v>
      </c>
      <c r="F168" s="225">
        <v>1.8785037701732969</v>
      </c>
      <c r="G168" s="225">
        <v>2.449949593497319</v>
      </c>
      <c r="H168" s="225">
        <v>2.5520308265597076</v>
      </c>
      <c r="I168" s="226">
        <v>2.6541120596220948</v>
      </c>
      <c r="J168" s="226">
        <v>2.7561932926844839</v>
      </c>
      <c r="K168" s="227">
        <v>2.404751577262207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5.8485050988442184</v>
      </c>
      <c r="D169" s="225">
        <v>5.2401967425799967</v>
      </c>
      <c r="E169" s="221">
        <v>6.7016319924712375</v>
      </c>
      <c r="F169" s="225">
        <v>9.1823091985736092</v>
      </c>
      <c r="G169" s="225">
        <v>11.755004738572397</v>
      </c>
      <c r="H169" s="225">
        <v>13.876295455798747</v>
      </c>
      <c r="I169" s="226">
        <v>16.388575493628501</v>
      </c>
      <c r="J169" s="226">
        <v>19.36522819319309</v>
      </c>
      <c r="K169" s="227">
        <v>22.758967194495238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2.8000296655999999</v>
      </c>
      <c r="D170" s="225">
        <v>2.1441425465999999</v>
      </c>
      <c r="E170" s="221">
        <v>2.0763839772999999</v>
      </c>
      <c r="F170" s="225">
        <v>1.4485181116999999</v>
      </c>
      <c r="G170" s="225">
        <v>1.5409999999999515E-3</v>
      </c>
      <c r="H170" s="225">
        <v>1.5437898799038705E-3</v>
      </c>
      <c r="I170" s="226">
        <v>1.550677680049793E-3</v>
      </c>
      <c r="J170" s="226">
        <v>1.5575962109262808E-3</v>
      </c>
      <c r="K170" s="227">
        <v>1.564545609642104E-3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0.81374999999999997</v>
      </c>
      <c r="D175" s="225">
        <v>0.70835000000000004</v>
      </c>
      <c r="E175" s="221">
        <v>0.63890999999999998</v>
      </c>
      <c r="F175" s="225">
        <v>0.43970400000000004</v>
      </c>
      <c r="G175" s="225">
        <v>0.39063431382678571</v>
      </c>
      <c r="H175" s="225">
        <v>0.39063431382678571</v>
      </c>
      <c r="I175" s="226">
        <v>0.39063431382678571</v>
      </c>
      <c r="J175" s="226">
        <v>0.39063431382678571</v>
      </c>
      <c r="K175" s="227">
        <v>0.39063431382678571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6.8131800000000006E-2</v>
      </c>
      <c r="D176" s="225">
        <v>5.9527440000000001E-2</v>
      </c>
      <c r="E176" s="221">
        <v>6.0290969999999992E-2</v>
      </c>
      <c r="F176" s="225">
        <v>5.2201829999999998E-2</v>
      </c>
      <c r="G176" s="225">
        <v>0.1</v>
      </c>
      <c r="H176" s="225">
        <v>0.1</v>
      </c>
      <c r="I176" s="226">
        <v>0.1</v>
      </c>
      <c r="J176" s="226">
        <v>0.1</v>
      </c>
      <c r="K176" s="227">
        <v>0.1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</v>
      </c>
      <c r="E180" s="221">
        <v>0.186</v>
      </c>
      <c r="F180" s="225">
        <v>0.1973416816530843</v>
      </c>
      <c r="G180" s="225">
        <v>0.19140279489231782</v>
      </c>
      <c r="H180" s="225">
        <v>0.20279581839781291</v>
      </c>
      <c r="I180" s="226">
        <v>0.21418884190330795</v>
      </c>
      <c r="J180" s="226">
        <v>0.22558186540880321</v>
      </c>
      <c r="K180" s="227">
        <v>0.19702543264509384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3.1132926814634427E-4</v>
      </c>
      <c r="D185" s="225">
        <v>4.6500000000000003E-4</v>
      </c>
      <c r="E185" s="221">
        <v>7.2168429226328432E-4</v>
      </c>
      <c r="F185" s="225">
        <v>7.8639252409841507E-4</v>
      </c>
      <c r="G185" s="225">
        <v>8.3621472814573322E-4</v>
      </c>
      <c r="H185" s="225">
        <v>9.4571903778386483E-4</v>
      </c>
      <c r="I185" s="226">
        <v>1.0552233474219962E-3</v>
      </c>
      <c r="J185" s="226">
        <v>1.1647276570601285E-3</v>
      </c>
      <c r="K185" s="227">
        <v>8.88046439465334E-4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0.12808393999999998</v>
      </c>
      <c r="D186" s="225">
        <v>5.0883297700000005</v>
      </c>
      <c r="E186" s="221">
        <v>4.29219025</v>
      </c>
      <c r="F186" s="225">
        <v>1.7599723000000003</v>
      </c>
      <c r="G186" s="225">
        <v>0</v>
      </c>
      <c r="H186" s="225">
        <v>0</v>
      </c>
      <c r="I186" s="226">
        <v>0</v>
      </c>
      <c r="J186" s="226">
        <v>0</v>
      </c>
      <c r="K186" s="227">
        <v>0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0.38128883576803041</v>
      </c>
      <c r="D187" s="225">
        <v>0.34924600000000006</v>
      </c>
      <c r="E187" s="221">
        <v>0.40135699999999996</v>
      </c>
      <c r="F187" s="225">
        <v>0.54127063761804184</v>
      </c>
      <c r="G187" s="225">
        <v>0.75901728198541618</v>
      </c>
      <c r="H187" s="225">
        <v>0.7705175438336801</v>
      </c>
      <c r="I187" s="226">
        <v>0.78201780568194346</v>
      </c>
      <c r="J187" s="226">
        <v>0.7935180675302077</v>
      </c>
      <c r="K187" s="227">
        <v>0.76214058273633856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4.0111115760000011</v>
      </c>
      <c r="D190" s="225">
        <v>1.6465134221999997</v>
      </c>
      <c r="E190" s="221">
        <v>2.2363931898000002</v>
      </c>
      <c r="F190" s="225">
        <v>2.6529300899999999</v>
      </c>
      <c r="G190" s="225">
        <v>6.2285767398835112</v>
      </c>
      <c r="H190" s="225">
        <v>6.5338332457393333</v>
      </c>
      <c r="I190" s="226">
        <v>6.7178024240183287</v>
      </c>
      <c r="J190" s="226">
        <v>6.7178024240183287</v>
      </c>
      <c r="K190" s="227">
        <v>6.7178024240183287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24.641194241125547</v>
      </c>
      <c r="D192" s="225">
        <v>14.865518437712076</v>
      </c>
      <c r="E192" s="221">
        <v>5.54097565</v>
      </c>
      <c r="F192" s="225">
        <v>2.9456758000000001</v>
      </c>
      <c r="G192" s="225">
        <v>2.2000000000000002</v>
      </c>
      <c r="H192" s="225">
        <v>2.0894304951880813</v>
      </c>
      <c r="I192" s="226">
        <v>2.0377757816143349</v>
      </c>
      <c r="J192" s="226">
        <v>1.9873980712433881</v>
      </c>
      <c r="K192" s="227">
        <v>1.938265794116431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33.459683658547206</v>
      </c>
      <c r="D193" s="225">
        <v>37.311411805540658</v>
      </c>
      <c r="E193" s="221">
        <v>24.940567674142812</v>
      </c>
      <c r="F193" s="225">
        <v>21.454370541939269</v>
      </c>
      <c r="G193" s="225">
        <v>28.645619621357039</v>
      </c>
      <c r="H193" s="225">
        <v>30.467992462148601</v>
      </c>
      <c r="I193" s="226">
        <v>32.423950817105236</v>
      </c>
      <c r="J193" s="226">
        <v>34.505476128633624</v>
      </c>
      <c r="K193" s="227">
        <v>36.720629437779358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1.781911</v>
      </c>
      <c r="D195" s="225">
        <v>1.5567889999999998</v>
      </c>
      <c r="E195" s="221">
        <v>1.3738889999999999</v>
      </c>
      <c r="F195" s="225">
        <v>1.5806900000000002</v>
      </c>
      <c r="G195" s="225">
        <v>1.630048499528622</v>
      </c>
      <c r="H195" s="225">
        <v>1.6547462040669352</v>
      </c>
      <c r="I195" s="226">
        <v>1.6794439086052468</v>
      </c>
      <c r="J195" s="226">
        <v>1.7041416131435601</v>
      </c>
      <c r="K195" s="227">
        <v>1.6365982693524739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0.46822993864843504</v>
      </c>
      <c r="D197" s="225">
        <v>0.39036625673941483</v>
      </c>
      <c r="E197" s="221">
        <v>0.26</v>
      </c>
      <c r="F197" s="225">
        <v>0.36566962803088671</v>
      </c>
      <c r="G197" s="225">
        <v>0.33518188516880443</v>
      </c>
      <c r="H197" s="225">
        <v>0.35204638253578807</v>
      </c>
      <c r="I197" s="226">
        <v>0.36891087990277194</v>
      </c>
      <c r="J197" s="226">
        <v>0.3857753772697558</v>
      </c>
      <c r="K197" s="227">
        <v>0.34277494938348219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1.7974622564534196E-2</v>
      </c>
      <c r="D200" s="225">
        <v>2.6040000000000004E-2</v>
      </c>
      <c r="E200" s="221">
        <v>6.6610701371729083E-3</v>
      </c>
      <c r="F200" s="225">
        <v>9.0134143938564483E-3</v>
      </c>
      <c r="G200" s="225">
        <v>1.2010529899930284E-2</v>
      </c>
      <c r="H200" s="225">
        <v>1.3345033222144762E-2</v>
      </c>
      <c r="I200" s="226">
        <v>1.4679536544359231E-2</v>
      </c>
      <c r="J200" s="226">
        <v>1.6014039866573709E-2</v>
      </c>
      <c r="K200" s="227">
        <v>1.2693964606902908E-2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199.80407841416098</v>
      </c>
      <c r="D202" s="231">
        <f t="shared" ref="D202:K202" si="0">SUM(D7:D201)</f>
        <v>197.65189797130881</v>
      </c>
      <c r="E202" s="231">
        <f t="shared" si="0"/>
        <v>134.94339197718406</v>
      </c>
      <c r="F202" s="231">
        <f t="shared" si="0"/>
        <v>126.49272146841129</v>
      </c>
      <c r="G202" s="231">
        <f t="shared" si="0"/>
        <v>118.26759799503841</v>
      </c>
      <c r="H202" s="231">
        <f t="shared" si="0"/>
        <v>118.24793800206652</v>
      </c>
      <c r="I202" s="232">
        <f t="shared" si="0"/>
        <v>126.87046752613217</v>
      </c>
      <c r="J202" s="232">
        <f t="shared" si="0"/>
        <v>136.48973610320462</v>
      </c>
      <c r="K202" s="233">
        <f t="shared" si="0"/>
        <v>147.18008331640326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0.20255699645607614</v>
      </c>
      <c r="D204" s="225">
        <f t="shared" si="1"/>
        <v>0.32379500000000005</v>
      </c>
      <c r="E204" s="225">
        <f t="shared" si="1"/>
        <v>0.51683022145039759</v>
      </c>
      <c r="F204" s="225">
        <f t="shared" si="1"/>
        <v>0.10850382153982084</v>
      </c>
      <c r="G204" s="225">
        <f t="shared" si="1"/>
        <v>0.11634612195115873</v>
      </c>
      <c r="H204" s="225">
        <f t="shared" si="1"/>
        <v>0.12929006039668725</v>
      </c>
      <c r="I204" s="225">
        <f t="shared" si="1"/>
        <v>0.14223399884221566</v>
      </c>
      <c r="J204" s="225">
        <f t="shared" si="1"/>
        <v>0.15517793728774418</v>
      </c>
      <c r="K204" s="227">
        <f t="shared" si="1"/>
        <v>0.12429476274082606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1.0292000000000001</v>
      </c>
      <c r="D205" s="225">
        <f t="shared" si="2"/>
        <v>5.2700000000000004E-2</v>
      </c>
      <c r="E205" s="225">
        <f t="shared" si="2"/>
        <v>4.1093005755925484E-2</v>
      </c>
      <c r="F205" s="225">
        <f t="shared" si="2"/>
        <v>2.2024736008265013E-2</v>
      </c>
      <c r="G205" s="225">
        <f t="shared" si="2"/>
        <v>2.4403850231306357E-2</v>
      </c>
      <c r="H205" s="225">
        <f t="shared" si="2"/>
        <v>2.5631716909611062E-2</v>
      </c>
      <c r="I205" s="225">
        <f t="shared" si="2"/>
        <v>2.6859583587915778E-2</v>
      </c>
      <c r="J205" s="225">
        <f t="shared" si="2"/>
        <v>2.80874502662205E-2</v>
      </c>
      <c r="K205" s="227">
        <f t="shared" si="2"/>
        <v>2.7024907266171773E-2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</v>
      </c>
      <c r="D206" s="225">
        <f t="shared" si="3"/>
        <v>0</v>
      </c>
      <c r="E206" s="221">
        <f t="shared" si="3"/>
        <v>0</v>
      </c>
      <c r="F206" s="225">
        <f t="shared" si="3"/>
        <v>3.2587862006580114E-2</v>
      </c>
      <c r="G206" s="225">
        <f t="shared" si="3"/>
        <v>3.4003981217092916E-2</v>
      </c>
      <c r="H206" s="225">
        <f t="shared" si="3"/>
        <v>3.8456883519331284E-2</v>
      </c>
      <c r="I206" s="226">
        <f t="shared" si="3"/>
        <v>4.2909785821569624E-2</v>
      </c>
      <c r="J206" s="226">
        <f t="shared" si="3"/>
        <v>4.7362688123807992E-2</v>
      </c>
      <c r="K206" s="227">
        <f t="shared" si="3"/>
        <v>3.6228608333243373E-2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</v>
      </c>
      <c r="D207" s="225">
        <f t="shared" si="4"/>
        <v>0</v>
      </c>
      <c r="E207" s="221">
        <f t="shared" si="4"/>
        <v>0</v>
      </c>
      <c r="F207" s="225">
        <f t="shared" si="4"/>
        <v>0</v>
      </c>
      <c r="G207" s="225">
        <f t="shared" si="4"/>
        <v>0</v>
      </c>
      <c r="H207" s="225">
        <f t="shared" si="4"/>
        <v>0</v>
      </c>
      <c r="I207" s="226">
        <f t="shared" si="4"/>
        <v>0</v>
      </c>
      <c r="J207" s="226">
        <f t="shared" si="4"/>
        <v>0</v>
      </c>
      <c r="K207" s="227">
        <f t="shared" si="4"/>
        <v>0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0.76260000000000006</v>
      </c>
      <c r="D208" s="225">
        <f t="shared" si="5"/>
        <v>0.57691549375257434</v>
      </c>
      <c r="E208" s="221">
        <f t="shared" si="5"/>
        <v>1.5195563383149555</v>
      </c>
      <c r="F208" s="225">
        <f t="shared" si="5"/>
        <v>1.6214197585800352</v>
      </c>
      <c r="G208" s="225">
        <f t="shared" si="5"/>
        <v>1.2045375940835954</v>
      </c>
      <c r="H208" s="225">
        <f t="shared" si="5"/>
        <v>1.2227881636909232</v>
      </c>
      <c r="I208" s="226">
        <f t="shared" si="5"/>
        <v>1.2410387332982498</v>
      </c>
      <c r="J208" s="226">
        <f t="shared" si="5"/>
        <v>1.2592893029055774</v>
      </c>
      <c r="K208" s="227">
        <f t="shared" si="5"/>
        <v>1.2369867120738929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2.500614430797933</v>
      </c>
      <c r="D210" s="240">
        <f t="shared" si="6"/>
        <v>3.1974950023841857</v>
      </c>
      <c r="E210" s="240">
        <f t="shared" si="6"/>
        <v>3.5488367796957561</v>
      </c>
      <c r="F210" s="240">
        <f t="shared" si="6"/>
        <v>2.5404182193613423</v>
      </c>
      <c r="G210" s="240">
        <f t="shared" si="6"/>
        <v>3.1055173898461472</v>
      </c>
      <c r="H210" s="240">
        <f t="shared" si="6"/>
        <v>3.2505596850701162</v>
      </c>
      <c r="I210" s="241">
        <f t="shared" si="6"/>
        <v>3.3956019802940829</v>
      </c>
      <c r="J210" s="241">
        <f t="shared" si="6"/>
        <v>3.5728140870862224</v>
      </c>
      <c r="K210" s="242">
        <f t="shared" si="6"/>
        <v>3.1800646755445894</v>
      </c>
    </row>
    <row r="211" spans="2:11">
      <c r="B211" s="239" t="s">
        <v>25</v>
      </c>
      <c r="C211" s="243">
        <f t="shared" ref="C211:K211" si="7">SUMIF($N$7:$N$208,$B$211,C$7:C$208)</f>
        <v>5.0031889386484352</v>
      </c>
      <c r="D211" s="243">
        <f t="shared" si="7"/>
        <v>6.2418455032176094</v>
      </c>
      <c r="E211" s="243">
        <f t="shared" si="7"/>
        <v>7.148652317234121</v>
      </c>
      <c r="F211" s="243">
        <f t="shared" si="7"/>
        <v>8.2425146237602895</v>
      </c>
      <c r="G211" s="243">
        <f t="shared" si="7"/>
        <v>9.5260073660942339</v>
      </c>
      <c r="H211" s="243">
        <f t="shared" si="7"/>
        <v>10.733684732372708</v>
      </c>
      <c r="I211" s="244">
        <f t="shared" si="7"/>
        <v>12.130620131660374</v>
      </c>
      <c r="J211" s="244">
        <f t="shared" si="7"/>
        <v>13.761120990768571</v>
      </c>
      <c r="K211" s="245">
        <f t="shared" si="7"/>
        <v>15.275214546799605</v>
      </c>
    </row>
    <row r="212" spans="2:11">
      <c r="B212" s="239" t="s">
        <v>239</v>
      </c>
      <c r="C212" s="243">
        <f t="shared" ref="C212:K212" si="8">SUMIF($N$7:$N$208,$B$212,C$7:C$208)</f>
        <v>0.48592274479878694</v>
      </c>
      <c r="D212" s="243">
        <f t="shared" si="8"/>
        <v>0.68137999999999999</v>
      </c>
      <c r="E212" s="243">
        <f t="shared" si="8"/>
        <v>0.73780000000000001</v>
      </c>
      <c r="F212" s="243">
        <f t="shared" si="8"/>
        <v>0.7387010687605986</v>
      </c>
      <c r="G212" s="243">
        <f t="shared" si="8"/>
        <v>0.85772584320431833</v>
      </c>
      <c r="H212" s="243">
        <f t="shared" si="8"/>
        <v>0.97004708457631206</v>
      </c>
      <c r="I212" s="244">
        <f t="shared" si="8"/>
        <v>1.0823683259483059</v>
      </c>
      <c r="J212" s="244">
        <f t="shared" si="8"/>
        <v>1.1946895673203002</v>
      </c>
      <c r="K212" s="245">
        <f t="shared" si="8"/>
        <v>0.9505006090588608</v>
      </c>
    </row>
    <row r="213" spans="2:11">
      <c r="B213" s="239" t="s">
        <v>429</v>
      </c>
      <c r="C213" s="243">
        <f t="shared" ref="C213:K213" si="9">SUMIF($N$7:$N$208,$B$213,C$7:C$208)</f>
        <v>165.92479135053833</v>
      </c>
      <c r="D213" s="243">
        <f t="shared" si="9"/>
        <v>165.88229552271844</v>
      </c>
      <c r="E213" s="243">
        <f t="shared" si="9"/>
        <v>98.997665270184342</v>
      </c>
      <c r="F213" s="243">
        <f t="shared" si="9"/>
        <v>86.387225945468458</v>
      </c>
      <c r="G213" s="243">
        <f t="shared" si="9"/>
        <v>69.676442230451883</v>
      </c>
      <c r="H213" s="243">
        <f t="shared" si="9"/>
        <v>66.312213810173589</v>
      </c>
      <c r="I213" s="244">
        <f t="shared" si="9"/>
        <v>71.627214617590354</v>
      </c>
      <c r="J213" s="244">
        <f t="shared" si="9"/>
        <v>77.61828994296738</v>
      </c>
      <c r="K213" s="245">
        <f t="shared" si="9"/>
        <v>87.384247589800196</v>
      </c>
    </row>
    <row r="214" spans="2:11">
      <c r="B214" s="239" t="s">
        <v>430</v>
      </c>
      <c r="C214" s="243">
        <f t="shared" ref="C214:K214" si="10">SUMIF($N$7:$N$208,$B$214,C$7:C$208)</f>
        <v>7.1115027397934396</v>
      </c>
      <c r="D214" s="243">
        <f t="shared" si="10"/>
        <v>8.9078220710363389</v>
      </c>
      <c r="E214" s="243">
        <f t="shared" si="10"/>
        <v>9.6816591488530204</v>
      </c>
      <c r="F214" s="243">
        <f t="shared" si="10"/>
        <v>11.266209891717539</v>
      </c>
      <c r="G214" s="243">
        <f t="shared" si="10"/>
        <v>14.641267792568938</v>
      </c>
      <c r="H214" s="243">
        <f t="shared" si="10"/>
        <v>15.795884727079406</v>
      </c>
      <c r="I214" s="244">
        <f t="shared" si="10"/>
        <v>17.044781831000318</v>
      </c>
      <c r="J214" s="244">
        <f t="shared" si="10"/>
        <v>18.531287630745954</v>
      </c>
      <c r="K214" s="245">
        <f t="shared" si="10"/>
        <v>18.61777136980734</v>
      </c>
    </row>
    <row r="215" spans="2:11">
      <c r="B215" s="239" t="s">
        <v>431</v>
      </c>
      <c r="C215" s="243">
        <f t="shared" ref="C215:K215" si="11">SUMIF($N$7:$N$208,$B$215,C$7:C$208)</f>
        <v>18.778058209584032</v>
      </c>
      <c r="D215" s="243">
        <f t="shared" si="11"/>
        <v>12.741059871952237</v>
      </c>
      <c r="E215" s="243">
        <f t="shared" si="11"/>
        <v>14.828778461216816</v>
      </c>
      <c r="F215" s="243">
        <f t="shared" si="11"/>
        <v>17.317651719343072</v>
      </c>
      <c r="G215" s="243">
        <f t="shared" si="11"/>
        <v>20.460637372872899</v>
      </c>
      <c r="H215" s="243">
        <f t="shared" si="11"/>
        <v>21.185547962794388</v>
      </c>
      <c r="I215" s="244">
        <f t="shared" si="11"/>
        <v>21.589880639638739</v>
      </c>
      <c r="J215" s="244">
        <f t="shared" si="11"/>
        <v>21.811533884316209</v>
      </c>
      <c r="K215" s="245">
        <f t="shared" si="11"/>
        <v>21.772284525392656</v>
      </c>
    </row>
    <row r="216" spans="2:11">
      <c r="B216" s="246" t="s">
        <v>476</v>
      </c>
      <c r="C216" s="247">
        <f t="shared" ref="C216:K217" si="12">SUMIF($O$7:$O$208,$B216,C$7:C$208)</f>
        <v>110.16804158324142</v>
      </c>
      <c r="D216" s="247">
        <f t="shared" si="12"/>
        <v>100.95920527405798</v>
      </c>
      <c r="E216" s="247">
        <f t="shared" si="12"/>
        <v>59.38646099199611</v>
      </c>
      <c r="F216" s="247">
        <f t="shared" si="12"/>
        <v>52.505421895711876</v>
      </c>
      <c r="G216" s="247">
        <f t="shared" si="12"/>
        <v>29.080266610217478</v>
      </c>
      <c r="H216" s="247">
        <f t="shared" si="12"/>
        <v>21.360192835899714</v>
      </c>
      <c r="I216" s="247">
        <f t="shared" si="12"/>
        <v>21.640636714805332</v>
      </c>
      <c r="J216" s="247">
        <f t="shared" si="12"/>
        <v>21.932752412881324</v>
      </c>
      <c r="K216" s="248">
        <f t="shared" si="12"/>
        <v>25.606654200682627</v>
      </c>
    </row>
    <row r="217" spans="2:11" ht="13.5" thickBot="1">
      <c r="B217" s="246" t="s">
        <v>475</v>
      </c>
      <c r="C217" s="247">
        <f t="shared" si="12"/>
        <v>1.1318101154048927</v>
      </c>
      <c r="D217" s="247">
        <f t="shared" si="12"/>
        <v>1.3817462567394148</v>
      </c>
      <c r="E217" s="247">
        <f t="shared" si="12"/>
        <v>1.2923</v>
      </c>
      <c r="F217" s="247">
        <f t="shared" si="12"/>
        <v>1.3477813220555239</v>
      </c>
      <c r="G217" s="247">
        <f t="shared" si="12"/>
        <v>1.4221294003866067</v>
      </c>
      <c r="H217" s="247">
        <f t="shared" si="12"/>
        <v>1.5813322628416355</v>
      </c>
      <c r="I217" s="247">
        <f t="shared" si="12"/>
        <v>1.7405351252966645</v>
      </c>
      <c r="J217" s="247">
        <f t="shared" si="12"/>
        <v>1.8997379877516942</v>
      </c>
      <c r="K217" s="248">
        <f t="shared" si="12"/>
        <v>1.6440067979635804</v>
      </c>
    </row>
    <row r="218" spans="2:11" ht="13.5" thickBot="1">
      <c r="B218" s="249" t="s">
        <v>428</v>
      </c>
      <c r="C218" s="250">
        <f t="shared" ref="C218:K218" si="13">SUM(C210:C215)</f>
        <v>199.80407841416095</v>
      </c>
      <c r="D218" s="250">
        <f t="shared" si="13"/>
        <v>197.65189797130884</v>
      </c>
      <c r="E218" s="250">
        <f t="shared" si="13"/>
        <v>134.94339197718406</v>
      </c>
      <c r="F218" s="250">
        <f t="shared" si="13"/>
        <v>126.4927214684113</v>
      </c>
      <c r="G218" s="250">
        <f t="shared" si="13"/>
        <v>118.26759799503841</v>
      </c>
      <c r="H218" s="250">
        <f t="shared" si="13"/>
        <v>118.24793800206652</v>
      </c>
      <c r="I218" s="251">
        <f t="shared" si="13"/>
        <v>126.87046752613217</v>
      </c>
      <c r="J218" s="251">
        <f t="shared" si="13"/>
        <v>136.48973610320462</v>
      </c>
      <c r="K218" s="252">
        <f t="shared" si="13"/>
        <v>147.18008331640326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1.2515332272720534E-2</v>
      </c>
      <c r="D221" s="255">
        <f t="shared" ref="D221:K221" si="15">D210/D$218</f>
        <v>1.6177406011291296E-2</v>
      </c>
      <c r="E221" s="255">
        <f t="shared" si="15"/>
        <v>2.6298707389064192E-2</v>
      </c>
      <c r="F221" s="255">
        <f t="shared" si="15"/>
        <v>2.0083513026445194E-2</v>
      </c>
      <c r="G221" s="255">
        <f t="shared" si="15"/>
        <v>2.6258395727090277E-2</v>
      </c>
      <c r="H221" s="255">
        <f t="shared" si="15"/>
        <v>2.7489356178145862E-2</v>
      </c>
      <c r="I221" s="255">
        <f t="shared" si="15"/>
        <v>2.6764321488723708E-2</v>
      </c>
      <c r="J221" s="255">
        <f t="shared" si="15"/>
        <v>2.6176430470820852E-2</v>
      </c>
      <c r="K221" s="256">
        <f t="shared" si="15"/>
        <v>2.1606623694512956E-2</v>
      </c>
    </row>
    <row r="222" spans="2:11" ht="15">
      <c r="B222" s="257" t="s">
        <v>25</v>
      </c>
      <c r="C222" s="258">
        <f t="shared" ref="C222:K226" si="16">C211/C$218</f>
        <v>2.5040474540653012E-2</v>
      </c>
      <c r="D222" s="258">
        <f t="shared" si="16"/>
        <v>3.1579992741196321E-2</v>
      </c>
      <c r="E222" s="258">
        <f t="shared" si="16"/>
        <v>5.2975193616318757E-2</v>
      </c>
      <c r="F222" s="258">
        <f t="shared" si="16"/>
        <v>6.5161967645851235E-2</v>
      </c>
      <c r="G222" s="258">
        <f t="shared" si="16"/>
        <v>8.0546214919270373E-2</v>
      </c>
      <c r="H222" s="258">
        <f t="shared" si="16"/>
        <v>9.077270110355011E-2</v>
      </c>
      <c r="I222" s="258">
        <f t="shared" si="16"/>
        <v>9.5614214782977505E-2</v>
      </c>
      <c r="J222" s="258">
        <f t="shared" si="16"/>
        <v>0.10082165431372297</v>
      </c>
      <c r="K222" s="259">
        <f t="shared" si="16"/>
        <v>0.10378588055261129</v>
      </c>
    </row>
    <row r="223" spans="2:11" ht="15">
      <c r="B223" s="257" t="s">
        <v>239</v>
      </c>
      <c r="C223" s="258">
        <f t="shared" si="16"/>
        <v>2.431996126683406E-3</v>
      </c>
      <c r="D223" s="258">
        <f t="shared" si="16"/>
        <v>3.4473739285767403E-3</v>
      </c>
      <c r="E223" s="258">
        <f t="shared" si="16"/>
        <v>5.4674778008006915E-3</v>
      </c>
      <c r="F223" s="258">
        <f t="shared" si="16"/>
        <v>5.8398701536757792E-3</v>
      </c>
      <c r="G223" s="258">
        <f t="shared" si="16"/>
        <v>7.2524161963642975E-3</v>
      </c>
      <c r="H223" s="258">
        <f t="shared" si="16"/>
        <v>8.2035010585923222E-3</v>
      </c>
      <c r="I223" s="258">
        <f t="shared" si="16"/>
        <v>8.5312866504993756E-3</v>
      </c>
      <c r="J223" s="258">
        <f t="shared" si="16"/>
        <v>8.752962687369796E-3</v>
      </c>
      <c r="K223" s="259">
        <f t="shared" si="16"/>
        <v>6.4580790256484879E-3</v>
      </c>
    </row>
    <row r="224" spans="2:11" ht="15">
      <c r="B224" s="257" t="s">
        <v>429</v>
      </c>
      <c r="C224" s="258">
        <f t="shared" si="16"/>
        <v>0.83043745987308404</v>
      </c>
      <c r="D224" s="258">
        <f t="shared" si="16"/>
        <v>0.83926487539622774</v>
      </c>
      <c r="E224" s="258">
        <f t="shared" si="16"/>
        <v>0.73362366114913324</v>
      </c>
      <c r="F224" s="258">
        <f t="shared" si="16"/>
        <v>0.68294226689589976</v>
      </c>
      <c r="G224" s="258">
        <f t="shared" si="16"/>
        <v>0.58914227913358785</v>
      </c>
      <c r="H224" s="258">
        <f t="shared" si="16"/>
        <v>0.56078959963779418</v>
      </c>
      <c r="I224" s="258">
        <f t="shared" si="16"/>
        <v>0.56456964346597782</v>
      </c>
      <c r="J224" s="258">
        <f t="shared" si="16"/>
        <v>0.56867492134556918</v>
      </c>
      <c r="K224" s="259">
        <f t="shared" si="16"/>
        <v>0.59372331922074129</v>
      </c>
    </row>
    <row r="225" spans="2:11" ht="15">
      <c r="B225" s="257" t="s">
        <v>430</v>
      </c>
      <c r="C225" s="258">
        <f t="shared" si="16"/>
        <v>3.5592380276905387E-2</v>
      </c>
      <c r="D225" s="258">
        <f t="shared" si="16"/>
        <v>4.5068234418519974E-2</v>
      </c>
      <c r="E225" s="258">
        <f t="shared" si="16"/>
        <v>7.1746078166539454E-2</v>
      </c>
      <c r="F225" s="258">
        <f t="shared" si="16"/>
        <v>8.906607242639665E-2</v>
      </c>
      <c r="G225" s="258">
        <f t="shared" si="16"/>
        <v>0.12379779449975108</v>
      </c>
      <c r="H225" s="258">
        <f t="shared" si="16"/>
        <v>0.13358274988950214</v>
      </c>
      <c r="I225" s="258">
        <f t="shared" si="16"/>
        <v>0.13434790746309433</v>
      </c>
      <c r="J225" s="258">
        <f t="shared" si="16"/>
        <v>0.13577055799077672</v>
      </c>
      <c r="K225" s="259">
        <f t="shared" si="16"/>
        <v>0.12649654049850906</v>
      </c>
    </row>
    <row r="226" spans="2:11" ht="15.75" thickBot="1">
      <c r="B226" s="260" t="s">
        <v>431</v>
      </c>
      <c r="C226" s="261">
        <f t="shared" si="16"/>
        <v>9.3982356909953602E-2</v>
      </c>
      <c r="D226" s="261">
        <f t="shared" si="16"/>
        <v>6.4462117504187733E-2</v>
      </c>
      <c r="E226" s="261">
        <f t="shared" si="16"/>
        <v>0.10988888187814363</v>
      </c>
      <c r="F226" s="261">
        <f t="shared" si="16"/>
        <v>0.13690630985173138</v>
      </c>
      <c r="G226" s="261">
        <f t="shared" si="16"/>
        <v>0.1730028995239361</v>
      </c>
      <c r="H226" s="261">
        <f t="shared" si="16"/>
        <v>0.17916209213241541</v>
      </c>
      <c r="I226" s="261">
        <f t="shared" si="16"/>
        <v>0.1701726261487273</v>
      </c>
      <c r="J226" s="261">
        <f t="shared" si="16"/>
        <v>0.1598034731917406</v>
      </c>
      <c r="K226" s="262">
        <f t="shared" si="16"/>
        <v>0.14792955700797683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441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442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226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</v>
      </c>
      <c r="D9" s="225">
        <v>0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1.57517</v>
      </c>
      <c r="D13" s="225">
        <v>0.49582333333333334</v>
      </c>
      <c r="E13" s="221">
        <v>0.3261</v>
      </c>
      <c r="F13" s="225">
        <v>0.17455791174086546</v>
      </c>
      <c r="G13" s="225">
        <v>0.13422823719605789</v>
      </c>
      <c r="H13" s="225">
        <v>0.14857739419239202</v>
      </c>
      <c r="I13" s="226">
        <v>0.15933785077547119</v>
      </c>
      <c r="J13" s="226">
        <v>0.17143692893950579</v>
      </c>
      <c r="K13" s="227">
        <v>0.18512592534270014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3.9501253991383898</v>
      </c>
      <c r="D15" s="225">
        <v>1.3125625970920101</v>
      </c>
      <c r="E15" s="221">
        <v>1.1035470382061201</v>
      </c>
      <c r="F15" s="225">
        <v>1.53623274450736</v>
      </c>
      <c r="G15" s="225">
        <v>0.78194717421851134</v>
      </c>
      <c r="H15" s="225">
        <v>0.84106793582281858</v>
      </c>
      <c r="I15" s="226">
        <v>0.90336484261594396</v>
      </c>
      <c r="J15" s="226">
        <v>0.9738480745993674</v>
      </c>
      <c r="K15" s="227">
        <v>1.0535933821364878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1.0501899585215999</v>
      </c>
      <c r="D16" s="225">
        <v>0</v>
      </c>
      <c r="E16" s="221">
        <v>0</v>
      </c>
      <c r="F16" s="225">
        <v>0</v>
      </c>
      <c r="G16" s="225">
        <v>0</v>
      </c>
      <c r="H16" s="225">
        <v>0</v>
      </c>
      <c r="I16" s="226">
        <v>0</v>
      </c>
      <c r="J16" s="226">
        <v>0</v>
      </c>
      <c r="K16" s="227">
        <v>0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1.2280469717652011E-2</v>
      </c>
      <c r="E17" s="221">
        <v>0</v>
      </c>
      <c r="F17" s="225">
        <v>3.3040817698487296E-2</v>
      </c>
      <c r="G17" s="225">
        <v>1.5654210456575154E-2</v>
      </c>
      <c r="H17" s="225">
        <v>1.7327664032270696E-2</v>
      </c>
      <c r="I17" s="226">
        <v>1.9604661396320545E-2</v>
      </c>
      <c r="J17" s="226">
        <v>2.2180874914736852E-2</v>
      </c>
      <c r="K17" s="227">
        <v>2.5095624047632908E-2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9.4011944857278915E-2</v>
      </c>
      <c r="D19" s="225">
        <v>0.13</v>
      </c>
      <c r="E19" s="221">
        <v>9.5823725000927937E-2</v>
      </c>
      <c r="F19" s="225">
        <v>7.3320761966153919E-2</v>
      </c>
      <c r="G19" s="225">
        <v>4.2622703145795714E-2</v>
      </c>
      <c r="H19" s="225">
        <v>4.4744133064926431E-2</v>
      </c>
      <c r="I19" s="226">
        <v>4.8139838878171921E-2</v>
      </c>
      <c r="J19" s="226">
        <v>5.1981768323838308E-2</v>
      </c>
      <c r="K19" s="227">
        <v>5.6328558852011566E-2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</v>
      </c>
      <c r="D23" s="225">
        <v>0</v>
      </c>
      <c r="E23" s="221">
        <v>0</v>
      </c>
      <c r="F23" s="225">
        <v>0</v>
      </c>
      <c r="G23" s="225">
        <v>0</v>
      </c>
      <c r="H23" s="225">
        <v>0</v>
      </c>
      <c r="I23" s="226">
        <v>0</v>
      </c>
      <c r="J23" s="226">
        <v>0</v>
      </c>
      <c r="K23" s="227">
        <v>0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3.0701174294130031E-2</v>
      </c>
      <c r="E28" s="221">
        <v>0.19047352868339734</v>
      </c>
      <c r="F28" s="225">
        <v>0.13651572911680263</v>
      </c>
      <c r="G28" s="225">
        <v>6.1573227795862273E-2</v>
      </c>
      <c r="H28" s="225">
        <v>6.8155478526931407E-2</v>
      </c>
      <c r="I28" s="226">
        <v>7.4560322847792057E-2</v>
      </c>
      <c r="J28" s="226">
        <v>8.0110416564853279E-2</v>
      </c>
      <c r="K28" s="227">
        <v>8.6389838178649023E-2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2.2021999999999999</v>
      </c>
      <c r="D30" s="225">
        <v>2.2282000000000002</v>
      </c>
      <c r="E30" s="221">
        <v>1.0659000000000001</v>
      </c>
      <c r="F30" s="225">
        <v>0.89800000000000002</v>
      </c>
      <c r="G30" s="225">
        <v>0.46125730951503607</v>
      </c>
      <c r="H30" s="225">
        <v>0.50115284835845009</v>
      </c>
      <c r="I30" s="226">
        <v>0.53790073180367637</v>
      </c>
      <c r="J30" s="226">
        <v>0.57947758893995271</v>
      </c>
      <c r="K30" s="227">
        <v>0.62651798657011615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</v>
      </c>
      <c r="D32" s="225">
        <v>0</v>
      </c>
      <c r="E32" s="221">
        <v>0</v>
      </c>
      <c r="F32" s="225">
        <v>0</v>
      </c>
      <c r="G32" s="225">
        <v>0</v>
      </c>
      <c r="H32" s="225">
        <v>0</v>
      </c>
      <c r="I32" s="226">
        <v>0</v>
      </c>
      <c r="J32" s="226">
        <v>0</v>
      </c>
      <c r="K32" s="227">
        <v>0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0.43719436838697034</v>
      </c>
      <c r="D37" s="225">
        <v>0.24253927692362726</v>
      </c>
      <c r="E37" s="221">
        <v>0.17319858212406938</v>
      </c>
      <c r="F37" s="225">
        <v>9.4039730493774065E-2</v>
      </c>
      <c r="G37" s="225">
        <v>3.9657333156657058E-2</v>
      </c>
      <c r="H37" s="225">
        <v>4.3896748881752427E-2</v>
      </c>
      <c r="I37" s="226">
        <v>4.9665142204012053E-2</v>
      </c>
      <c r="J37" s="226">
        <v>5.3866320087730901E-2</v>
      </c>
      <c r="K37" s="227">
        <v>5.7910693330514594E-2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6.5388345247097899</v>
      </c>
      <c r="D38" s="225">
        <v>5.4620679700119901</v>
      </c>
      <c r="E38" s="221">
        <v>4.2811909656606399</v>
      </c>
      <c r="F38" s="225">
        <v>3.3086368550289702</v>
      </c>
      <c r="G38" s="225">
        <v>1.7016908320498993</v>
      </c>
      <c r="H38" s="225">
        <v>1.8178915500813992</v>
      </c>
      <c r="I38" s="226">
        <v>1.953463464208304</v>
      </c>
      <c r="J38" s="226">
        <v>2.1068506412887871</v>
      </c>
      <c r="K38" s="227">
        <v>2.2803941531897545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</v>
      </c>
      <c r="D42" s="225">
        <v>0</v>
      </c>
      <c r="E42" s="221">
        <v>0</v>
      </c>
      <c r="F42" s="225">
        <v>0</v>
      </c>
      <c r="G42" s="225">
        <v>0</v>
      </c>
      <c r="H42" s="225">
        <v>0</v>
      </c>
      <c r="I42" s="226">
        <v>0</v>
      </c>
      <c r="J42" s="226">
        <v>0</v>
      </c>
      <c r="K42" s="227">
        <v>0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3.045667447306792</v>
      </c>
      <c r="D43" s="225">
        <v>5.2193556538218555</v>
      </c>
      <c r="E43" s="221">
        <v>6.9737716507599874</v>
      </c>
      <c r="F43" s="225">
        <v>5.608914876750946</v>
      </c>
      <c r="G43" s="225">
        <v>11.091240468662825</v>
      </c>
      <c r="H43" s="225">
        <v>12.646437867054551</v>
      </c>
      <c r="I43" s="226">
        <v>14.308283666596511</v>
      </c>
      <c r="J43" s="226">
        <v>16.188509652756078</v>
      </c>
      <c r="K43" s="227">
        <v>18.315812775587379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</v>
      </c>
      <c r="D44" s="225">
        <v>0</v>
      </c>
      <c r="E44" s="221">
        <v>0.1484</v>
      </c>
      <c r="F44" s="225">
        <v>0.54700000000000004</v>
      </c>
      <c r="G44" s="225">
        <v>0</v>
      </c>
      <c r="H44" s="225">
        <v>0</v>
      </c>
      <c r="I44" s="226">
        <v>0</v>
      </c>
      <c r="J44" s="226">
        <v>0</v>
      </c>
      <c r="K44" s="227">
        <v>0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0.93656427200000003</v>
      </c>
      <c r="D51" s="225">
        <v>0</v>
      </c>
      <c r="E51" s="221">
        <v>0</v>
      </c>
      <c r="F51" s="225">
        <v>0</v>
      </c>
      <c r="G51" s="225">
        <v>0</v>
      </c>
      <c r="H51" s="225">
        <v>0</v>
      </c>
      <c r="I51" s="226">
        <v>0</v>
      </c>
      <c r="J51" s="226">
        <v>0</v>
      </c>
      <c r="K51" s="227">
        <v>0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</v>
      </c>
      <c r="D54" s="225">
        <v>0</v>
      </c>
      <c r="E54" s="221">
        <v>0</v>
      </c>
      <c r="F54" s="225">
        <v>0</v>
      </c>
      <c r="G54" s="225">
        <v>0</v>
      </c>
      <c r="H54" s="225">
        <v>0</v>
      </c>
      <c r="I54" s="226">
        <v>0</v>
      </c>
      <c r="J54" s="226">
        <v>0</v>
      </c>
      <c r="K54" s="227">
        <v>0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</v>
      </c>
      <c r="D55" s="225">
        <v>0</v>
      </c>
      <c r="E55" s="221">
        <v>0</v>
      </c>
      <c r="F55" s="225">
        <v>0</v>
      </c>
      <c r="G55" s="225">
        <v>0</v>
      </c>
      <c r="H55" s="225">
        <v>0</v>
      </c>
      <c r="I55" s="226">
        <v>0</v>
      </c>
      <c r="J55" s="226">
        <v>0</v>
      </c>
      <c r="K55" s="227">
        <v>0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2.3982561704848573</v>
      </c>
      <c r="D60" s="225">
        <v>1.5749922508797394</v>
      </c>
      <c r="E60" s="221">
        <v>1.08</v>
      </c>
      <c r="F60" s="225">
        <v>0.72281569759470954</v>
      </c>
      <c r="G60" s="225">
        <v>0.39558742633939681</v>
      </c>
      <c r="H60" s="225">
        <v>0.42408702682459465</v>
      </c>
      <c r="I60" s="226">
        <v>0.45560305992724914</v>
      </c>
      <c r="J60" s="226">
        <v>0.49126055861732504</v>
      </c>
      <c r="K60" s="227">
        <v>0.53160374548641376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</v>
      </c>
      <c r="D64" s="225">
        <v>0</v>
      </c>
      <c r="E64" s="221">
        <v>0</v>
      </c>
      <c r="F64" s="225">
        <v>0</v>
      </c>
      <c r="G64" s="225">
        <v>0</v>
      </c>
      <c r="H64" s="225">
        <v>0</v>
      </c>
      <c r="I64" s="226">
        <v>0</v>
      </c>
      <c r="J64" s="226">
        <v>0</v>
      </c>
      <c r="K64" s="227">
        <v>0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</v>
      </c>
      <c r="D67" s="225">
        <v>0</v>
      </c>
      <c r="E67" s="221">
        <v>0</v>
      </c>
      <c r="F67" s="225">
        <v>0</v>
      </c>
      <c r="G67" s="225">
        <v>0</v>
      </c>
      <c r="H67" s="225">
        <v>0</v>
      </c>
      <c r="I67" s="226">
        <v>0</v>
      </c>
      <c r="J67" s="226">
        <v>0</v>
      </c>
      <c r="K67" s="227">
        <v>0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3.0317669999999999</v>
      </c>
      <c r="D68" s="225">
        <v>1.773655</v>
      </c>
      <c r="E68" s="221">
        <v>1.623281</v>
      </c>
      <c r="F68" s="225">
        <v>0.69923408840000001</v>
      </c>
      <c r="G68" s="225">
        <v>0.28230763202732928</v>
      </c>
      <c r="H68" s="225">
        <v>0.27619266641386336</v>
      </c>
      <c r="I68" s="226">
        <v>0.27619266641386336</v>
      </c>
      <c r="J68" s="226">
        <v>0.27619266641386336</v>
      </c>
      <c r="K68" s="227">
        <v>0.27619266641386336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</v>
      </c>
      <c r="D71" s="225">
        <v>0</v>
      </c>
      <c r="E71" s="221">
        <v>0</v>
      </c>
      <c r="F71" s="225">
        <v>0</v>
      </c>
      <c r="G71" s="225">
        <v>0</v>
      </c>
      <c r="H71" s="225">
        <v>0</v>
      </c>
      <c r="I71" s="226">
        <v>0</v>
      </c>
      <c r="J71" s="226">
        <v>0</v>
      </c>
      <c r="K71" s="227">
        <v>0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2.4894099999999999</v>
      </c>
      <c r="D72" s="225">
        <v>1.5517000000000001</v>
      </c>
      <c r="E72" s="221">
        <v>0.35615999999999998</v>
      </c>
      <c r="F72" s="225">
        <v>0.33755624000000001</v>
      </c>
      <c r="G72" s="225">
        <v>0.1029623771330002</v>
      </c>
      <c r="H72" s="225">
        <v>0.10073214555503114</v>
      </c>
      <c r="I72" s="226">
        <v>0.10073214555503114</v>
      </c>
      <c r="J72" s="226">
        <v>0.10073214555503114</v>
      </c>
      <c r="K72" s="227">
        <v>0.10073214555503114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0.54700000000000004</v>
      </c>
      <c r="D73" s="225">
        <v>0.41699999999999998</v>
      </c>
      <c r="E73" s="221">
        <v>6.5000000000000002E-2</v>
      </c>
      <c r="F73" s="225">
        <v>3.2985989085786956E-3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0.26338092835085902</v>
      </c>
      <c r="D74" s="225">
        <v>8.5778707920419306E-2</v>
      </c>
      <c r="E74" s="221">
        <v>0.151697404869957</v>
      </c>
      <c r="F74" s="225">
        <v>7.3050500438758201E-2</v>
      </c>
      <c r="G74" s="225">
        <v>4.9000000000000002E-2</v>
      </c>
      <c r="H74" s="225">
        <v>4.4999999999999998E-2</v>
      </c>
      <c r="I74" s="226">
        <v>4.2000000000000003E-2</v>
      </c>
      <c r="J74" s="226">
        <v>4.5026320311197403E-2</v>
      </c>
      <c r="K74" s="227">
        <v>4.8450323966123844E-2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0.27083000000000002</v>
      </c>
      <c r="D83" s="225">
        <v>0.16682385999999999</v>
      </c>
      <c r="E83" s="221">
        <v>0.210728</v>
      </c>
      <c r="F83" s="225">
        <v>0.20783790999999999</v>
      </c>
      <c r="G83" s="225">
        <v>0</v>
      </c>
      <c r="H83" s="225">
        <v>0</v>
      </c>
      <c r="I83" s="226">
        <v>0</v>
      </c>
      <c r="J83" s="226">
        <v>0</v>
      </c>
      <c r="K83" s="227">
        <v>0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0.41963126953860003</v>
      </c>
      <c r="D84" s="225">
        <v>5.8844040964799997E-2</v>
      </c>
      <c r="E84" s="221">
        <v>0.12716308367996601</v>
      </c>
      <c r="F84" s="225">
        <v>2.60939075844096E-2</v>
      </c>
      <c r="G84" s="225">
        <v>3.7479482657036434E-2</v>
      </c>
      <c r="H84" s="225">
        <v>3.992338618826017E-2</v>
      </c>
      <c r="I84" s="226">
        <v>4.290933704878145E-2</v>
      </c>
      <c r="J84" s="226">
        <v>4.6287666375663054E-2</v>
      </c>
      <c r="K84" s="227">
        <v>5.0109935921946146E-2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2.0355393710920238</v>
      </c>
      <c r="D85" s="225">
        <v>1.6486530595947826</v>
      </c>
      <c r="E85" s="221">
        <v>1.2906085306684514</v>
      </c>
      <c r="F85" s="225">
        <v>0.98034338514748542</v>
      </c>
      <c r="G85" s="225">
        <v>0.75662017206779897</v>
      </c>
      <c r="H85" s="225">
        <v>0.83750376155975026</v>
      </c>
      <c r="I85" s="226">
        <v>0.90227560020931963</v>
      </c>
      <c r="J85" s="226">
        <v>0.97047590435964837</v>
      </c>
      <c r="K85" s="227">
        <v>1.0476382885969688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0.87438873677394069</v>
      </c>
      <c r="D86" s="225">
        <v>0.67542583447086058</v>
      </c>
      <c r="E86" s="221">
        <v>0.32079752199309025</v>
      </c>
      <c r="F86" s="225">
        <v>0.2624582301280885</v>
      </c>
      <c r="G86" s="225">
        <v>0.1314953678352313</v>
      </c>
      <c r="H86" s="225">
        <v>0.14090802594117158</v>
      </c>
      <c r="I86" s="226">
        <v>0.15138412323245731</v>
      </c>
      <c r="J86" s="226">
        <v>0.16323686574685928</v>
      </c>
      <c r="K86" s="227">
        <v>0.17664715597293154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0.28206088283030351</v>
      </c>
      <c r="D87" s="225">
        <v>0.36534397410014735</v>
      </c>
      <c r="E87" s="221">
        <v>0.28069783174395391</v>
      </c>
      <c r="F87" s="225">
        <v>0.22885775120166255</v>
      </c>
      <c r="G87" s="225">
        <v>0.13045175380479296</v>
      </c>
      <c r="H87" s="225">
        <v>0.1443972002689225</v>
      </c>
      <c r="I87" s="226">
        <v>0.16337217830267117</v>
      </c>
      <c r="J87" s="226">
        <v>0.18484062428947376</v>
      </c>
      <c r="K87" s="227">
        <v>0.20913020039694089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</v>
      </c>
      <c r="D89" s="225">
        <v>0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1.6733523866194699</v>
      </c>
      <c r="D91" s="225">
        <v>0.29750437059500601</v>
      </c>
      <c r="E91" s="221">
        <v>0.19820675046787301</v>
      </c>
      <c r="F91" s="225">
        <v>0.182138983</v>
      </c>
      <c r="G91" s="225">
        <v>7.9569555054234048E-2</v>
      </c>
      <c r="H91" s="225">
        <v>8.8075634411694248E-2</v>
      </c>
      <c r="I91" s="226">
        <v>9.7123258792879086E-2</v>
      </c>
      <c r="J91" s="226">
        <v>0.10429550724215621</v>
      </c>
      <c r="K91" s="227">
        <v>0.11241024804256045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0.34987387236491679</v>
      </c>
      <c r="D93" s="225">
        <v>6.9735582683304903E-2</v>
      </c>
      <c r="E93" s="221">
        <v>1.7784901217391302E-2</v>
      </c>
      <c r="F93" s="225">
        <v>1.48012122407838E-2</v>
      </c>
      <c r="G93" s="225">
        <v>7.081782547223448E-3</v>
      </c>
      <c r="H93" s="225">
        <v>7.8388334607028751E-3</v>
      </c>
      <c r="I93" s="226">
        <v>8.8689205569210672E-3</v>
      </c>
      <c r="J93" s="226">
        <v>1.0034369557574991E-2</v>
      </c>
      <c r="K93" s="227">
        <v>1.135296812862001E-2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0</v>
      </c>
      <c r="E95" s="221">
        <v>0</v>
      </c>
      <c r="F95" s="225">
        <v>0</v>
      </c>
      <c r="G95" s="225">
        <v>8.7170159999999997E-2</v>
      </c>
      <c r="H95" s="225">
        <v>9.5335380841078815E-2</v>
      </c>
      <c r="I95" s="226">
        <v>0.1022801355658325</v>
      </c>
      <c r="J95" s="226">
        <v>0.11013748809792982</v>
      </c>
      <c r="K95" s="227">
        <v>0.11902736128432163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0</v>
      </c>
      <c r="E101" s="221">
        <v>0</v>
      </c>
      <c r="F101" s="225">
        <v>0</v>
      </c>
      <c r="G101" s="225">
        <v>0</v>
      </c>
      <c r="H101" s="225">
        <v>0</v>
      </c>
      <c r="I101" s="226">
        <v>0</v>
      </c>
      <c r="J101" s="226">
        <v>0</v>
      </c>
      <c r="K101" s="227">
        <v>0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</v>
      </c>
      <c r="D107" s="225">
        <v>0</v>
      </c>
      <c r="E107" s="221">
        <v>0</v>
      </c>
      <c r="F107" s="225">
        <v>0</v>
      </c>
      <c r="G107" s="225">
        <v>0</v>
      </c>
      <c r="H107" s="225">
        <v>0</v>
      </c>
      <c r="I107" s="226">
        <v>0</v>
      </c>
      <c r="J107" s="226">
        <v>0</v>
      </c>
      <c r="K107" s="227">
        <v>0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0</v>
      </c>
      <c r="E109" s="221">
        <v>0</v>
      </c>
      <c r="F109" s="225">
        <v>0</v>
      </c>
      <c r="G109" s="225">
        <v>0</v>
      </c>
      <c r="H109" s="225">
        <v>0</v>
      </c>
      <c r="I109" s="226">
        <v>0</v>
      </c>
      <c r="J109" s="226">
        <v>0</v>
      </c>
      <c r="K109" s="227">
        <v>0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</v>
      </c>
      <c r="E112" s="221">
        <v>0</v>
      </c>
      <c r="F112" s="225">
        <v>0</v>
      </c>
      <c r="G112" s="225">
        <v>0</v>
      </c>
      <c r="H112" s="225">
        <v>0</v>
      </c>
      <c r="I112" s="226">
        <v>0</v>
      </c>
      <c r="J112" s="226">
        <v>0</v>
      </c>
      <c r="K112" s="227">
        <v>0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0.70165</v>
      </c>
      <c r="D119" s="225">
        <v>0.64036000000000004</v>
      </c>
      <c r="E119" s="221">
        <v>0.63617000000000001</v>
      </c>
      <c r="F119" s="225">
        <v>0</v>
      </c>
      <c r="G119" s="225">
        <v>0</v>
      </c>
      <c r="H119" s="225">
        <v>0</v>
      </c>
      <c r="I119" s="226">
        <v>0</v>
      </c>
      <c r="J119" s="226">
        <v>0</v>
      </c>
      <c r="K119" s="227">
        <v>0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</v>
      </c>
      <c r="D121" s="225">
        <v>0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1.4423999999999999</v>
      </c>
      <c r="D124" s="225">
        <v>1.5333999999999999</v>
      </c>
      <c r="E124" s="221">
        <v>1.6244000000000001</v>
      </c>
      <c r="F124" s="225">
        <v>1.1204939953329971</v>
      </c>
      <c r="G124" s="225">
        <v>0.3843254876469594</v>
      </c>
      <c r="H124" s="225">
        <v>0.42541033592581973</v>
      </c>
      <c r="I124" s="226">
        <v>0.48131274791503192</v>
      </c>
      <c r="J124" s="226">
        <v>0.54456119596002206</v>
      </c>
      <c r="K124" s="227">
        <v>0.59254816922462183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0.10786816677017658</v>
      </c>
      <c r="F126" s="225">
        <v>0.57734569053146689</v>
      </c>
      <c r="G126" s="225">
        <v>0.29064650747707871</v>
      </c>
      <c r="H126" s="225">
        <v>0.30597146244077189</v>
      </c>
      <c r="I126" s="226">
        <v>0.32912696319968532</v>
      </c>
      <c r="J126" s="226">
        <v>0.35532528693191495</v>
      </c>
      <c r="K126" s="227">
        <v>0.38496628556652707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2.2462138</v>
      </c>
      <c r="D130" s="225">
        <v>1.9007841000000001</v>
      </c>
      <c r="E130" s="221">
        <v>1.3881927999999999</v>
      </c>
      <c r="F130" s="225">
        <v>8.8005200000000006E-2</v>
      </c>
      <c r="G130" s="225">
        <v>4.0748647276398813E-2</v>
      </c>
      <c r="H130" s="225">
        <v>4.5019232648345821E-2</v>
      </c>
      <c r="I130" s="226">
        <v>4.8265634406700869E-2</v>
      </c>
      <c r="J130" s="226">
        <v>5.1938640018446371E-2</v>
      </c>
      <c r="K130" s="227">
        <v>5.6094308733568549E-2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0.62987000000000004</v>
      </c>
      <c r="D131" s="225">
        <v>0.125558</v>
      </c>
      <c r="E131" s="221">
        <v>5.8058999999999999E-2</v>
      </c>
      <c r="F131" s="225">
        <v>5.9569999999999998E-2</v>
      </c>
      <c r="G131" s="225">
        <v>2.9251709627046721E-2</v>
      </c>
      <c r="H131" s="225">
        <v>3.0941263123745358E-2</v>
      </c>
      <c r="I131" s="226">
        <v>3.3271715983296778E-2</v>
      </c>
      <c r="J131" s="226">
        <v>3.5908409488347726E-2</v>
      </c>
      <c r="K131" s="227">
        <v>3.8891586174837706E-2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</v>
      </c>
      <c r="D134" s="225">
        <v>0</v>
      </c>
      <c r="E134" s="221">
        <v>0</v>
      </c>
      <c r="F134" s="225">
        <v>0</v>
      </c>
      <c r="G134" s="225">
        <v>1.0957947319602609E-2</v>
      </c>
      <c r="H134" s="225">
        <v>5.1050433830598908E-2</v>
      </c>
      <c r="I134" s="226">
        <v>5.1050433830598908E-2</v>
      </c>
      <c r="J134" s="226">
        <v>5.1050433830598908E-2</v>
      </c>
      <c r="K134" s="227">
        <v>5.1050433830598908E-2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</v>
      </c>
      <c r="D136" s="225">
        <v>0</v>
      </c>
      <c r="E136" s="221">
        <v>0</v>
      </c>
      <c r="F136" s="225">
        <v>0</v>
      </c>
      <c r="G136" s="225">
        <v>0</v>
      </c>
      <c r="H136" s="225">
        <v>0</v>
      </c>
      <c r="I136" s="226">
        <v>0</v>
      </c>
      <c r="J136" s="226">
        <v>0</v>
      </c>
      <c r="K136" s="227">
        <v>0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3.3704006046199999</v>
      </c>
      <c r="D137" s="225">
        <v>2.0077164427060001</v>
      </c>
      <c r="E137" s="221">
        <v>1.3178627086500001</v>
      </c>
      <c r="F137" s="225">
        <v>0.82860803014999995</v>
      </c>
      <c r="G137" s="225">
        <v>0.24270880153734195</v>
      </c>
      <c r="H137" s="225">
        <v>0.26865465890984508</v>
      </c>
      <c r="I137" s="226">
        <v>0.30395808752192816</v>
      </c>
      <c r="J137" s="226">
        <v>0.34390067659683687</v>
      </c>
      <c r="K137" s="227">
        <v>0.38909204992030383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0.19150317458543606</v>
      </c>
      <c r="H138" s="225">
        <v>0.19922368940039567</v>
      </c>
      <c r="I138" s="226">
        <v>0.21448054537619676</v>
      </c>
      <c r="J138" s="226">
        <v>0.23174227753010757</v>
      </c>
      <c r="K138" s="227">
        <v>0.25127234305776036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</v>
      </c>
      <c r="D144" s="225">
        <v>0</v>
      </c>
      <c r="E144" s="221">
        <v>0</v>
      </c>
      <c r="F144" s="225">
        <v>0</v>
      </c>
      <c r="G144" s="225">
        <v>0</v>
      </c>
      <c r="H144" s="225">
        <v>0</v>
      </c>
      <c r="I144" s="226">
        <v>0</v>
      </c>
      <c r="J144" s="226">
        <v>0</v>
      </c>
      <c r="K144" s="227">
        <v>0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</v>
      </c>
      <c r="E145" s="221">
        <v>0</v>
      </c>
      <c r="F145" s="225">
        <v>0</v>
      </c>
      <c r="G145" s="225">
        <v>0</v>
      </c>
      <c r="H145" s="225">
        <v>0</v>
      </c>
      <c r="I145" s="226">
        <v>0</v>
      </c>
      <c r="J145" s="226">
        <v>0</v>
      </c>
      <c r="K145" s="227">
        <v>0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0.20808751880000001</v>
      </c>
      <c r="D146" s="225">
        <v>0.2522360736</v>
      </c>
      <c r="E146" s="221">
        <v>0.23687867700000001</v>
      </c>
      <c r="F146" s="225">
        <v>0.24252284839999999</v>
      </c>
      <c r="G146" s="225">
        <v>0</v>
      </c>
      <c r="H146" s="225">
        <v>0</v>
      </c>
      <c r="I146" s="226">
        <v>0</v>
      </c>
      <c r="J146" s="226">
        <v>0</v>
      </c>
      <c r="K146" s="227">
        <v>0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</v>
      </c>
      <c r="D147" s="225">
        <v>0</v>
      </c>
      <c r="E147" s="221">
        <v>0</v>
      </c>
      <c r="F147" s="225">
        <v>0</v>
      </c>
      <c r="G147" s="225">
        <v>0</v>
      </c>
      <c r="H147" s="225">
        <v>0</v>
      </c>
      <c r="I147" s="226">
        <v>0</v>
      </c>
      <c r="J147" s="226">
        <v>0</v>
      </c>
      <c r="K147" s="227">
        <v>0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0</v>
      </c>
      <c r="G148" s="225">
        <v>9.9143332891642635E-2</v>
      </c>
      <c r="H148" s="225">
        <v>0.29864503790900354</v>
      </c>
      <c r="I148" s="226">
        <v>0.29864503790900354</v>
      </c>
      <c r="J148" s="226">
        <v>0.29864503790900354</v>
      </c>
      <c r="K148" s="227">
        <v>0.29864503790900354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2.1158345180000002</v>
      </c>
      <c r="D149" s="225">
        <v>1.7735284</v>
      </c>
      <c r="E149" s="221">
        <v>1.2920991741000001</v>
      </c>
      <c r="F149" s="225">
        <v>8.1814240060835305E-2</v>
      </c>
      <c r="G149" s="225">
        <v>3.55441647655938E-2</v>
      </c>
      <c r="H149" s="225">
        <v>3.4774255203673277E-2</v>
      </c>
      <c r="I149" s="226">
        <v>3.4774255203673277E-2</v>
      </c>
      <c r="J149" s="226">
        <v>3.4774255203673277E-2</v>
      </c>
      <c r="K149" s="227">
        <v>3.4774255203673277E-2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11.654078839646299</v>
      </c>
      <c r="D150" s="225">
        <v>10.001761007485699</v>
      </c>
      <c r="E150" s="221">
        <v>7.2223225824775801</v>
      </c>
      <c r="F150" s="225">
        <v>4.6073256901512698</v>
      </c>
      <c r="G150" s="225">
        <v>2.499137455810553</v>
      </c>
      <c r="H150" s="225">
        <v>2.7529430149096927</v>
      </c>
      <c r="I150" s="226">
        <v>2.9520466606303075</v>
      </c>
      <c r="J150" s="226">
        <v>3.1773141606150754</v>
      </c>
      <c r="K150" s="227">
        <v>3.4321836601951818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0.10345675928816733</v>
      </c>
      <c r="I158" s="226">
        <v>0.20691351857633467</v>
      </c>
      <c r="J158" s="226">
        <v>0.20691351857633467</v>
      </c>
      <c r="K158" s="227">
        <v>0.20691351857633467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0.27137262000000001</v>
      </c>
      <c r="D164" s="225">
        <v>0.11432494</v>
      </c>
      <c r="E164" s="221">
        <v>1.140737444E-2</v>
      </c>
      <c r="F164" s="225">
        <v>2.0056536E-2</v>
      </c>
      <c r="G164" s="225">
        <v>1.0352740368729567E-2</v>
      </c>
      <c r="H164" s="225">
        <v>1.0773177663590662E-2</v>
      </c>
      <c r="I164" s="226">
        <v>1.1597969571622985E-2</v>
      </c>
      <c r="J164" s="226">
        <v>1.2531145910296485E-2</v>
      </c>
      <c r="K164" s="227">
        <v>1.3586949283946888E-2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0.25744432</v>
      </c>
      <c r="D165" s="225">
        <v>0.106484</v>
      </c>
      <c r="E165" s="221">
        <v>0.105612</v>
      </c>
      <c r="F165" s="225">
        <v>0.13273135330399899</v>
      </c>
      <c r="G165" s="225">
        <v>1.9313821895120792E-2</v>
      </c>
      <c r="H165" s="225">
        <v>2.1378492253322171E-2</v>
      </c>
      <c r="I165" s="226">
        <v>2.41878017146273E-2</v>
      </c>
      <c r="J165" s="226">
        <v>2.7366277511699268E-2</v>
      </c>
      <c r="K165" s="227">
        <v>3.0962431132980563E-2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0.74746133950030436</v>
      </c>
      <c r="D168" s="225">
        <v>0.70305689133557769</v>
      </c>
      <c r="E168" s="221">
        <v>1.3503289993564895</v>
      </c>
      <c r="F168" s="225">
        <v>0.88028365553460197</v>
      </c>
      <c r="G168" s="225">
        <v>0.42109826128187172</v>
      </c>
      <c r="H168" s="225">
        <v>0.41197700101293322</v>
      </c>
      <c r="I168" s="226">
        <v>0.41197700101293322</v>
      </c>
      <c r="J168" s="226">
        <v>0.41197700101293322</v>
      </c>
      <c r="K168" s="227">
        <v>0.41197700101293322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9.4020294276767839E-3</v>
      </c>
      <c r="D169" s="225">
        <v>0</v>
      </c>
      <c r="E169" s="221">
        <v>0</v>
      </c>
      <c r="F169" s="225">
        <v>0</v>
      </c>
      <c r="G169" s="225">
        <v>0</v>
      </c>
      <c r="H169" s="225">
        <v>0</v>
      </c>
      <c r="I169" s="226">
        <v>0</v>
      </c>
      <c r="J169" s="226">
        <v>0</v>
      </c>
      <c r="K169" s="227">
        <v>0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0.88291655179999995</v>
      </c>
      <c r="D170" s="225">
        <v>0.83216186749999999</v>
      </c>
      <c r="E170" s="221">
        <v>0.37028452960000002</v>
      </c>
      <c r="F170" s="225">
        <v>0.143191973</v>
      </c>
      <c r="G170" s="225">
        <v>6.1950945413731917E-2</v>
      </c>
      <c r="H170" s="225">
        <v>6.8573574604000931E-2</v>
      </c>
      <c r="I170" s="226">
        <v>7.5389401680589954E-2</v>
      </c>
      <c r="J170" s="226">
        <v>8.0973542145772182E-2</v>
      </c>
      <c r="K170" s="227">
        <v>8.7291484530014202E-2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0.15043247084282854</v>
      </c>
      <c r="D173" s="225">
        <v>8.5963288023564094E-2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0.37681888780371797</v>
      </c>
      <c r="D175" s="225">
        <v>0.33464839798066698</v>
      </c>
      <c r="E175" s="221">
        <v>0.232700393416193</v>
      </c>
      <c r="F175" s="225">
        <v>0.255380417163729</v>
      </c>
      <c r="G175" s="225">
        <v>0.11645600162190556</v>
      </c>
      <c r="H175" s="225">
        <v>0.12890528565740467</v>
      </c>
      <c r="I175" s="226">
        <v>0.14584449887779968</v>
      </c>
      <c r="J175" s="226">
        <v>0.15686918718363174</v>
      </c>
      <c r="K175" s="227">
        <v>0.16874571793925938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0.1001708833</v>
      </c>
      <c r="D176" s="225">
        <v>1.2979765575E-2</v>
      </c>
      <c r="E176" s="221">
        <v>9.6236904000000009E-3</v>
      </c>
      <c r="F176" s="225">
        <v>1.0615360000000001E-2</v>
      </c>
      <c r="G176" s="225">
        <v>0</v>
      </c>
      <c r="H176" s="225">
        <v>0</v>
      </c>
      <c r="I176" s="226">
        <v>0</v>
      </c>
      <c r="J176" s="226">
        <v>0</v>
      </c>
      <c r="K176" s="227">
        <v>0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0.71226724362381666</v>
      </c>
      <c r="E178" s="221">
        <v>0.53974183075337423</v>
      </c>
      <c r="F178" s="225">
        <v>0.39491485494857792</v>
      </c>
      <c r="G178" s="225">
        <v>0.18203237725920812</v>
      </c>
      <c r="H178" s="225">
        <v>0.20149185325525446</v>
      </c>
      <c r="I178" s="226">
        <v>0.22796953760354743</v>
      </c>
      <c r="J178" s="226">
        <v>0.24517243555236717</v>
      </c>
      <c r="K178" s="227">
        <v>0.26373664089111837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</v>
      </c>
      <c r="E180" s="221">
        <v>0</v>
      </c>
      <c r="F180" s="225">
        <v>0</v>
      </c>
      <c r="G180" s="225">
        <v>0</v>
      </c>
      <c r="H180" s="225">
        <v>0</v>
      </c>
      <c r="I180" s="226">
        <v>0</v>
      </c>
      <c r="J180" s="226">
        <v>0</v>
      </c>
      <c r="K180" s="227">
        <v>0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0.60343419829207101</v>
      </c>
      <c r="D186" s="225">
        <v>0.516429066861956</v>
      </c>
      <c r="E186" s="221">
        <v>0.515123073327731</v>
      </c>
      <c r="F186" s="225">
        <v>0.48775805213774398</v>
      </c>
      <c r="G186" s="225">
        <v>0.24466475721150133</v>
      </c>
      <c r="H186" s="225">
        <v>0.25659341027446886</v>
      </c>
      <c r="I186" s="226">
        <v>0.27608559347827732</v>
      </c>
      <c r="J186" s="226">
        <v>0.29813920964223478</v>
      </c>
      <c r="K186" s="227">
        <v>0.32309085209407368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0.203226667318889</v>
      </c>
      <c r="D190" s="225">
        <v>0.15344991094171201</v>
      </c>
      <c r="E190" s="221">
        <v>9.9741386618928202E-2</v>
      </c>
      <c r="F190" s="225">
        <v>0.122660141018679</v>
      </c>
      <c r="G190" s="225">
        <v>1.3466448416515574E-2</v>
      </c>
      <c r="H190" s="225">
        <v>1.4906027647742289E-2</v>
      </c>
      <c r="I190" s="226">
        <v>1.6864802102230344E-2</v>
      </c>
      <c r="J190" s="226">
        <v>1.9080975607238485E-2</v>
      </c>
      <c r="K190" s="227">
        <v>2.1588372511995298E-2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0.81797656020788012</v>
      </c>
      <c r="D191" s="225">
        <v>0.75831900506501171</v>
      </c>
      <c r="E191" s="221">
        <v>0.94234272085470261</v>
      </c>
      <c r="F191" s="225">
        <v>0.7510695289436381</v>
      </c>
      <c r="G191" s="225">
        <v>0.73052982130684052</v>
      </c>
      <c r="H191" s="225">
        <v>0.98201143505022848</v>
      </c>
      <c r="I191" s="226">
        <v>0.98201143505022848</v>
      </c>
      <c r="J191" s="226">
        <v>0.98201143505022848</v>
      </c>
      <c r="K191" s="227">
        <v>0.98201143505022848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1.3327459313718399</v>
      </c>
      <c r="D192" s="225">
        <v>0.28628669558320002</v>
      </c>
      <c r="E192" s="221">
        <v>0.25745525367718303</v>
      </c>
      <c r="F192" s="225">
        <v>6.0015028188600002E-2</v>
      </c>
      <c r="G192" s="225">
        <v>5.6000000000000001E-2</v>
      </c>
      <c r="H192" s="225">
        <v>5.6000000000000001E-2</v>
      </c>
      <c r="I192" s="226">
        <v>5.6000000000000001E-2</v>
      </c>
      <c r="J192" s="226">
        <v>6.0190554081523059E-2</v>
      </c>
      <c r="K192" s="227">
        <v>6.4931781385920581E-2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18.538768437219201</v>
      </c>
      <c r="D193" s="225">
        <v>11.831791911301799</v>
      </c>
      <c r="E193" s="221">
        <v>8.5739960539481803</v>
      </c>
      <c r="F193" s="225">
        <v>2.9564560300719598</v>
      </c>
      <c r="G193" s="225">
        <v>3.7365593720751624</v>
      </c>
      <c r="H193" s="225">
        <v>3.6916969606280312</v>
      </c>
      <c r="I193" s="226">
        <v>3.6474211922791118</v>
      </c>
      <c r="J193" s="226">
        <v>3.6474211922791118</v>
      </c>
      <c r="K193" s="227">
        <v>3.6474211922791118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</v>
      </c>
      <c r="D195" s="225">
        <v>0</v>
      </c>
      <c r="E195" s="221">
        <v>0</v>
      </c>
      <c r="F195" s="225">
        <v>0</v>
      </c>
      <c r="G195" s="225">
        <v>0</v>
      </c>
      <c r="H195" s="225">
        <v>0</v>
      </c>
      <c r="I195" s="226">
        <v>0</v>
      </c>
      <c r="J195" s="226">
        <v>0</v>
      </c>
      <c r="K195" s="227">
        <v>0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2.7735986811646511</v>
      </c>
      <c r="D197" s="225">
        <v>1.9341739805301916</v>
      </c>
      <c r="E197" s="221">
        <v>1.1445855086262215</v>
      </c>
      <c r="F197" s="225">
        <v>0.63983425923457549</v>
      </c>
      <c r="G197" s="225">
        <v>0.17480535009842255</v>
      </c>
      <c r="H197" s="225">
        <v>0.19349224836035614</v>
      </c>
      <c r="I197" s="226">
        <v>0.21891871892557946</v>
      </c>
      <c r="J197" s="226">
        <v>0.24768643654789482</v>
      </c>
      <c r="K197" s="227">
        <v>0.28023446853190076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83.899753392291146</v>
      </c>
      <c r="D202" s="231">
        <f t="shared" ref="D202:K202" si="0">SUM(D7:D201)</f>
        <v>60.436668144517846</v>
      </c>
      <c r="E202" s="231">
        <f t="shared" si="0"/>
        <v>48.117326439092587</v>
      </c>
      <c r="F202" s="231">
        <f t="shared" si="0"/>
        <v>30.609398816120507</v>
      </c>
      <c r="G202" s="231">
        <f t="shared" si="0"/>
        <v>25.980794331549937</v>
      </c>
      <c r="H202" s="231">
        <f t="shared" si="0"/>
        <v>28.883135291477963</v>
      </c>
      <c r="I202" s="232">
        <f t="shared" si="0"/>
        <v>31.445175499780515</v>
      </c>
      <c r="J202" s="232">
        <f t="shared" si="0"/>
        <v>34.252275668166867</v>
      </c>
      <c r="K202" s="233">
        <f t="shared" si="0"/>
        <v>37.402473952036864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0.98419436838697039</v>
      </c>
      <c r="D204" s="225">
        <f t="shared" si="1"/>
        <v>0.65953927692362724</v>
      </c>
      <c r="E204" s="225">
        <f t="shared" si="1"/>
        <v>0.34606674889424593</v>
      </c>
      <c r="F204" s="225">
        <f t="shared" si="1"/>
        <v>0.67468401993381966</v>
      </c>
      <c r="G204" s="225">
        <f t="shared" si="1"/>
        <v>0.33030384063373575</v>
      </c>
      <c r="H204" s="225">
        <f t="shared" si="1"/>
        <v>0.34986821132252433</v>
      </c>
      <c r="I204" s="225">
        <f t="shared" si="1"/>
        <v>0.37879210540369734</v>
      </c>
      <c r="J204" s="225">
        <f t="shared" si="1"/>
        <v>0.40919160701964585</v>
      </c>
      <c r="K204" s="227">
        <f t="shared" si="1"/>
        <v>0.44287697889704164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0.15043247084282854</v>
      </c>
      <c r="D205" s="225">
        <f t="shared" si="2"/>
        <v>8.5963288023564094E-2</v>
      </c>
      <c r="E205" s="225">
        <f t="shared" si="2"/>
        <v>0</v>
      </c>
      <c r="F205" s="225">
        <f t="shared" si="2"/>
        <v>0</v>
      </c>
      <c r="G205" s="225">
        <f t="shared" si="2"/>
        <v>0</v>
      </c>
      <c r="H205" s="225">
        <f t="shared" si="2"/>
        <v>0</v>
      </c>
      <c r="I205" s="225">
        <f t="shared" si="2"/>
        <v>0</v>
      </c>
      <c r="J205" s="225">
        <f t="shared" si="2"/>
        <v>0</v>
      </c>
      <c r="K205" s="227">
        <f t="shared" si="2"/>
        <v>0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9.4011944857278915E-2</v>
      </c>
      <c r="D206" s="225">
        <f t="shared" si="3"/>
        <v>0.13</v>
      </c>
      <c r="E206" s="221">
        <f t="shared" si="3"/>
        <v>9.5823725000927937E-2</v>
      </c>
      <c r="F206" s="225">
        <f t="shared" si="3"/>
        <v>7.3320761966153919E-2</v>
      </c>
      <c r="G206" s="225">
        <f t="shared" si="3"/>
        <v>0.3332692106228744</v>
      </c>
      <c r="H206" s="225">
        <f t="shared" si="3"/>
        <v>0.54261286037432566</v>
      </c>
      <c r="I206" s="226">
        <f t="shared" si="3"/>
        <v>0.56126542216337216</v>
      </c>
      <c r="J206" s="226">
        <f t="shared" si="3"/>
        <v>0.58236908376294938</v>
      </c>
      <c r="K206" s="227">
        <f t="shared" si="3"/>
        <v>0.60624593981877539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</v>
      </c>
      <c r="D207" s="225">
        <f t="shared" si="4"/>
        <v>0</v>
      </c>
      <c r="E207" s="221">
        <f t="shared" si="4"/>
        <v>0</v>
      </c>
      <c r="F207" s="225">
        <f t="shared" si="4"/>
        <v>0</v>
      </c>
      <c r="G207" s="225">
        <f t="shared" si="4"/>
        <v>0</v>
      </c>
      <c r="H207" s="225">
        <f t="shared" si="4"/>
        <v>0</v>
      </c>
      <c r="I207" s="226">
        <f t="shared" si="4"/>
        <v>0</v>
      </c>
      <c r="J207" s="226">
        <f t="shared" si="4"/>
        <v>0</v>
      </c>
      <c r="K207" s="227">
        <f t="shared" si="4"/>
        <v>0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1.4423999999999999</v>
      </c>
      <c r="D208" s="225">
        <f t="shared" si="5"/>
        <v>1.56410117429413</v>
      </c>
      <c r="E208" s="221">
        <f t="shared" si="5"/>
        <v>1.8148735286833975</v>
      </c>
      <c r="F208" s="225">
        <f t="shared" si="5"/>
        <v>1.2570097244497997</v>
      </c>
      <c r="G208" s="225">
        <f t="shared" si="5"/>
        <v>0.44589871544282167</v>
      </c>
      <c r="H208" s="225">
        <f t="shared" si="5"/>
        <v>0.49356581445275116</v>
      </c>
      <c r="I208" s="226">
        <f t="shared" si="5"/>
        <v>0.555873070762824</v>
      </c>
      <c r="J208" s="226">
        <f t="shared" si="5"/>
        <v>0.62467161252487535</v>
      </c>
      <c r="K208" s="227">
        <f t="shared" si="5"/>
        <v>0.67893800740327082</v>
      </c>
      <c r="M208" s="209" t="s">
        <v>474</v>
      </c>
      <c r="N208" s="209" t="s">
        <v>431</v>
      </c>
    </row>
    <row r="209" spans="2:12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2">
      <c r="B210" s="239" t="s">
        <v>24</v>
      </c>
      <c r="C210" s="240">
        <f t="shared" ref="C210:K210" si="6">SUMIF($N$7:$N$208,$B$210,C$7:C$208)</f>
        <v>4.1299118783721323</v>
      </c>
      <c r="D210" s="240">
        <f t="shared" si="6"/>
        <v>2.9375884191389443</v>
      </c>
      <c r="E210" s="240">
        <f t="shared" si="6"/>
        <v>2.7763957482507351</v>
      </c>
      <c r="F210" s="240">
        <f t="shared" si="6"/>
        <v>2.2777833730631309</v>
      </c>
      <c r="G210" s="240">
        <f t="shared" si="6"/>
        <v>1.1579474755746069</v>
      </c>
      <c r="H210" s="240">
        <f t="shared" si="6"/>
        <v>1.236982672990651</v>
      </c>
      <c r="I210" s="241">
        <f t="shared" si="6"/>
        <v>1.2974226001744786</v>
      </c>
      <c r="J210" s="241">
        <f t="shared" si="6"/>
        <v>1.363479600480503</v>
      </c>
      <c r="K210" s="242">
        <f t="shared" si="6"/>
        <v>1.4375081592269876</v>
      </c>
    </row>
    <row r="211" spans="2:12">
      <c r="B211" s="239" t="s">
        <v>25</v>
      </c>
      <c r="C211" s="243">
        <f t="shared" ref="C211:K211" si="7">SUMIF($N$7:$N$208,$B$211,C$7:C$208)</f>
        <v>6.7014011520074792</v>
      </c>
      <c r="D211" s="243">
        <f t="shared" si="7"/>
        <v>4.7441606018870885</v>
      </c>
      <c r="E211" s="243">
        <f t="shared" si="7"/>
        <v>2.6849855086262218</v>
      </c>
      <c r="F211" s="243">
        <f t="shared" si="7"/>
        <v>2.259392170975441</v>
      </c>
      <c r="G211" s="243">
        <f t="shared" si="7"/>
        <v>0.77029089680951657</v>
      </c>
      <c r="H211" s="243">
        <f t="shared" si="7"/>
        <v>0.84322249091119827</v>
      </c>
      <c r="I211" s="244">
        <f t="shared" si="7"/>
        <v>0.91615730150472707</v>
      </c>
      <c r="J211" s="244">
        <f t="shared" si="7"/>
        <v>0.9986009544273533</v>
      </c>
      <c r="K211" s="245">
        <f t="shared" si="7"/>
        <v>1.091878380444717</v>
      </c>
    </row>
    <row r="212" spans="2:12">
      <c r="B212" s="239" t="s">
        <v>239</v>
      </c>
      <c r="C212" s="243">
        <f t="shared" ref="C212:K212" si="8">SUMIF($N$7:$N$208,$B$212,C$7:C$208)</f>
        <v>1.1940493878954626</v>
      </c>
      <c r="D212" s="243">
        <f t="shared" si="8"/>
        <v>1.253662979165159</v>
      </c>
      <c r="E212" s="243">
        <f t="shared" si="8"/>
        <v>1.3188642775995845</v>
      </c>
      <c r="F212" s="243">
        <f t="shared" si="8"/>
        <v>1.0532480421114545</v>
      </c>
      <c r="G212" s="243">
        <f t="shared" si="8"/>
        <v>1.1942507857345079</v>
      </c>
      <c r="H212" s="243">
        <f t="shared" si="8"/>
        <v>1.772478254981644</v>
      </c>
      <c r="I212" s="244">
        <f t="shared" si="8"/>
        <v>1.9135625540926064</v>
      </c>
      <c r="J212" s="244">
        <f t="shared" si="8"/>
        <v>1.9561346616789863</v>
      </c>
      <c r="K212" s="245">
        <f t="shared" si="8"/>
        <v>2.0043010938422796</v>
      </c>
    </row>
    <row r="213" spans="2:12">
      <c r="B213" s="239" t="s">
        <v>429</v>
      </c>
      <c r="C213" s="243">
        <f t="shared" ref="C213:K213" si="9">SUMIF($N$7:$N$208,$B$213,C$7:C$208)</f>
        <v>49.566691121878129</v>
      </c>
      <c r="D213" s="243">
        <f t="shared" si="9"/>
        <v>29.740433390376158</v>
      </c>
      <c r="E213" s="243">
        <f t="shared" si="9"/>
        <v>21.783124698561235</v>
      </c>
      <c r="F213" s="243">
        <f t="shared" si="9"/>
        <v>11.670493269616312</v>
      </c>
      <c r="G213" s="243">
        <f t="shared" si="9"/>
        <v>7.6000456327141723</v>
      </c>
      <c r="H213" s="243">
        <f t="shared" si="9"/>
        <v>7.7952582076965236</v>
      </c>
      <c r="I213" s="244">
        <f t="shared" si="9"/>
        <v>8.0466765307056782</v>
      </c>
      <c r="J213" s="244">
        <f t="shared" si="9"/>
        <v>8.3785062262015408</v>
      </c>
      <c r="K213" s="245">
        <f t="shared" si="9"/>
        <v>8.7533441768284046</v>
      </c>
    </row>
    <row r="214" spans="2:12">
      <c r="B214" s="239" t="s">
        <v>430</v>
      </c>
      <c r="C214" s="243">
        <f t="shared" ref="C214:K214" si="10">SUMIF($N$7:$N$208,$B$214,C$7:C$208)</f>
        <v>5.9555955551727564</v>
      </c>
      <c r="D214" s="243">
        <f t="shared" si="10"/>
        <v>7.5434345478874985</v>
      </c>
      <c r="E214" s="243">
        <f t="shared" si="10"/>
        <v>8.5851777034215289</v>
      </c>
      <c r="F214" s="243">
        <f t="shared" si="10"/>
        <v>6.8517164920265197</v>
      </c>
      <c r="G214" s="243">
        <f t="shared" si="10"/>
        <v>11.979356008565855</v>
      </c>
      <c r="H214" s="243">
        <f t="shared" si="10"/>
        <v>13.624849654555474</v>
      </c>
      <c r="I214" s="244">
        <f t="shared" si="10"/>
        <v>15.361943390038288</v>
      </c>
      <c r="J214" s="244">
        <f t="shared" si="10"/>
        <v>17.322222422862588</v>
      </c>
      <c r="K214" s="245">
        <f t="shared" si="10"/>
        <v>19.540098220157279</v>
      </c>
    </row>
    <row r="215" spans="2:12">
      <c r="B215" s="239" t="s">
        <v>431</v>
      </c>
      <c r="C215" s="243">
        <f t="shared" ref="C215:K215" si="11">SUMIF($N$7:$N$208,$B$215,C$7:C$208)</f>
        <v>16.352104296965187</v>
      </c>
      <c r="D215" s="243">
        <f t="shared" si="11"/>
        <v>14.21738820606301</v>
      </c>
      <c r="E215" s="243">
        <f t="shared" si="11"/>
        <v>10.968778502633281</v>
      </c>
      <c r="F215" s="243">
        <f t="shared" si="11"/>
        <v>6.4967654683276495</v>
      </c>
      <c r="G215" s="243">
        <f t="shared" si="11"/>
        <v>3.2789035321512676</v>
      </c>
      <c r="H215" s="243">
        <f t="shared" si="11"/>
        <v>3.6103440103424633</v>
      </c>
      <c r="I215" s="244">
        <f t="shared" si="11"/>
        <v>3.9094131232647356</v>
      </c>
      <c r="J215" s="244">
        <f t="shared" si="11"/>
        <v>4.2333318025158961</v>
      </c>
      <c r="K215" s="245">
        <f t="shared" si="11"/>
        <v>4.5753439215371943</v>
      </c>
    </row>
    <row r="216" spans="2:12">
      <c r="B216" s="246" t="s">
        <v>476</v>
      </c>
      <c r="C216" s="247">
        <f t="shared" ref="C216:K217" si="12">SUMIF($O$7:$O$208,$B216,C$7:C$208)</f>
        <v>16.470364421267483</v>
      </c>
      <c r="D216" s="247">
        <f t="shared" si="12"/>
        <v>9.4759164131792932</v>
      </c>
      <c r="E216" s="247">
        <f t="shared" si="12"/>
        <v>6.4347033575712071</v>
      </c>
      <c r="F216" s="247">
        <f t="shared" si="12"/>
        <v>2.5235353179559215</v>
      </c>
      <c r="G216" s="247">
        <f t="shared" si="12"/>
        <v>0.85420588555604415</v>
      </c>
      <c r="H216" s="247">
        <f t="shared" si="12"/>
        <v>0.87542446441092636</v>
      </c>
      <c r="I216" s="247">
        <f t="shared" si="12"/>
        <v>0.9121076322167877</v>
      </c>
      <c r="J216" s="247">
        <f t="shared" si="12"/>
        <v>0.95089024157729052</v>
      </c>
      <c r="K216" s="248">
        <f t="shared" si="12"/>
        <v>0.99417231218694235</v>
      </c>
    </row>
    <row r="217" spans="2:12" ht="13.5" thickBot="1">
      <c r="B217" s="246" t="s">
        <v>475</v>
      </c>
      <c r="C217" s="247">
        <f t="shared" si="12"/>
        <v>3.873636124202835</v>
      </c>
      <c r="D217" s="247">
        <f t="shared" si="12"/>
        <v>3.0578369596953507</v>
      </c>
      <c r="E217" s="247">
        <f t="shared" si="12"/>
        <v>2.3676260612248781</v>
      </c>
      <c r="F217" s="247">
        <f t="shared" si="12"/>
        <v>1.6197615393798761</v>
      </c>
      <c r="G217" s="247">
        <f t="shared" si="12"/>
        <v>1.1458882054213013</v>
      </c>
      <c r="H217" s="247">
        <f t="shared" si="12"/>
        <v>1.7730531147072768</v>
      </c>
      <c r="I217" s="247">
        <f t="shared" si="12"/>
        <v>1.9209113225944163</v>
      </c>
      <c r="J217" s="247">
        <f t="shared" si="12"/>
        <v>1.9711474862035341</v>
      </c>
      <c r="K217" s="248">
        <f t="shared" si="12"/>
        <v>2.0279850942950075</v>
      </c>
    </row>
    <row r="218" spans="2:12" ht="13.5" thickBot="1">
      <c r="B218" s="249" t="s">
        <v>428</v>
      </c>
      <c r="C218" s="250">
        <f t="shared" ref="C218:K218" si="13">SUM(C210:C215)</f>
        <v>83.89975339229116</v>
      </c>
      <c r="D218" s="250">
        <f t="shared" si="13"/>
        <v>60.436668144517853</v>
      </c>
      <c r="E218" s="250">
        <f t="shared" si="13"/>
        <v>48.117326439092594</v>
      </c>
      <c r="F218" s="250">
        <f t="shared" si="13"/>
        <v>30.609398816120507</v>
      </c>
      <c r="G218" s="250">
        <f t="shared" si="13"/>
        <v>25.980794331549927</v>
      </c>
      <c r="H218" s="250">
        <f t="shared" si="13"/>
        <v>28.883135291477952</v>
      </c>
      <c r="I218" s="251">
        <f t="shared" si="13"/>
        <v>31.445175499780511</v>
      </c>
      <c r="J218" s="251">
        <f t="shared" si="13"/>
        <v>34.252275668166867</v>
      </c>
      <c r="K218" s="252">
        <f t="shared" si="13"/>
        <v>37.402473952036864</v>
      </c>
    </row>
    <row r="219" spans="2:12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  <c r="L219" s="253">
        <v>0</v>
      </c>
    </row>
    <row r="220" spans="2:12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2" ht="15.75" thickTop="1">
      <c r="B221" s="254" t="s">
        <v>24</v>
      </c>
      <c r="C221" s="255">
        <f>C210/C$218</f>
        <v>4.922436254445052E-2</v>
      </c>
      <c r="D221" s="255">
        <f t="shared" ref="D221:K221" si="15">D210/D$218</f>
        <v>4.8606061672931751E-2</v>
      </c>
      <c r="E221" s="255">
        <f t="shared" si="15"/>
        <v>5.7700540610150591E-2</v>
      </c>
      <c r="F221" s="255">
        <f t="shared" si="15"/>
        <v>7.4414508652928243E-2</v>
      </c>
      <c r="G221" s="255">
        <f t="shared" si="15"/>
        <v>4.4569363846141019E-2</v>
      </c>
      <c r="H221" s="255">
        <f t="shared" si="15"/>
        <v>4.2827160573375364E-2</v>
      </c>
      <c r="I221" s="255">
        <f t="shared" si="15"/>
        <v>4.1259830150527692E-2</v>
      </c>
      <c r="J221" s="255">
        <f t="shared" si="15"/>
        <v>3.9806978481948974E-2</v>
      </c>
      <c r="K221" s="256">
        <f t="shared" si="15"/>
        <v>3.8433504721382308E-2</v>
      </c>
    </row>
    <row r="222" spans="2:12" ht="15">
      <c r="B222" s="257" t="s">
        <v>25</v>
      </c>
      <c r="C222" s="258">
        <f t="shared" ref="C222:K226" si="16">C211/C$218</f>
        <v>7.9873907622512924E-2</v>
      </c>
      <c r="D222" s="258">
        <f t="shared" si="16"/>
        <v>7.8498050066934846E-2</v>
      </c>
      <c r="E222" s="258">
        <f t="shared" si="16"/>
        <v>5.5800804145361316E-2</v>
      </c>
      <c r="F222" s="258">
        <f t="shared" si="16"/>
        <v>7.3813673523882711E-2</v>
      </c>
      <c r="G222" s="258">
        <f t="shared" si="16"/>
        <v>2.964847367557617E-2</v>
      </c>
      <c r="H222" s="258">
        <f t="shared" si="16"/>
        <v>2.9194285260298363E-2</v>
      </c>
      <c r="I222" s="258">
        <f t="shared" si="16"/>
        <v>2.9135067206450219E-2</v>
      </c>
      <c r="J222" s="258">
        <f t="shared" si="16"/>
        <v>2.9154295151122642E-2</v>
      </c>
      <c r="K222" s="259">
        <f t="shared" si="16"/>
        <v>2.9192678052390047E-2</v>
      </c>
    </row>
    <row r="223" spans="2:12" ht="15">
      <c r="B223" s="257" t="s">
        <v>239</v>
      </c>
      <c r="C223" s="258">
        <f t="shared" si="16"/>
        <v>1.4231858135654231E-2</v>
      </c>
      <c r="D223" s="258">
        <f t="shared" si="16"/>
        <v>2.0743416499522525E-2</v>
      </c>
      <c r="E223" s="258">
        <f t="shared" si="16"/>
        <v>2.7409342438612344E-2</v>
      </c>
      <c r="F223" s="258">
        <f t="shared" si="16"/>
        <v>3.4409301810813711E-2</v>
      </c>
      <c r="G223" s="258">
        <f t="shared" si="16"/>
        <v>4.5966677172924721E-2</v>
      </c>
      <c r="H223" s="258">
        <f t="shared" si="16"/>
        <v>6.1367238601157628E-2</v>
      </c>
      <c r="I223" s="258">
        <f t="shared" si="16"/>
        <v>6.0853931443504372E-2</v>
      </c>
      <c r="J223" s="258">
        <f t="shared" si="16"/>
        <v>5.7109626251693538E-2</v>
      </c>
      <c r="K223" s="259">
        <f t="shared" si="16"/>
        <v>5.358739361499186E-2</v>
      </c>
    </row>
    <row r="224" spans="2:12" ht="15">
      <c r="B224" s="257" t="s">
        <v>429</v>
      </c>
      <c r="C224" s="258">
        <f t="shared" si="16"/>
        <v>0.59078470576806719</v>
      </c>
      <c r="D224" s="258">
        <f t="shared" si="16"/>
        <v>0.49209253758430233</v>
      </c>
      <c r="E224" s="258">
        <f t="shared" si="16"/>
        <v>0.45270854202871263</v>
      </c>
      <c r="F224" s="258">
        <f t="shared" si="16"/>
        <v>0.38127156105627336</v>
      </c>
      <c r="G224" s="258">
        <f t="shared" si="16"/>
        <v>0.29252553004066595</v>
      </c>
      <c r="H224" s="258">
        <f t="shared" si="16"/>
        <v>0.26988961305722708</v>
      </c>
      <c r="I224" s="258">
        <f t="shared" si="16"/>
        <v>0.25589542442724938</v>
      </c>
      <c r="J224" s="258">
        <f t="shared" si="16"/>
        <v>0.24461166631297132</v>
      </c>
      <c r="K224" s="259">
        <f t="shared" si="16"/>
        <v>0.23403115494588067</v>
      </c>
    </row>
    <row r="225" spans="2:11" ht="15">
      <c r="B225" s="257" t="s">
        <v>430</v>
      </c>
      <c r="C225" s="258">
        <f t="shared" si="16"/>
        <v>7.0984661031434762E-2</v>
      </c>
      <c r="D225" s="258">
        <f t="shared" si="16"/>
        <v>0.12481552639284195</v>
      </c>
      <c r="E225" s="258">
        <f t="shared" si="16"/>
        <v>0.1784217523866114</v>
      </c>
      <c r="F225" s="258">
        <f t="shared" si="16"/>
        <v>0.22384354992356295</v>
      </c>
      <c r="G225" s="258">
        <f t="shared" si="16"/>
        <v>0.4610850559722362</v>
      </c>
      <c r="H225" s="258">
        <f t="shared" si="16"/>
        <v>0.47172336095297535</v>
      </c>
      <c r="I225" s="258">
        <f t="shared" si="16"/>
        <v>0.48853101138346372</v>
      </c>
      <c r="J225" s="258">
        <f t="shared" si="16"/>
        <v>0.50572471711598976</v>
      </c>
      <c r="K225" s="259">
        <f t="shared" si="16"/>
        <v>0.52242796145555936</v>
      </c>
    </row>
    <row r="226" spans="2:11" ht="15.75" thickBot="1">
      <c r="B226" s="260" t="s">
        <v>431</v>
      </c>
      <c r="C226" s="261">
        <f t="shared" si="16"/>
        <v>0.19490050489788024</v>
      </c>
      <c r="D226" s="261">
        <f t="shared" si="16"/>
        <v>0.2352444077834667</v>
      </c>
      <c r="E226" s="261">
        <f t="shared" si="16"/>
        <v>0.22795901839055155</v>
      </c>
      <c r="F226" s="261">
        <f t="shared" si="16"/>
        <v>0.21224740503253903</v>
      </c>
      <c r="G226" s="261">
        <f t="shared" si="16"/>
        <v>0.1262048992924559</v>
      </c>
      <c r="H226" s="261">
        <f t="shared" si="16"/>
        <v>0.12499834155496634</v>
      </c>
      <c r="I226" s="261">
        <f t="shared" si="16"/>
        <v>0.12432473538880466</v>
      </c>
      <c r="J226" s="261">
        <f t="shared" si="16"/>
        <v>0.12359271668627377</v>
      </c>
      <c r="K226" s="262">
        <f t="shared" si="16"/>
        <v>0.12232730720979568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</sheetPr>
  <dimension ref="B1:O229"/>
  <sheetViews>
    <sheetView showGridLines="0" topLeftCell="A83" zoomScaleNormal="100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3" width="19.42578125" style="209" bestFit="1" customWidth="1"/>
    <col min="4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443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442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226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2.1802281209950258E-3</v>
      </c>
      <c r="D7" s="221">
        <v>9.3017191188572343E-4</v>
      </c>
      <c r="E7" s="221">
        <v>7.2073567992025152E-4</v>
      </c>
      <c r="F7" s="221">
        <v>3.6559542411566752E-3</v>
      </c>
      <c r="G7" s="221">
        <v>4.202297822693035E-3</v>
      </c>
      <c r="H7" s="221">
        <v>4.8709981934626943E-3</v>
      </c>
      <c r="I7" s="222">
        <v>5.5523070015630772E-3</v>
      </c>
      <c r="J7" s="222">
        <v>6.2374605571462651E-3</v>
      </c>
      <c r="K7" s="223">
        <v>6.877613080702713E-3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3.5421180765916019E-3</v>
      </c>
      <c r="D8" s="225">
        <v>2.920357659865308E-3</v>
      </c>
      <c r="E8" s="221">
        <v>5.0705497198634229E-3</v>
      </c>
      <c r="F8" s="225">
        <v>1.2914013951389035E-2</v>
      </c>
      <c r="G8" s="225">
        <v>1.4843876353600113E-2</v>
      </c>
      <c r="H8" s="225">
        <v>1.7205942546935797E-2</v>
      </c>
      <c r="I8" s="226">
        <v>1.9612545822754953E-2</v>
      </c>
      <c r="J8" s="226">
        <v>2.2032729991374556E-2</v>
      </c>
      <c r="K8" s="227">
        <v>2.42939559463278E-2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2.7188264971258261E-2</v>
      </c>
      <c r="D9" s="225">
        <v>1.964184794093423E-2</v>
      </c>
      <c r="E9" s="221">
        <v>2.6595093981598102E-2</v>
      </c>
      <c r="F9" s="225">
        <v>9.503664292228424E-2</v>
      </c>
      <c r="G9" s="225">
        <v>0.109238861124809</v>
      </c>
      <c r="H9" s="225">
        <v>0.12662174782601915</v>
      </c>
      <c r="I9" s="226">
        <v>0.14433239124336064</v>
      </c>
      <c r="J9" s="226">
        <v>0.16214297898974658</v>
      </c>
      <c r="K9" s="227">
        <v>0.17878376352478095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2.0454183950420462E-3</v>
      </c>
      <c r="D11" s="225">
        <v>1.4574647428881699E-3</v>
      </c>
      <c r="E11" s="221">
        <v>1.6092486873628795E-3</v>
      </c>
      <c r="F11" s="225">
        <v>9.2218286307057303E-3</v>
      </c>
      <c r="G11" s="225">
        <v>1.0599933100859136E-2</v>
      </c>
      <c r="H11" s="225">
        <v>1.2286671997945597E-2</v>
      </c>
      <c r="I11" s="226">
        <v>1.4005214588594739E-2</v>
      </c>
      <c r="J11" s="226">
        <v>1.5733455222511385E-2</v>
      </c>
      <c r="K11" s="227">
        <v>1.73481846420688E-2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8.5042860222254435E-2</v>
      </c>
      <c r="D13" s="225">
        <v>7.4887089731415959E-2</v>
      </c>
      <c r="E13" s="221">
        <v>9.8877742901151533E-2</v>
      </c>
      <c r="F13" s="225">
        <v>0.30478418552407166</v>
      </c>
      <c r="G13" s="225">
        <v>0.33801161353434966</v>
      </c>
      <c r="H13" s="225">
        <v>0.356664912269195</v>
      </c>
      <c r="I13" s="226">
        <v>0.37885881721979686</v>
      </c>
      <c r="J13" s="226">
        <v>0.40056917115765373</v>
      </c>
      <c r="K13" s="227">
        <v>0.42113040443041666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1.4814951181606521E-2</v>
      </c>
      <c r="D14" s="225">
        <v>3.878430386568332E-3</v>
      </c>
      <c r="E14" s="221">
        <v>4.9788238935929482E-3</v>
      </c>
      <c r="F14" s="225">
        <v>1.2765497610145464E-2</v>
      </c>
      <c r="G14" s="225">
        <v>1.2765497610145464E-2</v>
      </c>
      <c r="H14" s="225">
        <v>1.2765497610145464E-2</v>
      </c>
      <c r="I14" s="226">
        <v>1.2765497610145464E-2</v>
      </c>
      <c r="J14" s="226">
        <v>1.2765497610145464E-2</v>
      </c>
      <c r="K14" s="227">
        <v>1.2765497610145464E-2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0.201692990827159</v>
      </c>
      <c r="D15" s="225">
        <v>0.29398217624911593</v>
      </c>
      <c r="E15" s="221">
        <v>0.17691747414485301</v>
      </c>
      <c r="F15" s="225">
        <v>0.16213820484795402</v>
      </c>
      <c r="G15" s="225">
        <v>0.16213820484795402</v>
      </c>
      <c r="H15" s="225">
        <v>0.16213820484795402</v>
      </c>
      <c r="I15" s="226">
        <v>0.16213820484795402</v>
      </c>
      <c r="J15" s="226">
        <v>0.16213820484795402</v>
      </c>
      <c r="K15" s="227">
        <v>0.16213820484795402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1.2280876911111099E-2</v>
      </c>
      <c r="D16" s="225">
        <v>1.5868171311111099E-2</v>
      </c>
      <c r="E16" s="221">
        <v>1.7336797099999999E-2</v>
      </c>
      <c r="F16" s="225">
        <v>2.1864030699999999E-2</v>
      </c>
      <c r="G16" s="225">
        <v>1.700535721111111E-2</v>
      </c>
      <c r="H16" s="225">
        <v>1.3361352094444442E-2</v>
      </c>
      <c r="I16" s="226">
        <v>1.2146683722222234E-2</v>
      </c>
      <c r="J16" s="226">
        <v>9.3124575203705293E-3</v>
      </c>
      <c r="K16" s="227">
        <v>6.8831207759260469E-3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3.5529785406910382E-2</v>
      </c>
      <c r="D17" s="225">
        <v>1.8624065299252552E-2</v>
      </c>
      <c r="E17" s="221">
        <v>2.0781295287101861E-2</v>
      </c>
      <c r="F17" s="225">
        <v>6.3209245606945907E-2</v>
      </c>
      <c r="G17" s="225">
        <v>6.3209245606945907E-2</v>
      </c>
      <c r="H17" s="225">
        <v>6.3209245606945907E-2</v>
      </c>
      <c r="I17" s="226">
        <v>6.3209245606945907E-2</v>
      </c>
      <c r="J17" s="226">
        <v>6.3209245606945907E-2</v>
      </c>
      <c r="K17" s="227">
        <v>6.3209245606945907E-2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6.488545409741941E-3</v>
      </c>
      <c r="D19" s="225">
        <v>5.798646970541106E-3</v>
      </c>
      <c r="E19" s="221">
        <v>7.2328511832688682E-3</v>
      </c>
      <c r="F19" s="225">
        <v>2.6736395292244593E-2</v>
      </c>
      <c r="G19" s="225">
        <v>3.0140413556469185E-2</v>
      </c>
      <c r="H19" s="225">
        <v>3.348253802942671E-2</v>
      </c>
      <c r="I19" s="226">
        <v>3.7188891733493393E-2</v>
      </c>
      <c r="J19" s="226">
        <v>4.145934036130898E-2</v>
      </c>
      <c r="K19" s="227">
        <v>4.6503243343898763E-2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1.0722433381942752E-2</v>
      </c>
      <c r="D20" s="225">
        <v>1.1692286987639168E-2</v>
      </c>
      <c r="E20" s="221">
        <v>1.6802013118015106E-2</v>
      </c>
      <c r="F20" s="225">
        <v>6.729862579374575E-2</v>
      </c>
      <c r="G20" s="225">
        <v>7.9108309336662505E-2</v>
      </c>
      <c r="H20" s="225">
        <v>9.6652273362755559E-2</v>
      </c>
      <c r="I20" s="226">
        <v>0.11609055340302521</v>
      </c>
      <c r="J20" s="226">
        <v>0.13825114787711235</v>
      </c>
      <c r="K20" s="227">
        <v>0.164475186431527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1.7660054770702195E-5</v>
      </c>
      <c r="D22" s="225">
        <v>7.17E-6</v>
      </c>
      <c r="E22" s="221">
        <v>4.0630000000000001E-4</v>
      </c>
      <c r="F22" s="225">
        <v>1.4817999999999999E-3</v>
      </c>
      <c r="G22" s="225">
        <v>1.4817999999999999E-3</v>
      </c>
      <c r="H22" s="225">
        <v>1.4817999999999999E-3</v>
      </c>
      <c r="I22" s="226">
        <v>1.4817999999999999E-3</v>
      </c>
      <c r="J22" s="226">
        <v>1.4817999999999999E-3</v>
      </c>
      <c r="K22" s="227">
        <v>1.4817999999999999E-3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1.951435E-2</v>
      </c>
      <c r="D23" s="225">
        <v>1.951435E-2</v>
      </c>
      <c r="E23" s="221">
        <v>1.951435E-2</v>
      </c>
      <c r="F23" s="225">
        <v>1.0647340059999998E-2</v>
      </c>
      <c r="G23" s="225">
        <v>8.2274900463636374E-3</v>
      </c>
      <c r="H23" s="225">
        <v>6.7755800381818186E-3</v>
      </c>
      <c r="I23" s="226">
        <v>5.8076400327272699E-3</v>
      </c>
      <c r="J23" s="226">
        <v>4.5170533587878996E-3</v>
      </c>
      <c r="K23" s="227">
        <v>3.3071283519697185E-3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1.0171579576179799E-4</v>
      </c>
      <c r="D26" s="225">
        <v>1.6946759505761139E-4</v>
      </c>
      <c r="E26" s="221">
        <v>3.0686335615103216E-4</v>
      </c>
      <c r="F26" s="225">
        <v>2.1583223637932627E-3</v>
      </c>
      <c r="G26" s="225">
        <v>2.5370686427754895E-3</v>
      </c>
      <c r="H26" s="225">
        <v>3.0997180202404903E-3</v>
      </c>
      <c r="I26" s="226">
        <v>3.7231196726482149E-3</v>
      </c>
      <c r="J26" s="226">
        <v>4.4338281913475766E-3</v>
      </c>
      <c r="K26" s="227">
        <v>5.2748547088047864E-3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3.875192470773814E-3</v>
      </c>
      <c r="D27" s="225">
        <v>3.4794595910291122E-3</v>
      </c>
      <c r="E27" s="221">
        <v>4.6880800024997425E-3</v>
      </c>
      <c r="F27" s="225">
        <v>1.4535121624088676E-2</v>
      </c>
      <c r="G27" s="225">
        <v>1.708577083295032E-2</v>
      </c>
      <c r="H27" s="225">
        <v>2.0874906909360325E-2</v>
      </c>
      <c r="I27" s="226">
        <v>2.5073176357154486E-2</v>
      </c>
      <c r="J27" s="226">
        <v>2.9859409837317139E-2</v>
      </c>
      <c r="K27" s="227">
        <v>3.5523263821964635E-2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1.2832498628032391E-2</v>
      </c>
      <c r="D28" s="225">
        <v>4.3493244887863906E-3</v>
      </c>
      <c r="E28" s="221">
        <v>9.9009936003717804E-3</v>
      </c>
      <c r="F28" s="225">
        <v>2.7237206210391537E-2</v>
      </c>
      <c r="G28" s="225">
        <v>2.7237206210391537E-2</v>
      </c>
      <c r="H28" s="225">
        <v>2.7237206210391537E-2</v>
      </c>
      <c r="I28" s="226">
        <v>2.7237206210391537E-2</v>
      </c>
      <c r="J28" s="226">
        <v>2.7237206210391537E-2</v>
      </c>
      <c r="K28" s="227">
        <v>2.7237206210391537E-2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0.4529075581063251</v>
      </c>
      <c r="D30" s="225">
        <v>0.3539773526079521</v>
      </c>
      <c r="E30" s="221">
        <v>0.43362963509693231</v>
      </c>
      <c r="F30" s="225">
        <v>1.2707755147443642</v>
      </c>
      <c r="G30" s="225">
        <v>1.6339753342877297</v>
      </c>
      <c r="H30" s="225">
        <v>1.9030167401117732</v>
      </c>
      <c r="I30" s="226">
        <v>2.1886882524381099</v>
      </c>
      <c r="J30" s="226">
        <v>2.5118398441191561</v>
      </c>
      <c r="K30" s="227">
        <v>2.774567384615473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2.3699524201426631E-3</v>
      </c>
      <c r="D31" s="225">
        <v>2.4141804260689507E-3</v>
      </c>
      <c r="E31" s="221">
        <v>3.1847746444792608E-3</v>
      </c>
      <c r="F31" s="225">
        <v>1.019927338819252E-2</v>
      </c>
      <c r="G31" s="225">
        <v>1.1989060173013317E-2</v>
      </c>
      <c r="H31" s="225">
        <v>1.4647891364650611E-2</v>
      </c>
      <c r="I31" s="226">
        <v>1.7593810839062533E-2</v>
      </c>
      <c r="J31" s="226">
        <v>2.0952303807088159E-2</v>
      </c>
      <c r="K31" s="227">
        <v>2.4926621787646874E-2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9.836804386205664E-3</v>
      </c>
      <c r="D32" s="225">
        <v>5.1839249533226391E-3</v>
      </c>
      <c r="E32" s="221">
        <v>6.8720616067051302E-3</v>
      </c>
      <c r="F32" s="225">
        <v>8.64430193052723E-3</v>
      </c>
      <c r="G32" s="225">
        <v>8.64430193052723E-3</v>
      </c>
      <c r="H32" s="225">
        <v>8.64430193052723E-3</v>
      </c>
      <c r="I32" s="226">
        <v>8.64430193052723E-3</v>
      </c>
      <c r="J32" s="226">
        <v>8.64430193052723E-3</v>
      </c>
      <c r="K32" s="227">
        <v>8.64430193052723E-3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3.7022499968715119E-3</v>
      </c>
      <c r="D34" s="225">
        <v>3.1876952337470304E-3</v>
      </c>
      <c r="E34" s="221">
        <v>4.455447120167301E-3</v>
      </c>
      <c r="F34" s="225">
        <v>1.2796582425754583E-2</v>
      </c>
      <c r="G34" s="225">
        <v>1.5042149658318434E-2</v>
      </c>
      <c r="H34" s="225">
        <v>1.8378068915012029E-2</v>
      </c>
      <c r="I34" s="226">
        <v>2.2074185289104879E-2</v>
      </c>
      <c r="J34" s="226">
        <v>2.6287939588642621E-2</v>
      </c>
      <c r="K34" s="227">
        <v>3.127434260861215E-2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3.0380227915504461E-4</v>
      </c>
      <c r="D36" s="225">
        <v>2.7955096558190213E-4</v>
      </c>
      <c r="E36" s="221">
        <v>5.1933004579606749E-4</v>
      </c>
      <c r="F36" s="225">
        <v>2.4660620383235555E-3</v>
      </c>
      <c r="G36" s="225">
        <v>2.8988110272710828E-3</v>
      </c>
      <c r="H36" s="225">
        <v>3.5416845358484717E-3</v>
      </c>
      <c r="I36" s="226">
        <v>4.2539725496412639E-3</v>
      </c>
      <c r="J36" s="226">
        <v>5.066015888337605E-3</v>
      </c>
      <c r="K36" s="227">
        <v>6.0269583326718152E-3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4.9598193441364015E-3</v>
      </c>
      <c r="D37" s="225">
        <v>2.9895668794996623E-3</v>
      </c>
      <c r="E37" s="221">
        <v>3.6191234100541531E-3</v>
      </c>
      <c r="F37" s="225">
        <v>1.1560097538191792E-2</v>
      </c>
      <c r="G37" s="225">
        <v>1.3287631493848515E-2</v>
      </c>
      <c r="H37" s="225">
        <v>1.5402056620645662E-2</v>
      </c>
      <c r="I37" s="226">
        <v>1.755634952360547E-2</v>
      </c>
      <c r="J37" s="226">
        <v>1.972279948679611E-2</v>
      </c>
      <c r="K37" s="227">
        <v>2.1746956553185124E-2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0.20735531402153404</v>
      </c>
      <c r="D38" s="225">
        <v>0.20735531402153404</v>
      </c>
      <c r="E38" s="221">
        <v>0.20385989176585301</v>
      </c>
      <c r="F38" s="225">
        <v>0.16789715204469902</v>
      </c>
      <c r="G38" s="225">
        <v>0.16789715204469902</v>
      </c>
      <c r="H38" s="225">
        <v>0.16789715204469902</v>
      </c>
      <c r="I38" s="226">
        <v>0.16789715204469902</v>
      </c>
      <c r="J38" s="226">
        <v>0.16789715204469902</v>
      </c>
      <c r="K38" s="227">
        <v>0.16789715204469902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3.7656622373023557E-2</v>
      </c>
      <c r="D42" s="225">
        <v>3.3133574639066625E-2</v>
      </c>
      <c r="E42" s="221">
        <v>5.1328693253589512E-2</v>
      </c>
      <c r="F42" s="225">
        <v>0.15828388108164132</v>
      </c>
      <c r="G42" s="225">
        <v>0.17553991506773625</v>
      </c>
      <c r="H42" s="225">
        <v>0.18522715167304038</v>
      </c>
      <c r="I42" s="226">
        <v>0.19675313490572641</v>
      </c>
      <c r="J42" s="226">
        <v>0.20802799509911615</v>
      </c>
      <c r="K42" s="227">
        <v>0.21870608128866637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1.3882497834159968</v>
      </c>
      <c r="D43" s="225">
        <v>1.3713797099833966</v>
      </c>
      <c r="E43" s="221">
        <v>1.8620123804941515</v>
      </c>
      <c r="F43" s="225">
        <v>8.411045112107244</v>
      </c>
      <c r="G43" s="225">
        <v>12.818528674857665</v>
      </c>
      <c r="H43" s="225">
        <v>15.550758577039103</v>
      </c>
      <c r="I43" s="226">
        <v>18.918727635407777</v>
      </c>
      <c r="J43" s="226">
        <v>22.688630905425569</v>
      </c>
      <c r="K43" s="227">
        <v>26.336238959903145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6.0045199920425327E-2</v>
      </c>
      <c r="D44" s="225">
        <v>4.5284542337223663E-2</v>
      </c>
      <c r="E44" s="221">
        <v>4.4963190692260568E-2</v>
      </c>
      <c r="F44" s="225">
        <v>0.1345454435614763</v>
      </c>
      <c r="G44" s="225">
        <v>0.14921352429657991</v>
      </c>
      <c r="H44" s="225">
        <v>0.1574479290700726</v>
      </c>
      <c r="I44" s="226">
        <v>0.16724531662417236</v>
      </c>
      <c r="J44" s="226">
        <v>0.17682924301924738</v>
      </c>
      <c r="K44" s="227">
        <v>0.18590589588461195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9.437107835162677E-3</v>
      </c>
      <c r="D47" s="225">
        <v>6.0781979361230086E-3</v>
      </c>
      <c r="E47" s="221">
        <v>6.0741381719991994E-3</v>
      </c>
      <c r="F47" s="225">
        <v>1.8219155815345594E-2</v>
      </c>
      <c r="G47" s="225">
        <v>2.0941815395892117E-2</v>
      </c>
      <c r="H47" s="225">
        <v>2.4274230258113497E-2</v>
      </c>
      <c r="I47" s="226">
        <v>2.7669478260238668E-2</v>
      </c>
      <c r="J47" s="226">
        <v>3.1083886254212566E-2</v>
      </c>
      <c r="K47" s="227">
        <v>3.4274035201090985E-2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7.0564799536680196E-3</v>
      </c>
      <c r="D49" s="225">
        <v>5.7755772306629883E-3</v>
      </c>
      <c r="E49" s="221">
        <v>7.880327604001626E-3</v>
      </c>
      <c r="F49" s="225">
        <v>2.5164885169783508E-2</v>
      </c>
      <c r="G49" s="225">
        <v>2.7908349070077811E-2</v>
      </c>
      <c r="H49" s="225">
        <v>2.9448481868939776E-2</v>
      </c>
      <c r="I49" s="226">
        <v>3.128094922150481E-2</v>
      </c>
      <c r="J49" s="226">
        <v>3.3073491583576864E-2</v>
      </c>
      <c r="K49" s="227">
        <v>3.477115536940785E-2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3.9648663461305635E-3</v>
      </c>
      <c r="D50" s="225">
        <v>3.4183926325282114E-3</v>
      </c>
      <c r="E50" s="221">
        <v>3.5921452258569557E-3</v>
      </c>
      <c r="F50" s="225">
        <v>1.0026579968141849E-2</v>
      </c>
      <c r="G50" s="225">
        <v>1.1524945989435983E-2</v>
      </c>
      <c r="H50" s="225">
        <v>1.335887970413336E-2</v>
      </c>
      <c r="I50" s="226">
        <v>1.5227392490895329E-2</v>
      </c>
      <c r="J50" s="226">
        <v>1.7106449629569493E-2</v>
      </c>
      <c r="K50" s="227">
        <v>1.8862089893605136E-2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1.0954242349999999E-2</v>
      </c>
      <c r="D51" s="225">
        <v>1.16572011E-2</v>
      </c>
      <c r="E51" s="221">
        <v>1.2182762099999999E-2</v>
      </c>
      <c r="F51" s="225">
        <v>1.365620905E-2</v>
      </c>
      <c r="G51" s="225">
        <v>1.365620905E-2</v>
      </c>
      <c r="H51" s="225">
        <v>1.365620905E-2</v>
      </c>
      <c r="I51" s="226">
        <v>1.365620905E-2</v>
      </c>
      <c r="J51" s="226">
        <v>1.365620905E-2</v>
      </c>
      <c r="K51" s="227">
        <v>1.365620905E-2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2.5554919384403185E-2</v>
      </c>
      <c r="D52" s="225">
        <v>1.2581150494707842E-2</v>
      </c>
      <c r="E52" s="221">
        <v>1.5878010309261066E-2</v>
      </c>
      <c r="F52" s="225">
        <v>4.1643291311018356E-2</v>
      </c>
      <c r="G52" s="225">
        <v>4.6183223268999207E-2</v>
      </c>
      <c r="H52" s="225">
        <v>4.8731861912408303E-2</v>
      </c>
      <c r="I52" s="226">
        <v>5.1764260878902485E-2</v>
      </c>
      <c r="J52" s="226">
        <v>5.4730591274112846E-2</v>
      </c>
      <c r="K52" s="227">
        <v>5.7539914944956159E-2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4.7799999999999995E-3</v>
      </c>
      <c r="D53" s="225">
        <v>4.7799999999999995E-3</v>
      </c>
      <c r="E53" s="221">
        <v>4.7799999999999995E-3</v>
      </c>
      <c r="F53" s="225">
        <v>7.1699999999999993E-3</v>
      </c>
      <c r="G53" s="225">
        <v>4.7799999999999995E-3</v>
      </c>
      <c r="H53" s="225">
        <v>4.7799999999999995E-3</v>
      </c>
      <c r="I53" s="226">
        <v>4.7799999999999995E-3</v>
      </c>
      <c r="J53" s="226">
        <v>4.7800000000000004E-3</v>
      </c>
      <c r="K53" s="227">
        <v>4.7800000000000004E-3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7.7674999999999994E-2</v>
      </c>
      <c r="D54" s="225">
        <v>7.520135E-2</v>
      </c>
      <c r="E54" s="221">
        <v>9.9184999999999995E-2</v>
      </c>
      <c r="F54" s="225">
        <v>4.9720364999999996E-2</v>
      </c>
      <c r="G54" s="225">
        <v>3.9252919736842092E-2</v>
      </c>
      <c r="H54" s="225">
        <v>3.4019197105263167E-2</v>
      </c>
      <c r="I54" s="226">
        <v>3.1402335789473677E-2</v>
      </c>
      <c r="J54" s="226">
        <v>2.7040900263157881E-2</v>
      </c>
      <c r="K54" s="227">
        <v>2.3115608289473705E-2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1.4339999999999999E-3</v>
      </c>
      <c r="D55" s="225">
        <v>4.0616819815911193E-3</v>
      </c>
      <c r="E55" s="221">
        <v>1.12937642998624E-2</v>
      </c>
      <c r="F55" s="225">
        <v>1.2658456551050501E-2</v>
      </c>
      <c r="G55" s="225">
        <v>1.0126765240840399E-2</v>
      </c>
      <c r="H55" s="225">
        <v>8.4389710340336647E-3</v>
      </c>
      <c r="I55" s="226">
        <v>6.7511768272269347E-3</v>
      </c>
      <c r="J55" s="226">
        <v>5.0633826204202663E-3</v>
      </c>
      <c r="K55" s="227">
        <v>3.3755884136135073E-3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5.527753888062481E-3</v>
      </c>
      <c r="D58" s="225">
        <v>4.9192827681281319E-3</v>
      </c>
      <c r="E58" s="221">
        <v>7.8020908698297519E-3</v>
      </c>
      <c r="F58" s="225">
        <v>3.9439723271171824E-2</v>
      </c>
      <c r="G58" s="225">
        <v>4.3739423281803268E-2</v>
      </c>
      <c r="H58" s="225">
        <v>4.6153199898630703E-2</v>
      </c>
      <c r="I58" s="226">
        <v>4.9025138506775111E-2</v>
      </c>
      <c r="J58" s="226">
        <v>5.1834504583154577E-2</v>
      </c>
      <c r="K58" s="227">
        <v>5.4495171996056586E-2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1.0214281421587838E-2</v>
      </c>
      <c r="D59" s="225">
        <v>8.2467534846661118E-3</v>
      </c>
      <c r="E59" s="221">
        <v>1.0541725475055242E-2</v>
      </c>
      <c r="F59" s="225">
        <v>3.8956181695029943E-2</v>
      </c>
      <c r="G59" s="225">
        <v>4.3203166231321394E-2</v>
      </c>
      <c r="H59" s="225">
        <v>4.5587349299996124E-2</v>
      </c>
      <c r="I59" s="226">
        <v>4.8424077171198572E-2</v>
      </c>
      <c r="J59" s="226">
        <v>5.1198999666643354E-2</v>
      </c>
      <c r="K59" s="227">
        <v>5.3827046584072363E-2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7.9427567551105582E-2</v>
      </c>
      <c r="D60" s="225">
        <v>6.3972388682021597E-2</v>
      </c>
      <c r="E60" s="221">
        <v>8.1950281226619459E-2</v>
      </c>
      <c r="F60" s="225">
        <v>0.30885527402381968</v>
      </c>
      <c r="G60" s="225">
        <v>0.34817803920167217</v>
      </c>
      <c r="H60" s="225">
        <v>0.38678581555424679</v>
      </c>
      <c r="I60" s="226">
        <v>0.42960111942697066</v>
      </c>
      <c r="J60" s="226">
        <v>0.47893277265590145</v>
      </c>
      <c r="K60" s="227">
        <v>0.53719926747725866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3.5079566002652212E-3</v>
      </c>
      <c r="D61" s="225">
        <v>3.7712239483111941E-3</v>
      </c>
      <c r="E61" s="221">
        <v>5.3578673815635842E-3</v>
      </c>
      <c r="F61" s="225">
        <v>1.4661153282041657E-2</v>
      </c>
      <c r="G61" s="225">
        <v>1.6259505290985424E-2</v>
      </c>
      <c r="H61" s="225">
        <v>1.7156792240100055E-2</v>
      </c>
      <c r="I61" s="226">
        <v>1.8224394359443407E-2</v>
      </c>
      <c r="J61" s="226">
        <v>1.9268736034661851E-2</v>
      </c>
      <c r="K61" s="227">
        <v>2.0257801107580416E-2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2.2730238399999998E-4</v>
      </c>
      <c r="D64" s="225">
        <v>2.2730238399999998E-4</v>
      </c>
      <c r="E64" s="221">
        <v>4.6109314000000002E-4</v>
      </c>
      <c r="F64" s="225">
        <v>7.1408419999999988E-4</v>
      </c>
      <c r="G64" s="225">
        <v>3.5704209999999989E-4</v>
      </c>
      <c r="H64" s="225">
        <v>3.5704209999999989E-4</v>
      </c>
      <c r="I64" s="226">
        <v>3.5704209999999967E-4</v>
      </c>
      <c r="J64" s="226">
        <v>3.5704210000000048E-4</v>
      </c>
      <c r="K64" s="227">
        <v>3.5704209999999978E-4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8.6517999999999998E-2</v>
      </c>
      <c r="D67" s="225">
        <v>5.7520130000000003E-2</v>
      </c>
      <c r="E67" s="221">
        <v>3.1858699999999997E-2</v>
      </c>
      <c r="F67" s="225">
        <v>1.6969000000000001E-2</v>
      </c>
      <c r="G67" s="225">
        <v>1.272675E-2</v>
      </c>
      <c r="H67" s="225">
        <v>9.8985833333333322E-3</v>
      </c>
      <c r="I67" s="226">
        <v>8.484499999999992E-3</v>
      </c>
      <c r="J67" s="226">
        <v>6.1276944444444001E-3</v>
      </c>
      <c r="K67" s="227">
        <v>4.0065694444444116E-3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0.89750332458709103</v>
      </c>
      <c r="D68" s="225">
        <v>0.99678952804784393</v>
      </c>
      <c r="E68" s="221">
        <v>0.55788011132957405</v>
      </c>
      <c r="F68" s="225">
        <v>0.464429647857523</v>
      </c>
      <c r="G68" s="225">
        <v>0.36569263610828584</v>
      </c>
      <c r="H68" s="225">
        <v>0.29255410888662881</v>
      </c>
      <c r="I68" s="226">
        <v>0.25598484527580001</v>
      </c>
      <c r="J68" s="226">
        <v>0.19503607259108738</v>
      </c>
      <c r="K68" s="227">
        <v>0.1401821771748443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2.3564580261023396E-2</v>
      </c>
      <c r="D71" s="225">
        <v>7.4827379816437313E-3</v>
      </c>
      <c r="E71" s="221">
        <v>8.4630563826611112E-3</v>
      </c>
      <c r="F71" s="225">
        <v>2.3527751547703164E-2</v>
      </c>
      <c r="G71" s="225">
        <v>2.3527751547703164E-2</v>
      </c>
      <c r="H71" s="225">
        <v>2.3527751547703164E-2</v>
      </c>
      <c r="I71" s="226">
        <v>2.3527751547703164E-2</v>
      </c>
      <c r="J71" s="226">
        <v>2.3527751547703164E-2</v>
      </c>
      <c r="K71" s="227">
        <v>2.3527751547703164E-2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1.0339402900000001</v>
      </c>
      <c r="D72" s="225">
        <v>1.1482557108</v>
      </c>
      <c r="E72" s="221">
        <v>1.1577714479999999</v>
      </c>
      <c r="F72" s="225">
        <v>0.76237961019399991</v>
      </c>
      <c r="G72" s="225">
        <v>0.87373842966053938</v>
      </c>
      <c r="H72" s="225">
        <v>0.75381354715811244</v>
      </c>
      <c r="I72" s="226">
        <v>0.63388866465568527</v>
      </c>
      <c r="J72" s="226">
        <v>0.51396378215324967</v>
      </c>
      <c r="K72" s="227">
        <v>0.39403889965082373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1.1392852354847974E-2</v>
      </c>
      <c r="D73" s="225">
        <v>7.6333698126126196E-3</v>
      </c>
      <c r="E73" s="221">
        <v>8.2216016340961855E-3</v>
      </c>
      <c r="F73" s="225">
        <v>1.9303670493263796E-2</v>
      </c>
      <c r="G73" s="225">
        <v>2.2188399288652329E-2</v>
      </c>
      <c r="H73" s="225">
        <v>2.5719179699070394E-2</v>
      </c>
      <c r="I73" s="226">
        <v>2.9316533459047191E-2</v>
      </c>
      <c r="J73" s="226">
        <v>3.2934187729818779E-2</v>
      </c>
      <c r="K73" s="227">
        <v>3.6314233694577723E-2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3.0702084848699502E-3</v>
      </c>
      <c r="D74" s="225">
        <v>3.5850000000000001E-3</v>
      </c>
      <c r="E74" s="221">
        <v>3.9912999999999997E-3</v>
      </c>
      <c r="F74" s="225">
        <v>6.4530000000000004E-3</v>
      </c>
      <c r="G74" s="225">
        <v>4.8397500000000003E-3</v>
      </c>
      <c r="H74" s="225">
        <v>3.7642499999999994E-3</v>
      </c>
      <c r="I74" s="226">
        <v>3.2264999999999972E-3</v>
      </c>
      <c r="J74" s="226">
        <v>2.3302499999999834E-3</v>
      </c>
      <c r="K74" s="227">
        <v>1.5236249999999874E-3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4.9149824064580279E-3</v>
      </c>
      <c r="D76" s="225">
        <v>3.8621458643014251E-3</v>
      </c>
      <c r="E76" s="221">
        <v>4.869562247594294E-3</v>
      </c>
      <c r="F76" s="225">
        <v>2.1956241425242076E-2</v>
      </c>
      <c r="G76" s="225">
        <v>2.4349900499380274E-2</v>
      </c>
      <c r="H76" s="225">
        <v>2.5693658968000296E-2</v>
      </c>
      <c r="I76" s="226">
        <v>2.7292477930429052E-2</v>
      </c>
      <c r="J76" s="226">
        <v>2.8856462530441683E-2</v>
      </c>
      <c r="K76" s="227">
        <v>3.0337666028455352E-2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4.2317528799304125E-3</v>
      </c>
      <c r="D82" s="225">
        <v>2.1047745029977192E-3</v>
      </c>
      <c r="E82" s="221">
        <v>4.2423194650094342E-3</v>
      </c>
      <c r="F82" s="225">
        <v>1.3926239163674033E-2</v>
      </c>
      <c r="G82" s="225">
        <v>1.5444471182403056E-2</v>
      </c>
      <c r="H82" s="225">
        <v>1.6296780165975296E-2</v>
      </c>
      <c r="I82" s="226">
        <v>1.7310866995272157E-2</v>
      </c>
      <c r="J82" s="226">
        <v>1.830285934798144E-2</v>
      </c>
      <c r="K82" s="227">
        <v>1.9242345927851821E-2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3.9865200000000003E-2</v>
      </c>
      <c r="D83" s="225">
        <v>3.4296500000000001E-2</v>
      </c>
      <c r="E83" s="221">
        <v>0.12624458</v>
      </c>
      <c r="F83" s="225">
        <v>0.15064169999999999</v>
      </c>
      <c r="G83" s="225">
        <v>0.11716576666666666</v>
      </c>
      <c r="H83" s="225">
        <v>0.10042779999999994</v>
      </c>
      <c r="I83" s="226">
        <v>9.2058816666666654E-2</v>
      </c>
      <c r="J83" s="226">
        <v>7.8110511111110795E-2</v>
      </c>
      <c r="K83" s="227">
        <v>6.5557036111110994E-2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1.1255943999999999E-3</v>
      </c>
      <c r="D84" s="225">
        <v>1.4575654E-3</v>
      </c>
      <c r="E84" s="221">
        <v>3.050596E-3</v>
      </c>
      <c r="F84" s="225">
        <v>4.2272121200000005E-3</v>
      </c>
      <c r="G84" s="225">
        <v>0</v>
      </c>
      <c r="H84" s="225">
        <v>4.2272121200000005E-3</v>
      </c>
      <c r="I84" s="226">
        <v>4.2272121200000005E-3</v>
      </c>
      <c r="J84" s="226">
        <v>7.0453535333332377E-3</v>
      </c>
      <c r="K84" s="227">
        <v>9.1589595933332761E-3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0.46945768313847591</v>
      </c>
      <c r="D85" s="225">
        <v>0.43191709817221685</v>
      </c>
      <c r="E85" s="221">
        <v>0.50637242392615311</v>
      </c>
      <c r="F85" s="225">
        <v>1.6692096979205544</v>
      </c>
      <c r="G85" s="225">
        <v>2.2038236264334992</v>
      </c>
      <c r="H85" s="225">
        <v>2.7049698188037348</v>
      </c>
      <c r="I85" s="226">
        <v>3.2204024062836032</v>
      </c>
      <c r="J85" s="226">
        <v>3.6869815912180592</v>
      </c>
      <c r="K85" s="227">
        <v>4.2296017549795213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8.2075081966400093E-2</v>
      </c>
      <c r="D86" s="225">
        <v>6.7807393675878194E-2</v>
      </c>
      <c r="E86" s="221">
        <v>0.10463758522725337</v>
      </c>
      <c r="F86" s="225">
        <v>0.36367852715310511</v>
      </c>
      <c r="G86" s="225">
        <v>0.42749748729346759</v>
      </c>
      <c r="H86" s="225">
        <v>0.5223042225303931</v>
      </c>
      <c r="I86" s="226">
        <v>0.62734775012188582</v>
      </c>
      <c r="J86" s="226">
        <v>0.74710253358318812</v>
      </c>
      <c r="K86" s="227">
        <v>0.88881597282494584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0.10631051432769684</v>
      </c>
      <c r="D87" s="225">
        <v>8.6487097759542664E-2</v>
      </c>
      <c r="E87" s="221">
        <v>0.12524082449865373</v>
      </c>
      <c r="F87" s="225">
        <v>0.47039269913921561</v>
      </c>
      <c r="G87" s="225">
        <v>0.53028204928254863</v>
      </c>
      <c r="H87" s="225">
        <v>0.58908245728480979</v>
      </c>
      <c r="I87" s="226">
        <v>0.65429101302928128</v>
      </c>
      <c r="J87" s="226">
        <v>0.72942409789791429</v>
      </c>
      <c r="K87" s="227">
        <v>0.81816512346410086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4.1677001118184495E-2</v>
      </c>
      <c r="D88" s="225">
        <v>3.5527399412301937E-2</v>
      </c>
      <c r="E88" s="221">
        <v>3.6794196517348922E-2</v>
      </c>
      <c r="F88" s="225">
        <v>9.6497629255912903E-2</v>
      </c>
      <c r="G88" s="225">
        <v>0.10878349235940998</v>
      </c>
      <c r="H88" s="225">
        <v>0.12084596692987377</v>
      </c>
      <c r="I88" s="226">
        <v>0.13422302624235527</v>
      </c>
      <c r="J88" s="226">
        <v>0.14963603027446218</v>
      </c>
      <c r="K88" s="227">
        <v>0.16784060402857351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2.1510000000000001E-2</v>
      </c>
      <c r="D89" s="225">
        <v>2.6290000000000001E-2</v>
      </c>
      <c r="E89" s="221">
        <v>7.7866200000000002E-3</v>
      </c>
      <c r="F89" s="225">
        <v>2.3517600000000003E-2</v>
      </c>
      <c r="G89" s="225">
        <v>1.9241672727272729E-2</v>
      </c>
      <c r="H89" s="225">
        <v>1.4965745454545456E-2</v>
      </c>
      <c r="I89" s="226">
        <v>1.2827781818181812E-2</v>
      </c>
      <c r="J89" s="226">
        <v>9.2645090909090205E-3</v>
      </c>
      <c r="K89" s="227">
        <v>6.0575636363635887E-3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3.8843733675365297E-2</v>
      </c>
      <c r="D90" s="225">
        <v>3.6063431603587617E-2</v>
      </c>
      <c r="E90" s="221">
        <v>4.9948759131902817E-2</v>
      </c>
      <c r="F90" s="225">
        <v>0.14944888571184908</v>
      </c>
      <c r="G90" s="225">
        <v>0.16847638478083218</v>
      </c>
      <c r="H90" s="225">
        <v>0.18715791506695437</v>
      </c>
      <c r="I90" s="226">
        <v>0.20787538371118192</v>
      </c>
      <c r="J90" s="226">
        <v>0.2317459833915308</v>
      </c>
      <c r="K90" s="227">
        <v>0.25993997409772635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0.213423291940426</v>
      </c>
      <c r="D91" s="225">
        <v>0.48195469858400003</v>
      </c>
      <c r="E91" s="221">
        <v>0.30044011239999996</v>
      </c>
      <c r="F91" s="225">
        <v>0.31914352947999997</v>
      </c>
      <c r="G91" s="225">
        <v>0.25227536139847617</v>
      </c>
      <c r="H91" s="225">
        <v>0.20060450424457138</v>
      </c>
      <c r="I91" s="226">
        <v>0.17628880676038111</v>
      </c>
      <c r="J91" s="226">
        <v>0.13373633616304681</v>
      </c>
      <c r="K91" s="227">
        <v>9.5743058843999376E-2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4.3790742465879299E-3</v>
      </c>
      <c r="D92" s="225">
        <v>6.5816610828748805E-3</v>
      </c>
      <c r="E92" s="221">
        <v>7.7076672251395594E-3</v>
      </c>
      <c r="F92" s="225">
        <v>2.1180191734218378E-2</v>
      </c>
      <c r="G92" s="225">
        <v>2.3489246237431909E-2</v>
      </c>
      <c r="H92" s="225">
        <v>2.4785509175091692E-2</v>
      </c>
      <c r="I92" s="226">
        <v>2.6327817419781248E-2</v>
      </c>
      <c r="J92" s="226">
        <v>2.7836522532649496E-2</v>
      </c>
      <c r="K92" s="227">
        <v>2.9265372465464384E-2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11.0357772</v>
      </c>
      <c r="D93" s="225">
        <v>11.004994</v>
      </c>
      <c r="E93" s="221">
        <v>3.0500699999999998</v>
      </c>
      <c r="F93" s="225">
        <v>0.94281099999999995</v>
      </c>
      <c r="G93" s="225">
        <v>0.94281099999999995</v>
      </c>
      <c r="H93" s="225">
        <v>0.94281099999999995</v>
      </c>
      <c r="I93" s="226">
        <v>0.94281099999999995</v>
      </c>
      <c r="J93" s="226">
        <v>0.94281099999999995</v>
      </c>
      <c r="K93" s="227">
        <v>0.94281099999999995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6.6593549264661132E-3</v>
      </c>
      <c r="D94" s="225">
        <v>7.2696821486516981E-3</v>
      </c>
      <c r="E94" s="221">
        <v>8.8340064153725889E-3</v>
      </c>
      <c r="F94" s="225">
        <v>3.076015197942519E-2</v>
      </c>
      <c r="G94" s="225">
        <v>3.4676465977769619E-2</v>
      </c>
      <c r="H94" s="225">
        <v>3.852157133317069E-2</v>
      </c>
      <c r="I94" s="226">
        <v>4.2785721454397657E-2</v>
      </c>
      <c r="J94" s="226">
        <v>4.769886129154087E-2</v>
      </c>
      <c r="K94" s="227">
        <v>5.3501858315561618E-2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0.19311864406737447</v>
      </c>
      <c r="D95" s="225">
        <v>7.9431828487405251E-2</v>
      </c>
      <c r="E95" s="221">
        <v>6.0379874051749542E-2</v>
      </c>
      <c r="F95" s="225">
        <v>0.18217083494304986</v>
      </c>
      <c r="G95" s="225">
        <v>0.18217083494304986</v>
      </c>
      <c r="H95" s="225">
        <v>0.18217083494304986</v>
      </c>
      <c r="I95" s="226">
        <v>0.18217083494304986</v>
      </c>
      <c r="J95" s="226">
        <v>0.18217083494304986</v>
      </c>
      <c r="K95" s="227">
        <v>0.18217083494304986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6.1118724313981836E-3</v>
      </c>
      <c r="D96" s="225">
        <v>4.7808643288594233E-3</v>
      </c>
      <c r="E96" s="221">
        <v>4.4149798438715034E-3</v>
      </c>
      <c r="F96" s="225">
        <v>1.6383597453627028E-2</v>
      </c>
      <c r="G96" s="225">
        <v>1.8831952307333467E-2</v>
      </c>
      <c r="H96" s="225">
        <v>2.1828630320544884E-2</v>
      </c>
      <c r="I96" s="226">
        <v>2.4881811109261638E-2</v>
      </c>
      <c r="J96" s="226">
        <v>2.7952221543349767E-2</v>
      </c>
      <c r="K96" s="227">
        <v>3.0820966763627507E-2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3.8700682493248567E-2</v>
      </c>
      <c r="D98" s="225">
        <v>2.6722901039994262E-2</v>
      </c>
      <c r="E98" s="221">
        <v>3.6860293068632054E-2</v>
      </c>
      <c r="F98" s="225">
        <v>0.12531670719396859</v>
      </c>
      <c r="G98" s="225">
        <v>0.14127175107471537</v>
      </c>
      <c r="H98" s="225">
        <v>0.15693669129591648</v>
      </c>
      <c r="I98" s="226">
        <v>0.17430881782280597</v>
      </c>
      <c r="J98" s="226">
        <v>0.19432492524601136</v>
      </c>
      <c r="K98" s="227">
        <v>0.21796630645222564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1.9850356891491967E-2</v>
      </c>
      <c r="D99" s="225">
        <v>1.0848205916804495E-2</v>
      </c>
      <c r="E99" s="221">
        <v>1.0942351510383636E-2</v>
      </c>
      <c r="F99" s="225">
        <v>3.3119144097317331E-2</v>
      </c>
      <c r="G99" s="225">
        <v>3.3119144097317331E-2</v>
      </c>
      <c r="H99" s="225">
        <v>3.3119144097317331E-2</v>
      </c>
      <c r="I99" s="226">
        <v>3.3119144097317331E-2</v>
      </c>
      <c r="J99" s="226">
        <v>3.3119144097317331E-2</v>
      </c>
      <c r="K99" s="227">
        <v>3.3119144097317331E-2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6.2316938096129649E-4</v>
      </c>
      <c r="D100" s="225">
        <v>4.5581734868594721E-4</v>
      </c>
      <c r="E100" s="221">
        <v>9.5161498027987468E-4</v>
      </c>
      <c r="F100" s="225">
        <v>4.1202923089889163E-3</v>
      </c>
      <c r="G100" s="225">
        <v>4.8433285924132192E-3</v>
      </c>
      <c r="H100" s="225">
        <v>5.9174405700846431E-3</v>
      </c>
      <c r="I100" s="226">
        <v>7.1075301864069263E-3</v>
      </c>
      <c r="J100" s="226">
        <v>8.4642908319220549E-3</v>
      </c>
      <c r="K100" s="227">
        <v>1.0069831852886334E-2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2.5117943999999995E-4</v>
      </c>
      <c r="D101" s="225">
        <v>2.5117943999999995E-4</v>
      </c>
      <c r="E101" s="221">
        <v>1.2750649999999999E-3</v>
      </c>
      <c r="F101" s="225">
        <v>7.5301825600000002E-3</v>
      </c>
      <c r="G101" s="225">
        <v>7.5301825600000002E-3</v>
      </c>
      <c r="H101" s="225">
        <v>7.5301825600000002E-3</v>
      </c>
      <c r="I101" s="226">
        <v>3.7650912799999966E-3</v>
      </c>
      <c r="J101" s="226">
        <v>2.5100608533334566E-3</v>
      </c>
      <c r="K101" s="227">
        <v>6.2751521333343266E-4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5.7967755141327291E-3</v>
      </c>
      <c r="D102" s="225">
        <v>5.9804908025215672E-3</v>
      </c>
      <c r="E102" s="221">
        <v>9.991370517432395E-3</v>
      </c>
      <c r="F102" s="225">
        <v>2.9140287699349905E-2</v>
      </c>
      <c r="G102" s="225">
        <v>3.2850364187563687E-2</v>
      </c>
      <c r="H102" s="225">
        <v>3.6492981960247146E-2</v>
      </c>
      <c r="I102" s="226">
        <v>4.0532577128986398E-2</v>
      </c>
      <c r="J102" s="226">
        <v>4.5186985483576268E-2</v>
      </c>
      <c r="K102" s="227">
        <v>5.0684390142420079E-2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2.6942729360162405E-2</v>
      </c>
      <c r="D105" s="225">
        <v>1.9360939931830089E-2</v>
      </c>
      <c r="E105" s="221">
        <v>1.4802929669002715E-2</v>
      </c>
      <c r="F105" s="225">
        <v>6.3295592316971253E-2</v>
      </c>
      <c r="G105" s="225">
        <v>7.2754447193387473E-2</v>
      </c>
      <c r="H105" s="225">
        <v>8.4331667054064058E-2</v>
      </c>
      <c r="I105" s="226">
        <v>9.6127176985238663E-2</v>
      </c>
      <c r="J105" s="226">
        <v>0.10798925108904257</v>
      </c>
      <c r="K105" s="227">
        <v>0.11907222162942054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4.8278000000000001E-5</v>
      </c>
      <c r="D107" s="225">
        <v>4.8278000000000001E-5</v>
      </c>
      <c r="E107" s="221">
        <v>2.2241340000000003E-4</v>
      </c>
      <c r="F107" s="225">
        <v>1.3799621E-3</v>
      </c>
      <c r="G107" s="225">
        <v>1.0349715750000001E-3</v>
      </c>
      <c r="H107" s="225">
        <v>1.0349715749999994E-3</v>
      </c>
      <c r="I107" s="226">
        <v>6.8998104999999925E-4</v>
      </c>
      <c r="J107" s="226">
        <v>5.7498420833333795E-4</v>
      </c>
      <c r="K107" s="227">
        <v>4.0248894583333494E-4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5.5154639450000003E-4</v>
      </c>
      <c r="D108" s="225">
        <v>5.5154639450000003E-4</v>
      </c>
      <c r="E108" s="221">
        <v>7.3755370124999997E-4</v>
      </c>
      <c r="F108" s="225">
        <v>9.2685633999999993E-4</v>
      </c>
      <c r="G108" s="225">
        <v>4.6342816999999991E-4</v>
      </c>
      <c r="H108" s="225">
        <v>4.6342816999999991E-4</v>
      </c>
      <c r="I108" s="226">
        <v>4.6342816999999959E-4</v>
      </c>
      <c r="J108" s="226">
        <v>4.6342817000000062E-4</v>
      </c>
      <c r="K108" s="227">
        <v>4.6342816999999964E-4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1.3312150624083941E-2</v>
      </c>
      <c r="D109" s="225">
        <v>6.9249930940021688E-3</v>
      </c>
      <c r="E109" s="221">
        <v>7.4864461147225317E-3</v>
      </c>
      <c r="F109" s="225">
        <v>2.0885542220927922E-2</v>
      </c>
      <c r="G109" s="225">
        <v>2.0885542220927922E-2</v>
      </c>
      <c r="H109" s="225">
        <v>2.0885542220927922E-2</v>
      </c>
      <c r="I109" s="226">
        <v>2.0885542220927922E-2</v>
      </c>
      <c r="J109" s="226">
        <v>2.0885542220927922E-2</v>
      </c>
      <c r="K109" s="227">
        <v>2.0885542220927922E-2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4.7719312243413081E-2</v>
      </c>
      <c r="D112" s="225">
        <v>5.3217818768251816E-2</v>
      </c>
      <c r="E112" s="221">
        <v>8.0911621135027326E-2</v>
      </c>
      <c r="F112" s="225">
        <v>0.27459980722256894</v>
      </c>
      <c r="G112" s="225">
        <v>0.32278707384199917</v>
      </c>
      <c r="H112" s="225">
        <v>0.39437202944346311</v>
      </c>
      <c r="I112" s="226">
        <v>0.47368639714177679</v>
      </c>
      <c r="J112" s="226">
        <v>0.56410867395277486</v>
      </c>
      <c r="K112" s="227">
        <v>0.67111109557293069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0.21398268375084048</v>
      </c>
      <c r="D119" s="225">
        <v>0.16562268364604241</v>
      </c>
      <c r="E119" s="221">
        <v>0.22560951674946345</v>
      </c>
      <c r="F119" s="225">
        <v>0.65618130926211737</v>
      </c>
      <c r="G119" s="225">
        <v>0.74854983494716321</v>
      </c>
      <c r="H119" s="225">
        <v>0.88661364113518004</v>
      </c>
      <c r="I119" s="226">
        <v>1.0180205589843891</v>
      </c>
      <c r="J119" s="226">
        <v>1.1549943712254358</v>
      </c>
      <c r="K119" s="227">
        <v>1.3070699364718279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2.1672516662491707E-2</v>
      </c>
      <c r="D121" s="225">
        <v>8.2684661810219894E-3</v>
      </c>
      <c r="E121" s="221">
        <v>4.9774749843830898E-3</v>
      </c>
      <c r="F121" s="225">
        <v>1.7276249741868938E-2</v>
      </c>
      <c r="G121" s="225">
        <v>1.7276249741868938E-2</v>
      </c>
      <c r="H121" s="225">
        <v>1.7276249741868938E-2</v>
      </c>
      <c r="I121" s="226">
        <v>1.7276249741868938E-2</v>
      </c>
      <c r="J121" s="226">
        <v>1.7276249741868938E-2</v>
      </c>
      <c r="K121" s="227">
        <v>1.7276249741868938E-2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6.371115334870006E-3</v>
      </c>
      <c r="D123" s="225">
        <v>3.1890522772692722E-3</v>
      </c>
      <c r="E123" s="221">
        <v>3.1699366431708017E-3</v>
      </c>
      <c r="F123" s="225">
        <v>8.8177260277871664E-3</v>
      </c>
      <c r="G123" s="225">
        <v>1.0365076404233996E-2</v>
      </c>
      <c r="H123" s="225">
        <v>1.2663754369777519E-2</v>
      </c>
      <c r="I123" s="226">
        <v>1.5210632940103845E-2</v>
      </c>
      <c r="J123" s="226">
        <v>1.8114199667963453E-2</v>
      </c>
      <c r="K123" s="227">
        <v>2.1550174542452578E-2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1.7870722303237919E-2</v>
      </c>
      <c r="D125" s="225">
        <v>1.5475724327650547E-2</v>
      </c>
      <c r="E125" s="221">
        <v>1.7275480250675945E-2</v>
      </c>
      <c r="F125" s="225">
        <v>6.1952037508977049E-2</v>
      </c>
      <c r="G125" s="225">
        <v>7.1210112370827847E-2</v>
      </c>
      <c r="H125" s="225">
        <v>8.2541586377209819E-2</v>
      </c>
      <c r="I125" s="226">
        <v>9.408671688225613E-2</v>
      </c>
      <c r="J125" s="226">
        <v>0.10569699862404</v>
      </c>
      <c r="K125" s="227">
        <v>0.11654471457857232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1.6397508636662749E-3</v>
      </c>
      <c r="D129" s="225">
        <v>1.3353308258863676E-3</v>
      </c>
      <c r="E129" s="221">
        <v>1.9262423516799593E-3</v>
      </c>
      <c r="F129" s="225">
        <v>7.5669006786233664E-3</v>
      </c>
      <c r="G129" s="225">
        <v>8.8947539796565764E-3</v>
      </c>
      <c r="H129" s="225">
        <v>1.0867356417359317E-2</v>
      </c>
      <c r="I129" s="226">
        <v>1.3052951333944622E-2</v>
      </c>
      <c r="J129" s="226">
        <v>1.5544636942482723E-2</v>
      </c>
      <c r="K129" s="227">
        <v>1.8493206735598566E-2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0.15534999999999999</v>
      </c>
      <c r="D130" s="225">
        <v>0.12906000000000001</v>
      </c>
      <c r="E130" s="221">
        <v>0.10993999999999998</v>
      </c>
      <c r="F130" s="225">
        <v>8.8429999999999995E-2</v>
      </c>
      <c r="G130" s="225">
        <v>6.9309999999999997E-2</v>
      </c>
      <c r="H130" s="225">
        <v>5.4969999999999991E-2</v>
      </c>
      <c r="I130" s="226">
        <v>4.7799999999999995E-2</v>
      </c>
      <c r="J130" s="226">
        <v>3.585E-2</v>
      </c>
      <c r="K130" s="227">
        <v>2.5095000000000273E-2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9.4680689368E-3</v>
      </c>
      <c r="D131" s="225">
        <v>1.1137214363919999E-2</v>
      </c>
      <c r="E131" s="221">
        <v>7.7218973660000004E-3</v>
      </c>
      <c r="F131" s="225">
        <v>1.6633698295999998E-2</v>
      </c>
      <c r="G131" s="225">
        <v>1.6633698295999998E-2</v>
      </c>
      <c r="H131" s="225">
        <v>1.6633698295999998E-2</v>
      </c>
      <c r="I131" s="226">
        <v>1.6633698295999998E-2</v>
      </c>
      <c r="J131" s="226">
        <v>1.6633698295999998E-2</v>
      </c>
      <c r="K131" s="227">
        <v>1.6633698295999998E-2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2.8546183655231896E-3</v>
      </c>
      <c r="D132" s="225">
        <v>1.6488078795243259E-3</v>
      </c>
      <c r="E132" s="221">
        <v>2.1380210976279664E-3</v>
      </c>
      <c r="F132" s="225">
        <v>8.0856786201923825E-3</v>
      </c>
      <c r="G132" s="225">
        <v>8.9671754859327046E-3</v>
      </c>
      <c r="H132" s="225">
        <v>9.4620324566677839E-3</v>
      </c>
      <c r="I132" s="226">
        <v>1.0050818854653287E-2</v>
      </c>
      <c r="J132" s="226">
        <v>1.0626777034275685E-2</v>
      </c>
      <c r="K132" s="227">
        <v>1.1172249969469158E-2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1.713838565449113E-2</v>
      </c>
      <c r="D134" s="225">
        <v>1.0731500173891663E-2</v>
      </c>
      <c r="E134" s="221">
        <v>1.1453588100920543E-2</v>
      </c>
      <c r="F134" s="225">
        <v>5.8301298609105892E-2</v>
      </c>
      <c r="G134" s="225">
        <v>6.7013809266854754E-2</v>
      </c>
      <c r="H134" s="225">
        <v>7.7677536825963178E-2</v>
      </c>
      <c r="I134" s="226">
        <v>8.854233043276373E-2</v>
      </c>
      <c r="J134" s="226">
        <v>9.9468436013480224E-2</v>
      </c>
      <c r="K134" s="227">
        <v>0.10967691264349112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7.0212509312064381E-2</v>
      </c>
      <c r="D136" s="225">
        <v>3.1325992667439947E-2</v>
      </c>
      <c r="E136" s="221">
        <v>2.1150896410603481E-2</v>
      </c>
      <c r="F136" s="225">
        <v>6.4152151680422584E-2</v>
      </c>
      <c r="G136" s="225">
        <v>7.5409686303267651E-2</v>
      </c>
      <c r="H136" s="225">
        <v>9.2133401356932126E-2</v>
      </c>
      <c r="I136" s="226">
        <v>0.11066286573814685</v>
      </c>
      <c r="J136" s="226">
        <v>0.1317873657002559</v>
      </c>
      <c r="K136" s="227">
        <v>0.15678532783059709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5.3611875834138893E-2</v>
      </c>
      <c r="D137" s="225">
        <v>8.6360495527905604E-2</v>
      </c>
      <c r="E137" s="221">
        <v>0.106816736735361</v>
      </c>
      <c r="F137" s="225">
        <v>5.4910361231825099E-2</v>
      </c>
      <c r="G137" s="225">
        <v>4.314385525357687E-2</v>
      </c>
      <c r="H137" s="225">
        <v>4.314385525357687E-2</v>
      </c>
      <c r="I137" s="226">
        <v>4.7066023912992985E-2</v>
      </c>
      <c r="J137" s="226">
        <v>4.8373413466131554E-2</v>
      </c>
      <c r="K137" s="227">
        <v>5.0334497795839657E-2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7.8913010313939498E-3</v>
      </c>
      <c r="D138" s="225">
        <v>7.0810530990600253E-3</v>
      </c>
      <c r="E138" s="221">
        <v>9.4383177413898279E-3</v>
      </c>
      <c r="F138" s="225">
        <v>3.3360914885388261E-2</v>
      </c>
      <c r="G138" s="225">
        <v>3.7608352220893405E-2</v>
      </c>
      <c r="H138" s="225">
        <v>4.177856024108418E-2</v>
      </c>
      <c r="I138" s="226">
        <v>4.6403243153831895E-2</v>
      </c>
      <c r="J138" s="226">
        <v>5.1731787695373142E-2</v>
      </c>
      <c r="K138" s="227">
        <v>5.8025426619134242E-2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6.5205717937979205E-2</v>
      </c>
      <c r="D139" s="225">
        <v>5.2724644725485589E-2</v>
      </c>
      <c r="E139" s="221">
        <v>6.3201792118776495E-2</v>
      </c>
      <c r="F139" s="225">
        <v>0.23967083608312065</v>
      </c>
      <c r="G139" s="225">
        <v>0.28172870420783613</v>
      </c>
      <c r="H139" s="225">
        <v>0.34420808587058427</v>
      </c>
      <c r="I139" s="226">
        <v>0.41343370191135376</v>
      </c>
      <c r="J139" s="226">
        <v>0.49235430605535452</v>
      </c>
      <c r="K139" s="227">
        <v>0.58574606809630614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4.7078784562293446E-3</v>
      </c>
      <c r="D141" s="225">
        <v>3.90692830053542E-3</v>
      </c>
      <c r="E141" s="221">
        <v>5.1002257224803411E-3</v>
      </c>
      <c r="F141" s="225">
        <v>1.617347791558298E-2</v>
      </c>
      <c r="G141" s="225">
        <v>1.7936702842072515E-2</v>
      </c>
      <c r="H141" s="225">
        <v>1.8926546572389576E-2</v>
      </c>
      <c r="I141" s="226">
        <v>2.0104273792592598E-2</v>
      </c>
      <c r="J141" s="226">
        <v>2.1256341211542344E-2</v>
      </c>
      <c r="K141" s="227">
        <v>2.2347430146102291E-2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2.4126542655506393E-2</v>
      </c>
      <c r="D144" s="225">
        <v>1.8214238155535394E-2</v>
      </c>
      <c r="E144" s="221">
        <v>2.3257892596404664E-2</v>
      </c>
      <c r="F144" s="225">
        <v>7.122912803409899E-2</v>
      </c>
      <c r="G144" s="225">
        <v>7.8994493943482666E-2</v>
      </c>
      <c r="H144" s="225">
        <v>8.3353834968864254E-2</v>
      </c>
      <c r="I144" s="226">
        <v>8.8540628025678525E-2</v>
      </c>
      <c r="J144" s="226">
        <v>9.3614413522935161E-2</v>
      </c>
      <c r="K144" s="227">
        <v>9.8419645509648379E-2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4.5234064840668886E-2</v>
      </c>
      <c r="D145" s="225">
        <v>3.552468532525746E-2</v>
      </c>
      <c r="E145" s="221">
        <v>4.955083091499414E-2</v>
      </c>
      <c r="F145" s="225">
        <v>0.16184136553468509</v>
      </c>
      <c r="G145" s="225">
        <v>0.19024157859365318</v>
      </c>
      <c r="H145" s="225">
        <v>0.2324317282644085</v>
      </c>
      <c r="I145" s="226">
        <v>0.27917737497351586</v>
      </c>
      <c r="J145" s="226">
        <v>0.33246970937776393</v>
      </c>
      <c r="K145" s="227">
        <v>0.39553391253828551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1.3145E-2</v>
      </c>
      <c r="D146" s="225">
        <v>1.3145E-2</v>
      </c>
      <c r="E146" s="221">
        <v>1.62998E-2</v>
      </c>
      <c r="F146" s="225">
        <v>2.6790581255239202E-2</v>
      </c>
      <c r="G146" s="225">
        <v>2.1919566481559349E-2</v>
      </c>
      <c r="H146" s="225">
        <v>1.8996957617351429E-2</v>
      </c>
      <c r="I146" s="226">
        <v>1.7048551707879493E-2</v>
      </c>
      <c r="J146" s="226">
        <v>1.445067716191689E-2</v>
      </c>
      <c r="K146" s="227">
        <v>1.2015169775076995E-2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6.3361948085191439E-3</v>
      </c>
      <c r="D147" s="225">
        <v>5.3357429966477002E-3</v>
      </c>
      <c r="E147" s="221">
        <v>5.8284809951975195E-3</v>
      </c>
      <c r="F147" s="225">
        <v>7.1172603955555009E-3</v>
      </c>
      <c r="G147" s="225">
        <v>5.8232130509090459E-3</v>
      </c>
      <c r="H147" s="225">
        <v>4.5291657062625917E-3</v>
      </c>
      <c r="I147" s="226">
        <v>3.8821420339393621E-3</v>
      </c>
      <c r="J147" s="226">
        <v>2.8037692467339633E-3</v>
      </c>
      <c r="K147" s="227">
        <v>1.8332337382491294E-3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9.1360598250364473E-3</v>
      </c>
      <c r="D148" s="225">
        <v>6.9955593571587654E-3</v>
      </c>
      <c r="E148" s="221">
        <v>1.072787494601591E-2</v>
      </c>
      <c r="F148" s="225">
        <v>4.3218255301880455E-2</v>
      </c>
      <c r="G148" s="225">
        <v>4.8720707251272304E-2</v>
      </c>
      <c r="H148" s="225">
        <v>5.4123110497638086E-2</v>
      </c>
      <c r="I148" s="226">
        <v>6.0114274933626519E-2</v>
      </c>
      <c r="J148" s="226">
        <v>6.7017275021451911E-2</v>
      </c>
      <c r="K148" s="227">
        <v>7.5170531451001832E-2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1.2214174321243198E-4</v>
      </c>
      <c r="D149" s="225">
        <v>6.0227999999999993E-5</v>
      </c>
      <c r="E149" s="221">
        <v>4.3020000000000005E-6</v>
      </c>
      <c r="F149" s="225">
        <v>1.9574099999999998E-4</v>
      </c>
      <c r="G149" s="225">
        <v>1.9574099999999998E-4</v>
      </c>
      <c r="H149" s="225">
        <v>1.9574099999999998E-4</v>
      </c>
      <c r="I149" s="226">
        <v>1.9574099999999998E-4</v>
      </c>
      <c r="J149" s="226">
        <v>1.9574099999999998E-4</v>
      </c>
      <c r="K149" s="227">
        <v>1.9574099999999998E-4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9.3958866666666602E-3</v>
      </c>
      <c r="D150" s="225">
        <v>1.9354220000000002E-2</v>
      </c>
      <c r="E150" s="221">
        <v>2.9358154533333399E-2</v>
      </c>
      <c r="F150" s="225">
        <v>9.2777811520000003E-2</v>
      </c>
      <c r="G150" s="225">
        <v>9.2777811520000003E-2</v>
      </c>
      <c r="H150" s="225">
        <v>9.2777811520000003E-2</v>
      </c>
      <c r="I150" s="226">
        <v>9.2777811520000003E-2</v>
      </c>
      <c r="J150" s="226">
        <v>9.2777811520000003E-2</v>
      </c>
      <c r="K150" s="227">
        <v>9.2777811520000003E-2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0.13005701055907221</v>
      </c>
      <c r="D158" s="225">
        <v>0.12469737221531751</v>
      </c>
      <c r="E158" s="221">
        <v>0.1476907204783523</v>
      </c>
      <c r="F158" s="225">
        <v>0.50778082458018547</v>
      </c>
      <c r="G158" s="225">
        <v>0.57243034753197108</v>
      </c>
      <c r="H158" s="225">
        <v>0.63590437618011331</v>
      </c>
      <c r="I158" s="226">
        <v>0.70629589004970061</v>
      </c>
      <c r="J158" s="226">
        <v>0.78740076233547662</v>
      </c>
      <c r="K158" s="227">
        <v>0.88319517244972345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7.8607490187081241E-2</v>
      </c>
      <c r="D160" s="225">
        <v>4.2474105202659977E-2</v>
      </c>
      <c r="E160" s="221">
        <v>4.1890375512199686E-2</v>
      </c>
      <c r="F160" s="225">
        <v>0.10631352325159292</v>
      </c>
      <c r="G160" s="225">
        <v>0.10631352325159292</v>
      </c>
      <c r="H160" s="225">
        <v>0.10631352325159292</v>
      </c>
      <c r="I160" s="226">
        <v>0.10631352325159292</v>
      </c>
      <c r="J160" s="226">
        <v>0.10631352325159292</v>
      </c>
      <c r="K160" s="227">
        <v>0.10631352325159292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2.9603054329079302E-2</v>
      </c>
      <c r="D163" s="225">
        <v>2.7216864882090436E-2</v>
      </c>
      <c r="E163" s="221">
        <v>3.6910202709396878E-2</v>
      </c>
      <c r="F163" s="225">
        <v>0.1079886494260844</v>
      </c>
      <c r="G163" s="225">
        <v>0.1079886494260844</v>
      </c>
      <c r="H163" s="225">
        <v>0.1079886494260844</v>
      </c>
      <c r="I163" s="226">
        <v>0.1079886494260844</v>
      </c>
      <c r="J163" s="226">
        <v>0.1079886494260844</v>
      </c>
      <c r="K163" s="227">
        <v>0.1079886494260844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3.0592000000000001E-5</v>
      </c>
      <c r="D164" s="225">
        <v>9.90842137E-3</v>
      </c>
      <c r="E164" s="221">
        <v>1.325449307E-2</v>
      </c>
      <c r="F164" s="225">
        <v>1.6612889999999998E-2</v>
      </c>
      <c r="G164" s="225">
        <v>1.3844075000000001E-2</v>
      </c>
      <c r="H164" s="225">
        <v>1.1075259999999996E-2</v>
      </c>
      <c r="I164" s="226">
        <v>1.107526E-2</v>
      </c>
      <c r="J164" s="226">
        <v>9.2293833333333911E-3</v>
      </c>
      <c r="K164" s="227">
        <v>7.844975833333382E-3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1.0303290000000001E-2</v>
      </c>
      <c r="D165" s="225">
        <v>1.152219E-2</v>
      </c>
      <c r="E165" s="221">
        <v>1.5738149999999999E-2</v>
      </c>
      <c r="F165" s="225">
        <v>1.8840369999999999E-2</v>
      </c>
      <c r="G165" s="225">
        <v>1.5700308333333333E-2</v>
      </c>
      <c r="H165" s="225">
        <v>1.2560246666666662E-2</v>
      </c>
      <c r="I165" s="226">
        <v>1.2560246666666665E-2</v>
      </c>
      <c r="J165" s="226">
        <v>1.0466872222222288E-2</v>
      </c>
      <c r="K165" s="227">
        <v>8.8968413888889444E-3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0.30897774281849133</v>
      </c>
      <c r="D168" s="225">
        <v>0.21941358189373716</v>
      </c>
      <c r="E168" s="221">
        <v>0.24379240822561213</v>
      </c>
      <c r="F168" s="225">
        <v>0.72942592147841745</v>
      </c>
      <c r="G168" s="225">
        <v>0.83843088820357392</v>
      </c>
      <c r="H168" s="225">
        <v>0.97184814453862522</v>
      </c>
      <c r="I168" s="226">
        <v>1.1077810015655101</v>
      </c>
      <c r="J168" s="226">
        <v>1.244480952021499</v>
      </c>
      <c r="K168" s="227">
        <v>1.3722024205030534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0.20659793336059865</v>
      </c>
      <c r="D169" s="225">
        <v>0.24559621676665633</v>
      </c>
      <c r="E169" s="221">
        <v>0.31928485405548773</v>
      </c>
      <c r="F169" s="225">
        <v>1.2174402571996032</v>
      </c>
      <c r="G169" s="225">
        <v>1.3648482661906181</v>
      </c>
      <c r="H169" s="225">
        <v>1.585839982161847</v>
      </c>
      <c r="I169" s="226">
        <v>1.7728968042956192</v>
      </c>
      <c r="J169" s="226">
        <v>1.9596752939120132</v>
      </c>
      <c r="K169" s="227">
        <v>2.1531703951023595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6.6919999999999993E-2</v>
      </c>
      <c r="D170" s="225">
        <v>0.1083387</v>
      </c>
      <c r="E170" s="221">
        <v>0.20459738399999999</v>
      </c>
      <c r="F170" s="225">
        <v>0.27163425499999999</v>
      </c>
      <c r="G170" s="225">
        <v>0.21543406431034487</v>
      </c>
      <c r="H170" s="225">
        <v>0.17328392129310333</v>
      </c>
      <c r="I170" s="226">
        <v>0.14986717517241377</v>
      </c>
      <c r="J170" s="226">
        <v>0.1139614977873539</v>
      </c>
      <c r="K170" s="227">
        <v>8.117805321838889E-2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5.5362942571440766E-3</v>
      </c>
      <c r="D171" s="225">
        <v>5.2517584310774823E-3</v>
      </c>
      <c r="E171" s="221">
        <v>7.2072219082815296E-3</v>
      </c>
      <c r="F171" s="225">
        <v>2.4425757331966644E-2</v>
      </c>
      <c r="G171" s="225">
        <v>2.8712033032018341E-2</v>
      </c>
      <c r="H171" s="225">
        <v>3.507954206935629E-2</v>
      </c>
      <c r="I171" s="226">
        <v>4.2134585253589651E-2</v>
      </c>
      <c r="J171" s="226">
        <v>5.0177681179724841E-2</v>
      </c>
      <c r="K171" s="227">
        <v>5.9695587295035116E-2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3.0104801012623013E-3</v>
      </c>
      <c r="D173" s="225">
        <v>2.0002821517850666E-3</v>
      </c>
      <c r="E173" s="221">
        <v>1.7900025214841082E-3</v>
      </c>
      <c r="F173" s="225">
        <v>4.8803160506319101E-3</v>
      </c>
      <c r="G173" s="225">
        <v>5.7367226632129408E-3</v>
      </c>
      <c r="H173" s="225">
        <v>7.0089639343892032E-3</v>
      </c>
      <c r="I173" s="226">
        <v>8.4185759280715772E-3</v>
      </c>
      <c r="J173" s="226">
        <v>1.0025602871458034E-2</v>
      </c>
      <c r="K173" s="227">
        <v>1.1927299893648843E-2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8.1122814000000001E-2</v>
      </c>
      <c r="D175" s="225">
        <v>9.45430361788034E-2</v>
      </c>
      <c r="E175" s="221">
        <v>3.1728291704802999E-2</v>
      </c>
      <c r="F175" s="225">
        <v>2.8273480050133599E-2</v>
      </c>
      <c r="G175" s="225">
        <v>2.2888055278679584E-2</v>
      </c>
      <c r="H175" s="225">
        <v>1.7502630507225576E-2</v>
      </c>
      <c r="I175" s="226">
        <v>1.6156274314362045E-2</v>
      </c>
      <c r="J175" s="226">
        <v>1.2117205735771618E-2</v>
      </c>
      <c r="K175" s="227">
        <v>8.751315253612859E-3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6.40372619311846E-2</v>
      </c>
      <c r="D176" s="225">
        <v>6.8333286931184595E-2</v>
      </c>
      <c r="E176" s="221">
        <v>6.9429500576706993E-2</v>
      </c>
      <c r="F176" s="225">
        <v>0.10277000411080001</v>
      </c>
      <c r="G176" s="225">
        <v>8.2216003288639997E-2</v>
      </c>
      <c r="H176" s="225">
        <v>8.735450349418003E-2</v>
      </c>
      <c r="I176" s="226">
        <v>9.2493003699719953E-2</v>
      </c>
      <c r="J176" s="226">
        <v>9.7631503905259945E-2</v>
      </c>
      <c r="K176" s="227">
        <v>0.10277000411080001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1.1247666080460855E-2</v>
      </c>
      <c r="D177" s="225">
        <v>1.3338380780119011E-2</v>
      </c>
      <c r="E177" s="221">
        <v>2.1751161008991143E-2</v>
      </c>
      <c r="F177" s="225">
        <v>8.544870424107108E-2</v>
      </c>
      <c r="G177" s="225">
        <v>9.6327842835169569E-2</v>
      </c>
      <c r="H177" s="225">
        <v>0.1070091707593356</v>
      </c>
      <c r="I177" s="226">
        <v>0.11885456420186365</v>
      </c>
      <c r="J177" s="226">
        <v>0.13250278782312158</v>
      </c>
      <c r="K177" s="227">
        <v>0.14862294798192163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3.7778358525855073E-2</v>
      </c>
      <c r="D178" s="225">
        <v>1.8530429296217836E-2</v>
      </c>
      <c r="E178" s="221">
        <v>1.8068638866073572E-2</v>
      </c>
      <c r="F178" s="225">
        <v>4.7815354143629266E-2</v>
      </c>
      <c r="G178" s="225">
        <v>4.7815354143629266E-2</v>
      </c>
      <c r="H178" s="225">
        <v>4.7815354143629266E-2</v>
      </c>
      <c r="I178" s="226">
        <v>4.7815354143629266E-2</v>
      </c>
      <c r="J178" s="226">
        <v>4.7815354143629266E-2</v>
      </c>
      <c r="K178" s="227">
        <v>4.7815354143629266E-2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8.4566734645955488E-2</v>
      </c>
      <c r="D180" s="225">
        <v>9.4504510888949844E-2</v>
      </c>
      <c r="E180" s="221">
        <v>0.11205220192655085</v>
      </c>
      <c r="F180" s="225">
        <v>0.40634468159108356</v>
      </c>
      <c r="G180" s="225">
        <v>0.47765077502670816</v>
      </c>
      <c r="H180" s="225">
        <v>0.58358007732593442</v>
      </c>
      <c r="I180" s="226">
        <v>0.70094713527818964</v>
      </c>
      <c r="J180" s="226">
        <v>0.83475134894875913</v>
      </c>
      <c r="K180" s="227">
        <v>0.99309037104237563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6.5397876242315111E-3</v>
      </c>
      <c r="D184" s="225">
        <v>4.9314961598283125E-3</v>
      </c>
      <c r="E184" s="221">
        <v>6.3843872902669806E-3</v>
      </c>
      <c r="F184" s="225">
        <v>2.1572862032729588E-2</v>
      </c>
      <c r="G184" s="225">
        <v>2.5358506549489054E-2</v>
      </c>
      <c r="H184" s="225">
        <v>3.098229917494336E-2</v>
      </c>
      <c r="I184" s="226">
        <v>3.7213322892239963E-2</v>
      </c>
      <c r="J184" s="226">
        <v>4.4316996132432326E-2</v>
      </c>
      <c r="K184" s="227">
        <v>5.2723223733708906E-2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9.8150191670232628E-3</v>
      </c>
      <c r="D185" s="225">
        <v>8.4041705332462135E-3</v>
      </c>
      <c r="E185" s="221">
        <v>1.1933799779630674E-2</v>
      </c>
      <c r="F185" s="225">
        <v>3.7284509388939471E-2</v>
      </c>
      <c r="G185" s="225">
        <v>4.285628382912899E-2</v>
      </c>
      <c r="H185" s="225">
        <v>4.9675889220158337E-2</v>
      </c>
      <c r="I185" s="226">
        <v>5.662407920744577E-2</v>
      </c>
      <c r="J185" s="226">
        <v>6.361147907378667E-2</v>
      </c>
      <c r="K185" s="227">
        <v>7.0139945022896152E-2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0.23150039132376449</v>
      </c>
      <c r="D186" s="225">
        <v>0.21035459255119349</v>
      </c>
      <c r="E186" s="221">
        <v>0.30137900000000001</v>
      </c>
      <c r="F186" s="225">
        <v>0.72536500000000004</v>
      </c>
      <c r="G186" s="225">
        <v>0.72536500000000004</v>
      </c>
      <c r="H186" s="225">
        <v>0.72536500000000004</v>
      </c>
      <c r="I186" s="226">
        <v>0.72536500000000004</v>
      </c>
      <c r="J186" s="226">
        <v>0.72536500000000004</v>
      </c>
      <c r="K186" s="227">
        <v>0.72536500000000004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1.9449574946975405E-2</v>
      </c>
      <c r="D187" s="225">
        <v>8.1232625241420692E-3</v>
      </c>
      <c r="E187" s="221">
        <v>9.2440748151700024E-3</v>
      </c>
      <c r="F187" s="225">
        <v>2.6173414742879417E-2</v>
      </c>
      <c r="G187" s="225">
        <v>2.6173414742879417E-2</v>
      </c>
      <c r="H187" s="225">
        <v>2.6173414742879417E-2</v>
      </c>
      <c r="I187" s="226">
        <v>2.6173414742879417E-2</v>
      </c>
      <c r="J187" s="226">
        <v>2.6173414742879417E-2</v>
      </c>
      <c r="K187" s="227">
        <v>2.6173414742879417E-2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0.49144487869793174</v>
      </c>
      <c r="D190" s="225">
        <v>0.221014893249983</v>
      </c>
      <c r="E190" s="221">
        <v>0.16910735200329818</v>
      </c>
      <c r="F190" s="225">
        <v>0.45992747788414501</v>
      </c>
      <c r="G190" s="225">
        <v>0.45992747788414501</v>
      </c>
      <c r="H190" s="225">
        <v>0.45992747788414501</v>
      </c>
      <c r="I190" s="226">
        <v>0.45992747788414501</v>
      </c>
      <c r="J190" s="226">
        <v>0.45992747788414501</v>
      </c>
      <c r="K190" s="227">
        <v>0.45992747788414501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3.0999404673920112E-2</v>
      </c>
      <c r="D191" s="225">
        <v>2.8782893106757988E-2</v>
      </c>
      <c r="E191" s="221">
        <v>4.8825117760089506E-2</v>
      </c>
      <c r="F191" s="225">
        <v>0.18174946299812625</v>
      </c>
      <c r="G191" s="225">
        <v>0.20488939958255026</v>
      </c>
      <c r="H191" s="225">
        <v>0.22760859271211636</v>
      </c>
      <c r="I191" s="226">
        <v>0.25280375414027773</v>
      </c>
      <c r="J191" s="226">
        <v>0.2818335368160188</v>
      </c>
      <c r="K191" s="227">
        <v>0.31612113050544388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0.59799999999999998</v>
      </c>
      <c r="D192" s="225">
        <v>0.80200000000000005</v>
      </c>
      <c r="E192" s="221">
        <v>0.623</v>
      </c>
      <c r="F192" s="225">
        <v>0.52200000000000002</v>
      </c>
      <c r="G192" s="225">
        <v>0.50700000000000001</v>
      </c>
      <c r="H192" s="225">
        <v>0.504</v>
      </c>
      <c r="I192" s="226">
        <v>0.496</v>
      </c>
      <c r="J192" s="226">
        <v>0.21813043478261246</v>
      </c>
      <c r="K192" s="227">
        <v>0.15571739130435272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28.417470737730145</v>
      </c>
      <c r="D193" s="225">
        <v>22.816812686210529</v>
      </c>
      <c r="E193" s="221">
        <v>16.069540070792346</v>
      </c>
      <c r="F193" s="225">
        <v>15.223510713913637</v>
      </c>
      <c r="G193" s="225">
        <v>12.092683592539634</v>
      </c>
      <c r="H193" s="225">
        <v>12.098424897167344</v>
      </c>
      <c r="I193" s="226">
        <v>11.10518770871551</v>
      </c>
      <c r="J193" s="226">
        <v>10.778619400873701</v>
      </c>
      <c r="K193" s="227">
        <v>10.285275305213244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1.085053891816668E-2</v>
      </c>
      <c r="D194" s="225">
        <v>6.8272859604007257E-3</v>
      </c>
      <c r="E194" s="221">
        <v>8.7247447693739339E-3</v>
      </c>
      <c r="F194" s="225">
        <v>2.2595207079429549E-2</v>
      </c>
      <c r="G194" s="225">
        <v>2.5058525887517027E-2</v>
      </c>
      <c r="H194" s="225">
        <v>2.6441390116195992E-2</v>
      </c>
      <c r="I194" s="226">
        <v>2.8086737552440906E-2</v>
      </c>
      <c r="J194" s="226">
        <v>2.9696236884402944E-2</v>
      </c>
      <c r="K194" s="227">
        <v>3.1220546037148803E-2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9.9720140101923996E-2</v>
      </c>
      <c r="D195" s="225">
        <v>5.3566578953468072E-2</v>
      </c>
      <c r="E195" s="221">
        <v>5.5770651281658215E-2</v>
      </c>
      <c r="F195" s="225">
        <v>0.14615389525728231</v>
      </c>
      <c r="G195" s="225">
        <v>0.14615389525728231</v>
      </c>
      <c r="H195" s="225">
        <v>0.14615389525728231</v>
      </c>
      <c r="I195" s="226">
        <v>0.14615389525728231</v>
      </c>
      <c r="J195" s="226">
        <v>0.14615389525728231</v>
      </c>
      <c r="K195" s="227">
        <v>0.14615389525728231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0.10019561006527467</v>
      </c>
      <c r="D197" s="225">
        <v>7.6225134644346812E-2</v>
      </c>
      <c r="E197" s="221">
        <v>8.4375619985947586E-2</v>
      </c>
      <c r="F197" s="225">
        <v>0.24609848517740654</v>
      </c>
      <c r="G197" s="225">
        <v>0.27292802584274695</v>
      </c>
      <c r="H197" s="225">
        <v>0.28798966217507077</v>
      </c>
      <c r="I197" s="226">
        <v>0.30591016674168015</v>
      </c>
      <c r="J197" s="226">
        <v>0.32344022725838617</v>
      </c>
      <c r="K197" s="227">
        <v>0.34004242842937377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1.3372082889507657E-2</v>
      </c>
      <c r="D198" s="225">
        <v>1.5110679620167378E-2</v>
      </c>
      <c r="E198" s="221">
        <v>2.9725912257682962E-2</v>
      </c>
      <c r="F198" s="225">
        <v>0.15700594977326635</v>
      </c>
      <c r="G198" s="225">
        <v>0.18455763540292561</v>
      </c>
      <c r="H198" s="225">
        <v>0.22548724878235271</v>
      </c>
      <c r="I198" s="226">
        <v>0.27083625232716041</v>
      </c>
      <c r="J198" s="226">
        <v>0.3225363448908275</v>
      </c>
      <c r="K198" s="227">
        <v>0.3837163471801055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2.9272115027167487E-3</v>
      </c>
      <c r="D199" s="225">
        <v>2.325972597123205E-3</v>
      </c>
      <c r="E199" s="221">
        <v>3.0485348142834088E-3</v>
      </c>
      <c r="F199" s="225">
        <v>1.1767329642252595E-2</v>
      </c>
      <c r="G199" s="225">
        <v>1.3265519827785883E-2</v>
      </c>
      <c r="H199" s="225">
        <v>1.4736469069404057E-2</v>
      </c>
      <c r="I199" s="226">
        <v>1.6367724342592947E-2</v>
      </c>
      <c r="J199" s="226">
        <v>1.824725133845494E-2</v>
      </c>
      <c r="K199" s="227">
        <v>2.0467194170347897E-2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1.2917308235912714E-2</v>
      </c>
      <c r="D200" s="225">
        <v>8.3295331395228916E-3</v>
      </c>
      <c r="E200" s="221">
        <v>8.2863492761694607E-3</v>
      </c>
      <c r="F200" s="225">
        <v>2.9661821827902921E-2</v>
      </c>
      <c r="G200" s="225">
        <v>3.4094466468231555E-2</v>
      </c>
      <c r="H200" s="225">
        <v>3.9519827385152348E-2</v>
      </c>
      <c r="I200" s="226">
        <v>4.5047484227285245E-2</v>
      </c>
      <c r="J200" s="226">
        <v>5.0606334625815652E-2</v>
      </c>
      <c r="K200" s="227">
        <v>5.5800078541605548E-2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2.1239897905927219E-2</v>
      </c>
      <c r="D201" s="225">
        <v>1.1521299503836648E-2</v>
      </c>
      <c r="E201" s="221">
        <v>1.4043493783851582E-2</v>
      </c>
      <c r="F201" s="225">
        <v>4.2068117124342996E-2</v>
      </c>
      <c r="G201" s="225">
        <v>4.8354750999424816E-2</v>
      </c>
      <c r="H201" s="225">
        <v>5.6049312709729349E-2</v>
      </c>
      <c r="I201" s="226">
        <v>6.3888956437859135E-2</v>
      </c>
      <c r="J201" s="226">
        <v>7.1772840677973293E-2</v>
      </c>
      <c r="K201" s="227">
        <v>7.9138909715504857E-2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83">
        <f>SUM(C7:C201)</f>
        <v>49.264597232949697</v>
      </c>
      <c r="D202" s="283">
        <f t="shared" ref="D202:K202" si="0">SUM(D7:D201)</f>
        <v>43.350028367530896</v>
      </c>
      <c r="E202" s="283">
        <f t="shared" si="0"/>
        <v>29.080087107415078</v>
      </c>
      <c r="F202" s="283">
        <f t="shared" si="0"/>
        <v>41.197718006089175</v>
      </c>
      <c r="G202" s="283">
        <f t="shared" si="0"/>
        <v>44.248259093231752</v>
      </c>
      <c r="H202" s="283">
        <f t="shared" si="0"/>
        <v>48.807497682445209</v>
      </c>
      <c r="I202" s="284">
        <f t="shared" si="0"/>
        <v>53.202322796220606</v>
      </c>
      <c r="J202" s="284">
        <f t="shared" si="0"/>
        <v>58.431636455197854</v>
      </c>
      <c r="K202" s="285">
        <f t="shared" si="0"/>
        <v>63.796845709175557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0.11726050584381868</v>
      </c>
      <c r="D204" s="225">
        <f t="shared" si="1"/>
        <v>8.3371325832474474E-2</v>
      </c>
      <c r="E204" s="225">
        <f t="shared" si="1"/>
        <v>8.7799151560572053E-2</v>
      </c>
      <c r="F204" s="225">
        <f t="shared" si="1"/>
        <v>0.30075785225106388</v>
      </c>
      <c r="G204" s="225">
        <f t="shared" si="1"/>
        <v>0.34570292304113009</v>
      </c>
      <c r="H204" s="225">
        <f t="shared" si="1"/>
        <v>0.40071370108865378</v>
      </c>
      <c r="I204" s="225">
        <f t="shared" si="1"/>
        <v>0.45676171491148926</v>
      </c>
      <c r="J204" s="225">
        <f t="shared" si="1"/>
        <v>0.51312601770270372</v>
      </c>
      <c r="K204" s="227">
        <f t="shared" si="1"/>
        <v>0.56578830103506372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7.2285683906621601E-2</v>
      </c>
      <c r="D205" s="225">
        <f t="shared" si="2"/>
        <v>5.2083330383657304E-2</v>
      </c>
      <c r="E205" s="225">
        <f t="shared" si="2"/>
        <v>6.9150481734258709E-2</v>
      </c>
      <c r="F205" s="225">
        <f t="shared" si="2"/>
        <v>0.22868405997628669</v>
      </c>
      <c r="G205" s="225">
        <f t="shared" si="2"/>
        <v>0.25537322637178811</v>
      </c>
      <c r="H205" s="225">
        <f t="shared" si="2"/>
        <v>0.2746461263675361</v>
      </c>
      <c r="I205" s="225">
        <f t="shared" si="2"/>
        <v>0.29701289677966569</v>
      </c>
      <c r="J205" s="225">
        <f t="shared" si="2"/>
        <v>0.32012888513628718</v>
      </c>
      <c r="K205" s="227">
        <f t="shared" si="2"/>
        <v>0.34407963158270172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4.348755936348267E-2</v>
      </c>
      <c r="D206" s="225">
        <f t="shared" si="3"/>
        <v>4.1520103606523681E-2</v>
      </c>
      <c r="E206" s="221">
        <f t="shared" si="3"/>
        <v>6.2190110211381558E-2</v>
      </c>
      <c r="F206" s="225">
        <f t="shared" si="3"/>
        <v>0.22967188706218691</v>
      </c>
      <c r="G206" s="225">
        <f t="shared" si="3"/>
        <v>0.25891319987915407</v>
      </c>
      <c r="H206" s="225">
        <f t="shared" si="3"/>
        <v>0.28762283055713578</v>
      </c>
      <c r="I206" s="226">
        <f t="shared" si="3"/>
        <v>0.31946127549439479</v>
      </c>
      <c r="J206" s="226">
        <f t="shared" si="3"/>
        <v>0.35614542772328683</v>
      </c>
      <c r="K206" s="227">
        <f t="shared" si="3"/>
        <v>0.39947373370872441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5.7907502837456638E-2</v>
      </c>
      <c r="D207" s="225">
        <f t="shared" si="4"/>
        <v>6.1983397132341585E-2</v>
      </c>
      <c r="E207" s="221">
        <f t="shared" si="4"/>
        <v>9.2331216723859397E-2</v>
      </c>
      <c r="F207" s="225">
        <f t="shared" si="4"/>
        <v>0.31503911454767808</v>
      </c>
      <c r="G207" s="225">
        <f t="shared" si="4"/>
        <v>0.37022753351249937</v>
      </c>
      <c r="H207" s="225">
        <f t="shared" si="4"/>
        <v>0.4520701790911732</v>
      </c>
      <c r="I207" s="226">
        <f t="shared" si="4"/>
        <v>0.5426902199086403</v>
      </c>
      <c r="J207" s="226">
        <f t="shared" si="4"/>
        <v>0.64590994768808174</v>
      </c>
      <c r="K207" s="227">
        <f t="shared" si="4"/>
        <v>0.76788577244512013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9.6219988815113636E-2</v>
      </c>
      <c r="D208" s="225">
        <f t="shared" si="5"/>
        <v>5.1603429691446365E-2</v>
      </c>
      <c r="E208" s="221">
        <f t="shared" si="5"/>
        <v>5.6571369112571462E-2</v>
      </c>
      <c r="F208" s="225">
        <f t="shared" si="5"/>
        <v>0.14072072946198444</v>
      </c>
      <c r="G208" s="225">
        <f t="shared" si="5"/>
        <v>0.13833072946198446</v>
      </c>
      <c r="H208" s="225">
        <f t="shared" si="5"/>
        <v>0.13833072946198446</v>
      </c>
      <c r="I208" s="226">
        <f t="shared" si="5"/>
        <v>0.13833072946198446</v>
      </c>
      <c r="J208" s="226">
        <f t="shared" si="5"/>
        <v>0.13833072946198446</v>
      </c>
      <c r="K208" s="227">
        <f t="shared" si="5"/>
        <v>0.13833072946198446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0.55942957467432763</v>
      </c>
      <c r="D210" s="240">
        <f t="shared" si="6"/>
        <v>0.40320884245918215</v>
      </c>
      <c r="E210" s="240">
        <f t="shared" si="6"/>
        <v>0.45766466126732147</v>
      </c>
      <c r="F210" s="240">
        <f t="shared" si="6"/>
        <v>1.5105961451000367</v>
      </c>
      <c r="G210" s="240">
        <f t="shared" si="6"/>
        <v>1.7295063362339322</v>
      </c>
      <c r="H210" s="240">
        <f t="shared" si="6"/>
        <v>1.9879211760916218</v>
      </c>
      <c r="I210" s="241">
        <f t="shared" si="6"/>
        <v>2.2546880358403332</v>
      </c>
      <c r="J210" s="241">
        <f t="shared" si="6"/>
        <v>2.5292350436375433</v>
      </c>
      <c r="K210" s="242">
        <f t="shared" si="6"/>
        <v>2.7979247003847387</v>
      </c>
    </row>
    <row r="211" spans="2:11">
      <c r="B211" s="239" t="s">
        <v>25</v>
      </c>
      <c r="C211" s="243">
        <f t="shared" ref="C211:K211" si="7">SUMIF($N$7:$N$208,$B$211,C$7:C$208)</f>
        <v>0.81954346768693587</v>
      </c>
      <c r="D211" s="243">
        <f t="shared" si="7"/>
        <v>0.6392251868962272</v>
      </c>
      <c r="E211" s="243">
        <f t="shared" si="7"/>
        <v>0.7782091132538842</v>
      </c>
      <c r="F211" s="243">
        <f t="shared" si="7"/>
        <v>2.3322033274162526</v>
      </c>
      <c r="G211" s="243">
        <f t="shared" si="7"/>
        <v>2.8138436812284655</v>
      </c>
      <c r="H211" s="243">
        <f t="shared" si="7"/>
        <v>3.1560228512880646</v>
      </c>
      <c r="I211" s="244">
        <f t="shared" si="7"/>
        <v>3.5278400689098981</v>
      </c>
      <c r="J211" s="244">
        <f t="shared" si="7"/>
        <v>3.9371764306020296</v>
      </c>
      <c r="K211" s="245">
        <f t="shared" si="7"/>
        <v>4.2847162468954103</v>
      </c>
    </row>
    <row r="212" spans="2:11">
      <c r="B212" s="239" t="s">
        <v>239</v>
      </c>
      <c r="C212" s="243">
        <f t="shared" ref="C212:K212" si="8">SUMIF($N$7:$N$208,$B$212,C$7:C$208)</f>
        <v>0.39789152746207102</v>
      </c>
      <c r="D212" s="243">
        <f t="shared" si="8"/>
        <v>0.35100744928908972</v>
      </c>
      <c r="E212" s="243">
        <f t="shared" si="8"/>
        <v>0.46643526894983062</v>
      </c>
      <c r="F212" s="243">
        <f t="shared" si="8"/>
        <v>1.642169362209021</v>
      </c>
      <c r="G212" s="243">
        <f t="shared" si="8"/>
        <v>1.851246705688119</v>
      </c>
      <c r="H212" s="243">
        <f t="shared" si="8"/>
        <v>2.0565224862931362</v>
      </c>
      <c r="I212" s="244">
        <f t="shared" si="8"/>
        <v>2.2841694982332132</v>
      </c>
      <c r="J212" s="244">
        <f t="shared" si="8"/>
        <v>2.5464636415847108</v>
      </c>
      <c r="K212" s="245">
        <f t="shared" si="8"/>
        <v>2.8562639289243537</v>
      </c>
    </row>
    <row r="213" spans="2:11">
      <c r="B213" s="239" t="s">
        <v>429</v>
      </c>
      <c r="C213" s="243">
        <f t="shared" ref="C213:K213" si="9">SUMIF($N$7:$N$208,$B$213,C$7:C$208)</f>
        <v>44.057614387291068</v>
      </c>
      <c r="D213" s="243">
        <f t="shared" si="9"/>
        <v>39.218944995575235</v>
      </c>
      <c r="E213" s="243">
        <f t="shared" si="9"/>
        <v>23.989383927172248</v>
      </c>
      <c r="F213" s="243">
        <f t="shared" si="9"/>
        <v>22.400667652703632</v>
      </c>
      <c r="G213" s="243">
        <f t="shared" si="9"/>
        <v>19.282978516678078</v>
      </c>
      <c r="H213" s="243">
        <f t="shared" si="9"/>
        <v>19.3288394625705</v>
      </c>
      <c r="I213" s="244">
        <f t="shared" si="9"/>
        <v>18.453085715147417</v>
      </c>
      <c r="J213" s="244">
        <f t="shared" si="9"/>
        <v>17.902934588351705</v>
      </c>
      <c r="K213" s="245">
        <f t="shared" si="9"/>
        <v>17.446855993236923</v>
      </c>
    </row>
    <row r="214" spans="2:11">
      <c r="B214" s="239" t="s">
        <v>430</v>
      </c>
      <c r="C214" s="243">
        <f t="shared" ref="C214:K214" si="10">SUMIF($N$7:$N$208,$B$214,C$7:C$208)</f>
        <v>2.3292467365510512</v>
      </c>
      <c r="D214" s="243">
        <f t="shared" si="10"/>
        <v>2.209634710712034</v>
      </c>
      <c r="E214" s="243">
        <f t="shared" si="10"/>
        <v>2.9057700269685318</v>
      </c>
      <c r="F214" s="243">
        <f t="shared" si="10"/>
        <v>11.999042275090469</v>
      </c>
      <c r="G214" s="243">
        <f t="shared" si="10"/>
        <v>17.258806780056155</v>
      </c>
      <c r="H214" s="243">
        <f t="shared" si="10"/>
        <v>20.96395256666154</v>
      </c>
      <c r="I214" s="244">
        <f t="shared" si="10"/>
        <v>25.370003817078576</v>
      </c>
      <c r="J214" s="244">
        <f t="shared" si="10"/>
        <v>30.202240933110406</v>
      </c>
      <c r="K214" s="245">
        <f t="shared" si="10"/>
        <v>35.097292836770237</v>
      </c>
    </row>
    <row r="215" spans="2:11">
      <c r="B215" s="239" t="s">
        <v>431</v>
      </c>
      <c r="C215" s="243">
        <f t="shared" ref="C215:K215" si="11">SUMIF($N$7:$N$208,$B$215,C$7:C$208)</f>
        <v>1.1008715392842294</v>
      </c>
      <c r="D215" s="243">
        <f t="shared" si="11"/>
        <v>0.52800718259914381</v>
      </c>
      <c r="E215" s="243">
        <f t="shared" si="11"/>
        <v>0.48262410980326809</v>
      </c>
      <c r="F215" s="243">
        <f t="shared" si="11"/>
        <v>1.3130392435697953</v>
      </c>
      <c r="G215" s="243">
        <f t="shared" si="11"/>
        <v>1.3118770733470064</v>
      </c>
      <c r="H215" s="243">
        <f t="shared" si="11"/>
        <v>1.3142391395403419</v>
      </c>
      <c r="I215" s="244">
        <f t="shared" si="11"/>
        <v>1.3125356610111611</v>
      </c>
      <c r="J215" s="244">
        <f t="shared" si="11"/>
        <v>1.3135858179114475</v>
      </c>
      <c r="K215" s="245">
        <f t="shared" si="11"/>
        <v>1.3137920029639008</v>
      </c>
    </row>
    <row r="216" spans="2:11">
      <c r="B216" s="246" t="s">
        <v>476</v>
      </c>
      <c r="C216" s="247">
        <f t="shared" ref="C216:K217" si="12">SUMIF($O$7:$O$208,$B216,C$7:C$208)</f>
        <v>3.353759685079936</v>
      </c>
      <c r="D216" s="247">
        <f t="shared" si="12"/>
        <v>4.0482926704418203</v>
      </c>
      <c r="E216" s="247">
        <f t="shared" si="12"/>
        <v>3.3680418717473923</v>
      </c>
      <c r="F216" s="247">
        <f t="shared" si="12"/>
        <v>2.8446842446740286</v>
      </c>
      <c r="G216" s="247">
        <f t="shared" si="12"/>
        <v>2.615217848586751</v>
      </c>
      <c r="H216" s="247">
        <f t="shared" si="12"/>
        <v>2.2585474884752506</v>
      </c>
      <c r="I216" s="247">
        <f t="shared" si="12"/>
        <v>2.0121529869741539</v>
      </c>
      <c r="J216" s="247">
        <f t="shared" si="12"/>
        <v>1.4190383478487234</v>
      </c>
      <c r="K216" s="248">
        <f t="shared" si="12"/>
        <v>1.0605928735641668</v>
      </c>
    </row>
    <row r="217" spans="2:11" ht="13.5" thickBot="1">
      <c r="B217" s="246" t="s">
        <v>475</v>
      </c>
      <c r="C217" s="247">
        <f t="shared" si="12"/>
        <v>0.54060536286497496</v>
      </c>
      <c r="D217" s="247">
        <f t="shared" si="12"/>
        <v>0.44487686380963015</v>
      </c>
      <c r="E217" s="247">
        <f t="shared" si="12"/>
        <v>0.5555172331689795</v>
      </c>
      <c r="F217" s="247">
        <f t="shared" si="12"/>
        <v>1.9358656078207928</v>
      </c>
      <c r="G217" s="247">
        <f t="shared" si="12"/>
        <v>2.1821159898424463</v>
      </c>
      <c r="H217" s="247">
        <f t="shared" si="12"/>
        <v>2.4189958300795271</v>
      </c>
      <c r="I217" s="247">
        <f t="shared" si="12"/>
        <v>2.6793781333808839</v>
      </c>
      <c r="J217" s="247">
        <f t="shared" si="12"/>
        <v>2.9696099758311458</v>
      </c>
      <c r="K217" s="248">
        <f t="shared" si="12"/>
        <v>3.2972094258042763</v>
      </c>
    </row>
    <row r="218" spans="2:11" ht="13.5" thickBot="1">
      <c r="B218" s="249" t="s">
        <v>428</v>
      </c>
      <c r="C218" s="250">
        <f t="shared" ref="C218:K218" si="13">SUM(C210:C215)</f>
        <v>49.264597232949676</v>
      </c>
      <c r="D218" s="250">
        <f t="shared" si="13"/>
        <v>43.350028367530911</v>
      </c>
      <c r="E218" s="250">
        <f t="shared" si="13"/>
        <v>29.080087107415086</v>
      </c>
      <c r="F218" s="250">
        <f t="shared" si="13"/>
        <v>41.197718006089211</v>
      </c>
      <c r="G218" s="250">
        <f t="shared" si="13"/>
        <v>44.248259093231752</v>
      </c>
      <c r="H218" s="250">
        <f t="shared" si="13"/>
        <v>48.807497682445202</v>
      </c>
      <c r="I218" s="251">
        <f t="shared" si="13"/>
        <v>53.202322796220599</v>
      </c>
      <c r="J218" s="251">
        <f t="shared" si="13"/>
        <v>58.43163645519784</v>
      </c>
      <c r="K218" s="252">
        <f t="shared" si="13"/>
        <v>63.796845709175564</v>
      </c>
    </row>
    <row r="219" spans="2:11" ht="12" customHeight="1" thickTop="1">
      <c r="C219" s="286">
        <v>-2.3900000000125488E-3</v>
      </c>
      <c r="D219" s="286">
        <v>-2.3899999999770216E-3</v>
      </c>
      <c r="E219" s="286">
        <v>-2.3899999999947852E-3</v>
      </c>
      <c r="F219" s="286">
        <v>-2.3899999999628108E-3</v>
      </c>
      <c r="G219" s="286">
        <v>-2.3899999999983379E-3</v>
      </c>
      <c r="H219" s="286">
        <v>-2.3900000000054433E-3</v>
      </c>
      <c r="I219" s="286">
        <v>-2.3900000000054433E-3</v>
      </c>
      <c r="J219" s="286">
        <v>-2.3900000000125488E-3</v>
      </c>
      <c r="K219" s="286">
        <v>-2.3899999999912325E-3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1.1355610440272999E-2</v>
      </c>
      <c r="D221" s="255">
        <f t="shared" ref="D221:K221" si="15">D210/D$218</f>
        <v>9.3012359540042382E-3</v>
      </c>
      <c r="E221" s="255">
        <f t="shared" si="15"/>
        <v>1.57380773852848E-2</v>
      </c>
      <c r="F221" s="255">
        <f t="shared" si="15"/>
        <v>3.6666985896567465E-2</v>
      </c>
      <c r="G221" s="255">
        <f t="shared" si="15"/>
        <v>3.908642671319195E-2</v>
      </c>
      <c r="H221" s="255">
        <f t="shared" si="15"/>
        <v>4.0729831900532483E-2</v>
      </c>
      <c r="I221" s="255">
        <f t="shared" si="15"/>
        <v>4.2379503700926802E-2</v>
      </c>
      <c r="J221" s="255">
        <f t="shared" si="15"/>
        <v>4.3285370684026991E-2</v>
      </c>
      <c r="K221" s="256">
        <f t="shared" si="15"/>
        <v>4.3856787420797641E-2</v>
      </c>
    </row>
    <row r="222" spans="2:11" ht="15">
      <c r="B222" s="257" t="s">
        <v>25</v>
      </c>
      <c r="C222" s="258">
        <f t="shared" ref="C222:K226" si="16">C211/C$218</f>
        <v>1.6635545883216925E-2</v>
      </c>
      <c r="D222" s="258">
        <f t="shared" si="16"/>
        <v>1.4745669402491226E-2</v>
      </c>
      <c r="E222" s="258">
        <f t="shared" si="16"/>
        <v>2.6760893472545681E-2</v>
      </c>
      <c r="F222" s="258">
        <f t="shared" si="16"/>
        <v>5.6610012405821662E-2</v>
      </c>
      <c r="G222" s="258">
        <f t="shared" si="16"/>
        <v>6.359218958873962E-2</v>
      </c>
      <c r="H222" s="258">
        <f t="shared" si="16"/>
        <v>6.4662664573013021E-2</v>
      </c>
      <c r="I222" s="258">
        <f t="shared" si="16"/>
        <v>6.630988805549877E-2</v>
      </c>
      <c r="J222" s="258">
        <f t="shared" si="16"/>
        <v>6.7380903042495471E-2</v>
      </c>
      <c r="K222" s="259">
        <f t="shared" si="16"/>
        <v>6.7161882366845019E-2</v>
      </c>
    </row>
    <row r="223" spans="2:11" ht="15">
      <c r="B223" s="257" t="s">
        <v>239</v>
      </c>
      <c r="C223" s="258">
        <f t="shared" si="16"/>
        <v>8.0766219518780304E-3</v>
      </c>
      <c r="D223" s="258">
        <f t="shared" si="16"/>
        <v>8.0970523551489454E-3</v>
      </c>
      <c r="E223" s="258">
        <f t="shared" si="16"/>
        <v>1.6039679221968185E-2</v>
      </c>
      <c r="F223" s="258">
        <f t="shared" si="16"/>
        <v>3.9860687477066108E-2</v>
      </c>
      <c r="G223" s="258">
        <f t="shared" si="16"/>
        <v>4.183772974632774E-2</v>
      </c>
      <c r="H223" s="258">
        <f t="shared" si="16"/>
        <v>4.2135380503901844E-2</v>
      </c>
      <c r="I223" s="258">
        <f t="shared" si="16"/>
        <v>4.2933642333290695E-2</v>
      </c>
      <c r="J223" s="258">
        <f t="shared" si="16"/>
        <v>4.3580221196392453E-2</v>
      </c>
      <c r="K223" s="259">
        <f t="shared" si="16"/>
        <v>4.4771240602473117E-2</v>
      </c>
    </row>
    <row r="224" spans="2:11" ht="15">
      <c r="B224" s="257" t="s">
        <v>429</v>
      </c>
      <c r="C224" s="258">
        <f t="shared" si="16"/>
        <v>0.89430578674910965</v>
      </c>
      <c r="D224" s="258">
        <f t="shared" si="16"/>
        <v>0.90470402148456608</v>
      </c>
      <c r="E224" s="258">
        <f t="shared" si="16"/>
        <v>0.82494195559184669</v>
      </c>
      <c r="F224" s="258">
        <f t="shared" si="16"/>
        <v>0.54373564209048453</v>
      </c>
      <c r="G224" s="258">
        <f t="shared" si="16"/>
        <v>0.43579067090636381</v>
      </c>
      <c r="H224" s="258">
        <f t="shared" si="16"/>
        <v>0.39602193065354763</v>
      </c>
      <c r="I224" s="258">
        <f t="shared" si="16"/>
        <v>0.34684736953737461</v>
      </c>
      <c r="J224" s="258">
        <f t="shared" si="16"/>
        <v>0.30639112087984544</v>
      </c>
      <c r="K224" s="259">
        <f t="shared" si="16"/>
        <v>0.27347521337920372</v>
      </c>
    </row>
    <row r="225" spans="2:11" ht="15">
      <c r="B225" s="257" t="s">
        <v>430</v>
      </c>
      <c r="C225" s="258">
        <f t="shared" si="16"/>
        <v>4.7280336537353834E-2</v>
      </c>
      <c r="D225" s="258">
        <f t="shared" si="16"/>
        <v>5.0971932289830893E-2</v>
      </c>
      <c r="E225" s="258">
        <f t="shared" si="16"/>
        <v>9.9923016607044279E-2</v>
      </c>
      <c r="F225" s="258">
        <f t="shared" si="16"/>
        <v>0.29125502226402333</v>
      </c>
      <c r="G225" s="258">
        <f t="shared" si="16"/>
        <v>0.39004487710333613</v>
      </c>
      <c r="H225" s="258">
        <f t="shared" si="16"/>
        <v>0.42952319955140278</v>
      </c>
      <c r="I225" s="258">
        <f t="shared" si="16"/>
        <v>0.47685895058102268</v>
      </c>
      <c r="J225" s="258">
        <f t="shared" si="16"/>
        <v>0.51688165461988766</v>
      </c>
      <c r="K225" s="259">
        <f t="shared" si="16"/>
        <v>0.55014150694479202</v>
      </c>
    </row>
    <row r="226" spans="2:11" ht="15.75" thickBot="1">
      <c r="B226" s="260" t="s">
        <v>431</v>
      </c>
      <c r="C226" s="261">
        <f t="shared" si="16"/>
        <v>2.2346098438168753E-2</v>
      </c>
      <c r="D226" s="261">
        <f t="shared" si="16"/>
        <v>1.2180088513958624E-2</v>
      </c>
      <c r="E226" s="261">
        <f t="shared" si="16"/>
        <v>1.6596377721310351E-2</v>
      </c>
      <c r="F226" s="261">
        <f t="shared" si="16"/>
        <v>3.1871649866036807E-2</v>
      </c>
      <c r="G226" s="261">
        <f t="shared" si="16"/>
        <v>2.9648105942040828E-2</v>
      </c>
      <c r="H226" s="261">
        <f t="shared" si="16"/>
        <v>2.6926992817602281E-2</v>
      </c>
      <c r="I226" s="261">
        <f t="shared" si="16"/>
        <v>2.4670645791886391E-2</v>
      </c>
      <c r="J226" s="261">
        <f t="shared" si="16"/>
        <v>2.2480729577352036E-2</v>
      </c>
      <c r="K226" s="262">
        <f t="shared" si="16"/>
        <v>2.0593369285888456E-2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  <row r="229" spans="2:11">
      <c r="C229" s="287"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7030A0"/>
  </sheetPr>
  <dimension ref="B1:O227"/>
  <sheetViews>
    <sheetView showGridLines="0" topLeftCell="A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3" width="11.85546875" style="209" bestFit="1" customWidth="1"/>
    <col min="4" max="8" width="10.85546875" style="209" bestFit="1" customWidth="1"/>
    <col min="9" max="10" width="11.85546875" style="209" bestFit="1" customWidth="1"/>
    <col min="11" max="11" width="12.85546875" style="209" bestFit="1" customWidth="1"/>
    <col min="12" max="12" width="2.570312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444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442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226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88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89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88">
        <v>0</v>
      </c>
      <c r="D9" s="225">
        <v>0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89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88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89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88">
        <v>0</v>
      </c>
      <c r="D13" s="225">
        <v>0</v>
      </c>
      <c r="E13" s="221">
        <v>0</v>
      </c>
      <c r="F13" s="225">
        <v>0</v>
      </c>
      <c r="G13" s="225">
        <v>0</v>
      </c>
      <c r="H13" s="225">
        <v>0</v>
      </c>
      <c r="I13" s="226">
        <v>0</v>
      </c>
      <c r="J13" s="226">
        <v>0</v>
      </c>
      <c r="K13" s="227">
        <v>0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89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88">
        <v>0</v>
      </c>
      <c r="D15" s="225">
        <v>0</v>
      </c>
      <c r="E15" s="221">
        <v>0</v>
      </c>
      <c r="F15" s="225">
        <v>0</v>
      </c>
      <c r="G15" s="225">
        <v>0</v>
      </c>
      <c r="H15" s="225">
        <v>0</v>
      </c>
      <c r="I15" s="226">
        <v>0</v>
      </c>
      <c r="J15" s="226">
        <v>0</v>
      </c>
      <c r="K15" s="227">
        <v>0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89">
        <v>0</v>
      </c>
      <c r="D16" s="225">
        <v>0</v>
      </c>
      <c r="E16" s="221">
        <v>0</v>
      </c>
      <c r="F16" s="225">
        <v>0</v>
      </c>
      <c r="G16" s="225">
        <v>0</v>
      </c>
      <c r="H16" s="225">
        <v>0</v>
      </c>
      <c r="I16" s="226">
        <v>0</v>
      </c>
      <c r="J16" s="226">
        <v>0</v>
      </c>
      <c r="K16" s="227">
        <v>0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88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89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88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89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88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89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88">
        <v>0</v>
      </c>
      <c r="D23" s="225">
        <v>0</v>
      </c>
      <c r="E23" s="221">
        <v>0</v>
      </c>
      <c r="F23" s="225">
        <v>0</v>
      </c>
      <c r="G23" s="225">
        <v>0</v>
      </c>
      <c r="H23" s="225">
        <v>0</v>
      </c>
      <c r="I23" s="226">
        <v>0</v>
      </c>
      <c r="J23" s="226">
        <v>0</v>
      </c>
      <c r="K23" s="227">
        <v>0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89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88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89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88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89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88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89">
        <v>0</v>
      </c>
      <c r="D30" s="225">
        <v>0</v>
      </c>
      <c r="E30" s="221">
        <v>0</v>
      </c>
      <c r="F30" s="225">
        <v>0</v>
      </c>
      <c r="G30" s="225">
        <v>0</v>
      </c>
      <c r="H30" s="225">
        <v>0</v>
      </c>
      <c r="I30" s="226">
        <v>0</v>
      </c>
      <c r="J30" s="226">
        <v>0</v>
      </c>
      <c r="K30" s="227">
        <v>0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88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89">
        <v>0</v>
      </c>
      <c r="D32" s="225">
        <v>0</v>
      </c>
      <c r="E32" s="221">
        <v>0</v>
      </c>
      <c r="F32" s="225">
        <v>0</v>
      </c>
      <c r="G32" s="225">
        <v>0</v>
      </c>
      <c r="H32" s="225">
        <v>0</v>
      </c>
      <c r="I32" s="226">
        <v>0</v>
      </c>
      <c r="J32" s="226">
        <v>0</v>
      </c>
      <c r="K32" s="227">
        <v>0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88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88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89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88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89">
        <v>0</v>
      </c>
      <c r="D37" s="225">
        <v>0</v>
      </c>
      <c r="E37" s="221">
        <v>0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88">
        <v>0</v>
      </c>
      <c r="D38" s="225">
        <v>0</v>
      </c>
      <c r="E38" s="221">
        <v>0</v>
      </c>
      <c r="F38" s="225">
        <v>0</v>
      </c>
      <c r="G38" s="225">
        <v>0</v>
      </c>
      <c r="H38" s="225">
        <v>0</v>
      </c>
      <c r="I38" s="226">
        <v>0</v>
      </c>
      <c r="J38" s="226">
        <v>0</v>
      </c>
      <c r="K38" s="227">
        <v>0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89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88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89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88">
        <v>0</v>
      </c>
      <c r="D42" s="225">
        <v>0</v>
      </c>
      <c r="E42" s="221">
        <v>0</v>
      </c>
      <c r="F42" s="225">
        <v>0</v>
      </c>
      <c r="G42" s="225">
        <v>0</v>
      </c>
      <c r="H42" s="225">
        <v>0</v>
      </c>
      <c r="I42" s="226">
        <v>0</v>
      </c>
      <c r="J42" s="226">
        <v>0</v>
      </c>
      <c r="K42" s="227">
        <v>0</v>
      </c>
      <c r="M42" s="209" t="s">
        <v>474</v>
      </c>
      <c r="N42" s="209" t="s">
        <v>429</v>
      </c>
      <c r="O42" s="209" t="s">
        <v>474</v>
      </c>
    </row>
    <row r="43" spans="2:15">
      <c r="B43" s="290" t="s">
        <v>17</v>
      </c>
      <c r="C43" s="277">
        <v>1.3325011488932042E-2</v>
      </c>
      <c r="D43" s="277">
        <v>3.3156892588139378E-2</v>
      </c>
      <c r="E43" s="277">
        <v>8.4451265299272951E-2</v>
      </c>
      <c r="F43" s="277">
        <v>1.750665721566961</v>
      </c>
      <c r="G43" s="277">
        <v>1.5739984296639999</v>
      </c>
      <c r="H43" s="277">
        <v>5.245343890102423</v>
      </c>
      <c r="I43" s="277">
        <v>32.463991931039516</v>
      </c>
      <c r="J43" s="277">
        <v>79.292480401844244</v>
      </c>
      <c r="K43" s="279">
        <v>158.47414318345227</v>
      </c>
      <c r="L43" s="291"/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88">
        <v>0</v>
      </c>
      <c r="D44" s="225">
        <v>0</v>
      </c>
      <c r="E44" s="221">
        <v>0</v>
      </c>
      <c r="F44" s="225">
        <v>0</v>
      </c>
      <c r="G44" s="225">
        <v>0</v>
      </c>
      <c r="H44" s="225">
        <v>0</v>
      </c>
      <c r="I44" s="226">
        <v>0</v>
      </c>
      <c r="J44" s="226">
        <v>0</v>
      </c>
      <c r="K44" s="227">
        <v>0</v>
      </c>
      <c r="L44" s="292"/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89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L45" s="292"/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88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L46" s="293"/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89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89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88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89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88">
        <v>0</v>
      </c>
      <c r="D51" s="225">
        <v>0</v>
      </c>
      <c r="E51" s="221">
        <v>0</v>
      </c>
      <c r="F51" s="225">
        <v>0</v>
      </c>
      <c r="G51" s="225">
        <v>0</v>
      </c>
      <c r="H51" s="225">
        <v>0</v>
      </c>
      <c r="I51" s="226">
        <v>0</v>
      </c>
      <c r="J51" s="226">
        <v>0</v>
      </c>
      <c r="K51" s="227">
        <v>0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89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88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89">
        <v>0</v>
      </c>
      <c r="D54" s="225">
        <v>0</v>
      </c>
      <c r="E54" s="221">
        <v>0</v>
      </c>
      <c r="F54" s="225">
        <v>0</v>
      </c>
      <c r="G54" s="225">
        <v>0</v>
      </c>
      <c r="H54" s="225">
        <v>0</v>
      </c>
      <c r="I54" s="226">
        <v>0</v>
      </c>
      <c r="J54" s="226">
        <v>0</v>
      </c>
      <c r="K54" s="227">
        <v>0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88">
        <v>0</v>
      </c>
      <c r="D55" s="225">
        <v>0</v>
      </c>
      <c r="E55" s="221">
        <v>0</v>
      </c>
      <c r="F55" s="225">
        <v>0</v>
      </c>
      <c r="G55" s="225">
        <v>0</v>
      </c>
      <c r="H55" s="225">
        <v>0</v>
      </c>
      <c r="I55" s="226">
        <v>0</v>
      </c>
      <c r="J55" s="226">
        <v>0</v>
      </c>
      <c r="K55" s="227">
        <v>0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89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88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89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88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89">
        <v>0</v>
      </c>
      <c r="D60" s="225">
        <v>0</v>
      </c>
      <c r="E60" s="221">
        <v>0</v>
      </c>
      <c r="F60" s="225">
        <v>0</v>
      </c>
      <c r="G60" s="225">
        <v>0</v>
      </c>
      <c r="H60" s="225">
        <v>0</v>
      </c>
      <c r="I60" s="226">
        <v>0</v>
      </c>
      <c r="J60" s="226">
        <v>0</v>
      </c>
      <c r="K60" s="227">
        <v>0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88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89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88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89">
        <v>0</v>
      </c>
      <c r="D64" s="225">
        <v>0</v>
      </c>
      <c r="E64" s="221">
        <v>0</v>
      </c>
      <c r="F64" s="225">
        <v>0</v>
      </c>
      <c r="G64" s="225">
        <v>0</v>
      </c>
      <c r="H64" s="225">
        <v>0</v>
      </c>
      <c r="I64" s="226">
        <v>0</v>
      </c>
      <c r="J64" s="226">
        <v>0</v>
      </c>
      <c r="K64" s="227">
        <v>0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88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89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88">
        <v>0</v>
      </c>
      <c r="D67" s="225">
        <v>0</v>
      </c>
      <c r="E67" s="221">
        <v>0</v>
      </c>
      <c r="F67" s="225">
        <v>0</v>
      </c>
      <c r="G67" s="225">
        <v>0</v>
      </c>
      <c r="H67" s="225">
        <v>0</v>
      </c>
      <c r="I67" s="226">
        <v>0</v>
      </c>
      <c r="J67" s="226">
        <v>0</v>
      </c>
      <c r="K67" s="227">
        <v>0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89">
        <v>0</v>
      </c>
      <c r="D68" s="225">
        <v>0</v>
      </c>
      <c r="E68" s="221">
        <v>0</v>
      </c>
      <c r="F68" s="225">
        <v>0</v>
      </c>
      <c r="G68" s="225">
        <v>0</v>
      </c>
      <c r="H68" s="225">
        <v>0</v>
      </c>
      <c r="I68" s="226">
        <v>0</v>
      </c>
      <c r="J68" s="226">
        <v>0</v>
      </c>
      <c r="K68" s="227">
        <v>0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88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89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88">
        <v>0</v>
      </c>
      <c r="D71" s="225">
        <v>0</v>
      </c>
      <c r="E71" s="221">
        <v>0</v>
      </c>
      <c r="F71" s="225">
        <v>0</v>
      </c>
      <c r="G71" s="225">
        <v>0</v>
      </c>
      <c r="H71" s="225">
        <v>0</v>
      </c>
      <c r="I71" s="226">
        <v>0</v>
      </c>
      <c r="J71" s="226">
        <v>0</v>
      </c>
      <c r="K71" s="227">
        <v>0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89">
        <v>0</v>
      </c>
      <c r="D72" s="225">
        <v>0</v>
      </c>
      <c r="E72" s="221">
        <v>0</v>
      </c>
      <c r="F72" s="225">
        <v>0</v>
      </c>
      <c r="G72" s="225">
        <v>0</v>
      </c>
      <c r="H72" s="225">
        <v>0</v>
      </c>
      <c r="I72" s="226">
        <v>0</v>
      </c>
      <c r="J72" s="226">
        <v>0</v>
      </c>
      <c r="K72" s="227">
        <v>0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88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89">
        <v>0</v>
      </c>
      <c r="D74" s="225">
        <v>0</v>
      </c>
      <c r="E74" s="221">
        <v>0</v>
      </c>
      <c r="F74" s="225">
        <v>0</v>
      </c>
      <c r="G74" s="225">
        <v>0</v>
      </c>
      <c r="H74" s="225">
        <v>0</v>
      </c>
      <c r="I74" s="226">
        <v>0</v>
      </c>
      <c r="J74" s="226">
        <v>0</v>
      </c>
      <c r="K74" s="227">
        <v>0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88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89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88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89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88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89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88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89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88">
        <v>0</v>
      </c>
      <c r="D83" s="225">
        <v>0</v>
      </c>
      <c r="E83" s="221">
        <v>0</v>
      </c>
      <c r="F83" s="225">
        <v>0</v>
      </c>
      <c r="G83" s="225">
        <v>0</v>
      </c>
      <c r="H83" s="225">
        <v>0</v>
      </c>
      <c r="I83" s="226">
        <v>0</v>
      </c>
      <c r="J83" s="226">
        <v>0</v>
      </c>
      <c r="K83" s="227">
        <v>0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89">
        <v>0</v>
      </c>
      <c r="D84" s="225">
        <v>0</v>
      </c>
      <c r="E84" s="221">
        <v>0</v>
      </c>
      <c r="F84" s="225">
        <v>0</v>
      </c>
      <c r="G84" s="225">
        <v>0</v>
      </c>
      <c r="H84" s="225">
        <v>0</v>
      </c>
      <c r="I84" s="226">
        <v>0</v>
      </c>
      <c r="J84" s="226">
        <v>0</v>
      </c>
      <c r="K84" s="227">
        <v>0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88">
        <v>0</v>
      </c>
      <c r="D85" s="225">
        <v>0</v>
      </c>
      <c r="E85" s="221">
        <v>0</v>
      </c>
      <c r="F85" s="225">
        <v>0</v>
      </c>
      <c r="G85" s="225">
        <v>0</v>
      </c>
      <c r="H85" s="225">
        <v>0</v>
      </c>
      <c r="I85" s="226">
        <v>0</v>
      </c>
      <c r="J85" s="226">
        <v>0</v>
      </c>
      <c r="K85" s="227">
        <v>0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89">
        <v>0</v>
      </c>
      <c r="D86" s="225">
        <v>0</v>
      </c>
      <c r="E86" s="221">
        <v>0</v>
      </c>
      <c r="F86" s="225">
        <v>0</v>
      </c>
      <c r="G86" s="225">
        <v>0</v>
      </c>
      <c r="H86" s="225">
        <v>0</v>
      </c>
      <c r="I86" s="226">
        <v>0</v>
      </c>
      <c r="J86" s="226">
        <v>0</v>
      </c>
      <c r="K86" s="227">
        <v>0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88">
        <v>0</v>
      </c>
      <c r="D87" s="225">
        <v>0</v>
      </c>
      <c r="E87" s="221">
        <v>0</v>
      </c>
      <c r="F87" s="225">
        <v>0</v>
      </c>
      <c r="G87" s="225">
        <v>0</v>
      </c>
      <c r="H87" s="225">
        <v>0</v>
      </c>
      <c r="I87" s="226">
        <v>0</v>
      </c>
      <c r="J87" s="226">
        <v>0</v>
      </c>
      <c r="K87" s="227">
        <v>0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89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88">
        <v>0</v>
      </c>
      <c r="D89" s="225">
        <v>0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89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88">
        <v>0</v>
      </c>
      <c r="D91" s="225">
        <v>0</v>
      </c>
      <c r="E91" s="221">
        <v>0</v>
      </c>
      <c r="F91" s="225">
        <v>0</v>
      </c>
      <c r="G91" s="225">
        <v>0</v>
      </c>
      <c r="H91" s="225">
        <v>0</v>
      </c>
      <c r="I91" s="226">
        <v>0</v>
      </c>
      <c r="J91" s="226">
        <v>0</v>
      </c>
      <c r="K91" s="227">
        <v>0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89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88">
        <v>3.7013920802589008E-2</v>
      </c>
      <c r="D93" s="225">
        <v>9.2102479411498267E-2</v>
      </c>
      <c r="E93" s="221">
        <v>0.22843311120035997</v>
      </c>
      <c r="F93" s="225">
        <v>0.60772295928009612</v>
      </c>
      <c r="G93" s="225">
        <v>1</v>
      </c>
      <c r="H93" s="225">
        <v>1</v>
      </c>
      <c r="I93" s="226">
        <v>1</v>
      </c>
      <c r="J93" s="226">
        <v>1</v>
      </c>
      <c r="K93" s="227">
        <v>1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89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88">
        <v>0</v>
      </c>
      <c r="D95" s="225">
        <v>0</v>
      </c>
      <c r="E95" s="221">
        <v>0</v>
      </c>
      <c r="F95" s="225">
        <v>0</v>
      </c>
      <c r="G95" s="225">
        <v>0</v>
      </c>
      <c r="H95" s="225">
        <v>0</v>
      </c>
      <c r="I95" s="226">
        <v>0</v>
      </c>
      <c r="J95" s="226">
        <v>0</v>
      </c>
      <c r="K95" s="227">
        <v>0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89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88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89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88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89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88">
        <v>0</v>
      </c>
      <c r="D101" s="225">
        <v>0</v>
      </c>
      <c r="E101" s="221">
        <v>0</v>
      </c>
      <c r="F101" s="225">
        <v>0</v>
      </c>
      <c r="G101" s="225">
        <v>0</v>
      </c>
      <c r="H101" s="225">
        <v>0</v>
      </c>
      <c r="I101" s="226">
        <v>0</v>
      </c>
      <c r="J101" s="226">
        <v>0</v>
      </c>
      <c r="K101" s="227">
        <v>0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89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88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89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88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89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88">
        <v>0</v>
      </c>
      <c r="D107" s="225">
        <v>0</v>
      </c>
      <c r="E107" s="221">
        <v>0</v>
      </c>
      <c r="F107" s="225">
        <v>0</v>
      </c>
      <c r="G107" s="225">
        <v>0</v>
      </c>
      <c r="H107" s="225">
        <v>0</v>
      </c>
      <c r="I107" s="226">
        <v>0</v>
      </c>
      <c r="J107" s="226">
        <v>0</v>
      </c>
      <c r="K107" s="227">
        <v>0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89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88">
        <v>0</v>
      </c>
      <c r="D109" s="225">
        <v>0</v>
      </c>
      <c r="E109" s="221">
        <v>0</v>
      </c>
      <c r="F109" s="225">
        <v>0</v>
      </c>
      <c r="G109" s="225">
        <v>0</v>
      </c>
      <c r="H109" s="225">
        <v>0</v>
      </c>
      <c r="I109" s="226">
        <v>0</v>
      </c>
      <c r="J109" s="226">
        <v>0</v>
      </c>
      <c r="K109" s="227">
        <v>0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88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89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88">
        <v>0</v>
      </c>
      <c r="D112" s="225">
        <v>0</v>
      </c>
      <c r="E112" s="221">
        <v>0</v>
      </c>
      <c r="F112" s="225">
        <v>0</v>
      </c>
      <c r="G112" s="225">
        <v>0</v>
      </c>
      <c r="H112" s="225">
        <v>0</v>
      </c>
      <c r="I112" s="226">
        <v>0</v>
      </c>
      <c r="J112" s="226">
        <v>0</v>
      </c>
      <c r="K112" s="227">
        <v>0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89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88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89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88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89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88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89">
        <v>0</v>
      </c>
      <c r="D119" s="225">
        <v>0</v>
      </c>
      <c r="E119" s="221">
        <v>0</v>
      </c>
      <c r="F119" s="225">
        <v>0</v>
      </c>
      <c r="G119" s="225">
        <v>0</v>
      </c>
      <c r="H119" s="225">
        <v>0</v>
      </c>
      <c r="I119" s="226">
        <v>0</v>
      </c>
      <c r="J119" s="226">
        <v>0</v>
      </c>
      <c r="K119" s="227">
        <v>0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88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88">
        <v>0</v>
      </c>
      <c r="D121" s="225">
        <v>0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89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88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89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88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89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89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88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89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88">
        <v>0</v>
      </c>
      <c r="D130" s="225">
        <v>0</v>
      </c>
      <c r="E130" s="221">
        <v>0</v>
      </c>
      <c r="F130" s="225">
        <v>0</v>
      </c>
      <c r="G130" s="225">
        <v>0</v>
      </c>
      <c r="H130" s="225">
        <v>0</v>
      </c>
      <c r="I130" s="226">
        <v>0</v>
      </c>
      <c r="J130" s="226">
        <v>0</v>
      </c>
      <c r="K130" s="227">
        <v>0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89">
        <v>0</v>
      </c>
      <c r="D131" s="225">
        <v>0</v>
      </c>
      <c r="E131" s="221">
        <v>0</v>
      </c>
      <c r="F131" s="225">
        <v>0</v>
      </c>
      <c r="G131" s="225">
        <v>0</v>
      </c>
      <c r="H131" s="225">
        <v>0</v>
      </c>
      <c r="I131" s="226">
        <v>0</v>
      </c>
      <c r="J131" s="226">
        <v>0</v>
      </c>
      <c r="K131" s="227">
        <v>0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88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89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88">
        <v>0</v>
      </c>
      <c r="D134" s="225">
        <v>0</v>
      </c>
      <c r="E134" s="221">
        <v>0</v>
      </c>
      <c r="F134" s="225">
        <v>0</v>
      </c>
      <c r="G134" s="225">
        <v>0</v>
      </c>
      <c r="H134" s="225">
        <v>0</v>
      </c>
      <c r="I134" s="226">
        <v>0</v>
      </c>
      <c r="J134" s="226">
        <v>0</v>
      </c>
      <c r="K134" s="227">
        <v>0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89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88">
        <v>0</v>
      </c>
      <c r="D136" s="225">
        <v>0</v>
      </c>
      <c r="E136" s="221">
        <v>0</v>
      </c>
      <c r="F136" s="225">
        <v>0</v>
      </c>
      <c r="G136" s="225">
        <v>0</v>
      </c>
      <c r="H136" s="225">
        <v>0</v>
      </c>
      <c r="I136" s="226">
        <v>0</v>
      </c>
      <c r="J136" s="226">
        <v>0</v>
      </c>
      <c r="K136" s="227">
        <v>0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88">
        <v>0</v>
      </c>
      <c r="D137" s="225">
        <v>0</v>
      </c>
      <c r="E137" s="221">
        <v>0</v>
      </c>
      <c r="F137" s="225">
        <v>0</v>
      </c>
      <c r="G137" s="225">
        <v>0</v>
      </c>
      <c r="H137" s="225">
        <v>0</v>
      </c>
      <c r="I137" s="226">
        <v>0</v>
      </c>
      <c r="J137" s="226">
        <v>0</v>
      </c>
      <c r="K137" s="227">
        <v>0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89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88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89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88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89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88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89">
        <v>0</v>
      </c>
      <c r="D144" s="225">
        <v>0</v>
      </c>
      <c r="E144" s="221">
        <v>0</v>
      </c>
      <c r="F144" s="225">
        <v>0</v>
      </c>
      <c r="G144" s="225">
        <v>0</v>
      </c>
      <c r="H144" s="225">
        <v>0</v>
      </c>
      <c r="I144" s="226">
        <v>0</v>
      </c>
      <c r="J144" s="226">
        <v>0</v>
      </c>
      <c r="K144" s="227">
        <v>0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88">
        <v>0</v>
      </c>
      <c r="D145" s="225">
        <v>0</v>
      </c>
      <c r="E145" s="221">
        <v>0</v>
      </c>
      <c r="F145" s="225">
        <v>0</v>
      </c>
      <c r="G145" s="225">
        <v>0</v>
      </c>
      <c r="H145" s="225">
        <v>0</v>
      </c>
      <c r="I145" s="226">
        <v>0</v>
      </c>
      <c r="J145" s="226">
        <v>0</v>
      </c>
      <c r="K145" s="227">
        <v>0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89">
        <v>0</v>
      </c>
      <c r="D146" s="225">
        <v>0</v>
      </c>
      <c r="E146" s="221">
        <v>0</v>
      </c>
      <c r="F146" s="225">
        <v>0</v>
      </c>
      <c r="G146" s="225">
        <v>0</v>
      </c>
      <c r="H146" s="225">
        <v>0</v>
      </c>
      <c r="I146" s="226">
        <v>0</v>
      </c>
      <c r="J146" s="226">
        <v>0</v>
      </c>
      <c r="K146" s="227">
        <v>0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88">
        <v>0</v>
      </c>
      <c r="D147" s="225">
        <v>0</v>
      </c>
      <c r="E147" s="221">
        <v>0</v>
      </c>
      <c r="F147" s="225">
        <v>0</v>
      </c>
      <c r="G147" s="225">
        <v>0</v>
      </c>
      <c r="H147" s="225">
        <v>0</v>
      </c>
      <c r="I147" s="226">
        <v>0</v>
      </c>
      <c r="J147" s="226">
        <v>0</v>
      </c>
      <c r="K147" s="227">
        <v>0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89">
        <v>0</v>
      </c>
      <c r="D148" s="225">
        <v>0</v>
      </c>
      <c r="E148" s="221">
        <v>0</v>
      </c>
      <c r="F148" s="225">
        <v>0</v>
      </c>
      <c r="G148" s="225">
        <v>0</v>
      </c>
      <c r="H148" s="225">
        <v>0</v>
      </c>
      <c r="I148" s="226">
        <v>0</v>
      </c>
      <c r="J148" s="226">
        <v>0</v>
      </c>
      <c r="K148" s="227">
        <v>0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88">
        <v>0</v>
      </c>
      <c r="D149" s="225">
        <v>0</v>
      </c>
      <c r="E149" s="221">
        <v>0</v>
      </c>
      <c r="F149" s="225">
        <v>0</v>
      </c>
      <c r="G149" s="225">
        <v>0</v>
      </c>
      <c r="H149" s="225">
        <v>0</v>
      </c>
      <c r="I149" s="226">
        <v>0</v>
      </c>
      <c r="J149" s="226">
        <v>0</v>
      </c>
      <c r="K149" s="227">
        <v>0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89">
        <v>0</v>
      </c>
      <c r="D150" s="225">
        <v>0</v>
      </c>
      <c r="E150" s="221">
        <v>0</v>
      </c>
      <c r="F150" s="225">
        <v>0</v>
      </c>
      <c r="G150" s="225">
        <v>0</v>
      </c>
      <c r="H150" s="225">
        <v>0</v>
      </c>
      <c r="I150" s="226">
        <v>0</v>
      </c>
      <c r="J150" s="226">
        <v>0</v>
      </c>
      <c r="K150" s="227">
        <v>0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88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89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88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89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88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89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88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89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88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89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88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89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88">
        <v>1.0061039999999998E-24</v>
      </c>
      <c r="D163" s="225">
        <v>1.0061039999999998E-24</v>
      </c>
      <c r="E163" s="221">
        <v>1.0061039999999998E-24</v>
      </c>
      <c r="F163" s="225">
        <v>3.1420024257600002E-2</v>
      </c>
      <c r="G163" s="225">
        <v>3.6487770105600004E-2</v>
      </c>
      <c r="H163" s="225">
        <v>0.12129553971721213</v>
      </c>
      <c r="I163" s="226">
        <v>0.37016461095340608</v>
      </c>
      <c r="J163" s="226">
        <v>0.92108800472757957</v>
      </c>
      <c r="K163" s="227">
        <v>1.8526369786288504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89">
        <v>0</v>
      </c>
      <c r="D164" s="225">
        <v>0</v>
      </c>
      <c r="E164" s="221">
        <v>0</v>
      </c>
      <c r="F164" s="225">
        <v>0</v>
      </c>
      <c r="G164" s="225">
        <v>0</v>
      </c>
      <c r="H164" s="225">
        <v>0</v>
      </c>
      <c r="I164" s="226">
        <v>0</v>
      </c>
      <c r="J164" s="226">
        <v>0</v>
      </c>
      <c r="K164" s="227">
        <v>0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88">
        <v>0</v>
      </c>
      <c r="D165" s="225">
        <v>0</v>
      </c>
      <c r="E165" s="221">
        <v>0</v>
      </c>
      <c r="F165" s="225">
        <v>0</v>
      </c>
      <c r="G165" s="225">
        <v>0</v>
      </c>
      <c r="H165" s="225">
        <v>0</v>
      </c>
      <c r="I165" s="226">
        <v>0</v>
      </c>
      <c r="J165" s="226">
        <v>0</v>
      </c>
      <c r="K165" s="227">
        <v>0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89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88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89">
        <v>0</v>
      </c>
      <c r="D168" s="225">
        <v>0</v>
      </c>
      <c r="E168" s="221">
        <v>0</v>
      </c>
      <c r="F168" s="225">
        <v>0</v>
      </c>
      <c r="G168" s="225">
        <v>0</v>
      </c>
      <c r="H168" s="225">
        <v>0</v>
      </c>
      <c r="I168" s="226">
        <v>0</v>
      </c>
      <c r="J168" s="226">
        <v>0</v>
      </c>
      <c r="K168" s="227">
        <v>0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88">
        <v>2.368890931365698E-2</v>
      </c>
      <c r="D169" s="225">
        <v>5.894558682335891E-2</v>
      </c>
      <c r="E169" s="221">
        <v>0.14547650663880574</v>
      </c>
      <c r="F169" s="225">
        <v>1.5262429660632</v>
      </c>
      <c r="G169" s="225">
        <v>1</v>
      </c>
      <c r="H169" s="225">
        <v>1</v>
      </c>
      <c r="I169" s="226">
        <v>1</v>
      </c>
      <c r="J169" s="226">
        <v>1</v>
      </c>
      <c r="K169" s="227">
        <v>1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88">
        <v>0</v>
      </c>
      <c r="D170" s="225">
        <v>0</v>
      </c>
      <c r="E170" s="221">
        <v>0</v>
      </c>
      <c r="F170" s="225">
        <v>0</v>
      </c>
      <c r="G170" s="225">
        <v>0</v>
      </c>
      <c r="H170" s="225">
        <v>0</v>
      </c>
      <c r="I170" s="226">
        <v>0</v>
      </c>
      <c r="J170" s="226">
        <v>0</v>
      </c>
      <c r="K170" s="227">
        <v>0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89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88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89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88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89">
        <v>0</v>
      </c>
      <c r="D175" s="225">
        <v>0</v>
      </c>
      <c r="E175" s="221">
        <v>0</v>
      </c>
      <c r="F175" s="225">
        <v>0</v>
      </c>
      <c r="G175" s="225">
        <v>0</v>
      </c>
      <c r="H175" s="225">
        <v>0</v>
      </c>
      <c r="I175" s="226">
        <v>0</v>
      </c>
      <c r="J175" s="226">
        <v>0</v>
      </c>
      <c r="K175" s="227">
        <v>0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88">
        <v>0</v>
      </c>
      <c r="D176" s="225">
        <v>0</v>
      </c>
      <c r="E176" s="221">
        <v>0</v>
      </c>
      <c r="F176" s="225">
        <v>0</v>
      </c>
      <c r="G176" s="225">
        <v>0</v>
      </c>
      <c r="H176" s="225">
        <v>0</v>
      </c>
      <c r="I176" s="226">
        <v>0</v>
      </c>
      <c r="J176" s="226">
        <v>0</v>
      </c>
      <c r="K176" s="227">
        <v>0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89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88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89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89">
        <v>0</v>
      </c>
      <c r="D180" s="225">
        <v>0</v>
      </c>
      <c r="E180" s="221">
        <v>0</v>
      </c>
      <c r="F180" s="225">
        <v>0</v>
      </c>
      <c r="G180" s="225">
        <v>0</v>
      </c>
      <c r="H180" s="225">
        <v>0</v>
      </c>
      <c r="I180" s="226">
        <v>0</v>
      </c>
      <c r="J180" s="226">
        <v>0</v>
      </c>
      <c r="K180" s="227">
        <v>0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89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88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89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88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89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88">
        <v>0</v>
      </c>
      <c r="D186" s="225">
        <v>0</v>
      </c>
      <c r="E186" s="221">
        <v>0</v>
      </c>
      <c r="F186" s="225">
        <v>0</v>
      </c>
      <c r="G186" s="225">
        <v>0</v>
      </c>
      <c r="H186" s="225">
        <v>0</v>
      </c>
      <c r="I186" s="226">
        <v>0</v>
      </c>
      <c r="J186" s="226">
        <v>0</v>
      </c>
      <c r="K186" s="227">
        <v>0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89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88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89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88">
        <v>0</v>
      </c>
      <c r="D190" s="225">
        <v>0</v>
      </c>
      <c r="E190" s="221">
        <v>0</v>
      </c>
      <c r="F190" s="225">
        <v>0</v>
      </c>
      <c r="G190" s="225">
        <v>0</v>
      </c>
      <c r="H190" s="225">
        <v>0</v>
      </c>
      <c r="I190" s="226">
        <v>0</v>
      </c>
      <c r="J190" s="226">
        <v>0</v>
      </c>
      <c r="K190" s="227">
        <v>0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89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88">
        <v>0</v>
      </c>
      <c r="D192" s="225">
        <v>0</v>
      </c>
      <c r="E192" s="221">
        <v>0</v>
      </c>
      <c r="F192" s="225">
        <v>0</v>
      </c>
      <c r="G192" s="225">
        <v>0</v>
      </c>
      <c r="H192" s="225">
        <v>0</v>
      </c>
      <c r="I192" s="226">
        <v>0</v>
      </c>
      <c r="J192" s="226">
        <v>0</v>
      </c>
      <c r="K192" s="227">
        <v>0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88">
        <v>0</v>
      </c>
      <c r="D193" s="225">
        <v>0</v>
      </c>
      <c r="E193" s="221">
        <v>0</v>
      </c>
      <c r="F193" s="225">
        <v>0</v>
      </c>
      <c r="G193" s="225">
        <v>0</v>
      </c>
      <c r="H193" s="225">
        <v>0</v>
      </c>
      <c r="I193" s="226">
        <v>0</v>
      </c>
      <c r="J193" s="226">
        <v>0</v>
      </c>
      <c r="K193" s="227">
        <v>0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89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88">
        <v>0</v>
      </c>
      <c r="D195" s="225">
        <v>0</v>
      </c>
      <c r="E195" s="221">
        <v>0</v>
      </c>
      <c r="F195" s="225">
        <v>0</v>
      </c>
      <c r="G195" s="225">
        <v>0</v>
      </c>
      <c r="H195" s="225">
        <v>0</v>
      </c>
      <c r="I195" s="226">
        <v>0</v>
      </c>
      <c r="J195" s="226">
        <v>0</v>
      </c>
      <c r="K195" s="227">
        <v>0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89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88">
        <v>0</v>
      </c>
      <c r="D197" s="225">
        <v>0</v>
      </c>
      <c r="E197" s="221">
        <v>0</v>
      </c>
      <c r="F197" s="225">
        <v>0</v>
      </c>
      <c r="G197" s="225">
        <v>0</v>
      </c>
      <c r="H197" s="225">
        <v>0</v>
      </c>
      <c r="I197" s="226">
        <v>0</v>
      </c>
      <c r="J197" s="226">
        <v>0</v>
      </c>
      <c r="K197" s="227">
        <v>0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89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88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89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88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94">
        <v>7.402784160517803E-2</v>
      </c>
      <c r="D202" s="231">
        <v>0.18420495882299656</v>
      </c>
      <c r="E202" s="231">
        <v>0.45836088313843865</v>
      </c>
      <c r="F202" s="231">
        <v>3.9160516711678572</v>
      </c>
      <c r="G202" s="231">
        <v>3.6104861997695998</v>
      </c>
      <c r="H202" s="231">
        <v>7.3666394298196352</v>
      </c>
      <c r="I202" s="232">
        <v>34.834156541992925</v>
      </c>
      <c r="J202" s="232">
        <v>82.213568406571824</v>
      </c>
      <c r="K202" s="233">
        <v>162.32678016208112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0">SUMIF($M$7:$M$201,$N$204,C$7:C$201)</f>
        <v>0</v>
      </c>
      <c r="D204" s="225">
        <f t="shared" si="0"/>
        <v>0</v>
      </c>
      <c r="E204" s="225">
        <f t="shared" si="0"/>
        <v>0</v>
      </c>
      <c r="F204" s="225">
        <f t="shared" si="0"/>
        <v>0</v>
      </c>
      <c r="G204" s="225">
        <f t="shared" si="0"/>
        <v>0</v>
      </c>
      <c r="H204" s="225">
        <f t="shared" si="0"/>
        <v>0</v>
      </c>
      <c r="I204" s="225">
        <f t="shared" si="0"/>
        <v>0</v>
      </c>
      <c r="J204" s="225">
        <f t="shared" si="0"/>
        <v>0</v>
      </c>
      <c r="K204" s="227">
        <f t="shared" si="0"/>
        <v>0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1">SUMIF($M$7:$M$201,$N$205,C$7:C$201)</f>
        <v>0</v>
      </c>
      <c r="D205" s="225">
        <f t="shared" si="1"/>
        <v>0</v>
      </c>
      <c r="E205" s="225">
        <f t="shared" si="1"/>
        <v>0</v>
      </c>
      <c r="F205" s="225">
        <f t="shared" si="1"/>
        <v>0</v>
      </c>
      <c r="G205" s="225">
        <f t="shared" si="1"/>
        <v>0</v>
      </c>
      <c r="H205" s="225">
        <f t="shared" si="1"/>
        <v>0</v>
      </c>
      <c r="I205" s="225">
        <f t="shared" si="1"/>
        <v>0</v>
      </c>
      <c r="J205" s="225">
        <f t="shared" si="1"/>
        <v>0</v>
      </c>
      <c r="K205" s="227">
        <f t="shared" si="1"/>
        <v>0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2">SUMIF($M$7:$M$201,$N$206,C$7:C$201)</f>
        <v>0</v>
      </c>
      <c r="D206" s="225">
        <f t="shared" si="2"/>
        <v>0</v>
      </c>
      <c r="E206" s="221">
        <f t="shared" si="2"/>
        <v>0</v>
      </c>
      <c r="F206" s="225">
        <f t="shared" si="2"/>
        <v>0</v>
      </c>
      <c r="G206" s="225">
        <f t="shared" si="2"/>
        <v>0</v>
      </c>
      <c r="H206" s="225">
        <f t="shared" si="2"/>
        <v>0</v>
      </c>
      <c r="I206" s="226">
        <f t="shared" si="2"/>
        <v>0</v>
      </c>
      <c r="J206" s="226">
        <f t="shared" si="2"/>
        <v>0</v>
      </c>
      <c r="K206" s="227">
        <f t="shared" si="2"/>
        <v>0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3">SUMIF($M$7:$M$201,$N$207,C$7:C$201)</f>
        <v>0</v>
      </c>
      <c r="D207" s="225">
        <f t="shared" si="3"/>
        <v>0</v>
      </c>
      <c r="E207" s="221">
        <f t="shared" si="3"/>
        <v>0</v>
      </c>
      <c r="F207" s="225">
        <f t="shared" si="3"/>
        <v>0</v>
      </c>
      <c r="G207" s="225">
        <f t="shared" si="3"/>
        <v>0</v>
      </c>
      <c r="H207" s="225">
        <f t="shared" si="3"/>
        <v>0</v>
      </c>
      <c r="I207" s="226">
        <f t="shared" si="3"/>
        <v>0</v>
      </c>
      <c r="J207" s="226">
        <f t="shared" si="3"/>
        <v>0</v>
      </c>
      <c r="K207" s="227">
        <f t="shared" si="3"/>
        <v>0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4">SUMIF($M$7:$M$201,$N$208,C$7:C$201)</f>
        <v>0</v>
      </c>
      <c r="D208" s="225">
        <f t="shared" si="4"/>
        <v>0</v>
      </c>
      <c r="E208" s="221">
        <f t="shared" si="4"/>
        <v>0</v>
      </c>
      <c r="F208" s="225">
        <f t="shared" si="4"/>
        <v>0</v>
      </c>
      <c r="G208" s="225">
        <f t="shared" si="4"/>
        <v>0</v>
      </c>
      <c r="H208" s="225">
        <f t="shared" si="4"/>
        <v>0</v>
      </c>
      <c r="I208" s="226">
        <f t="shared" si="4"/>
        <v>0</v>
      </c>
      <c r="J208" s="226">
        <f t="shared" si="4"/>
        <v>0</v>
      </c>
      <c r="K208" s="227">
        <f t="shared" si="4"/>
        <v>0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5">SUMIF($N$7:$N$208,$B$210,C$7:C$208)</f>
        <v>0</v>
      </c>
      <c r="D210" s="240">
        <f t="shared" si="5"/>
        <v>0</v>
      </c>
      <c r="E210" s="240">
        <f t="shared" si="5"/>
        <v>0</v>
      </c>
      <c r="F210" s="240">
        <f t="shared" si="5"/>
        <v>0</v>
      </c>
      <c r="G210" s="240">
        <f t="shared" si="5"/>
        <v>0</v>
      </c>
      <c r="H210" s="240">
        <f t="shared" si="5"/>
        <v>0</v>
      </c>
      <c r="I210" s="241">
        <f t="shared" si="5"/>
        <v>0</v>
      </c>
      <c r="J210" s="241">
        <f t="shared" si="5"/>
        <v>0</v>
      </c>
      <c r="K210" s="242">
        <f t="shared" si="5"/>
        <v>0</v>
      </c>
    </row>
    <row r="211" spans="2:11">
      <c r="B211" s="239" t="s">
        <v>25</v>
      </c>
      <c r="C211" s="243">
        <f t="shared" ref="C211:K211" si="6">SUMIF($N$7:$N$208,$B$211,C$7:C$208)</f>
        <v>0</v>
      </c>
      <c r="D211" s="243">
        <f t="shared" si="6"/>
        <v>0</v>
      </c>
      <c r="E211" s="243">
        <f t="shared" si="6"/>
        <v>0</v>
      </c>
      <c r="F211" s="243">
        <f t="shared" si="6"/>
        <v>0</v>
      </c>
      <c r="G211" s="243">
        <f t="shared" si="6"/>
        <v>0</v>
      </c>
      <c r="H211" s="243">
        <f t="shared" si="6"/>
        <v>0</v>
      </c>
      <c r="I211" s="244">
        <f t="shared" si="6"/>
        <v>0</v>
      </c>
      <c r="J211" s="244">
        <f t="shared" si="6"/>
        <v>0</v>
      </c>
      <c r="K211" s="245">
        <f t="shared" si="6"/>
        <v>0</v>
      </c>
    </row>
    <row r="212" spans="2:11">
      <c r="B212" s="239" t="s">
        <v>239</v>
      </c>
      <c r="C212" s="243">
        <f t="shared" ref="C212:K212" si="7">SUMIF($N$7:$N$208,$B$212,C$7:C$208)</f>
        <v>0</v>
      </c>
      <c r="D212" s="243">
        <f t="shared" si="7"/>
        <v>0</v>
      </c>
      <c r="E212" s="243">
        <f t="shared" si="7"/>
        <v>0</v>
      </c>
      <c r="F212" s="243">
        <f t="shared" si="7"/>
        <v>0</v>
      </c>
      <c r="G212" s="243">
        <f t="shared" si="7"/>
        <v>0</v>
      </c>
      <c r="H212" s="243">
        <f t="shared" si="7"/>
        <v>0</v>
      </c>
      <c r="I212" s="244">
        <f t="shared" si="7"/>
        <v>0</v>
      </c>
      <c r="J212" s="244">
        <f t="shared" si="7"/>
        <v>0</v>
      </c>
      <c r="K212" s="245">
        <f t="shared" si="7"/>
        <v>0</v>
      </c>
    </row>
    <row r="213" spans="2:11">
      <c r="B213" s="239" t="s">
        <v>429</v>
      </c>
      <c r="C213" s="243">
        <f t="shared" ref="C213:K213" si="8">SUMIF($N$7:$N$208,$B$213,C$7:C$208)</f>
        <v>6.0702830116245984E-2</v>
      </c>
      <c r="D213" s="243">
        <f t="shared" si="8"/>
        <v>0.15104806623485717</v>
      </c>
      <c r="E213" s="243">
        <f t="shared" si="8"/>
        <v>0.37390961783916571</v>
      </c>
      <c r="F213" s="243">
        <f t="shared" si="8"/>
        <v>2.1339659253432961</v>
      </c>
      <c r="G213" s="243">
        <f t="shared" si="8"/>
        <v>2</v>
      </c>
      <c r="H213" s="243">
        <f t="shared" si="8"/>
        <v>2</v>
      </c>
      <c r="I213" s="244">
        <f t="shared" si="8"/>
        <v>2</v>
      </c>
      <c r="J213" s="244">
        <f t="shared" si="8"/>
        <v>2</v>
      </c>
      <c r="K213" s="245">
        <f t="shared" si="8"/>
        <v>2</v>
      </c>
    </row>
    <row r="214" spans="2:11">
      <c r="B214" s="239" t="s">
        <v>430</v>
      </c>
      <c r="C214" s="243">
        <f t="shared" ref="C214:K214" si="9">SUMIF($N$7:$N$208,$B$214,C$7:C$208)</f>
        <v>1.3325011488932042E-2</v>
      </c>
      <c r="D214" s="243">
        <f t="shared" si="9"/>
        <v>3.3156892588139378E-2</v>
      </c>
      <c r="E214" s="243">
        <f t="shared" si="9"/>
        <v>8.4451265299272951E-2</v>
      </c>
      <c r="F214" s="243">
        <f t="shared" si="9"/>
        <v>1.7820857458245609</v>
      </c>
      <c r="G214" s="243">
        <f t="shared" si="9"/>
        <v>1.6104861997695998</v>
      </c>
      <c r="H214" s="243">
        <f t="shared" si="9"/>
        <v>5.3666394298196352</v>
      </c>
      <c r="I214" s="244">
        <f t="shared" si="9"/>
        <v>32.834156541992925</v>
      </c>
      <c r="J214" s="244">
        <f t="shared" si="9"/>
        <v>80.213568406571824</v>
      </c>
      <c r="K214" s="245">
        <f t="shared" si="9"/>
        <v>160.32678016208112</v>
      </c>
    </row>
    <row r="215" spans="2:11">
      <c r="B215" s="239" t="s">
        <v>431</v>
      </c>
      <c r="C215" s="243">
        <f t="shared" ref="C215:K215" si="10">SUMIF($N$7:$N$208,$B$215,C$7:C$208)</f>
        <v>0</v>
      </c>
      <c r="D215" s="243">
        <f t="shared" si="10"/>
        <v>0</v>
      </c>
      <c r="E215" s="243">
        <f t="shared" si="10"/>
        <v>0</v>
      </c>
      <c r="F215" s="243">
        <f t="shared" si="10"/>
        <v>0</v>
      </c>
      <c r="G215" s="243">
        <f t="shared" si="10"/>
        <v>0</v>
      </c>
      <c r="H215" s="243">
        <f t="shared" si="10"/>
        <v>0</v>
      </c>
      <c r="I215" s="244">
        <f t="shared" si="10"/>
        <v>0</v>
      </c>
      <c r="J215" s="244">
        <f t="shared" si="10"/>
        <v>0</v>
      </c>
      <c r="K215" s="245">
        <f t="shared" si="10"/>
        <v>0</v>
      </c>
    </row>
    <row r="216" spans="2:11">
      <c r="B216" s="246" t="s">
        <v>476</v>
      </c>
      <c r="C216" s="247">
        <f t="shared" ref="C216:K217" si="11">SUMIF($O$7:$O$208,$B216,C$7:C$208)</f>
        <v>0</v>
      </c>
      <c r="D216" s="247">
        <f t="shared" si="11"/>
        <v>0</v>
      </c>
      <c r="E216" s="247">
        <f t="shared" si="11"/>
        <v>0</v>
      </c>
      <c r="F216" s="247">
        <f t="shared" si="11"/>
        <v>0</v>
      </c>
      <c r="G216" s="247">
        <f t="shared" si="11"/>
        <v>0</v>
      </c>
      <c r="H216" s="247">
        <f t="shared" si="11"/>
        <v>0</v>
      </c>
      <c r="I216" s="247">
        <f t="shared" si="11"/>
        <v>0</v>
      </c>
      <c r="J216" s="247">
        <f t="shared" si="11"/>
        <v>0</v>
      </c>
      <c r="K216" s="248">
        <f t="shared" si="11"/>
        <v>0</v>
      </c>
    </row>
    <row r="217" spans="2:11" ht="13.5" thickBot="1">
      <c r="B217" s="246" t="s">
        <v>475</v>
      </c>
      <c r="C217" s="247">
        <f t="shared" si="11"/>
        <v>0</v>
      </c>
      <c r="D217" s="247">
        <f t="shared" si="11"/>
        <v>0</v>
      </c>
      <c r="E217" s="247">
        <f t="shared" si="11"/>
        <v>0</v>
      </c>
      <c r="F217" s="247">
        <f t="shared" si="11"/>
        <v>0</v>
      </c>
      <c r="G217" s="247">
        <f t="shared" si="11"/>
        <v>0</v>
      </c>
      <c r="H217" s="247">
        <f t="shared" si="11"/>
        <v>0</v>
      </c>
      <c r="I217" s="247">
        <f t="shared" si="11"/>
        <v>0</v>
      </c>
      <c r="J217" s="247">
        <f t="shared" si="11"/>
        <v>0</v>
      </c>
      <c r="K217" s="248">
        <f t="shared" si="11"/>
        <v>0</v>
      </c>
    </row>
    <row r="218" spans="2:11" ht="13.5" thickBot="1">
      <c r="B218" s="249" t="s">
        <v>428</v>
      </c>
      <c r="C218" s="250">
        <f t="shared" ref="C218:K218" si="12">SUM(C210:C215)</f>
        <v>7.402784160517803E-2</v>
      </c>
      <c r="D218" s="250">
        <f t="shared" si="12"/>
        <v>0.18420495882299653</v>
      </c>
      <c r="E218" s="250">
        <f t="shared" si="12"/>
        <v>0.45836088313843865</v>
      </c>
      <c r="F218" s="250">
        <f t="shared" si="12"/>
        <v>3.9160516711678568</v>
      </c>
      <c r="G218" s="250">
        <f t="shared" si="12"/>
        <v>3.6104861997695998</v>
      </c>
      <c r="H218" s="250">
        <f t="shared" si="12"/>
        <v>7.3666394298196352</v>
      </c>
      <c r="I218" s="251">
        <f t="shared" si="12"/>
        <v>34.834156541992925</v>
      </c>
      <c r="J218" s="251">
        <f t="shared" si="12"/>
        <v>82.213568406571824</v>
      </c>
      <c r="K218" s="252">
        <f t="shared" si="12"/>
        <v>162.32678016208112</v>
      </c>
    </row>
    <row r="219" spans="2:11" ht="12" customHeight="1" thickTop="1">
      <c r="C219" s="295"/>
      <c r="D219" s="295"/>
      <c r="E219" s="295"/>
      <c r="F219" s="295"/>
      <c r="G219" s="253"/>
      <c r="H219" s="253"/>
      <c r="I219" s="253"/>
      <c r="J219" s="253"/>
      <c r="K219" s="253"/>
    </row>
    <row r="220" spans="2:11" ht="13.5" thickBot="1">
      <c r="C220" s="253"/>
      <c r="D220" s="253"/>
      <c r="E220" s="253"/>
      <c r="F220" s="253"/>
      <c r="G220" s="253"/>
      <c r="H220" s="253"/>
      <c r="I220" s="253"/>
      <c r="J220" s="253"/>
      <c r="K220" s="253"/>
    </row>
    <row r="221" spans="2:11" ht="15.75" thickTop="1">
      <c r="B221" s="254" t="s">
        <v>24</v>
      </c>
      <c r="C221" s="255">
        <f>C210/C$218</f>
        <v>0</v>
      </c>
      <c r="D221" s="255">
        <f t="shared" ref="D221:K221" si="13">D210/D$218</f>
        <v>0</v>
      </c>
      <c r="E221" s="255">
        <f t="shared" si="13"/>
        <v>0</v>
      </c>
      <c r="F221" s="255">
        <f t="shared" si="13"/>
        <v>0</v>
      </c>
      <c r="G221" s="255">
        <f t="shared" si="13"/>
        <v>0</v>
      </c>
      <c r="H221" s="255">
        <f t="shared" si="13"/>
        <v>0</v>
      </c>
      <c r="I221" s="255">
        <f t="shared" si="13"/>
        <v>0</v>
      </c>
      <c r="J221" s="255">
        <f t="shared" si="13"/>
        <v>0</v>
      </c>
      <c r="K221" s="256">
        <f t="shared" si="13"/>
        <v>0</v>
      </c>
    </row>
    <row r="222" spans="2:11" ht="15">
      <c r="B222" s="257" t="s">
        <v>25</v>
      </c>
      <c r="C222" s="258">
        <f t="shared" ref="C222:K226" si="14">C211/C$218</f>
        <v>0</v>
      </c>
      <c r="D222" s="258">
        <f t="shared" si="14"/>
        <v>0</v>
      </c>
      <c r="E222" s="258">
        <f t="shared" si="14"/>
        <v>0</v>
      </c>
      <c r="F222" s="258">
        <f t="shared" si="14"/>
        <v>0</v>
      </c>
      <c r="G222" s="258">
        <f t="shared" si="14"/>
        <v>0</v>
      </c>
      <c r="H222" s="258">
        <f t="shared" si="14"/>
        <v>0</v>
      </c>
      <c r="I222" s="258">
        <f t="shared" si="14"/>
        <v>0</v>
      </c>
      <c r="J222" s="258">
        <f t="shared" si="14"/>
        <v>0</v>
      </c>
      <c r="K222" s="259">
        <f t="shared" si="14"/>
        <v>0</v>
      </c>
    </row>
    <row r="223" spans="2:11" ht="15">
      <c r="B223" s="257" t="s">
        <v>239</v>
      </c>
      <c r="C223" s="258">
        <f t="shared" si="14"/>
        <v>0</v>
      </c>
      <c r="D223" s="258">
        <f t="shared" si="14"/>
        <v>0</v>
      </c>
      <c r="E223" s="258">
        <f t="shared" si="14"/>
        <v>0</v>
      </c>
      <c r="F223" s="258">
        <f t="shared" si="14"/>
        <v>0</v>
      </c>
      <c r="G223" s="258">
        <f t="shared" si="14"/>
        <v>0</v>
      </c>
      <c r="H223" s="258">
        <f t="shared" si="14"/>
        <v>0</v>
      </c>
      <c r="I223" s="258">
        <f t="shared" si="14"/>
        <v>0</v>
      </c>
      <c r="J223" s="258">
        <f t="shared" si="14"/>
        <v>0</v>
      </c>
      <c r="K223" s="259">
        <f t="shared" si="14"/>
        <v>0</v>
      </c>
    </row>
    <row r="224" spans="2:11" ht="15">
      <c r="B224" s="257" t="s">
        <v>429</v>
      </c>
      <c r="C224" s="258">
        <f t="shared" si="14"/>
        <v>0.82</v>
      </c>
      <c r="D224" s="258">
        <f t="shared" si="14"/>
        <v>0.82000000000000006</v>
      </c>
      <c r="E224" s="258">
        <f t="shared" si="14"/>
        <v>0.81575376868761695</v>
      </c>
      <c r="F224" s="258">
        <f t="shared" si="14"/>
        <v>0.54492792857018113</v>
      </c>
      <c r="G224" s="258">
        <f t="shared" si="14"/>
        <v>0.55394201482549033</v>
      </c>
      <c r="H224" s="258">
        <f t="shared" si="14"/>
        <v>0.27149421646784305</v>
      </c>
      <c r="I224" s="258">
        <f t="shared" si="14"/>
        <v>5.7414911068364174E-2</v>
      </c>
      <c r="J224" s="258">
        <f t="shared" si="14"/>
        <v>2.4326884707270874E-2</v>
      </c>
      <c r="K224" s="259">
        <f t="shared" si="14"/>
        <v>1.2320825916728138E-2</v>
      </c>
    </row>
    <row r="225" spans="2:11" ht="15">
      <c r="B225" s="257" t="s">
        <v>430</v>
      </c>
      <c r="C225" s="258">
        <f t="shared" si="14"/>
        <v>0.17999999999999997</v>
      </c>
      <c r="D225" s="258">
        <f t="shared" si="14"/>
        <v>0.18000000000000002</v>
      </c>
      <c r="E225" s="258">
        <f t="shared" si="14"/>
        <v>0.18424623131238307</v>
      </c>
      <c r="F225" s="258">
        <f t="shared" si="14"/>
        <v>0.45507207142981898</v>
      </c>
      <c r="G225" s="258">
        <f t="shared" si="14"/>
        <v>0.44605798517450962</v>
      </c>
      <c r="H225" s="258">
        <f t="shared" si="14"/>
        <v>0.72850578353215689</v>
      </c>
      <c r="I225" s="258">
        <f t="shared" si="14"/>
        <v>0.94258508893163584</v>
      </c>
      <c r="J225" s="258">
        <f t="shared" si="14"/>
        <v>0.97567311529272915</v>
      </c>
      <c r="K225" s="259">
        <f t="shared" si="14"/>
        <v>0.98767917408327188</v>
      </c>
    </row>
    <row r="226" spans="2:11" ht="15.75" thickBot="1">
      <c r="B226" s="260" t="s">
        <v>431</v>
      </c>
      <c r="C226" s="261">
        <f t="shared" si="14"/>
        <v>0</v>
      </c>
      <c r="D226" s="261">
        <f t="shared" si="14"/>
        <v>0</v>
      </c>
      <c r="E226" s="261">
        <f t="shared" si="14"/>
        <v>0</v>
      </c>
      <c r="F226" s="261">
        <f t="shared" si="14"/>
        <v>0</v>
      </c>
      <c r="G226" s="261">
        <f t="shared" si="14"/>
        <v>0</v>
      </c>
      <c r="H226" s="261">
        <f t="shared" si="14"/>
        <v>0</v>
      </c>
      <c r="I226" s="261">
        <f t="shared" si="14"/>
        <v>0</v>
      </c>
      <c r="J226" s="261">
        <f t="shared" si="14"/>
        <v>0</v>
      </c>
      <c r="K226" s="262">
        <f t="shared" si="14"/>
        <v>0</v>
      </c>
    </row>
    <row r="227" spans="2:11" ht="13.5" thickTop="1">
      <c r="C227" s="263">
        <f>1-SUM(C221:C226)</f>
        <v>0</v>
      </c>
      <c r="D227" s="263">
        <f t="shared" ref="D227:K227" si="15">1-SUM(D221:D226)</f>
        <v>0</v>
      </c>
      <c r="E227" s="263">
        <f t="shared" si="15"/>
        <v>0</v>
      </c>
      <c r="F227" s="263">
        <f t="shared" si="15"/>
        <v>0</v>
      </c>
      <c r="G227" s="263">
        <f t="shared" si="15"/>
        <v>0</v>
      </c>
      <c r="H227" s="263">
        <f t="shared" si="15"/>
        <v>0</v>
      </c>
      <c r="I227" s="263">
        <f t="shared" si="15"/>
        <v>0</v>
      </c>
      <c r="J227" s="263">
        <f t="shared" si="15"/>
        <v>0</v>
      </c>
      <c r="K227" s="263">
        <f t="shared" si="15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227"/>
  <sheetViews>
    <sheetView showGridLines="0" workbookViewId="0">
      <selection activeCell="B3" sqref="B3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445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442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226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</v>
      </c>
      <c r="D9" s="225">
        <v>0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</v>
      </c>
      <c r="D13" s="225">
        <v>0</v>
      </c>
      <c r="E13" s="221">
        <v>0.12146232558139534</v>
      </c>
      <c r="F13" s="225">
        <v>0.50460095617529865</v>
      </c>
      <c r="G13" s="225">
        <v>0.59240040722434206</v>
      </c>
      <c r="H13" s="225">
        <v>0.66774894609281621</v>
      </c>
      <c r="I13" s="226">
        <v>1.530479113496094</v>
      </c>
      <c r="J13" s="226">
        <v>1.6469605300540162</v>
      </c>
      <c r="K13" s="227">
        <v>1.7017547090355847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1.1262700800000001</v>
      </c>
      <c r="D15" s="225">
        <v>0.71884799999999993</v>
      </c>
      <c r="E15" s="221">
        <v>0</v>
      </c>
      <c r="F15" s="225">
        <v>0</v>
      </c>
      <c r="G15" s="225">
        <v>0</v>
      </c>
      <c r="H15" s="225">
        <v>0</v>
      </c>
      <c r="I15" s="226">
        <v>0</v>
      </c>
      <c r="J15" s="226">
        <v>0</v>
      </c>
      <c r="K15" s="227">
        <v>0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</v>
      </c>
      <c r="D16" s="225">
        <v>0</v>
      </c>
      <c r="E16" s="221">
        <v>0</v>
      </c>
      <c r="F16" s="225">
        <v>0</v>
      </c>
      <c r="G16" s="225">
        <v>0</v>
      </c>
      <c r="H16" s="225">
        <v>0</v>
      </c>
      <c r="I16" s="226">
        <v>0</v>
      </c>
      <c r="J16" s="226">
        <v>0</v>
      </c>
      <c r="K16" s="227">
        <v>0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</v>
      </c>
      <c r="D23" s="225">
        <v>0</v>
      </c>
      <c r="E23" s="221">
        <v>0</v>
      </c>
      <c r="F23" s="225">
        <v>0</v>
      </c>
      <c r="G23" s="225">
        <v>0</v>
      </c>
      <c r="H23" s="225">
        <v>0</v>
      </c>
      <c r="I23" s="226">
        <v>0</v>
      </c>
      <c r="J23" s="226">
        <v>0</v>
      </c>
      <c r="K23" s="227">
        <v>0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1.4039999999999999</v>
      </c>
      <c r="D30" s="225">
        <v>1.7900999999999998</v>
      </c>
      <c r="E30" s="221">
        <v>0</v>
      </c>
      <c r="F30" s="225">
        <v>0</v>
      </c>
      <c r="G30" s="225">
        <v>0</v>
      </c>
      <c r="H30" s="225">
        <v>0</v>
      </c>
      <c r="I30" s="226">
        <v>0</v>
      </c>
      <c r="J30" s="226">
        <v>0</v>
      </c>
      <c r="K30" s="227">
        <v>0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</v>
      </c>
      <c r="D32" s="225">
        <v>0</v>
      </c>
      <c r="E32" s="221">
        <v>0</v>
      </c>
      <c r="F32" s="225">
        <v>0</v>
      </c>
      <c r="G32" s="225">
        <v>0</v>
      </c>
      <c r="H32" s="225">
        <v>0</v>
      </c>
      <c r="I32" s="226">
        <v>0</v>
      </c>
      <c r="J32" s="226">
        <v>0</v>
      </c>
      <c r="K32" s="227">
        <v>0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</v>
      </c>
      <c r="D37" s="225">
        <v>0</v>
      </c>
      <c r="E37" s="221">
        <v>0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0.76725136799999993</v>
      </c>
      <c r="D38" s="225">
        <v>0</v>
      </c>
      <c r="E38" s="221">
        <v>0</v>
      </c>
      <c r="F38" s="225">
        <v>0</v>
      </c>
      <c r="G38" s="225">
        <v>0</v>
      </c>
      <c r="H38" s="225">
        <v>0</v>
      </c>
      <c r="I38" s="226">
        <v>0</v>
      </c>
      <c r="J38" s="226">
        <v>0</v>
      </c>
      <c r="K38" s="227">
        <v>0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</v>
      </c>
      <c r="D42" s="225">
        <v>0</v>
      </c>
      <c r="E42" s="221">
        <v>0</v>
      </c>
      <c r="F42" s="225">
        <v>0</v>
      </c>
      <c r="G42" s="225">
        <v>0</v>
      </c>
      <c r="H42" s="225">
        <v>0</v>
      </c>
      <c r="I42" s="226">
        <v>0</v>
      </c>
      <c r="J42" s="226">
        <v>0</v>
      </c>
      <c r="K42" s="227">
        <v>0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0</v>
      </c>
      <c r="D43" s="225">
        <v>3.2094830634028084</v>
      </c>
      <c r="E43" s="221">
        <v>27.729000000000003</v>
      </c>
      <c r="F43" s="225">
        <v>91.259999999999991</v>
      </c>
      <c r="G43" s="225">
        <v>62.09930555017452</v>
      </c>
      <c r="H43" s="225">
        <v>69.997834789673519</v>
      </c>
      <c r="I43" s="226">
        <v>132.20816170024864</v>
      </c>
      <c r="J43" s="226">
        <v>142.27023560871629</v>
      </c>
      <c r="K43" s="227">
        <v>147.00354925615278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</v>
      </c>
      <c r="D44" s="225">
        <v>0</v>
      </c>
      <c r="E44" s="221">
        <v>0</v>
      </c>
      <c r="F44" s="225">
        <v>0</v>
      </c>
      <c r="G44" s="225">
        <v>0</v>
      </c>
      <c r="H44" s="225">
        <v>0</v>
      </c>
      <c r="I44" s="226">
        <v>0</v>
      </c>
      <c r="J44" s="226">
        <v>0</v>
      </c>
      <c r="K44" s="227">
        <v>0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</v>
      </c>
      <c r="D51" s="225">
        <v>0</v>
      </c>
      <c r="E51" s="221">
        <v>0</v>
      </c>
      <c r="F51" s="225">
        <v>0</v>
      </c>
      <c r="G51" s="225">
        <v>0</v>
      </c>
      <c r="H51" s="225">
        <v>0</v>
      </c>
      <c r="I51" s="226">
        <v>0</v>
      </c>
      <c r="J51" s="226">
        <v>0</v>
      </c>
      <c r="K51" s="227">
        <v>0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</v>
      </c>
      <c r="D54" s="225">
        <v>0</v>
      </c>
      <c r="E54" s="221">
        <v>0</v>
      </c>
      <c r="F54" s="225">
        <v>0</v>
      </c>
      <c r="G54" s="225">
        <v>0</v>
      </c>
      <c r="H54" s="225">
        <v>0</v>
      </c>
      <c r="I54" s="226">
        <v>0</v>
      </c>
      <c r="J54" s="226">
        <v>0</v>
      </c>
      <c r="K54" s="227">
        <v>0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</v>
      </c>
      <c r="D55" s="225">
        <v>0</v>
      </c>
      <c r="E55" s="221">
        <v>0</v>
      </c>
      <c r="F55" s="225">
        <v>0</v>
      </c>
      <c r="G55" s="225">
        <v>0</v>
      </c>
      <c r="H55" s="225">
        <v>0</v>
      </c>
      <c r="I55" s="226">
        <v>0</v>
      </c>
      <c r="J55" s="226">
        <v>0</v>
      </c>
      <c r="K55" s="227">
        <v>0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0</v>
      </c>
      <c r="E60" s="221">
        <v>0</v>
      </c>
      <c r="F60" s="225">
        <v>0</v>
      </c>
      <c r="G60" s="225">
        <v>0</v>
      </c>
      <c r="H60" s="225">
        <v>0</v>
      </c>
      <c r="I60" s="226">
        <v>0</v>
      </c>
      <c r="J60" s="226">
        <v>0</v>
      </c>
      <c r="K60" s="227">
        <v>0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</v>
      </c>
      <c r="D64" s="225">
        <v>0</v>
      </c>
      <c r="E64" s="221">
        <v>0</v>
      </c>
      <c r="F64" s="225">
        <v>0</v>
      </c>
      <c r="G64" s="225">
        <v>0</v>
      </c>
      <c r="H64" s="225">
        <v>0</v>
      </c>
      <c r="I64" s="226">
        <v>0</v>
      </c>
      <c r="J64" s="226">
        <v>0</v>
      </c>
      <c r="K64" s="227">
        <v>0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</v>
      </c>
      <c r="D67" s="225">
        <v>0</v>
      </c>
      <c r="E67" s="221">
        <v>0</v>
      </c>
      <c r="F67" s="225">
        <v>0</v>
      </c>
      <c r="G67" s="225">
        <v>0</v>
      </c>
      <c r="H67" s="225">
        <v>0</v>
      </c>
      <c r="I67" s="226">
        <v>0</v>
      </c>
      <c r="J67" s="226">
        <v>0</v>
      </c>
      <c r="K67" s="227">
        <v>0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1.638819</v>
      </c>
      <c r="D68" s="225">
        <v>0.213642</v>
      </c>
      <c r="E68" s="221">
        <v>0.34398000000000001</v>
      </c>
      <c r="F68" s="225">
        <v>0.34356858588</v>
      </c>
      <c r="G68" s="225">
        <v>0</v>
      </c>
      <c r="H68" s="225">
        <v>0</v>
      </c>
      <c r="I68" s="226">
        <v>0</v>
      </c>
      <c r="J68" s="226">
        <v>0</v>
      </c>
      <c r="K68" s="227">
        <v>0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</v>
      </c>
      <c r="D71" s="225">
        <v>0</v>
      </c>
      <c r="E71" s="221">
        <v>0</v>
      </c>
      <c r="F71" s="225">
        <v>0</v>
      </c>
      <c r="G71" s="225">
        <v>0</v>
      </c>
      <c r="H71" s="225">
        <v>0</v>
      </c>
      <c r="I71" s="226">
        <v>0</v>
      </c>
      <c r="J71" s="226">
        <v>0</v>
      </c>
      <c r="K71" s="227">
        <v>0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2.5277105454545459</v>
      </c>
      <c r="D72" s="225">
        <v>1.5163200000000001</v>
      </c>
      <c r="E72" s="221">
        <v>0.14601600000000012</v>
      </c>
      <c r="F72" s="225">
        <v>0.17108375731697578</v>
      </c>
      <c r="G72" s="225">
        <v>0.34511844592208868</v>
      </c>
      <c r="H72" s="225">
        <v>0.35298172088720881</v>
      </c>
      <c r="I72" s="226">
        <v>0.3785858786536534</v>
      </c>
      <c r="J72" s="226">
        <v>0.48318217674852021</v>
      </c>
      <c r="K72" s="227">
        <v>0.61667650351275249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0.93506400000000001</v>
      </c>
      <c r="D74" s="225">
        <v>3.2530680000000003</v>
      </c>
      <c r="E74" s="221">
        <v>3.7351080000000003</v>
      </c>
      <c r="F74" s="225">
        <v>2.1574800000000001</v>
      </c>
      <c r="G74" s="225">
        <v>0</v>
      </c>
      <c r="H74" s="225">
        <v>0</v>
      </c>
      <c r="I74" s="226">
        <v>0</v>
      </c>
      <c r="J74" s="226">
        <v>0</v>
      </c>
      <c r="K74" s="227">
        <v>0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</v>
      </c>
      <c r="D83" s="225">
        <v>0</v>
      </c>
      <c r="E83" s="221">
        <v>0</v>
      </c>
      <c r="F83" s="225">
        <v>0</v>
      </c>
      <c r="G83" s="225">
        <v>0</v>
      </c>
      <c r="H83" s="225">
        <v>0</v>
      </c>
      <c r="I83" s="226">
        <v>0</v>
      </c>
      <c r="J83" s="226">
        <v>0</v>
      </c>
      <c r="K83" s="227">
        <v>0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0</v>
      </c>
      <c r="E84" s="221">
        <v>0</v>
      </c>
      <c r="F84" s="225">
        <v>0</v>
      </c>
      <c r="G84" s="225">
        <v>0</v>
      </c>
      <c r="H84" s="225">
        <v>0</v>
      </c>
      <c r="I84" s="226">
        <v>0</v>
      </c>
      <c r="J84" s="226">
        <v>0</v>
      </c>
      <c r="K84" s="227">
        <v>0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0</v>
      </c>
      <c r="D85" s="225">
        <v>6.4451805194805187</v>
      </c>
      <c r="E85" s="221">
        <v>16.772645780730898</v>
      </c>
      <c r="F85" s="225">
        <v>34.162004940239029</v>
      </c>
      <c r="G85" s="225">
        <v>29.115821792401722</v>
      </c>
      <c r="H85" s="225">
        <v>37.345370603038965</v>
      </c>
      <c r="I85" s="226">
        <v>75.221347895984692</v>
      </c>
      <c r="J85" s="226">
        <v>80.946280096010412</v>
      </c>
      <c r="K85" s="227">
        <v>83.639353110533392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</v>
      </c>
      <c r="D86" s="225">
        <v>0</v>
      </c>
      <c r="E86" s="221">
        <v>0</v>
      </c>
      <c r="F86" s="225">
        <v>0</v>
      </c>
      <c r="G86" s="225">
        <v>0</v>
      </c>
      <c r="H86" s="225">
        <v>0</v>
      </c>
      <c r="I86" s="226">
        <v>0</v>
      </c>
      <c r="J86" s="226">
        <v>0</v>
      </c>
      <c r="K86" s="227">
        <v>0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</v>
      </c>
      <c r="D87" s="225">
        <v>0</v>
      </c>
      <c r="E87" s="221">
        <v>0</v>
      </c>
      <c r="F87" s="225">
        <v>0</v>
      </c>
      <c r="G87" s="225">
        <v>0</v>
      </c>
      <c r="H87" s="225">
        <v>0</v>
      </c>
      <c r="I87" s="226">
        <v>0</v>
      </c>
      <c r="J87" s="226">
        <v>0</v>
      </c>
      <c r="K87" s="227">
        <v>0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</v>
      </c>
      <c r="D89" s="225">
        <v>0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0.35099999999999998</v>
      </c>
      <c r="D91" s="225">
        <v>0.35099999999999998</v>
      </c>
      <c r="E91" s="221">
        <v>0.1352000000000001</v>
      </c>
      <c r="F91" s="225">
        <v>0.15841088640460718</v>
      </c>
      <c r="G91" s="225">
        <v>0</v>
      </c>
      <c r="H91" s="225">
        <v>0</v>
      </c>
      <c r="I91" s="226">
        <v>0</v>
      </c>
      <c r="J91" s="226">
        <v>0</v>
      </c>
      <c r="K91" s="227">
        <v>0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13.221000000000002</v>
      </c>
      <c r="D93" s="225">
        <v>16.965</v>
      </c>
      <c r="E93" s="221">
        <v>12.401999999999999</v>
      </c>
      <c r="F93" s="225">
        <v>0.46332000000000001</v>
      </c>
      <c r="G93" s="225">
        <v>0.23501788200000001</v>
      </c>
      <c r="H93" s="225">
        <v>0.2958610579343251</v>
      </c>
      <c r="I93" s="226">
        <v>0.44631212011256433</v>
      </c>
      <c r="J93" s="226">
        <v>0.85928266599387437</v>
      </c>
      <c r="K93" s="227">
        <v>2.1114456973188598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0</v>
      </c>
      <c r="E95" s="221">
        <v>0</v>
      </c>
      <c r="F95" s="225">
        <v>0</v>
      </c>
      <c r="G95" s="225">
        <v>0</v>
      </c>
      <c r="H95" s="225">
        <v>0</v>
      </c>
      <c r="I95" s="226">
        <v>0</v>
      </c>
      <c r="J95" s="226">
        <v>0</v>
      </c>
      <c r="K95" s="227">
        <v>0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0</v>
      </c>
      <c r="E101" s="221">
        <v>0</v>
      </c>
      <c r="F101" s="225">
        <v>0</v>
      </c>
      <c r="G101" s="225">
        <v>0</v>
      </c>
      <c r="H101" s="225">
        <v>0</v>
      </c>
      <c r="I101" s="226">
        <v>0</v>
      </c>
      <c r="J101" s="226">
        <v>0</v>
      </c>
      <c r="K101" s="227">
        <v>0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</v>
      </c>
      <c r="D107" s="225">
        <v>0</v>
      </c>
      <c r="E107" s="221">
        <v>0</v>
      </c>
      <c r="F107" s="225">
        <v>0</v>
      </c>
      <c r="G107" s="225">
        <v>0</v>
      </c>
      <c r="H107" s="225">
        <v>0</v>
      </c>
      <c r="I107" s="226">
        <v>0</v>
      </c>
      <c r="J107" s="226">
        <v>0</v>
      </c>
      <c r="K107" s="227">
        <v>0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0</v>
      </c>
      <c r="E109" s="221">
        <v>0</v>
      </c>
      <c r="F109" s="225">
        <v>0</v>
      </c>
      <c r="G109" s="225">
        <v>0</v>
      </c>
      <c r="H109" s="225">
        <v>0</v>
      </c>
      <c r="I109" s="226">
        <v>0</v>
      </c>
      <c r="J109" s="226">
        <v>0</v>
      </c>
      <c r="K109" s="227">
        <v>0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</v>
      </c>
      <c r="E112" s="221">
        <v>0</v>
      </c>
      <c r="F112" s="225">
        <v>0</v>
      </c>
      <c r="G112" s="225">
        <v>0</v>
      </c>
      <c r="H112" s="225">
        <v>0</v>
      </c>
      <c r="I112" s="226">
        <v>0</v>
      </c>
      <c r="J112" s="226">
        <v>0</v>
      </c>
      <c r="K112" s="227">
        <v>0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4.4130272727272741</v>
      </c>
      <c r="D119" s="225">
        <v>2.4164298701298699</v>
      </c>
      <c r="E119" s="221">
        <v>5.1426281063122925</v>
      </c>
      <c r="F119" s="225">
        <v>12.555200079681271</v>
      </c>
      <c r="G119" s="225">
        <v>10.245894154282345</v>
      </c>
      <c r="H119" s="225">
        <v>13.141882687681523</v>
      </c>
      <c r="I119" s="226">
        <v>26.470486534089112</v>
      </c>
      <c r="J119" s="226">
        <v>28.485097345356468</v>
      </c>
      <c r="K119" s="227">
        <v>29.432793112053229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</v>
      </c>
      <c r="D121" s="225">
        <v>0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4.4320301999999998</v>
      </c>
      <c r="D130" s="225">
        <v>5.7589037999999997</v>
      </c>
      <c r="E130" s="221">
        <v>2.4207885</v>
      </c>
      <c r="F130" s="225">
        <v>0.19606860000000001</v>
      </c>
      <c r="G130" s="225">
        <v>0.24101862959003911</v>
      </c>
      <c r="H130" s="225">
        <v>0.24651006529443711</v>
      </c>
      <c r="I130" s="226">
        <v>0.2643911119020379</v>
      </c>
      <c r="J130" s="226">
        <v>0.3374375014094454</v>
      </c>
      <c r="K130" s="227">
        <v>0.43066526154494289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</v>
      </c>
      <c r="D131" s="225">
        <v>0</v>
      </c>
      <c r="E131" s="221">
        <v>0</v>
      </c>
      <c r="F131" s="225">
        <v>0</v>
      </c>
      <c r="G131" s="225">
        <v>0</v>
      </c>
      <c r="H131" s="225">
        <v>0</v>
      </c>
      <c r="I131" s="226">
        <v>0</v>
      </c>
      <c r="J131" s="226">
        <v>0</v>
      </c>
      <c r="K131" s="227">
        <v>0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</v>
      </c>
      <c r="D134" s="225">
        <v>0</v>
      </c>
      <c r="E134" s="221">
        <v>0</v>
      </c>
      <c r="F134" s="225">
        <v>0</v>
      </c>
      <c r="G134" s="225">
        <v>0</v>
      </c>
      <c r="H134" s="225">
        <v>0</v>
      </c>
      <c r="I134" s="226">
        <v>0</v>
      </c>
      <c r="J134" s="226">
        <v>0</v>
      </c>
      <c r="K134" s="227">
        <v>0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</v>
      </c>
      <c r="D136" s="225">
        <v>0</v>
      </c>
      <c r="E136" s="221">
        <v>0</v>
      </c>
      <c r="F136" s="225">
        <v>0</v>
      </c>
      <c r="G136" s="225">
        <v>0</v>
      </c>
      <c r="H136" s="225">
        <v>0</v>
      </c>
      <c r="I136" s="226">
        <v>0</v>
      </c>
      <c r="J136" s="226">
        <v>0</v>
      </c>
      <c r="K136" s="227">
        <v>0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</v>
      </c>
      <c r="D137" s="225">
        <v>0</v>
      </c>
      <c r="E137" s="221">
        <v>0</v>
      </c>
      <c r="F137" s="225">
        <v>0</v>
      </c>
      <c r="G137" s="225">
        <v>0</v>
      </c>
      <c r="H137" s="225">
        <v>0</v>
      </c>
      <c r="I137" s="226">
        <v>0</v>
      </c>
      <c r="J137" s="226">
        <v>0</v>
      </c>
      <c r="K137" s="227">
        <v>0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</v>
      </c>
      <c r="D144" s="225">
        <v>0</v>
      </c>
      <c r="E144" s="221">
        <v>0</v>
      </c>
      <c r="F144" s="225">
        <v>0</v>
      </c>
      <c r="G144" s="225">
        <v>0</v>
      </c>
      <c r="H144" s="225">
        <v>0</v>
      </c>
      <c r="I144" s="226">
        <v>0</v>
      </c>
      <c r="J144" s="226">
        <v>0</v>
      </c>
      <c r="K144" s="227">
        <v>0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</v>
      </c>
      <c r="E145" s="221">
        <v>0</v>
      </c>
      <c r="F145" s="225">
        <v>0</v>
      </c>
      <c r="G145" s="225">
        <v>0</v>
      </c>
      <c r="H145" s="225">
        <v>0</v>
      </c>
      <c r="I145" s="226">
        <v>0</v>
      </c>
      <c r="J145" s="226">
        <v>0</v>
      </c>
      <c r="K145" s="227">
        <v>0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</v>
      </c>
      <c r="D146" s="225">
        <v>0</v>
      </c>
      <c r="E146" s="221">
        <v>0</v>
      </c>
      <c r="F146" s="225">
        <v>0</v>
      </c>
      <c r="G146" s="225">
        <v>0</v>
      </c>
      <c r="H146" s="225">
        <v>0</v>
      </c>
      <c r="I146" s="226">
        <v>0</v>
      </c>
      <c r="J146" s="226">
        <v>0</v>
      </c>
      <c r="K146" s="227">
        <v>0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</v>
      </c>
      <c r="D147" s="225">
        <v>0</v>
      </c>
      <c r="E147" s="221">
        <v>0</v>
      </c>
      <c r="F147" s="225">
        <v>0</v>
      </c>
      <c r="G147" s="225">
        <v>0</v>
      </c>
      <c r="H147" s="225">
        <v>0</v>
      </c>
      <c r="I147" s="226">
        <v>0</v>
      </c>
      <c r="J147" s="226">
        <v>0</v>
      </c>
      <c r="K147" s="227">
        <v>0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0</v>
      </c>
      <c r="G148" s="225">
        <v>0</v>
      </c>
      <c r="H148" s="225">
        <v>0</v>
      </c>
      <c r="I148" s="226">
        <v>0</v>
      </c>
      <c r="J148" s="226">
        <v>0</v>
      </c>
      <c r="K148" s="227">
        <v>0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</v>
      </c>
      <c r="D149" s="225">
        <v>0</v>
      </c>
      <c r="E149" s="221">
        <v>0</v>
      </c>
      <c r="F149" s="225">
        <v>0</v>
      </c>
      <c r="G149" s="225">
        <v>0</v>
      </c>
      <c r="H149" s="225">
        <v>0</v>
      </c>
      <c r="I149" s="226">
        <v>0</v>
      </c>
      <c r="J149" s="226">
        <v>0</v>
      </c>
      <c r="K149" s="227">
        <v>0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28.409780947391997</v>
      </c>
      <c r="D150" s="225">
        <v>12.195023072661</v>
      </c>
      <c r="E150" s="221">
        <v>20.869213125150001</v>
      </c>
      <c r="F150" s="225">
        <v>14.1208049853</v>
      </c>
      <c r="G150" s="225">
        <v>9.3057976833007352</v>
      </c>
      <c r="H150" s="225">
        <v>6.8564868960869481</v>
      </c>
      <c r="I150" s="226">
        <v>4.6238541721164514</v>
      </c>
      <c r="J150" s="226">
        <v>5.9013398275609292</v>
      </c>
      <c r="K150" s="227">
        <v>7.5317712159629435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</v>
      </c>
      <c r="D164" s="225">
        <v>0</v>
      </c>
      <c r="E164" s="221">
        <v>0</v>
      </c>
      <c r="F164" s="225">
        <v>0</v>
      </c>
      <c r="G164" s="225">
        <v>0</v>
      </c>
      <c r="H164" s="225">
        <v>0</v>
      </c>
      <c r="I164" s="226">
        <v>0</v>
      </c>
      <c r="J164" s="226">
        <v>0</v>
      </c>
      <c r="K164" s="227">
        <v>0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</v>
      </c>
      <c r="D165" s="225">
        <v>0</v>
      </c>
      <c r="E165" s="221">
        <v>0</v>
      </c>
      <c r="F165" s="225">
        <v>0</v>
      </c>
      <c r="G165" s="225">
        <v>0</v>
      </c>
      <c r="H165" s="225">
        <v>0</v>
      </c>
      <c r="I165" s="226">
        <v>0</v>
      </c>
      <c r="J165" s="226">
        <v>0</v>
      </c>
      <c r="K165" s="227">
        <v>0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</v>
      </c>
      <c r="D168" s="225">
        <v>1.1651376623376624</v>
      </c>
      <c r="E168" s="221">
        <v>0</v>
      </c>
      <c r="F168" s="225">
        <v>0</v>
      </c>
      <c r="G168" s="225">
        <v>0</v>
      </c>
      <c r="H168" s="225">
        <v>0</v>
      </c>
      <c r="I168" s="226">
        <v>0</v>
      </c>
      <c r="J168" s="226">
        <v>0</v>
      </c>
      <c r="K168" s="227">
        <v>0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</v>
      </c>
      <c r="D169" s="225">
        <v>2.0971110389610388</v>
      </c>
      <c r="E169" s="221">
        <v>5.6458291694352152</v>
      </c>
      <c r="F169" s="225">
        <v>5.1777953784860555</v>
      </c>
      <c r="G169" s="225">
        <v>1.6345863088227219</v>
      </c>
      <c r="H169" s="225">
        <v>2.09659998336604</v>
      </c>
      <c r="I169" s="226">
        <v>4.2229886650170005</v>
      </c>
      <c r="J169" s="226">
        <v>4.5443910921860837</v>
      </c>
      <c r="K169" s="227">
        <v>4.6955824378944833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2.4031799999999999</v>
      </c>
      <c r="D170" s="225">
        <v>4.63788</v>
      </c>
      <c r="E170" s="221">
        <v>6.3226800935999998</v>
      </c>
      <c r="F170" s="225">
        <v>0.33368408892000001</v>
      </c>
      <c r="G170" s="225">
        <v>0.42020451169625234</v>
      </c>
      <c r="H170" s="225">
        <v>0.42977856853411139</v>
      </c>
      <c r="I170" s="226">
        <v>0.46095332241577303</v>
      </c>
      <c r="J170" s="226">
        <v>0.5883062265723692</v>
      </c>
      <c r="K170" s="227">
        <v>0.75084439007826231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</v>
      </c>
      <c r="D175" s="225">
        <v>0</v>
      </c>
      <c r="E175" s="221">
        <v>0</v>
      </c>
      <c r="F175" s="225">
        <v>0</v>
      </c>
      <c r="G175" s="225">
        <v>0</v>
      </c>
      <c r="H175" s="225">
        <v>0</v>
      </c>
      <c r="I175" s="226">
        <v>0</v>
      </c>
      <c r="J175" s="226">
        <v>0</v>
      </c>
      <c r="K175" s="227">
        <v>0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</v>
      </c>
      <c r="D176" s="225">
        <v>0</v>
      </c>
      <c r="E176" s="221">
        <v>0</v>
      </c>
      <c r="F176" s="225">
        <v>0</v>
      </c>
      <c r="G176" s="225">
        <v>0</v>
      </c>
      <c r="H176" s="225">
        <v>0</v>
      </c>
      <c r="I176" s="226">
        <v>0</v>
      </c>
      <c r="J176" s="226">
        <v>0</v>
      </c>
      <c r="K176" s="227">
        <v>0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</v>
      </c>
      <c r="E180" s="221">
        <v>0</v>
      </c>
      <c r="F180" s="225">
        <v>0</v>
      </c>
      <c r="G180" s="225">
        <v>0</v>
      </c>
      <c r="H180" s="225">
        <v>0</v>
      </c>
      <c r="I180" s="226">
        <v>0</v>
      </c>
      <c r="J180" s="226">
        <v>0</v>
      </c>
      <c r="K180" s="227">
        <v>0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</v>
      </c>
      <c r="D186" s="225">
        <v>0</v>
      </c>
      <c r="E186" s="221">
        <v>0</v>
      </c>
      <c r="F186" s="225">
        <v>0</v>
      </c>
      <c r="G186" s="225">
        <v>0</v>
      </c>
      <c r="H186" s="225">
        <v>0</v>
      </c>
      <c r="I186" s="226">
        <v>0</v>
      </c>
      <c r="J186" s="226">
        <v>0</v>
      </c>
      <c r="K186" s="227">
        <v>0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</v>
      </c>
      <c r="D190" s="225">
        <v>0</v>
      </c>
      <c r="E190" s="221">
        <v>0</v>
      </c>
      <c r="F190" s="225">
        <v>0</v>
      </c>
      <c r="G190" s="225">
        <v>0</v>
      </c>
      <c r="H190" s="225">
        <v>0</v>
      </c>
      <c r="I190" s="226">
        <v>0</v>
      </c>
      <c r="J190" s="226">
        <v>0</v>
      </c>
      <c r="K190" s="227">
        <v>0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3.3702807272727271</v>
      </c>
      <c r="D192" s="225">
        <v>2.0217600000000004</v>
      </c>
      <c r="E192" s="221">
        <v>1.1194560000000007</v>
      </c>
      <c r="F192" s="225">
        <v>0.76987690792639074</v>
      </c>
      <c r="G192" s="225">
        <v>0</v>
      </c>
      <c r="H192" s="225">
        <v>0</v>
      </c>
      <c r="I192" s="226">
        <v>0</v>
      </c>
      <c r="J192" s="226">
        <v>0</v>
      </c>
      <c r="K192" s="227">
        <v>0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36.422617145362096</v>
      </c>
      <c r="D193" s="225">
        <v>32.9748285170716</v>
      </c>
      <c r="E193" s="221">
        <v>28.616007364977701</v>
      </c>
      <c r="F193" s="225">
        <v>15.8426894387755</v>
      </c>
      <c r="G193" s="225">
        <v>11.780000851778885</v>
      </c>
      <c r="H193" s="225">
        <v>10.631682964541053</v>
      </c>
      <c r="I193" s="226">
        <v>10.760520473746723</v>
      </c>
      <c r="J193" s="226">
        <v>7.8970829013612729</v>
      </c>
      <c r="K193" s="227">
        <v>6.0303794691385519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</v>
      </c>
      <c r="D195" s="225">
        <v>0</v>
      </c>
      <c r="E195" s="221">
        <v>0</v>
      </c>
      <c r="F195" s="225">
        <v>0</v>
      </c>
      <c r="G195" s="225">
        <v>0</v>
      </c>
      <c r="H195" s="225">
        <v>0</v>
      </c>
      <c r="I195" s="226">
        <v>0</v>
      </c>
      <c r="J195" s="226">
        <v>0</v>
      </c>
      <c r="K195" s="227">
        <v>0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2.7378000000000005</v>
      </c>
      <c r="D197" s="225">
        <v>1.7887324675324674</v>
      </c>
      <c r="E197" s="221">
        <v>0.67888764119601319</v>
      </c>
      <c r="F197" s="225">
        <v>0.77250764940239036</v>
      </c>
      <c r="G197" s="225">
        <v>1.8693523961301466</v>
      </c>
      <c r="H197" s="225">
        <v>2.1071188965595535</v>
      </c>
      <c r="I197" s="226">
        <v>2.1732803411644537</v>
      </c>
      <c r="J197" s="226">
        <v>2.3386839526767034</v>
      </c>
      <c r="K197" s="227">
        <v>2.41649168683053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v>104.15983128620864</v>
      </c>
      <c r="D202" s="231">
        <v>99.518448011576965</v>
      </c>
      <c r="E202" s="231">
        <v>132.20090210698351</v>
      </c>
      <c r="F202" s="231">
        <v>178.9890962545075</v>
      </c>
      <c r="G202" s="231">
        <v>127.88451861332379</v>
      </c>
      <c r="H202" s="231">
        <v>144.1698571796905</v>
      </c>
      <c r="I202" s="232">
        <v>258.7613613289472</v>
      </c>
      <c r="J202" s="232">
        <v>276.29827992464635</v>
      </c>
      <c r="K202" s="233">
        <v>286.36130685005628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0">SUMIF($M$7:$M$201,$N$204,C$7:C$201)</f>
        <v>0</v>
      </c>
      <c r="D204" s="225">
        <f t="shared" si="0"/>
        <v>0</v>
      </c>
      <c r="E204" s="225">
        <f t="shared" si="0"/>
        <v>0</v>
      </c>
      <c r="F204" s="225">
        <f t="shared" si="0"/>
        <v>0</v>
      </c>
      <c r="G204" s="225">
        <f t="shared" si="0"/>
        <v>0</v>
      </c>
      <c r="H204" s="225">
        <f t="shared" si="0"/>
        <v>0</v>
      </c>
      <c r="I204" s="225">
        <f t="shared" si="0"/>
        <v>0</v>
      </c>
      <c r="J204" s="225">
        <f t="shared" si="0"/>
        <v>0</v>
      </c>
      <c r="K204" s="227">
        <f t="shared" si="0"/>
        <v>0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1">SUMIF($M$7:$M$201,$N$205,C$7:C$201)</f>
        <v>0</v>
      </c>
      <c r="D205" s="225">
        <f t="shared" si="1"/>
        <v>0</v>
      </c>
      <c r="E205" s="225">
        <f t="shared" si="1"/>
        <v>0</v>
      </c>
      <c r="F205" s="225">
        <f t="shared" si="1"/>
        <v>0</v>
      </c>
      <c r="G205" s="225">
        <f t="shared" si="1"/>
        <v>0</v>
      </c>
      <c r="H205" s="225">
        <f t="shared" si="1"/>
        <v>0</v>
      </c>
      <c r="I205" s="225">
        <f t="shared" si="1"/>
        <v>0</v>
      </c>
      <c r="J205" s="225">
        <f t="shared" si="1"/>
        <v>0</v>
      </c>
      <c r="K205" s="227">
        <f t="shared" si="1"/>
        <v>0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2">SUMIF($M$7:$M$201,$N$206,C$7:C$201)</f>
        <v>0</v>
      </c>
      <c r="D206" s="225">
        <f t="shared" si="2"/>
        <v>0</v>
      </c>
      <c r="E206" s="221">
        <f t="shared" si="2"/>
        <v>0</v>
      </c>
      <c r="F206" s="225">
        <f t="shared" si="2"/>
        <v>0</v>
      </c>
      <c r="G206" s="225">
        <f t="shared" si="2"/>
        <v>0</v>
      </c>
      <c r="H206" s="225">
        <f t="shared" si="2"/>
        <v>0</v>
      </c>
      <c r="I206" s="226">
        <f t="shared" si="2"/>
        <v>0</v>
      </c>
      <c r="J206" s="226">
        <f t="shared" si="2"/>
        <v>0</v>
      </c>
      <c r="K206" s="227">
        <f t="shared" si="2"/>
        <v>0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3">SUMIF($M$7:$M$201,$N$207,C$7:C$201)</f>
        <v>0</v>
      </c>
      <c r="D207" s="225">
        <f t="shared" si="3"/>
        <v>0</v>
      </c>
      <c r="E207" s="221">
        <f t="shared" si="3"/>
        <v>0</v>
      </c>
      <c r="F207" s="225">
        <f t="shared" si="3"/>
        <v>0</v>
      </c>
      <c r="G207" s="225">
        <f t="shared" si="3"/>
        <v>0</v>
      </c>
      <c r="H207" s="225">
        <f t="shared" si="3"/>
        <v>0</v>
      </c>
      <c r="I207" s="226">
        <f t="shared" si="3"/>
        <v>0</v>
      </c>
      <c r="J207" s="226">
        <f t="shared" si="3"/>
        <v>0</v>
      </c>
      <c r="K207" s="227">
        <f t="shared" si="3"/>
        <v>0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4">SUMIF($M$7:$M$201,$N$208,C$7:C$201)</f>
        <v>0</v>
      </c>
      <c r="D208" s="225">
        <f t="shared" si="4"/>
        <v>0</v>
      </c>
      <c r="E208" s="221">
        <f t="shared" si="4"/>
        <v>0</v>
      </c>
      <c r="F208" s="225">
        <f t="shared" si="4"/>
        <v>0</v>
      </c>
      <c r="G208" s="225">
        <f t="shared" si="4"/>
        <v>0</v>
      </c>
      <c r="H208" s="225">
        <f t="shared" si="4"/>
        <v>0</v>
      </c>
      <c r="I208" s="226">
        <f t="shared" si="4"/>
        <v>0</v>
      </c>
      <c r="J208" s="226">
        <f t="shared" si="4"/>
        <v>0</v>
      </c>
      <c r="K208" s="227">
        <f t="shared" si="4"/>
        <v>0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5">SUMIF($N$7:$N$208,$B$210,C$7:C$208)</f>
        <v>0</v>
      </c>
      <c r="D210" s="240">
        <f t="shared" si="5"/>
        <v>1.1651376623376624</v>
      </c>
      <c r="E210" s="240">
        <f t="shared" si="5"/>
        <v>0</v>
      </c>
      <c r="F210" s="240">
        <f t="shared" si="5"/>
        <v>0</v>
      </c>
      <c r="G210" s="240">
        <f t="shared" si="5"/>
        <v>0</v>
      </c>
      <c r="H210" s="240">
        <f t="shared" si="5"/>
        <v>0</v>
      </c>
      <c r="I210" s="241">
        <f t="shared" si="5"/>
        <v>0</v>
      </c>
      <c r="J210" s="241">
        <f t="shared" si="5"/>
        <v>0</v>
      </c>
      <c r="K210" s="242">
        <f t="shared" si="5"/>
        <v>0</v>
      </c>
    </row>
    <row r="211" spans="2:11">
      <c r="B211" s="239" t="s">
        <v>25</v>
      </c>
      <c r="C211" s="243">
        <f t="shared" ref="C211:K211" si="6">SUMIF($N$7:$N$208,$B$211,C$7:C$208)</f>
        <v>4.1417999999999999</v>
      </c>
      <c r="D211" s="243">
        <f t="shared" si="6"/>
        <v>3.5788324675324672</v>
      </c>
      <c r="E211" s="243">
        <f t="shared" si="6"/>
        <v>0.80034996677740855</v>
      </c>
      <c r="F211" s="243">
        <f t="shared" si="6"/>
        <v>1.277108605577689</v>
      </c>
      <c r="G211" s="243">
        <f t="shared" si="6"/>
        <v>2.4617528033544884</v>
      </c>
      <c r="H211" s="243">
        <f t="shared" si="6"/>
        <v>2.7748678426523696</v>
      </c>
      <c r="I211" s="244">
        <f t="shared" si="6"/>
        <v>3.7037594546605477</v>
      </c>
      <c r="J211" s="244">
        <f t="shared" si="6"/>
        <v>3.9856444827307196</v>
      </c>
      <c r="K211" s="245">
        <f t="shared" si="6"/>
        <v>4.1182463958661142</v>
      </c>
    </row>
    <row r="212" spans="2:11">
      <c r="B212" s="239" t="s">
        <v>239</v>
      </c>
      <c r="C212" s="243">
        <f t="shared" ref="C212:K212" si="7">SUMIF($N$7:$N$208,$B$212,C$7:C$208)</f>
        <v>0</v>
      </c>
      <c r="D212" s="243">
        <f t="shared" si="7"/>
        <v>0</v>
      </c>
      <c r="E212" s="243">
        <f t="shared" si="7"/>
        <v>0</v>
      </c>
      <c r="F212" s="243">
        <f t="shared" si="7"/>
        <v>0</v>
      </c>
      <c r="G212" s="243">
        <f t="shared" si="7"/>
        <v>0</v>
      </c>
      <c r="H212" s="243">
        <f t="shared" si="7"/>
        <v>0</v>
      </c>
      <c r="I212" s="244">
        <f t="shared" si="7"/>
        <v>0</v>
      </c>
      <c r="J212" s="244">
        <f t="shared" si="7"/>
        <v>0</v>
      </c>
      <c r="K212" s="245">
        <f t="shared" si="7"/>
        <v>0</v>
      </c>
    </row>
    <row r="213" spans="2:11">
      <c r="B213" s="239" t="s">
        <v>429</v>
      </c>
      <c r="C213" s="243">
        <f t="shared" ref="C213:K213" si="8">SUMIF($N$7:$N$208,$B$213,C$7:C$208)</f>
        <v>71.608250338816646</v>
      </c>
      <c r="D213" s="243">
        <f t="shared" si="8"/>
        <v>72.924791226162512</v>
      </c>
      <c r="E213" s="243">
        <f t="shared" si="8"/>
        <v>66.029693234325208</v>
      </c>
      <c r="F213" s="243">
        <f t="shared" si="8"/>
        <v>38.169177723390803</v>
      </c>
      <c r="G213" s="243">
        <f t="shared" si="8"/>
        <v>24.901840784092332</v>
      </c>
      <c r="H213" s="243">
        <f t="shared" si="8"/>
        <v>27.195297048238697</v>
      </c>
      <c r="I213" s="244">
        <f t="shared" si="8"/>
        <v>43.004238105936871</v>
      </c>
      <c r="J213" s="244">
        <f t="shared" si="8"/>
        <v>43.194779909628039</v>
      </c>
      <c r="K213" s="245">
        <f t="shared" si="8"/>
        <v>44.068386871541087</v>
      </c>
    </row>
    <row r="214" spans="2:11">
      <c r="B214" s="239" t="s">
        <v>430</v>
      </c>
      <c r="C214" s="243">
        <f t="shared" ref="C214:K214" si="9">SUMIF($N$7:$N$208,$B$214,C$7:C$208)</f>
        <v>0</v>
      </c>
      <c r="D214" s="243">
        <f t="shared" si="9"/>
        <v>9.6546635828833267</v>
      </c>
      <c r="E214" s="243">
        <f t="shared" si="9"/>
        <v>44.501645780730897</v>
      </c>
      <c r="F214" s="243">
        <f t="shared" si="9"/>
        <v>125.42200494023902</v>
      </c>
      <c r="G214" s="243">
        <f t="shared" si="9"/>
        <v>91.215127342576238</v>
      </c>
      <c r="H214" s="243">
        <f t="shared" si="9"/>
        <v>107.34320539271249</v>
      </c>
      <c r="I214" s="244">
        <f t="shared" si="9"/>
        <v>207.42950959623334</v>
      </c>
      <c r="J214" s="244">
        <f t="shared" si="9"/>
        <v>223.2165157047267</v>
      </c>
      <c r="K214" s="245">
        <f t="shared" si="9"/>
        <v>230.64290236668617</v>
      </c>
    </row>
    <row r="215" spans="2:11">
      <c r="B215" s="239" t="s">
        <v>431</v>
      </c>
      <c r="C215" s="243">
        <f t="shared" ref="C215:K215" si="10">SUMIF($N$7:$N$208,$B$215,C$7:C$208)</f>
        <v>28.409780947391997</v>
      </c>
      <c r="D215" s="243">
        <f t="shared" si="10"/>
        <v>12.195023072661</v>
      </c>
      <c r="E215" s="243">
        <f t="shared" si="10"/>
        <v>20.869213125150001</v>
      </c>
      <c r="F215" s="243">
        <f t="shared" si="10"/>
        <v>14.1208049853</v>
      </c>
      <c r="G215" s="243">
        <f t="shared" si="10"/>
        <v>9.3057976833007352</v>
      </c>
      <c r="H215" s="243">
        <f t="shared" si="10"/>
        <v>6.8564868960869481</v>
      </c>
      <c r="I215" s="244">
        <f t="shared" si="10"/>
        <v>4.6238541721164514</v>
      </c>
      <c r="J215" s="244">
        <f t="shared" si="10"/>
        <v>5.9013398275609292</v>
      </c>
      <c r="K215" s="245">
        <f t="shared" si="10"/>
        <v>7.5317712159629435</v>
      </c>
    </row>
    <row r="216" spans="2:11">
      <c r="B216" s="246" t="s">
        <v>476</v>
      </c>
      <c r="C216" s="247">
        <f t="shared" ref="C216:K217" si="11">SUMIF($O$7:$O$208,$B216,C$7:C$208)</f>
        <v>15.658084472727273</v>
      </c>
      <c r="D216" s="247">
        <f t="shared" si="11"/>
        <v>17.7525738</v>
      </c>
      <c r="E216" s="247">
        <f t="shared" si="11"/>
        <v>14.2232285936</v>
      </c>
      <c r="F216" s="247">
        <f t="shared" si="11"/>
        <v>4.130172826447974</v>
      </c>
      <c r="G216" s="247">
        <f t="shared" si="11"/>
        <v>1.0063415872083801</v>
      </c>
      <c r="H216" s="247">
        <f t="shared" si="11"/>
        <v>1.0292703547157573</v>
      </c>
      <c r="I216" s="247">
        <f t="shared" si="11"/>
        <v>1.1039303129714644</v>
      </c>
      <c r="J216" s="247">
        <f t="shared" si="11"/>
        <v>1.4089259047303346</v>
      </c>
      <c r="K216" s="248">
        <f t="shared" si="11"/>
        <v>1.7981861551359577</v>
      </c>
    </row>
    <row r="217" spans="2:11" ht="13.5" thickBot="1">
      <c r="B217" s="246" t="s">
        <v>475</v>
      </c>
      <c r="C217" s="247">
        <f t="shared" si="11"/>
        <v>2.7378000000000005</v>
      </c>
      <c r="D217" s="247">
        <f t="shared" si="11"/>
        <v>1.7887324675324674</v>
      </c>
      <c r="E217" s="247">
        <f t="shared" si="11"/>
        <v>0.67888764119601319</v>
      </c>
      <c r="F217" s="247">
        <f t="shared" si="11"/>
        <v>0.77250764940239036</v>
      </c>
      <c r="G217" s="247">
        <f t="shared" si="11"/>
        <v>1.8693523961301466</v>
      </c>
      <c r="H217" s="247">
        <f t="shared" si="11"/>
        <v>2.1071188965595535</v>
      </c>
      <c r="I217" s="247">
        <f t="shared" si="11"/>
        <v>2.1732803411644537</v>
      </c>
      <c r="J217" s="247">
        <f t="shared" si="11"/>
        <v>2.3386839526767034</v>
      </c>
      <c r="K217" s="248">
        <f t="shared" si="11"/>
        <v>2.41649168683053</v>
      </c>
    </row>
    <row r="218" spans="2:11" ht="13.5" thickBot="1">
      <c r="B218" s="249" t="s">
        <v>428</v>
      </c>
      <c r="C218" s="250">
        <f t="shared" ref="C218:K218" si="12">SUM(C210:C215)</f>
        <v>104.15983128620864</v>
      </c>
      <c r="D218" s="250">
        <f t="shared" si="12"/>
        <v>99.518448011576979</v>
      </c>
      <c r="E218" s="250">
        <f t="shared" si="12"/>
        <v>132.20090210698351</v>
      </c>
      <c r="F218" s="250">
        <f t="shared" si="12"/>
        <v>178.9890962545075</v>
      </c>
      <c r="G218" s="250">
        <f t="shared" si="12"/>
        <v>127.88451861332379</v>
      </c>
      <c r="H218" s="250">
        <f t="shared" si="12"/>
        <v>144.1698571796905</v>
      </c>
      <c r="I218" s="251">
        <f t="shared" si="12"/>
        <v>258.7613613289472</v>
      </c>
      <c r="J218" s="251">
        <f t="shared" si="12"/>
        <v>276.29827992464641</v>
      </c>
      <c r="K218" s="252">
        <f t="shared" si="12"/>
        <v>286.36130685005628</v>
      </c>
    </row>
    <row r="219" spans="2:11" ht="12" customHeight="1" thickTop="1">
      <c r="C219" s="253"/>
      <c r="D219" s="253"/>
      <c r="E219" s="253"/>
      <c r="F219" s="253"/>
      <c r="G219" s="253"/>
      <c r="H219" s="253"/>
      <c r="I219" s="253"/>
      <c r="J219" s="253"/>
      <c r="K219" s="253"/>
    </row>
    <row r="220" spans="2:11" ht="13.5" thickBot="1">
      <c r="C220" s="253"/>
      <c r="D220" s="253"/>
      <c r="E220" s="253"/>
      <c r="F220" s="253"/>
      <c r="G220" s="253"/>
      <c r="H220" s="253"/>
      <c r="I220" s="253"/>
      <c r="J220" s="253"/>
      <c r="K220" s="253"/>
    </row>
    <row r="221" spans="2:11" ht="15.75" thickTop="1">
      <c r="B221" s="254" t="s">
        <v>24</v>
      </c>
      <c r="C221" s="255">
        <f>C210/C$218</f>
        <v>0</v>
      </c>
      <c r="D221" s="255">
        <f t="shared" ref="D221:K221" si="13">D210/D$218</f>
        <v>1.1707755553042005E-2</v>
      </c>
      <c r="E221" s="255">
        <f t="shared" si="13"/>
        <v>0</v>
      </c>
      <c r="F221" s="255">
        <f t="shared" si="13"/>
        <v>0</v>
      </c>
      <c r="G221" s="255">
        <f t="shared" si="13"/>
        <v>0</v>
      </c>
      <c r="H221" s="255">
        <f t="shared" si="13"/>
        <v>0</v>
      </c>
      <c r="I221" s="255">
        <f t="shared" si="13"/>
        <v>0</v>
      </c>
      <c r="J221" s="255">
        <f t="shared" si="13"/>
        <v>0</v>
      </c>
      <c r="K221" s="256">
        <f t="shared" si="13"/>
        <v>0</v>
      </c>
    </row>
    <row r="222" spans="2:11" ht="15">
      <c r="B222" s="257" t="s">
        <v>25</v>
      </c>
      <c r="C222" s="258">
        <f t="shared" ref="C222:K226" si="14">C211/C$218</f>
        <v>3.9763889292593335E-2</v>
      </c>
      <c r="D222" s="258">
        <f t="shared" si="14"/>
        <v>3.5961497983933007E-2</v>
      </c>
      <c r="E222" s="258">
        <f t="shared" si="14"/>
        <v>6.0540431572072466E-3</v>
      </c>
      <c r="F222" s="258">
        <f t="shared" si="14"/>
        <v>7.1351195815958952E-3</v>
      </c>
      <c r="G222" s="258">
        <f t="shared" si="14"/>
        <v>1.9249810923540576E-2</v>
      </c>
      <c r="H222" s="258">
        <f t="shared" si="14"/>
        <v>1.9247212260145533E-2</v>
      </c>
      <c r="I222" s="258">
        <f t="shared" si="14"/>
        <v>1.4313417720631749E-2</v>
      </c>
      <c r="J222" s="258">
        <f t="shared" si="14"/>
        <v>1.4425151267020941E-2</v>
      </c>
      <c r="K222" s="259">
        <f t="shared" si="14"/>
        <v>1.4381294879417836E-2</v>
      </c>
    </row>
    <row r="223" spans="2:11" ht="15">
      <c r="B223" s="257" t="s">
        <v>239</v>
      </c>
      <c r="C223" s="258">
        <f t="shared" si="14"/>
        <v>0</v>
      </c>
      <c r="D223" s="258">
        <f t="shared" si="14"/>
        <v>0</v>
      </c>
      <c r="E223" s="258">
        <f t="shared" si="14"/>
        <v>0</v>
      </c>
      <c r="F223" s="258">
        <f t="shared" si="14"/>
        <v>0</v>
      </c>
      <c r="G223" s="258">
        <f t="shared" si="14"/>
        <v>0</v>
      </c>
      <c r="H223" s="258">
        <f t="shared" si="14"/>
        <v>0</v>
      </c>
      <c r="I223" s="258">
        <f t="shared" si="14"/>
        <v>0</v>
      </c>
      <c r="J223" s="258">
        <f t="shared" si="14"/>
        <v>0</v>
      </c>
      <c r="K223" s="259">
        <f t="shared" si="14"/>
        <v>0</v>
      </c>
    </row>
    <row r="224" spans="2:11" ht="15">
      <c r="B224" s="257" t="s">
        <v>429</v>
      </c>
      <c r="C224" s="258">
        <f t="shared" si="14"/>
        <v>0.68748431573446667</v>
      </c>
      <c r="D224" s="258">
        <f t="shared" si="14"/>
        <v>0.7327766126103491</v>
      </c>
      <c r="E224" s="258">
        <f t="shared" si="14"/>
        <v>0.49946477052698712</v>
      </c>
      <c r="F224" s="258">
        <f t="shared" si="14"/>
        <v>0.21324861973221781</v>
      </c>
      <c r="G224" s="258">
        <f t="shared" si="14"/>
        <v>0.1947213083656078</v>
      </c>
      <c r="H224" s="258">
        <f t="shared" si="14"/>
        <v>0.18863372399920608</v>
      </c>
      <c r="I224" s="258">
        <f t="shared" si="14"/>
        <v>0.16619265675940026</v>
      </c>
      <c r="J224" s="258">
        <f t="shared" si="14"/>
        <v>0.15633387193509984</v>
      </c>
      <c r="K224" s="259">
        <f t="shared" si="14"/>
        <v>0.15389085682101616</v>
      </c>
    </row>
    <row r="225" spans="2:11" ht="15">
      <c r="B225" s="257" t="s">
        <v>430</v>
      </c>
      <c r="C225" s="258">
        <f t="shared" si="14"/>
        <v>0</v>
      </c>
      <c r="D225" s="258">
        <f t="shared" si="14"/>
        <v>9.7013807749093919E-2</v>
      </c>
      <c r="E225" s="258">
        <f t="shared" si="14"/>
        <v>0.33662134729396903</v>
      </c>
      <c r="F225" s="258">
        <f t="shared" si="14"/>
        <v>0.7007242763095437</v>
      </c>
      <c r="G225" s="258">
        <f t="shared" si="14"/>
        <v>0.71326168586815075</v>
      </c>
      <c r="H225" s="258">
        <f t="shared" si="14"/>
        <v>0.7445606695643876</v>
      </c>
      <c r="I225" s="258">
        <f t="shared" si="14"/>
        <v>0.80162474231437175</v>
      </c>
      <c r="J225" s="258">
        <f t="shared" si="14"/>
        <v>0.80788239349735924</v>
      </c>
      <c r="K225" s="259">
        <f t="shared" si="14"/>
        <v>0.80542621104692325</v>
      </c>
    </row>
    <row r="226" spans="2:11" ht="15.75" thickBot="1">
      <c r="B226" s="260" t="s">
        <v>431</v>
      </c>
      <c r="C226" s="261">
        <f t="shared" si="14"/>
        <v>0.27275179497293994</v>
      </c>
      <c r="D226" s="261">
        <f t="shared" si="14"/>
        <v>0.12254032610358186</v>
      </c>
      <c r="E226" s="261">
        <f t="shared" si="14"/>
        <v>0.15785983902183665</v>
      </c>
      <c r="F226" s="261">
        <f t="shared" si="14"/>
        <v>7.8891984376642688E-2</v>
      </c>
      <c r="G226" s="261">
        <f t="shared" si="14"/>
        <v>7.2767194842700847E-2</v>
      </c>
      <c r="H226" s="261">
        <f t="shared" si="14"/>
        <v>4.7558394176260829E-2</v>
      </c>
      <c r="I226" s="261">
        <f t="shared" si="14"/>
        <v>1.7869183205596269E-2</v>
      </c>
      <c r="J226" s="261">
        <f t="shared" si="14"/>
        <v>2.1358583300519915E-2</v>
      </c>
      <c r="K226" s="262">
        <f t="shared" si="14"/>
        <v>2.6301637252642895E-2</v>
      </c>
    </row>
    <row r="227" spans="2:11" ht="13.5" thickTop="1">
      <c r="C227" s="263">
        <f>1-SUM(C221:C226)</f>
        <v>0</v>
      </c>
      <c r="D227" s="263">
        <f t="shared" ref="D227:K227" si="15">1-SUM(D221:D226)</f>
        <v>0</v>
      </c>
      <c r="E227" s="263">
        <f t="shared" si="15"/>
        <v>0</v>
      </c>
      <c r="F227" s="263">
        <f t="shared" si="15"/>
        <v>0</v>
      </c>
      <c r="G227" s="263">
        <f t="shared" si="15"/>
        <v>0</v>
      </c>
      <c r="H227" s="263">
        <f t="shared" si="15"/>
        <v>0</v>
      </c>
      <c r="I227" s="263">
        <f t="shared" si="15"/>
        <v>0</v>
      </c>
      <c r="J227" s="263">
        <f t="shared" si="15"/>
        <v>0</v>
      </c>
      <c r="K227" s="263">
        <f t="shared" si="15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227"/>
  <sheetViews>
    <sheetView showGridLines="0" topLeftCell="C83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446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442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226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</v>
      </c>
      <c r="D9" s="225">
        <v>0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7.1999999999999994E-4</v>
      </c>
      <c r="D13" s="225">
        <v>6.7000000000000046E-4</v>
      </c>
      <c r="E13" s="221">
        <v>1.0800000000000011E-3</v>
      </c>
      <c r="F13" s="225">
        <v>1.0800000000000011E-3</v>
      </c>
      <c r="G13" s="225">
        <v>1.0800000000000011E-3</v>
      </c>
      <c r="H13" s="225">
        <v>1.0800000000000011E-3</v>
      </c>
      <c r="I13" s="226">
        <v>1.0800000000000011E-3</v>
      </c>
      <c r="J13" s="226">
        <v>1.0800000000000011E-3</v>
      </c>
      <c r="K13" s="227">
        <v>1.0800000000000011E-3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8.6040000000000005E-3</v>
      </c>
      <c r="D15" s="225">
        <v>8.6040000000000005E-3</v>
      </c>
      <c r="E15" s="221">
        <v>2.3900000000000002E-3</v>
      </c>
      <c r="F15" s="225">
        <v>2.3900000000000002E-3</v>
      </c>
      <c r="G15" s="225">
        <v>2.3900000000000002E-3</v>
      </c>
      <c r="H15" s="225">
        <v>2.3900000000000002E-3</v>
      </c>
      <c r="I15" s="226">
        <v>2.3900000000000002E-3</v>
      </c>
      <c r="J15" s="226">
        <v>2.3900000000000002E-3</v>
      </c>
      <c r="K15" s="227">
        <v>2.3900000000000002E-3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0.23899999999999999</v>
      </c>
      <c r="D16" s="225">
        <v>0.42876600000000004</v>
      </c>
      <c r="E16" s="221">
        <v>3.7134265060241055E-2</v>
      </c>
      <c r="F16" s="225">
        <v>4.7915180722891476E-3</v>
      </c>
      <c r="G16" s="225">
        <v>4.7915180722891477E-4</v>
      </c>
      <c r="H16" s="225">
        <v>0</v>
      </c>
      <c r="I16" s="226">
        <v>0</v>
      </c>
      <c r="J16" s="226">
        <v>0</v>
      </c>
      <c r="K16" s="227">
        <v>0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</v>
      </c>
      <c r="D23" s="225">
        <v>0</v>
      </c>
      <c r="E23" s="221">
        <v>0</v>
      </c>
      <c r="F23" s="225">
        <v>0</v>
      </c>
      <c r="G23" s="225">
        <v>0</v>
      </c>
      <c r="H23" s="225">
        <v>0</v>
      </c>
      <c r="I23" s="226">
        <v>0</v>
      </c>
      <c r="J23" s="226">
        <v>0</v>
      </c>
      <c r="K23" s="227">
        <v>0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0.13861999999999999</v>
      </c>
      <c r="D30" s="225">
        <v>0.24138999999999999</v>
      </c>
      <c r="E30" s="221">
        <v>0.24617000000000003</v>
      </c>
      <c r="F30" s="225">
        <v>0.45648999999999995</v>
      </c>
      <c r="G30" s="225">
        <v>7.0370185027171767E-2</v>
      </c>
      <c r="H30" s="225">
        <v>0</v>
      </c>
      <c r="I30" s="226">
        <v>0</v>
      </c>
      <c r="J30" s="226">
        <v>0</v>
      </c>
      <c r="K30" s="227">
        <v>0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</v>
      </c>
      <c r="D32" s="225">
        <v>0</v>
      </c>
      <c r="E32" s="221">
        <v>0</v>
      </c>
      <c r="F32" s="225">
        <v>0</v>
      </c>
      <c r="G32" s="225">
        <v>0</v>
      </c>
      <c r="H32" s="225">
        <v>0</v>
      </c>
      <c r="I32" s="226">
        <v>0</v>
      </c>
      <c r="J32" s="226">
        <v>0</v>
      </c>
      <c r="K32" s="227">
        <v>0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</v>
      </c>
      <c r="D37" s="225">
        <v>0</v>
      </c>
      <c r="E37" s="221">
        <v>0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0.23560925064864383</v>
      </c>
      <c r="D38" s="225">
        <v>0.23009059039281507</v>
      </c>
      <c r="E38" s="221">
        <v>0.47117840642026559</v>
      </c>
      <c r="F38" s="225">
        <v>0.20078258468692728</v>
      </c>
      <c r="G38" s="225">
        <v>0.10039129234346364</v>
      </c>
      <c r="H38" s="225">
        <v>0.10039129234346364</v>
      </c>
      <c r="I38" s="226">
        <v>0.10039129234346364</v>
      </c>
      <c r="J38" s="226">
        <v>0</v>
      </c>
      <c r="K38" s="227">
        <v>0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</v>
      </c>
      <c r="D42" s="225">
        <v>0</v>
      </c>
      <c r="E42" s="221">
        <v>0</v>
      </c>
      <c r="F42" s="225">
        <v>0</v>
      </c>
      <c r="G42" s="225">
        <v>0</v>
      </c>
      <c r="H42" s="225">
        <v>0</v>
      </c>
      <c r="I42" s="226">
        <v>0</v>
      </c>
      <c r="J42" s="226">
        <v>0</v>
      </c>
      <c r="K42" s="227">
        <v>0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3.8148510497838239E-2</v>
      </c>
      <c r="D43" s="225">
        <v>0.16351397354420444</v>
      </c>
      <c r="E43" s="221">
        <v>0.72967297499999995</v>
      </c>
      <c r="F43" s="225">
        <v>1.2512081156000001</v>
      </c>
      <c r="G43" s="225">
        <v>1.23459991</v>
      </c>
      <c r="H43" s="225">
        <v>1.6034929810962877</v>
      </c>
      <c r="I43" s="226">
        <v>2.0828723683912509</v>
      </c>
      <c r="J43" s="226">
        <v>2.1837031422127788</v>
      </c>
      <c r="K43" s="227">
        <v>2.3116887896422234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</v>
      </c>
      <c r="D44" s="225">
        <v>0</v>
      </c>
      <c r="E44" s="221">
        <v>0</v>
      </c>
      <c r="F44" s="225">
        <v>0</v>
      </c>
      <c r="G44" s="225">
        <v>0</v>
      </c>
      <c r="H44" s="225">
        <v>0</v>
      </c>
      <c r="I44" s="226">
        <v>0</v>
      </c>
      <c r="J44" s="226">
        <v>0</v>
      </c>
      <c r="K44" s="227">
        <v>0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</v>
      </c>
      <c r="D51" s="225">
        <v>0</v>
      </c>
      <c r="E51" s="221">
        <v>0</v>
      </c>
      <c r="F51" s="225">
        <v>0</v>
      </c>
      <c r="G51" s="225">
        <v>0</v>
      </c>
      <c r="H51" s="225">
        <v>0</v>
      </c>
      <c r="I51" s="226">
        <v>0</v>
      </c>
      <c r="J51" s="226">
        <v>0</v>
      </c>
      <c r="K51" s="227">
        <v>0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</v>
      </c>
      <c r="D54" s="225">
        <v>0</v>
      </c>
      <c r="E54" s="221">
        <v>0</v>
      </c>
      <c r="F54" s="225">
        <v>0</v>
      </c>
      <c r="G54" s="225">
        <v>0</v>
      </c>
      <c r="H54" s="225">
        <v>0</v>
      </c>
      <c r="I54" s="226">
        <v>0</v>
      </c>
      <c r="J54" s="226">
        <v>0</v>
      </c>
      <c r="K54" s="227">
        <v>0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3.107E-2</v>
      </c>
      <c r="D55" s="225">
        <v>3.585E-2</v>
      </c>
      <c r="E55" s="221">
        <v>2.1294899999999999E-2</v>
      </c>
      <c r="F55" s="225">
        <v>2.1294899999999999E-2</v>
      </c>
      <c r="G55" s="225">
        <v>2.1294899999999999E-3</v>
      </c>
      <c r="H55" s="225">
        <v>0</v>
      </c>
      <c r="I55" s="226">
        <v>0</v>
      </c>
      <c r="J55" s="226">
        <v>0</v>
      </c>
      <c r="K55" s="227">
        <v>0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0</v>
      </c>
      <c r="E60" s="221">
        <v>0</v>
      </c>
      <c r="F60" s="225">
        <v>0</v>
      </c>
      <c r="G60" s="225">
        <v>0</v>
      </c>
      <c r="H60" s="225">
        <v>0</v>
      </c>
      <c r="I60" s="226">
        <v>0</v>
      </c>
      <c r="J60" s="226">
        <v>0</v>
      </c>
      <c r="K60" s="227">
        <v>0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</v>
      </c>
      <c r="D64" s="225">
        <v>0</v>
      </c>
      <c r="E64" s="221">
        <v>0</v>
      </c>
      <c r="F64" s="225">
        <v>0</v>
      </c>
      <c r="G64" s="225">
        <v>0</v>
      </c>
      <c r="H64" s="225">
        <v>0</v>
      </c>
      <c r="I64" s="226">
        <v>0</v>
      </c>
      <c r="J64" s="226">
        <v>0</v>
      </c>
      <c r="K64" s="227">
        <v>0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</v>
      </c>
      <c r="D67" s="225">
        <v>0</v>
      </c>
      <c r="E67" s="221">
        <v>0</v>
      </c>
      <c r="F67" s="225">
        <v>0</v>
      </c>
      <c r="G67" s="225">
        <v>0</v>
      </c>
      <c r="H67" s="225">
        <v>0</v>
      </c>
      <c r="I67" s="226">
        <v>0</v>
      </c>
      <c r="J67" s="226">
        <v>0</v>
      </c>
      <c r="K67" s="227">
        <v>0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0.80925400000000003</v>
      </c>
      <c r="D68" s="225">
        <v>0.89552702500000014</v>
      </c>
      <c r="E68" s="221">
        <v>0.78801885000000005</v>
      </c>
      <c r="F68" s="225">
        <v>0.37831309999999996</v>
      </c>
      <c r="G68" s="225">
        <v>3.783131E-2</v>
      </c>
      <c r="H68" s="225">
        <v>0</v>
      </c>
      <c r="I68" s="226">
        <v>0</v>
      </c>
      <c r="J68" s="226">
        <v>0</v>
      </c>
      <c r="K68" s="227">
        <v>0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</v>
      </c>
      <c r="D71" s="225">
        <v>0</v>
      </c>
      <c r="E71" s="221">
        <v>0</v>
      </c>
      <c r="F71" s="225">
        <v>0</v>
      </c>
      <c r="G71" s="225">
        <v>0</v>
      </c>
      <c r="H71" s="225">
        <v>0</v>
      </c>
      <c r="I71" s="226">
        <v>0</v>
      </c>
      <c r="J71" s="226">
        <v>0</v>
      </c>
      <c r="K71" s="227">
        <v>0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0.17686000000000002</v>
      </c>
      <c r="D72" s="225">
        <v>0.18515329999999999</v>
      </c>
      <c r="E72" s="221">
        <v>0.32014050000000005</v>
      </c>
      <c r="F72" s="225">
        <v>0.68729230000000008</v>
      </c>
      <c r="G72" s="225">
        <v>6.8729230000000016E-2</v>
      </c>
      <c r="H72" s="225">
        <v>0</v>
      </c>
      <c r="I72" s="226">
        <v>0</v>
      </c>
      <c r="J72" s="226">
        <v>0</v>
      </c>
      <c r="K72" s="227">
        <v>0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</v>
      </c>
      <c r="D74" s="225">
        <v>0</v>
      </c>
      <c r="E74" s="221">
        <v>0</v>
      </c>
      <c r="F74" s="225">
        <v>0</v>
      </c>
      <c r="G74" s="225">
        <v>0</v>
      </c>
      <c r="H74" s="225">
        <v>0</v>
      </c>
      <c r="I74" s="226">
        <v>0</v>
      </c>
      <c r="J74" s="226">
        <v>0</v>
      </c>
      <c r="K74" s="227">
        <v>0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</v>
      </c>
      <c r="D83" s="225">
        <v>0</v>
      </c>
      <c r="E83" s="221">
        <v>0</v>
      </c>
      <c r="F83" s="225">
        <v>0</v>
      </c>
      <c r="G83" s="225">
        <v>0</v>
      </c>
      <c r="H83" s="225">
        <v>0</v>
      </c>
      <c r="I83" s="226">
        <v>0</v>
      </c>
      <c r="J83" s="226">
        <v>0</v>
      </c>
      <c r="K83" s="227">
        <v>0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0</v>
      </c>
      <c r="E84" s="221">
        <v>0</v>
      </c>
      <c r="F84" s="225">
        <v>0</v>
      </c>
      <c r="G84" s="225">
        <v>0</v>
      </c>
      <c r="H84" s="225">
        <v>0</v>
      </c>
      <c r="I84" s="226">
        <v>0</v>
      </c>
      <c r="J84" s="226">
        <v>0</v>
      </c>
      <c r="K84" s="227">
        <v>0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0</v>
      </c>
      <c r="D85" s="225">
        <v>0</v>
      </c>
      <c r="E85" s="221">
        <v>0</v>
      </c>
      <c r="F85" s="225">
        <v>0</v>
      </c>
      <c r="G85" s="225">
        <v>0</v>
      </c>
      <c r="H85" s="225">
        <v>0</v>
      </c>
      <c r="I85" s="226">
        <v>0</v>
      </c>
      <c r="J85" s="226">
        <v>0</v>
      </c>
      <c r="K85" s="227">
        <v>0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</v>
      </c>
      <c r="D86" s="225">
        <v>0</v>
      </c>
      <c r="E86" s="221">
        <v>0</v>
      </c>
      <c r="F86" s="225">
        <v>0</v>
      </c>
      <c r="G86" s="225">
        <v>0</v>
      </c>
      <c r="H86" s="225">
        <v>0</v>
      </c>
      <c r="I86" s="226">
        <v>0</v>
      </c>
      <c r="J86" s="226">
        <v>0</v>
      </c>
      <c r="K86" s="227">
        <v>0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</v>
      </c>
      <c r="D87" s="225">
        <v>0</v>
      </c>
      <c r="E87" s="221">
        <v>0</v>
      </c>
      <c r="F87" s="225">
        <v>0</v>
      </c>
      <c r="G87" s="225">
        <v>0</v>
      </c>
      <c r="H87" s="225">
        <v>0</v>
      </c>
      <c r="I87" s="226">
        <v>0</v>
      </c>
      <c r="J87" s="226">
        <v>0</v>
      </c>
      <c r="K87" s="227">
        <v>0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</v>
      </c>
      <c r="D89" s="225">
        <v>0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0.8414647199927181</v>
      </c>
      <c r="F90" s="225">
        <v>0.82164614134925817</v>
      </c>
      <c r="G90" s="225">
        <v>0.39858633304354113</v>
      </c>
      <c r="H90" s="225">
        <v>0.4332416729732973</v>
      </c>
      <c r="I90" s="226">
        <v>0.47091014327427394</v>
      </c>
      <c r="J90" s="226">
        <v>0.51185372246557892</v>
      </c>
      <c r="K90" s="227">
        <v>0.55635716695377213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1.1950000000000001E-2</v>
      </c>
      <c r="D91" s="225">
        <v>1.1950000000000001E-2</v>
      </c>
      <c r="E91" s="221">
        <v>0.17207999999999998</v>
      </c>
      <c r="F91" s="225">
        <v>8.4701600000000002E-2</v>
      </c>
      <c r="G91" s="225">
        <v>8.4701600000000009E-3</v>
      </c>
      <c r="H91" s="225">
        <v>0</v>
      </c>
      <c r="I91" s="226">
        <v>0</v>
      </c>
      <c r="J91" s="226">
        <v>0</v>
      </c>
      <c r="K91" s="227">
        <v>0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0.1195</v>
      </c>
      <c r="D93" s="225">
        <v>0.1195</v>
      </c>
      <c r="E93" s="221">
        <v>1.0276999999999998</v>
      </c>
      <c r="F93" s="225">
        <v>1.1573109999999991</v>
      </c>
      <c r="G93" s="225">
        <v>0.57865549999999955</v>
      </c>
      <c r="H93" s="225">
        <v>0.57865549999999955</v>
      </c>
      <c r="I93" s="226">
        <v>0.57865549999999955</v>
      </c>
      <c r="J93" s="226">
        <v>0</v>
      </c>
      <c r="K93" s="227">
        <v>0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3.346E-11</v>
      </c>
      <c r="D94" s="225">
        <v>3.346E-11</v>
      </c>
      <c r="E94" s="221">
        <v>3.346E-11</v>
      </c>
      <c r="F94" s="225">
        <v>3.346E-11</v>
      </c>
      <c r="G94" s="225">
        <v>3.346E-11</v>
      </c>
      <c r="H94" s="225">
        <v>3.346E-11</v>
      </c>
      <c r="I94" s="226">
        <v>3.346E-11</v>
      </c>
      <c r="J94" s="226">
        <v>3.346E-11</v>
      </c>
      <c r="K94" s="227">
        <v>3.346E-11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4.3664479376516435E-2</v>
      </c>
      <c r="D95" s="225">
        <v>0.26276540885911986</v>
      </c>
      <c r="E95" s="221">
        <v>0.1956538793939902</v>
      </c>
      <c r="F95" s="225">
        <v>0.36981743834302977</v>
      </c>
      <c r="G95" s="225">
        <v>0.41552041413899615</v>
      </c>
      <c r="H95" s="225">
        <v>0.45164809842205683</v>
      </c>
      <c r="I95" s="226">
        <v>0.49091692698405992</v>
      </c>
      <c r="J95" s="226">
        <v>0.53360000859399914</v>
      </c>
      <c r="K95" s="227">
        <v>0.57999419763491067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0</v>
      </c>
      <c r="E101" s="221">
        <v>0</v>
      </c>
      <c r="F101" s="225">
        <v>0</v>
      </c>
      <c r="G101" s="225">
        <v>0</v>
      </c>
      <c r="H101" s="225">
        <v>0</v>
      </c>
      <c r="I101" s="226">
        <v>0</v>
      </c>
      <c r="J101" s="226">
        <v>0</v>
      </c>
      <c r="K101" s="227">
        <v>0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</v>
      </c>
      <c r="D107" s="225">
        <v>0</v>
      </c>
      <c r="E107" s="221">
        <v>0</v>
      </c>
      <c r="F107" s="225">
        <v>0</v>
      </c>
      <c r="G107" s="225">
        <v>0</v>
      </c>
      <c r="H107" s="225">
        <v>0</v>
      </c>
      <c r="I107" s="226">
        <v>0</v>
      </c>
      <c r="J107" s="226">
        <v>0</v>
      </c>
      <c r="K107" s="227">
        <v>0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1.0800000000000011E-3</v>
      </c>
      <c r="D109" s="225">
        <v>1.0800000000000011E-3</v>
      </c>
      <c r="E109" s="221">
        <v>1.0800000000000011E-3</v>
      </c>
      <c r="F109" s="225">
        <v>1.0800000000000011E-3</v>
      </c>
      <c r="G109" s="225">
        <v>1.0800000000000011E-3</v>
      </c>
      <c r="H109" s="225">
        <v>1.0800000000000011E-3</v>
      </c>
      <c r="I109" s="226">
        <v>1.0800000000000011E-3</v>
      </c>
      <c r="J109" s="226">
        <v>1.0800000000000011E-3</v>
      </c>
      <c r="K109" s="227">
        <v>1.0800000000000011E-3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</v>
      </c>
      <c r="E112" s="221">
        <v>0</v>
      </c>
      <c r="F112" s="225">
        <v>0</v>
      </c>
      <c r="G112" s="225">
        <v>0</v>
      </c>
      <c r="H112" s="225">
        <v>0</v>
      </c>
      <c r="I112" s="226">
        <v>0</v>
      </c>
      <c r="J112" s="226">
        <v>0</v>
      </c>
      <c r="K112" s="227">
        <v>0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</v>
      </c>
      <c r="D119" s="225">
        <v>0</v>
      </c>
      <c r="E119" s="221">
        <v>0</v>
      </c>
      <c r="F119" s="225">
        <v>0</v>
      </c>
      <c r="G119" s="225">
        <v>0</v>
      </c>
      <c r="H119" s="225">
        <v>0</v>
      </c>
      <c r="I119" s="226">
        <v>0</v>
      </c>
      <c r="J119" s="226">
        <v>0</v>
      </c>
      <c r="K119" s="227">
        <v>0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</v>
      </c>
      <c r="D121" s="225">
        <v>0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</v>
      </c>
      <c r="D130" s="225">
        <v>0</v>
      </c>
      <c r="E130" s="221">
        <v>0</v>
      </c>
      <c r="F130" s="225">
        <v>0</v>
      </c>
      <c r="G130" s="225">
        <v>0</v>
      </c>
      <c r="H130" s="225">
        <v>0</v>
      </c>
      <c r="I130" s="226">
        <v>0</v>
      </c>
      <c r="J130" s="226">
        <v>0</v>
      </c>
      <c r="K130" s="227">
        <v>0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2.8679999999999999E-3</v>
      </c>
      <c r="D131" s="225">
        <v>2.8679999999999999E-3</v>
      </c>
      <c r="E131" s="221">
        <v>2.8679999999999999E-3</v>
      </c>
      <c r="F131" s="225">
        <v>2.8679999999999999E-3</v>
      </c>
      <c r="G131" s="225">
        <v>2.8679999999999999E-3</v>
      </c>
      <c r="H131" s="225">
        <v>2.8679999999999999E-3</v>
      </c>
      <c r="I131" s="226">
        <v>2.8679999999999999E-3</v>
      </c>
      <c r="J131" s="226">
        <v>2.8679999999999999E-3</v>
      </c>
      <c r="K131" s="227">
        <v>2.8679999999999999E-3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</v>
      </c>
      <c r="D134" s="225">
        <v>0</v>
      </c>
      <c r="E134" s="221">
        <v>0</v>
      </c>
      <c r="F134" s="225">
        <v>0</v>
      </c>
      <c r="G134" s="225">
        <v>0</v>
      </c>
      <c r="H134" s="225">
        <v>0</v>
      </c>
      <c r="I134" s="226">
        <v>0</v>
      </c>
      <c r="J134" s="226">
        <v>0</v>
      </c>
      <c r="K134" s="227">
        <v>0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</v>
      </c>
      <c r="D136" s="225">
        <v>0</v>
      </c>
      <c r="E136" s="221">
        <v>0</v>
      </c>
      <c r="F136" s="225">
        <v>0</v>
      </c>
      <c r="G136" s="225">
        <v>0</v>
      </c>
      <c r="H136" s="225">
        <v>0</v>
      </c>
      <c r="I136" s="226">
        <v>0</v>
      </c>
      <c r="J136" s="226">
        <v>0</v>
      </c>
      <c r="K136" s="227">
        <v>0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2.1438299999999999</v>
      </c>
      <c r="D137" s="225">
        <v>0.42303000000000002</v>
      </c>
      <c r="E137" s="221">
        <v>0.77256749999999996</v>
      </c>
      <c r="F137" s="225">
        <v>0.24015484799999998</v>
      </c>
      <c r="G137" s="225">
        <v>2.40154848E-2</v>
      </c>
      <c r="H137" s="225">
        <v>0</v>
      </c>
      <c r="I137" s="226">
        <v>0</v>
      </c>
      <c r="J137" s="226">
        <v>0</v>
      </c>
      <c r="K137" s="227">
        <v>0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</v>
      </c>
      <c r="D144" s="225">
        <v>0</v>
      </c>
      <c r="E144" s="221">
        <v>0</v>
      </c>
      <c r="F144" s="225">
        <v>0</v>
      </c>
      <c r="G144" s="225">
        <v>0</v>
      </c>
      <c r="H144" s="225">
        <v>0</v>
      </c>
      <c r="I144" s="226">
        <v>0</v>
      </c>
      <c r="J144" s="226">
        <v>0</v>
      </c>
      <c r="K144" s="227">
        <v>0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</v>
      </c>
      <c r="E145" s="221">
        <v>0</v>
      </c>
      <c r="F145" s="225">
        <v>0</v>
      </c>
      <c r="G145" s="225">
        <v>0</v>
      </c>
      <c r="H145" s="225">
        <v>0</v>
      </c>
      <c r="I145" s="226">
        <v>0</v>
      </c>
      <c r="J145" s="226">
        <v>0</v>
      </c>
      <c r="K145" s="227">
        <v>0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1.7381818181818175E-2</v>
      </c>
      <c r="D146" s="225">
        <v>1.7381818181818175E-2</v>
      </c>
      <c r="E146" s="221">
        <v>7.8797575757575834E-3</v>
      </c>
      <c r="F146" s="225">
        <v>1.3036363636363625E-3</v>
      </c>
      <c r="G146" s="225">
        <v>1.3036363636363625E-4</v>
      </c>
      <c r="H146" s="225">
        <v>0</v>
      </c>
      <c r="I146" s="226">
        <v>0</v>
      </c>
      <c r="J146" s="226">
        <v>0</v>
      </c>
      <c r="K146" s="227">
        <v>0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4.1858122120964391E-3</v>
      </c>
      <c r="D147" s="225">
        <v>5.9428097803564022E-3</v>
      </c>
      <c r="E147" s="221">
        <v>6.9654682967260646E-3</v>
      </c>
      <c r="F147" s="225">
        <v>4.9105239978967374E-3</v>
      </c>
      <c r="G147" s="225">
        <v>9.6560249019103693E-4</v>
      </c>
      <c r="H147" s="225">
        <v>0</v>
      </c>
      <c r="I147" s="226">
        <v>0</v>
      </c>
      <c r="J147" s="226">
        <v>0</v>
      </c>
      <c r="K147" s="227">
        <v>0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0</v>
      </c>
      <c r="G148" s="225">
        <v>0</v>
      </c>
      <c r="H148" s="225">
        <v>0</v>
      </c>
      <c r="I148" s="226">
        <v>0</v>
      </c>
      <c r="J148" s="226">
        <v>0</v>
      </c>
      <c r="K148" s="227">
        <v>0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</v>
      </c>
      <c r="D149" s="225">
        <v>0</v>
      </c>
      <c r="E149" s="221">
        <v>0</v>
      </c>
      <c r="F149" s="225">
        <v>0</v>
      </c>
      <c r="G149" s="225">
        <v>0</v>
      </c>
      <c r="H149" s="225">
        <v>0</v>
      </c>
      <c r="I149" s="226">
        <v>0</v>
      </c>
      <c r="J149" s="226">
        <v>0</v>
      </c>
      <c r="K149" s="227">
        <v>0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1.8130077733769958</v>
      </c>
      <c r="D150" s="225">
        <v>1.1036275012661594</v>
      </c>
      <c r="E150" s="221">
        <v>0.92557497708505043</v>
      </c>
      <c r="F150" s="225">
        <v>0.98755570405930071</v>
      </c>
      <c r="G150" s="225">
        <v>0.94795821204967889</v>
      </c>
      <c r="H150" s="225">
        <v>1.0726590043411093</v>
      </c>
      <c r="I150" s="226">
        <v>1.2193457429622818</v>
      </c>
      <c r="J150" s="226">
        <v>1.3928671768934375</v>
      </c>
      <c r="K150" s="227">
        <v>1.599267783579539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</v>
      </c>
      <c r="D164" s="225">
        <v>0</v>
      </c>
      <c r="E164" s="221">
        <v>0</v>
      </c>
      <c r="F164" s="225">
        <v>0</v>
      </c>
      <c r="G164" s="225">
        <v>0</v>
      </c>
      <c r="H164" s="225">
        <v>0</v>
      </c>
      <c r="I164" s="226">
        <v>0</v>
      </c>
      <c r="J164" s="226">
        <v>0</v>
      </c>
      <c r="K164" s="227">
        <v>0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</v>
      </c>
      <c r="D165" s="225">
        <v>0</v>
      </c>
      <c r="E165" s="221">
        <v>0</v>
      </c>
      <c r="F165" s="225">
        <v>0</v>
      </c>
      <c r="G165" s="225">
        <v>0</v>
      </c>
      <c r="H165" s="225">
        <v>0</v>
      </c>
      <c r="I165" s="226">
        <v>0</v>
      </c>
      <c r="J165" s="226">
        <v>0</v>
      </c>
      <c r="K165" s="227">
        <v>0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</v>
      </c>
      <c r="D168" s="225">
        <v>0</v>
      </c>
      <c r="E168" s="221">
        <v>0</v>
      </c>
      <c r="F168" s="225">
        <v>0</v>
      </c>
      <c r="G168" s="225">
        <v>0</v>
      </c>
      <c r="H168" s="225">
        <v>0</v>
      </c>
      <c r="I168" s="226">
        <v>0</v>
      </c>
      <c r="J168" s="226">
        <v>0</v>
      </c>
      <c r="K168" s="227">
        <v>0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</v>
      </c>
      <c r="D169" s="225">
        <v>0</v>
      </c>
      <c r="E169" s="221">
        <v>0</v>
      </c>
      <c r="F169" s="225">
        <v>0</v>
      </c>
      <c r="G169" s="225">
        <v>0</v>
      </c>
      <c r="H169" s="225">
        <v>0</v>
      </c>
      <c r="I169" s="226">
        <v>0</v>
      </c>
      <c r="J169" s="226">
        <v>0</v>
      </c>
      <c r="K169" s="227">
        <v>0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8.3716244241928781E-3</v>
      </c>
      <c r="D170" s="225">
        <v>1.1885619560712804E-2</v>
      </c>
      <c r="E170" s="221">
        <v>1.3930936593452129E-2</v>
      </c>
      <c r="F170" s="225">
        <v>9.8210479957934749E-3</v>
      </c>
      <c r="G170" s="225">
        <v>1.9312049803820739E-3</v>
      </c>
      <c r="H170" s="225">
        <v>0</v>
      </c>
      <c r="I170" s="226">
        <v>0</v>
      </c>
      <c r="J170" s="226">
        <v>0</v>
      </c>
      <c r="K170" s="227">
        <v>0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2.3900000000000001E-2</v>
      </c>
      <c r="D175" s="225">
        <v>2.6290000000000004E-2</v>
      </c>
      <c r="E175" s="221">
        <v>5.2580000000000009E-2</v>
      </c>
      <c r="F175" s="225">
        <v>9.9855643559999999E-2</v>
      </c>
      <c r="G175" s="225">
        <v>9.9855643560000009E-3</v>
      </c>
      <c r="H175" s="225">
        <v>0</v>
      </c>
      <c r="I175" s="226">
        <v>0</v>
      </c>
      <c r="J175" s="226">
        <v>0</v>
      </c>
      <c r="K175" s="227">
        <v>0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3.585E-2</v>
      </c>
      <c r="D176" s="225">
        <v>3.585E-2</v>
      </c>
      <c r="E176" s="221">
        <v>4.3258999999999999E-2</v>
      </c>
      <c r="F176" s="225">
        <v>3.8240000000000003E-2</v>
      </c>
      <c r="G176" s="225">
        <v>3.8240000000000006E-3</v>
      </c>
      <c r="H176" s="225">
        <v>0</v>
      </c>
      <c r="I176" s="226">
        <v>0</v>
      </c>
      <c r="J176" s="226">
        <v>0</v>
      </c>
      <c r="K176" s="227">
        <v>0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</v>
      </c>
      <c r="E180" s="221">
        <v>0</v>
      </c>
      <c r="F180" s="225">
        <v>0</v>
      </c>
      <c r="G180" s="225">
        <v>0</v>
      </c>
      <c r="H180" s="225">
        <v>0</v>
      </c>
      <c r="I180" s="226">
        <v>0</v>
      </c>
      <c r="J180" s="226">
        <v>0</v>
      </c>
      <c r="K180" s="227">
        <v>0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</v>
      </c>
      <c r="D186" s="225">
        <v>0</v>
      </c>
      <c r="E186" s="221">
        <v>0</v>
      </c>
      <c r="F186" s="225">
        <v>0</v>
      </c>
      <c r="G186" s="225">
        <v>0</v>
      </c>
      <c r="H186" s="225">
        <v>0</v>
      </c>
      <c r="I186" s="226">
        <v>0</v>
      </c>
      <c r="J186" s="226">
        <v>0</v>
      </c>
      <c r="K186" s="227">
        <v>0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0.62823244646110898</v>
      </c>
      <c r="D190" s="225">
        <v>0.27029901185595173</v>
      </c>
      <c r="E190" s="221">
        <v>2.5711700991726929E-3</v>
      </c>
      <c r="F190" s="225">
        <v>5.0414405776085656E-2</v>
      </c>
      <c r="G190" s="225">
        <v>6.9818235270332693E-2</v>
      </c>
      <c r="H190" s="225">
        <v>7.5888625737847146E-2</v>
      </c>
      <c r="I190" s="226">
        <v>8.2486810130335694E-2</v>
      </c>
      <c r="J190" s="226">
        <v>8.9658677823239663E-2</v>
      </c>
      <c r="K190" s="227">
        <v>9.7454108072669285E-2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1.2767244307991405E-2</v>
      </c>
      <c r="D192" s="225">
        <v>1.6840189017341894E-2</v>
      </c>
      <c r="E192" s="221">
        <v>1.3930936593452129E-2</v>
      </c>
      <c r="F192" s="225">
        <v>9.8210479957934749E-3</v>
      </c>
      <c r="G192" s="225">
        <v>1.9312049803820739E-3</v>
      </c>
      <c r="H192" s="225">
        <v>0</v>
      </c>
      <c r="I192" s="226">
        <v>0</v>
      </c>
      <c r="J192" s="226">
        <v>0</v>
      </c>
      <c r="K192" s="227">
        <v>0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5.4458989243339087</v>
      </c>
      <c r="D193" s="225">
        <v>5.6334643710726171</v>
      </c>
      <c r="E193" s="221">
        <v>3.0136628123672033</v>
      </c>
      <c r="F193" s="225">
        <v>2.9055014280200102</v>
      </c>
      <c r="G193" s="225">
        <v>1.1622005712080041</v>
      </c>
      <c r="H193" s="225">
        <v>0.29055014280200103</v>
      </c>
      <c r="I193" s="226">
        <v>7.2637535700500258E-2</v>
      </c>
      <c r="J193" s="226">
        <v>7.2637535700500258E-2</v>
      </c>
      <c r="K193" s="227">
        <v>7.2637535700500258E-2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</v>
      </c>
      <c r="D195" s="225">
        <v>0</v>
      </c>
      <c r="E195" s="221">
        <v>0</v>
      </c>
      <c r="F195" s="225">
        <v>0</v>
      </c>
      <c r="G195" s="225">
        <v>0</v>
      </c>
      <c r="H195" s="225">
        <v>0</v>
      </c>
      <c r="I195" s="226">
        <v>0</v>
      </c>
      <c r="J195" s="226">
        <v>0</v>
      </c>
      <c r="K195" s="227">
        <v>0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</v>
      </c>
      <c r="D197" s="225">
        <v>0</v>
      </c>
      <c r="E197" s="221">
        <v>0</v>
      </c>
      <c r="F197" s="225">
        <v>0</v>
      </c>
      <c r="G197" s="225">
        <v>0</v>
      </c>
      <c r="H197" s="225">
        <v>0</v>
      </c>
      <c r="I197" s="226">
        <v>0</v>
      </c>
      <c r="J197" s="226">
        <v>0</v>
      </c>
      <c r="K197" s="227">
        <v>0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11.990373883854572</v>
      </c>
      <c r="D202" s="231">
        <f t="shared" ref="D202:K202" si="0">SUM(D7:D201)</f>
        <v>10.132339618564556</v>
      </c>
      <c r="E202" s="231">
        <f t="shared" si="0"/>
        <v>9.7108490545114901</v>
      </c>
      <c r="F202" s="231">
        <f t="shared" si="0"/>
        <v>9.7886449838534819</v>
      </c>
      <c r="G202" s="231">
        <f t="shared" si="0"/>
        <v>5.1459414201651947</v>
      </c>
      <c r="H202" s="231">
        <f t="shared" si="0"/>
        <v>4.613945317749522</v>
      </c>
      <c r="I202" s="232">
        <f t="shared" si="0"/>
        <v>5.1056343198196252</v>
      </c>
      <c r="J202" s="232">
        <f t="shared" si="0"/>
        <v>4.7917382637229933</v>
      </c>
      <c r="K202" s="233">
        <f t="shared" si="0"/>
        <v>5.2248175816170743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0</v>
      </c>
      <c r="D204" s="225">
        <f t="shared" si="1"/>
        <v>0</v>
      </c>
      <c r="E204" s="225">
        <f t="shared" si="1"/>
        <v>0</v>
      </c>
      <c r="F204" s="225">
        <f t="shared" si="1"/>
        <v>0</v>
      </c>
      <c r="G204" s="225">
        <f t="shared" si="1"/>
        <v>0</v>
      </c>
      <c r="H204" s="225">
        <f t="shared" si="1"/>
        <v>0</v>
      </c>
      <c r="I204" s="225">
        <f t="shared" si="1"/>
        <v>0</v>
      </c>
      <c r="J204" s="225">
        <f t="shared" si="1"/>
        <v>0</v>
      </c>
      <c r="K204" s="227">
        <f t="shared" si="1"/>
        <v>0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</v>
      </c>
      <c r="D205" s="225">
        <f t="shared" si="2"/>
        <v>0</v>
      </c>
      <c r="E205" s="225">
        <f t="shared" si="2"/>
        <v>0</v>
      </c>
      <c r="F205" s="225">
        <f t="shared" si="2"/>
        <v>0</v>
      </c>
      <c r="G205" s="225">
        <f t="shared" si="2"/>
        <v>0</v>
      </c>
      <c r="H205" s="225">
        <f t="shared" si="2"/>
        <v>0</v>
      </c>
      <c r="I205" s="225">
        <f t="shared" si="2"/>
        <v>0</v>
      </c>
      <c r="J205" s="225">
        <f t="shared" si="2"/>
        <v>0</v>
      </c>
      <c r="K205" s="227">
        <f t="shared" si="2"/>
        <v>0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</v>
      </c>
      <c r="D206" s="225">
        <f t="shared" si="3"/>
        <v>0</v>
      </c>
      <c r="E206" s="221">
        <f t="shared" si="3"/>
        <v>0</v>
      </c>
      <c r="F206" s="225">
        <f t="shared" si="3"/>
        <v>0</v>
      </c>
      <c r="G206" s="225">
        <f t="shared" si="3"/>
        <v>0</v>
      </c>
      <c r="H206" s="225">
        <f t="shared" si="3"/>
        <v>0</v>
      </c>
      <c r="I206" s="226">
        <f t="shared" si="3"/>
        <v>0</v>
      </c>
      <c r="J206" s="226">
        <f t="shared" si="3"/>
        <v>0</v>
      </c>
      <c r="K206" s="227">
        <f t="shared" si="3"/>
        <v>0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</v>
      </c>
      <c r="D207" s="225">
        <f t="shared" si="4"/>
        <v>0</v>
      </c>
      <c r="E207" s="221">
        <f t="shared" si="4"/>
        <v>0</v>
      </c>
      <c r="F207" s="225">
        <f t="shared" si="4"/>
        <v>0</v>
      </c>
      <c r="G207" s="225">
        <f t="shared" si="4"/>
        <v>0</v>
      </c>
      <c r="H207" s="225">
        <f t="shared" si="4"/>
        <v>0</v>
      </c>
      <c r="I207" s="226">
        <f t="shared" si="4"/>
        <v>0</v>
      </c>
      <c r="J207" s="226">
        <f t="shared" si="4"/>
        <v>0</v>
      </c>
      <c r="K207" s="227">
        <f t="shared" si="4"/>
        <v>0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0</v>
      </c>
      <c r="D208" s="225">
        <f t="shared" si="5"/>
        <v>0</v>
      </c>
      <c r="E208" s="221">
        <f t="shared" si="5"/>
        <v>0</v>
      </c>
      <c r="F208" s="225">
        <f t="shared" si="5"/>
        <v>0</v>
      </c>
      <c r="G208" s="225">
        <f t="shared" si="5"/>
        <v>0</v>
      </c>
      <c r="H208" s="225">
        <f t="shared" si="5"/>
        <v>0</v>
      </c>
      <c r="I208" s="226">
        <f t="shared" si="5"/>
        <v>0</v>
      </c>
      <c r="J208" s="226">
        <f t="shared" si="5"/>
        <v>0</v>
      </c>
      <c r="K208" s="227">
        <f t="shared" si="5"/>
        <v>0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0</v>
      </c>
      <c r="D210" s="240">
        <f t="shared" si="6"/>
        <v>0</v>
      </c>
      <c r="E210" s="240">
        <f t="shared" si="6"/>
        <v>0</v>
      </c>
      <c r="F210" s="240">
        <f t="shared" si="6"/>
        <v>0</v>
      </c>
      <c r="G210" s="240">
        <f t="shared" si="6"/>
        <v>0</v>
      </c>
      <c r="H210" s="240">
        <f t="shared" si="6"/>
        <v>0</v>
      </c>
      <c r="I210" s="241">
        <f t="shared" si="6"/>
        <v>0</v>
      </c>
      <c r="J210" s="241">
        <f t="shared" si="6"/>
        <v>0</v>
      </c>
      <c r="K210" s="242">
        <f t="shared" si="6"/>
        <v>0</v>
      </c>
    </row>
    <row r="211" spans="2:11">
      <c r="B211" s="239" t="s">
        <v>25</v>
      </c>
      <c r="C211" s="243">
        <f t="shared" ref="C211:K211" si="7">SUMIF($N$7:$N$208,$B$211,C$7:C$208)</f>
        <v>0.13933999999999999</v>
      </c>
      <c r="D211" s="243">
        <f t="shared" si="7"/>
        <v>0.24206</v>
      </c>
      <c r="E211" s="243">
        <f t="shared" si="7"/>
        <v>0.24725000000000003</v>
      </c>
      <c r="F211" s="243">
        <f t="shared" si="7"/>
        <v>0.45756999999999998</v>
      </c>
      <c r="G211" s="243">
        <f t="shared" si="7"/>
        <v>7.1450185027171764E-2</v>
      </c>
      <c r="H211" s="243">
        <f t="shared" si="7"/>
        <v>1.0800000000000011E-3</v>
      </c>
      <c r="I211" s="244">
        <f t="shared" si="7"/>
        <v>1.0800000000000011E-3</v>
      </c>
      <c r="J211" s="244">
        <f t="shared" si="7"/>
        <v>1.0800000000000011E-3</v>
      </c>
      <c r="K211" s="245">
        <f t="shared" si="7"/>
        <v>1.0800000000000011E-3</v>
      </c>
    </row>
    <row r="212" spans="2:11">
      <c r="B212" s="239" t="s">
        <v>239</v>
      </c>
      <c r="C212" s="243">
        <f t="shared" ref="C212:K212" si="8">SUMIF($N$7:$N$208,$B$212,C$7:C$208)</f>
        <v>3.346E-11</v>
      </c>
      <c r="D212" s="243">
        <f t="shared" si="8"/>
        <v>3.346E-11</v>
      </c>
      <c r="E212" s="243">
        <f t="shared" si="8"/>
        <v>3.346E-11</v>
      </c>
      <c r="F212" s="243">
        <f t="shared" si="8"/>
        <v>3.346E-11</v>
      </c>
      <c r="G212" s="243">
        <f t="shared" si="8"/>
        <v>3.346E-11</v>
      </c>
      <c r="H212" s="243">
        <f t="shared" si="8"/>
        <v>3.346E-11</v>
      </c>
      <c r="I212" s="244">
        <f t="shared" si="8"/>
        <v>3.346E-11</v>
      </c>
      <c r="J212" s="244">
        <f t="shared" si="8"/>
        <v>3.346E-11</v>
      </c>
      <c r="K212" s="245">
        <f t="shared" si="8"/>
        <v>3.346E-11</v>
      </c>
    </row>
    <row r="213" spans="2:11">
      <c r="B213" s="239" t="s">
        <v>429</v>
      </c>
      <c r="C213" s="243">
        <f t="shared" ref="C213:K213" si="9">SUMIF($N$7:$N$208,$B$213,C$7:C$208)</f>
        <v>9.32690067410865</v>
      </c>
      <c r="D213" s="243">
        <f t="shared" si="9"/>
        <v>8.088993723005661</v>
      </c>
      <c r="E213" s="243">
        <f t="shared" si="9"/>
        <v>7.6090460528998154</v>
      </c>
      <c r="F213" s="243">
        <f t="shared" si="9"/>
        <v>6.670999320041604</v>
      </c>
      <c r="G213" s="243">
        <f t="shared" si="9"/>
        <v>2.4055144636455568</v>
      </c>
      <c r="H213" s="243">
        <f t="shared" si="9"/>
        <v>1.4080966081187616</v>
      </c>
      <c r="I213" s="244">
        <f t="shared" si="9"/>
        <v>1.2278524713182375</v>
      </c>
      <c r="J213" s="244">
        <f t="shared" si="9"/>
        <v>0.58974925816607915</v>
      </c>
      <c r="K213" s="245">
        <f t="shared" si="9"/>
        <v>0.63425270265427236</v>
      </c>
    </row>
    <row r="214" spans="2:11">
      <c r="B214" s="239" t="s">
        <v>430</v>
      </c>
      <c r="C214" s="243">
        <f t="shared" ref="C214:K214" si="10">SUMIF($N$7:$N$208,$B$214,C$7:C$208)</f>
        <v>3.8148510497838239E-2</v>
      </c>
      <c r="D214" s="243">
        <f t="shared" si="10"/>
        <v>0.16351397354420444</v>
      </c>
      <c r="E214" s="243">
        <f t="shared" si="10"/>
        <v>0.72967297499999995</v>
      </c>
      <c r="F214" s="243">
        <f t="shared" si="10"/>
        <v>1.2512081156000001</v>
      </c>
      <c r="G214" s="243">
        <f t="shared" si="10"/>
        <v>1.23459991</v>
      </c>
      <c r="H214" s="243">
        <f t="shared" si="10"/>
        <v>1.6034929810962877</v>
      </c>
      <c r="I214" s="244">
        <f t="shared" si="10"/>
        <v>2.0828723683912509</v>
      </c>
      <c r="J214" s="244">
        <f t="shared" si="10"/>
        <v>2.1837031422127788</v>
      </c>
      <c r="K214" s="245">
        <f t="shared" si="10"/>
        <v>2.3116887896422234</v>
      </c>
    </row>
    <row r="215" spans="2:11">
      <c r="B215" s="239" t="s">
        <v>431</v>
      </c>
      <c r="C215" s="243">
        <f t="shared" ref="C215:K215" si="11">SUMIF($N$7:$N$208,$B$215,C$7:C$208)</f>
        <v>2.4859846992146211</v>
      </c>
      <c r="D215" s="243">
        <f t="shared" si="11"/>
        <v>1.6377719219812312</v>
      </c>
      <c r="E215" s="243">
        <f t="shared" si="11"/>
        <v>1.1248800265782133</v>
      </c>
      <c r="F215" s="243">
        <f t="shared" si="11"/>
        <v>1.4088675481784161</v>
      </c>
      <c r="G215" s="243">
        <f t="shared" si="11"/>
        <v>1.4343768614590078</v>
      </c>
      <c r="H215" s="243">
        <f t="shared" si="11"/>
        <v>1.6012757285010133</v>
      </c>
      <c r="I215" s="244">
        <f t="shared" si="11"/>
        <v>1.7938294800766774</v>
      </c>
      <c r="J215" s="244">
        <f t="shared" si="11"/>
        <v>2.0172058633106764</v>
      </c>
      <c r="K215" s="245">
        <f t="shared" si="11"/>
        <v>2.277796089287119</v>
      </c>
    </row>
    <row r="216" spans="2:11">
      <c r="B216" s="246" t="s">
        <v>476</v>
      </c>
      <c r="C216" s="247">
        <f t="shared" ref="C216:K217" si="12">SUMIF($O$7:$O$208,$B216,C$7:C$208)</f>
        <v>1.3347404991260987</v>
      </c>
      <c r="D216" s="247">
        <f t="shared" si="12"/>
        <v>1.6355867615402295</v>
      </c>
      <c r="E216" s="247">
        <f t="shared" si="12"/>
        <v>1.4339556141196292</v>
      </c>
      <c r="F216" s="247">
        <f t="shared" si="12"/>
        <v>1.3021053179854092</v>
      </c>
      <c r="G216" s="247">
        <f t="shared" si="12"/>
        <v>0.13258328225054775</v>
      </c>
      <c r="H216" s="247">
        <f t="shared" si="12"/>
        <v>0</v>
      </c>
      <c r="I216" s="247">
        <f t="shared" si="12"/>
        <v>0</v>
      </c>
      <c r="J216" s="247">
        <f t="shared" si="12"/>
        <v>0</v>
      </c>
      <c r="K216" s="248">
        <f t="shared" si="12"/>
        <v>0</v>
      </c>
    </row>
    <row r="217" spans="2:11" ht="13.5" thickBot="1">
      <c r="B217" s="246" t="s">
        <v>475</v>
      </c>
      <c r="C217" s="247">
        <f t="shared" si="12"/>
        <v>0</v>
      </c>
      <c r="D217" s="247">
        <f t="shared" si="12"/>
        <v>0</v>
      </c>
      <c r="E217" s="247">
        <f t="shared" si="12"/>
        <v>0</v>
      </c>
      <c r="F217" s="247">
        <f t="shared" si="12"/>
        <v>0</v>
      </c>
      <c r="G217" s="247">
        <f t="shared" si="12"/>
        <v>0</v>
      </c>
      <c r="H217" s="247">
        <f t="shared" si="12"/>
        <v>0</v>
      </c>
      <c r="I217" s="247">
        <f t="shared" si="12"/>
        <v>0</v>
      </c>
      <c r="J217" s="247">
        <f t="shared" si="12"/>
        <v>0</v>
      </c>
      <c r="K217" s="248">
        <f t="shared" si="12"/>
        <v>0</v>
      </c>
    </row>
    <row r="218" spans="2:11" ht="13.5" thickBot="1">
      <c r="B218" s="249" t="s">
        <v>428</v>
      </c>
      <c r="C218" s="250">
        <f t="shared" ref="C218:K218" si="13">SUM(C210:C215)</f>
        <v>11.990373883854568</v>
      </c>
      <c r="D218" s="250">
        <f t="shared" si="13"/>
        <v>10.132339618564558</v>
      </c>
      <c r="E218" s="250">
        <f t="shared" si="13"/>
        <v>9.7108490545114883</v>
      </c>
      <c r="F218" s="250">
        <f t="shared" si="13"/>
        <v>9.7886449838534801</v>
      </c>
      <c r="G218" s="250">
        <f t="shared" si="13"/>
        <v>5.1459414201651965</v>
      </c>
      <c r="H218" s="250">
        <f t="shared" si="13"/>
        <v>4.6139453177495229</v>
      </c>
      <c r="I218" s="251">
        <f t="shared" si="13"/>
        <v>5.1056343198196261</v>
      </c>
      <c r="J218" s="251">
        <f t="shared" si="13"/>
        <v>4.7917382637229942</v>
      </c>
      <c r="K218" s="252">
        <f t="shared" si="13"/>
        <v>5.2248175816170743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0</v>
      </c>
      <c r="D221" s="255">
        <f t="shared" ref="D221:K221" si="15">D210/D$218</f>
        <v>0</v>
      </c>
      <c r="E221" s="255">
        <f t="shared" si="15"/>
        <v>0</v>
      </c>
      <c r="F221" s="255">
        <f t="shared" si="15"/>
        <v>0</v>
      </c>
      <c r="G221" s="255">
        <f t="shared" si="15"/>
        <v>0</v>
      </c>
      <c r="H221" s="255">
        <f t="shared" si="15"/>
        <v>0</v>
      </c>
      <c r="I221" s="255">
        <f t="shared" si="15"/>
        <v>0</v>
      </c>
      <c r="J221" s="255">
        <f t="shared" si="15"/>
        <v>0</v>
      </c>
      <c r="K221" s="256">
        <f t="shared" si="15"/>
        <v>0</v>
      </c>
    </row>
    <row r="222" spans="2:11" ht="15">
      <c r="B222" s="257" t="s">
        <v>25</v>
      </c>
      <c r="C222" s="258">
        <f t="shared" ref="C222:K226" si="16">C211/C$218</f>
        <v>1.1620988748951847E-2</v>
      </c>
      <c r="D222" s="258">
        <f t="shared" si="16"/>
        <v>2.3889842732521087E-2</v>
      </c>
      <c r="E222" s="258">
        <f t="shared" si="16"/>
        <v>2.5461213392574778E-2</v>
      </c>
      <c r="F222" s="258">
        <f t="shared" si="16"/>
        <v>4.6744978570044039E-2</v>
      </c>
      <c r="G222" s="258">
        <f t="shared" si="16"/>
        <v>1.3884764553903152E-2</v>
      </c>
      <c r="H222" s="258">
        <f t="shared" si="16"/>
        <v>2.3407299515347898E-4</v>
      </c>
      <c r="I222" s="258">
        <f t="shared" si="16"/>
        <v>2.1153101306286968E-4</v>
      </c>
      <c r="J222" s="258">
        <f t="shared" si="16"/>
        <v>2.2538793660254789E-4</v>
      </c>
      <c r="K222" s="259">
        <f t="shared" si="16"/>
        <v>2.0670578123145546E-4</v>
      </c>
    </row>
    <row r="223" spans="2:11" ht="15">
      <c r="B223" s="257" t="s">
        <v>239</v>
      </c>
      <c r="C223" s="258">
        <f t="shared" si="16"/>
        <v>2.7905718640729782E-12</v>
      </c>
      <c r="D223" s="258">
        <f t="shared" si="16"/>
        <v>3.3022975205740546E-12</v>
      </c>
      <c r="E223" s="258">
        <f t="shared" si="16"/>
        <v>3.445630738586661E-12</v>
      </c>
      <c r="F223" s="258">
        <f t="shared" si="16"/>
        <v>3.4182463512766868E-12</v>
      </c>
      <c r="G223" s="258">
        <f t="shared" si="16"/>
        <v>6.5022116009485893E-12</v>
      </c>
      <c r="H223" s="258">
        <f t="shared" si="16"/>
        <v>7.2519281646624064E-12</v>
      </c>
      <c r="I223" s="258">
        <f t="shared" si="16"/>
        <v>6.553544163966308E-12</v>
      </c>
      <c r="J223" s="258">
        <f t="shared" si="16"/>
        <v>6.9828521840011524E-12</v>
      </c>
      <c r="K223" s="259">
        <f t="shared" si="16"/>
        <v>6.404051333337493E-12</v>
      </c>
    </row>
    <row r="224" spans="2:11" ht="15">
      <c r="B224" s="257" t="s">
        <v>429</v>
      </c>
      <c r="C224" s="258">
        <f t="shared" si="16"/>
        <v>0.77786570831353541</v>
      </c>
      <c r="D224" s="258">
        <f t="shared" si="16"/>
        <v>0.7983342473227939</v>
      </c>
      <c r="E224" s="258">
        <f t="shared" si="16"/>
        <v>0.78356135598305765</v>
      </c>
      <c r="F224" s="258">
        <f t="shared" si="16"/>
        <v>0.68150385789305057</v>
      </c>
      <c r="G224" s="258">
        <f t="shared" si="16"/>
        <v>0.46745857895295168</v>
      </c>
      <c r="H224" s="258">
        <f t="shared" si="16"/>
        <v>0.30518276900723401</v>
      </c>
      <c r="I224" s="258">
        <f t="shared" si="16"/>
        <v>0.24048970106453207</v>
      </c>
      <c r="J224" s="258">
        <f t="shared" si="16"/>
        <v>0.12307626704716274</v>
      </c>
      <c r="K224" s="259">
        <f t="shared" si="16"/>
        <v>0.12139231518547523</v>
      </c>
    </row>
    <row r="225" spans="2:11" ht="15">
      <c r="B225" s="257" t="s">
        <v>430</v>
      </c>
      <c r="C225" s="258">
        <f t="shared" si="16"/>
        <v>3.1815947415289913E-3</v>
      </c>
      <c r="D225" s="258">
        <f t="shared" si="16"/>
        <v>1.6137829928698083E-2</v>
      </c>
      <c r="E225" s="258">
        <f t="shared" si="16"/>
        <v>7.5139977040525288E-2</v>
      </c>
      <c r="F225" s="258">
        <f t="shared" si="16"/>
        <v>0.12782240214696591</v>
      </c>
      <c r="G225" s="258">
        <f t="shared" si="16"/>
        <v>0.2399172103207437</v>
      </c>
      <c r="H225" s="258">
        <f t="shared" si="16"/>
        <v>0.34753185628961902</v>
      </c>
      <c r="I225" s="258">
        <f t="shared" si="16"/>
        <v>0.40795565015412921</v>
      </c>
      <c r="J225" s="258">
        <f t="shared" si="16"/>
        <v>0.45572254201466472</v>
      </c>
      <c r="K225" s="259">
        <f t="shared" si="16"/>
        <v>0.44244392335832683</v>
      </c>
    </row>
    <row r="226" spans="2:11" ht="15.75" thickBot="1">
      <c r="B226" s="260" t="s">
        <v>431</v>
      </c>
      <c r="C226" s="261">
        <f t="shared" si="16"/>
        <v>0.2073317081931933</v>
      </c>
      <c r="D226" s="261">
        <f t="shared" si="16"/>
        <v>0.16163808001268451</v>
      </c>
      <c r="E226" s="261">
        <f t="shared" si="16"/>
        <v>0.11583745358039665</v>
      </c>
      <c r="F226" s="261">
        <f t="shared" si="16"/>
        <v>0.1439287613865213</v>
      </c>
      <c r="G226" s="261">
        <f t="shared" si="16"/>
        <v>0.27873944616589924</v>
      </c>
      <c r="H226" s="261">
        <f t="shared" si="16"/>
        <v>0.3470513017007415</v>
      </c>
      <c r="I226" s="261">
        <f t="shared" si="16"/>
        <v>0.35134311776172222</v>
      </c>
      <c r="J226" s="261">
        <f t="shared" si="16"/>
        <v>0.4209758029945872</v>
      </c>
      <c r="K226" s="262">
        <f t="shared" si="16"/>
        <v>0.43595705566856252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227"/>
  <sheetViews>
    <sheetView showGridLines="0" topLeftCell="A77" zoomScale="85" zoomScaleNormal="85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4" width="25.85546875" style="209" bestFit="1" customWidth="1"/>
    <col min="15" max="15" width="18.14062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447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442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226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8.4142155187308439E-3</v>
      </c>
      <c r="E7" s="221">
        <v>4.8407738094232204E-2</v>
      </c>
      <c r="F7" s="221">
        <v>0.12203762357078556</v>
      </c>
      <c r="G7" s="221">
        <v>0.22059356177949624</v>
      </c>
      <c r="H7" s="221">
        <v>0.34631962340065192</v>
      </c>
      <c r="I7" s="222">
        <v>0.50876881191993273</v>
      </c>
      <c r="J7" s="222">
        <v>0.86589101994348061</v>
      </c>
      <c r="K7" s="223">
        <v>1.1482267873555121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2.9100056338549822E-4</v>
      </c>
      <c r="E8" s="221">
        <v>1.0453029313758687E-3</v>
      </c>
      <c r="F8" s="225">
        <v>2.6100772621709253E-3</v>
      </c>
      <c r="G8" s="225">
        <v>4.5149331462110767E-3</v>
      </c>
      <c r="H8" s="225">
        <v>9.3257794204460714E-3</v>
      </c>
      <c r="I8" s="226">
        <v>2.167363761539709E-2</v>
      </c>
      <c r="J8" s="226">
        <v>5.45139396603058E-2</v>
      </c>
      <c r="K8" s="227">
        <v>9.2847085213996525E-2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</v>
      </c>
      <c r="D9" s="225">
        <v>6.195216815213133E-2</v>
      </c>
      <c r="E9" s="221">
        <v>0.38559693480112883</v>
      </c>
      <c r="F9" s="225">
        <v>0.99842954238266446</v>
      </c>
      <c r="G9" s="225">
        <v>2.9944438697301252</v>
      </c>
      <c r="H9" s="225">
        <v>5.3433776374831581</v>
      </c>
      <c r="I9" s="226">
        <v>6.9031372557654427</v>
      </c>
      <c r="J9" s="226">
        <v>9.6297015699849808</v>
      </c>
      <c r="K9" s="227">
        <v>11.677584652370872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3.2603713246821759E-3</v>
      </c>
      <c r="E11" s="221">
        <v>1.8916691072140498E-2</v>
      </c>
      <c r="F11" s="225">
        <v>4.6993739698857055E-2</v>
      </c>
      <c r="G11" s="225">
        <v>8.6337223587977782E-2</v>
      </c>
      <c r="H11" s="225">
        <v>0.1398748855496717</v>
      </c>
      <c r="I11" s="226">
        <v>0.22070691287350344</v>
      </c>
      <c r="J11" s="226">
        <v>0.40887717595676526</v>
      </c>
      <c r="K11" s="227">
        <v>0.57158036586453154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1.4728806178460015E-2</v>
      </c>
      <c r="E12" s="221">
        <v>8.1937935656867258E-2</v>
      </c>
      <c r="F12" s="225">
        <v>0.1895034938022522</v>
      </c>
      <c r="G12" s="225">
        <v>0.31872566050835194</v>
      </c>
      <c r="H12" s="225">
        <v>0.44879403202471924</v>
      </c>
      <c r="I12" s="226">
        <v>0.62962065300676473</v>
      </c>
      <c r="J12" s="226">
        <v>1.0286684588404214</v>
      </c>
      <c r="K12" s="227">
        <v>1.2906718417553567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</v>
      </c>
      <c r="D13" s="225">
        <v>9.1698270034589885E-2</v>
      </c>
      <c r="E13" s="221">
        <v>0.50427919996050741</v>
      </c>
      <c r="F13" s="225">
        <v>1.171853624254227</v>
      </c>
      <c r="G13" s="225">
        <v>2.2822498495414916</v>
      </c>
      <c r="H13" s="225">
        <v>3.4576057452067128</v>
      </c>
      <c r="I13" s="226">
        <v>4.6982540868480074</v>
      </c>
      <c r="J13" s="226">
        <v>7.2307373629628229</v>
      </c>
      <c r="K13" s="227">
        <v>9.0573578727952189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1.6928286281540462E-2</v>
      </c>
      <c r="E14" s="221">
        <v>6.1312712601521401E-2</v>
      </c>
      <c r="F14" s="225">
        <v>0.1539422568676965</v>
      </c>
      <c r="G14" s="225">
        <v>0.26699212099756403</v>
      </c>
      <c r="H14" s="225">
        <v>0.39258029053446741</v>
      </c>
      <c r="I14" s="226">
        <v>0.55032901333316986</v>
      </c>
      <c r="J14" s="226">
        <v>0.86609066738731033</v>
      </c>
      <c r="K14" s="227">
        <v>1.1134588656806261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</v>
      </c>
      <c r="D15" s="225">
        <v>1.1306842993407655</v>
      </c>
      <c r="E15" s="221">
        <v>3.4889073858442012</v>
      </c>
      <c r="F15" s="225">
        <v>5.814635440121422</v>
      </c>
      <c r="G15" s="225">
        <v>7.7897729434367768</v>
      </c>
      <c r="H15" s="225">
        <v>10.861445946542933</v>
      </c>
      <c r="I15" s="226">
        <v>13.610325696878846</v>
      </c>
      <c r="J15" s="226">
        <v>17.218099393485172</v>
      </c>
      <c r="K15" s="227">
        <v>19.46101971795267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</v>
      </c>
      <c r="D16" s="225">
        <v>0.27565655277148082</v>
      </c>
      <c r="E16" s="221">
        <v>0.63098999412068102</v>
      </c>
      <c r="F16" s="225">
        <v>0.91931604658639354</v>
      </c>
      <c r="G16" s="225">
        <v>1.0812376390764715</v>
      </c>
      <c r="H16" s="225">
        <v>1.4224085984389572</v>
      </c>
      <c r="I16" s="226">
        <v>1.7955877882074152</v>
      </c>
      <c r="J16" s="226">
        <v>2.2204563514250855</v>
      </c>
      <c r="K16" s="227">
        <v>2.4324452423649423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5.0511305120090871E-3</v>
      </c>
      <c r="E17" s="221">
        <v>2.1606160357534369E-2</v>
      </c>
      <c r="F17" s="225">
        <v>8.0173928638474473E-2</v>
      </c>
      <c r="G17" s="225">
        <v>0.1842031688417895</v>
      </c>
      <c r="H17" s="225">
        <v>0.32957608862444082</v>
      </c>
      <c r="I17" s="226">
        <v>0.51290718237251742</v>
      </c>
      <c r="J17" s="226">
        <v>0.7239720552040495</v>
      </c>
      <c r="K17" s="227">
        <v>0.88273683712937867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1.9374392039915498E-3</v>
      </c>
      <c r="E18" s="221">
        <v>1.0955961163415899E-2</v>
      </c>
      <c r="F18" s="225">
        <v>2.5562149652564269E-2</v>
      </c>
      <c r="G18" s="225">
        <v>4.7350868964511905E-2</v>
      </c>
      <c r="H18" s="225">
        <v>6.9932078557738531E-2</v>
      </c>
      <c r="I18" s="226">
        <v>9.6132057560248937E-2</v>
      </c>
      <c r="J18" s="226">
        <v>0.15219957488897323</v>
      </c>
      <c r="K18" s="227">
        <v>0.19076791513822167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4.0410543691485924E-3</v>
      </c>
      <c r="E19" s="221">
        <v>2.3508218603694408E-2</v>
      </c>
      <c r="F19" s="225">
        <v>5.8127326892583001E-2</v>
      </c>
      <c r="G19" s="225">
        <v>9.2852505417310036E-2</v>
      </c>
      <c r="H19" s="225">
        <v>0.15634651518075843</v>
      </c>
      <c r="I19" s="226">
        <v>0.2884903449152173</v>
      </c>
      <c r="J19" s="226">
        <v>0.61881750959757742</v>
      </c>
      <c r="K19" s="227">
        <v>0.94790715584055274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4.8675976996323846E-3</v>
      </c>
      <c r="E20" s="221">
        <v>3.3186398185714901E-2</v>
      </c>
      <c r="F20" s="225">
        <v>9.1767241852709597E-2</v>
      </c>
      <c r="G20" s="225">
        <v>0.39121947984891026</v>
      </c>
      <c r="H20" s="225">
        <v>0.75823400600771595</v>
      </c>
      <c r="I20" s="226">
        <v>0.97186413384297465</v>
      </c>
      <c r="J20" s="226">
        <v>1.3301777885177968</v>
      </c>
      <c r="K20" s="227">
        <v>1.6640663588763294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1.2017886073693977E-3</v>
      </c>
      <c r="E21" s="221">
        <v>7.2928116723015015E-3</v>
      </c>
      <c r="F21" s="225">
        <v>1.736696965957378E-2</v>
      </c>
      <c r="G21" s="225">
        <v>2.950712096288325E-2</v>
      </c>
      <c r="H21" s="225">
        <v>4.4755219496301207E-2</v>
      </c>
      <c r="I21" s="226">
        <v>7.0272583829378898E-2</v>
      </c>
      <c r="J21" s="226">
        <v>0.12820505809287985</v>
      </c>
      <c r="K21" s="227">
        <v>0.17838779024539345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1.5547044065273836E-2</v>
      </c>
      <c r="E22" s="221">
        <v>5.31979730950638E-2</v>
      </c>
      <c r="F22" s="225">
        <v>0.1293701097876914</v>
      </c>
      <c r="G22" s="225">
        <v>0.21986911362639983</v>
      </c>
      <c r="H22" s="225">
        <v>0.32782722026823696</v>
      </c>
      <c r="I22" s="226">
        <v>0.46372960612413083</v>
      </c>
      <c r="J22" s="226">
        <v>0.72123462757073598</v>
      </c>
      <c r="K22" s="227">
        <v>0.91806724263783235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</v>
      </c>
      <c r="D23" s="225">
        <v>0.40135753269766261</v>
      </c>
      <c r="E23" s="221">
        <v>0.9448966142730435</v>
      </c>
      <c r="F23" s="225">
        <v>1.4083129651042532</v>
      </c>
      <c r="G23" s="225">
        <v>1.6486955013553515</v>
      </c>
      <c r="H23" s="225">
        <v>2.1692252398124405</v>
      </c>
      <c r="I23" s="226">
        <v>2.7965686580601092</v>
      </c>
      <c r="J23" s="226">
        <v>3.4882621723273051</v>
      </c>
      <c r="K23" s="227">
        <v>3.8538148957088776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1.0632193952892911E-3</v>
      </c>
      <c r="E24" s="221">
        <v>1.0528551677860423E-2</v>
      </c>
      <c r="F24" s="225">
        <v>2.810416144898728E-2</v>
      </c>
      <c r="G24" s="225">
        <v>4.9517380746956025E-2</v>
      </c>
      <c r="H24" s="225">
        <v>7.3129131219733717E-2</v>
      </c>
      <c r="I24" s="226">
        <v>9.801149367718015E-2</v>
      </c>
      <c r="J24" s="226">
        <v>0.13168933609388295</v>
      </c>
      <c r="K24" s="227">
        <v>0.15708268562221378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1.4952277970706898E-3</v>
      </c>
      <c r="E25" s="221">
        <v>8.6034614101795776E-3</v>
      </c>
      <c r="F25" s="225">
        <v>2.1249337732128008E-2</v>
      </c>
      <c r="G25" s="225">
        <v>3.539714996016214E-2</v>
      </c>
      <c r="H25" s="225">
        <v>5.8154941634770328E-2</v>
      </c>
      <c r="I25" s="226">
        <v>0.10346198945409189</v>
      </c>
      <c r="J25" s="226">
        <v>0.21550553485141552</v>
      </c>
      <c r="K25" s="227">
        <v>0.32008469759458014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5.0006757537973569E-6</v>
      </c>
      <c r="E26" s="221">
        <v>4.9105666429406422E-5</v>
      </c>
      <c r="F26" s="225">
        <v>1.3322286254285675E-4</v>
      </c>
      <c r="G26" s="225">
        <v>2.3873422570183271E-4</v>
      </c>
      <c r="H26" s="225">
        <v>6.0634024824020619E-4</v>
      </c>
      <c r="I26" s="226">
        <v>1.5985406415380751E-3</v>
      </c>
      <c r="J26" s="226">
        <v>4.2195878654672147E-3</v>
      </c>
      <c r="K26" s="227">
        <v>7.2486910117538295E-3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9.3613142038969635E-4</v>
      </c>
      <c r="E27" s="221">
        <v>5.2067852977170891E-3</v>
      </c>
      <c r="F27" s="225">
        <v>1.2046400300969456E-2</v>
      </c>
      <c r="G27" s="225">
        <v>2.0261174649216798E-2</v>
      </c>
      <c r="H27" s="225">
        <v>2.9041039844227776E-2</v>
      </c>
      <c r="I27" s="226">
        <v>4.2214044682596423E-2</v>
      </c>
      <c r="J27" s="226">
        <v>7.2061320621473038E-2</v>
      </c>
      <c r="K27" s="227">
        <v>9.3797121957089766E-2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2.54634344521664E-3</v>
      </c>
      <c r="E28" s="221">
        <v>9.9116303946101547E-3</v>
      </c>
      <c r="F28" s="225">
        <v>2.2172918013118294E-2</v>
      </c>
      <c r="G28" s="225">
        <v>3.814978009086168E-2</v>
      </c>
      <c r="H28" s="225">
        <v>5.4964240105000728E-2</v>
      </c>
      <c r="I28" s="226">
        <v>7.5630104041614174E-2</v>
      </c>
      <c r="J28" s="226">
        <v>0.1173376459200683</v>
      </c>
      <c r="K28" s="227">
        <v>0.14720138634546331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1.8101577397525373E-4</v>
      </c>
      <c r="E29" s="221">
        <v>1.2609758240659365E-3</v>
      </c>
      <c r="F29" s="225">
        <v>3.240875391569403E-3</v>
      </c>
      <c r="G29" s="225">
        <v>5.9086194400979983E-3</v>
      </c>
      <c r="H29" s="225">
        <v>9.4850912124667345E-3</v>
      </c>
      <c r="I29" s="226">
        <v>1.4654850694543973E-2</v>
      </c>
      <c r="J29" s="226">
        <v>2.6006138867741852E-2</v>
      </c>
      <c r="K29" s="227">
        <v>3.6201634132386896E-2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0</v>
      </c>
      <c r="D30" s="225">
        <v>0.32466199163730897</v>
      </c>
      <c r="E30" s="221">
        <v>1.6923106685061839</v>
      </c>
      <c r="F30" s="225">
        <v>3.8300744109268656</v>
      </c>
      <c r="G30" s="225">
        <v>6.5095344073540717</v>
      </c>
      <c r="H30" s="225">
        <v>9.718693399540939</v>
      </c>
      <c r="I30" s="226">
        <v>14.050652992792481</v>
      </c>
      <c r="J30" s="226">
        <v>23.662432648802643</v>
      </c>
      <c r="K30" s="227">
        <v>31.125095671486097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2.4803459802955159E-3</v>
      </c>
      <c r="E31" s="221">
        <v>1.470970934686916E-2</v>
      </c>
      <c r="F31" s="225">
        <v>3.7281871119584316E-2</v>
      </c>
      <c r="G31" s="225">
        <v>6.733458438892112E-2</v>
      </c>
      <c r="H31" s="225">
        <v>0.10954999994123081</v>
      </c>
      <c r="I31" s="226">
        <v>0.17267340724736369</v>
      </c>
      <c r="J31" s="226">
        <v>0.31843660449404254</v>
      </c>
      <c r="K31" s="227">
        <v>0.4499180195354896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</v>
      </c>
      <c r="D32" s="225">
        <v>4.5864944385354128E-2</v>
      </c>
      <c r="E32" s="221">
        <v>0.16454513243222663</v>
      </c>
      <c r="F32" s="225">
        <v>0.33744860064804133</v>
      </c>
      <c r="G32" s="225">
        <v>0.53672267337256152</v>
      </c>
      <c r="H32" s="225">
        <v>0.75662440285039823</v>
      </c>
      <c r="I32" s="226">
        <v>0.98678882769758947</v>
      </c>
      <c r="J32" s="226">
        <v>1.447203873915724</v>
      </c>
      <c r="K32" s="227">
        <v>1.7091329930477173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9.405210032941044E-4</v>
      </c>
      <c r="E33" s="221">
        <v>5.4938571199968939E-3</v>
      </c>
      <c r="F33" s="225">
        <v>1.3613418590142539E-2</v>
      </c>
      <c r="G33" s="225">
        <v>2.2712802220776551E-2</v>
      </c>
      <c r="H33" s="225">
        <v>4.043313736501699E-2</v>
      </c>
      <c r="I33" s="226">
        <v>8.0314275256547343E-2</v>
      </c>
      <c r="J33" s="226">
        <v>0.18209466370787811</v>
      </c>
      <c r="K33" s="227">
        <v>0.28406436942842084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1.0931390391036647E-4</v>
      </c>
      <c r="E34" s="221">
        <v>1.3251261757909905E-3</v>
      </c>
      <c r="F34" s="225">
        <v>3.6579750038471391E-3</v>
      </c>
      <c r="G34" s="225">
        <v>6.3764519914844909E-3</v>
      </c>
      <c r="H34" s="225">
        <v>9.8794864748556199E-3</v>
      </c>
      <c r="I34" s="226">
        <v>1.447062195923942E-2</v>
      </c>
      <c r="J34" s="226">
        <v>2.2862401899323086E-2</v>
      </c>
      <c r="K34" s="227">
        <v>3.1350584514998926E-2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1.1352377238378088E-3</v>
      </c>
      <c r="E35" s="221">
        <v>6.5808901044633805E-3</v>
      </c>
      <c r="F35" s="225">
        <v>1.6344389783068677E-2</v>
      </c>
      <c r="G35" s="225">
        <v>3.0025750077984328E-2</v>
      </c>
      <c r="H35" s="225">
        <v>4.7604356858261997E-2</v>
      </c>
      <c r="I35" s="226">
        <v>7.2057913174712829E-2</v>
      </c>
      <c r="J35" s="226">
        <v>0.12731511171206902</v>
      </c>
      <c r="K35" s="227">
        <v>0.17213846345156519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3.6107912738098393E-3</v>
      </c>
      <c r="E36" s="221">
        <v>2.0704361697424168E-2</v>
      </c>
      <c r="F36" s="225">
        <v>5.2154803967250654E-2</v>
      </c>
      <c r="G36" s="225">
        <v>9.4263455816981742E-2</v>
      </c>
      <c r="H36" s="225">
        <v>0.15030949814267974</v>
      </c>
      <c r="I36" s="226">
        <v>0.22795546650405735</v>
      </c>
      <c r="J36" s="226">
        <v>0.40365085104972237</v>
      </c>
      <c r="K36" s="227">
        <v>0.5515228748196539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</v>
      </c>
      <c r="D37" s="225">
        <v>1.2090081242659438E-3</v>
      </c>
      <c r="E37" s="221">
        <v>5.8805340217729816E-3</v>
      </c>
      <c r="F37" s="225">
        <v>1.3704832335471227E-2</v>
      </c>
      <c r="G37" s="225">
        <v>2.2563095461549144E-2</v>
      </c>
      <c r="H37" s="225">
        <v>3.702106813655625E-2</v>
      </c>
      <c r="I37" s="226">
        <v>6.5843631504486438E-2</v>
      </c>
      <c r="J37" s="226">
        <v>0.13650095147127231</v>
      </c>
      <c r="K37" s="227">
        <v>0.20397167101109406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</v>
      </c>
      <c r="D38" s="225">
        <v>2.2420641893198745</v>
      </c>
      <c r="E38" s="221">
        <v>6.5805821610915407</v>
      </c>
      <c r="F38" s="225">
        <v>9.6230041595093638</v>
      </c>
      <c r="G38" s="225">
        <v>10.604787420059679</v>
      </c>
      <c r="H38" s="225">
        <v>14.675400376093549</v>
      </c>
      <c r="I38" s="226">
        <v>19.188957648145028</v>
      </c>
      <c r="J38" s="226">
        <v>25.633276017143057</v>
      </c>
      <c r="K38" s="227">
        <v>28.933449125467856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5.9074890266027345E-5</v>
      </c>
      <c r="E39" s="221">
        <v>3.4275281493956048E-4</v>
      </c>
      <c r="F39" s="225">
        <v>8.5148277280068865E-4</v>
      </c>
      <c r="G39" s="225">
        <v>1.564350039126431E-3</v>
      </c>
      <c r="H39" s="225">
        <v>2.5683521489232451E-3</v>
      </c>
      <c r="I39" s="226">
        <v>4.1524347240450791E-3</v>
      </c>
      <c r="J39" s="226">
        <v>7.894553435500308E-3</v>
      </c>
      <c r="K39" s="227">
        <v>1.1226852200184484E-2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7.2577722326833583E-4</v>
      </c>
      <c r="E40" s="221">
        <v>4.2109631549717419E-3</v>
      </c>
      <c r="F40" s="225">
        <v>1.0461074065837028E-2</v>
      </c>
      <c r="G40" s="225">
        <v>1.9219157623553289E-2</v>
      </c>
      <c r="H40" s="225">
        <v>3.0766039136859366E-2</v>
      </c>
      <c r="I40" s="226">
        <v>4.7454344737373443E-2</v>
      </c>
      <c r="J40" s="226">
        <v>8.5707850018267043E-2</v>
      </c>
      <c r="K40" s="227">
        <v>0.11772828263446976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6.782387746407289E-4</v>
      </c>
      <c r="E41" s="221">
        <v>3.934096657796325E-3</v>
      </c>
      <c r="F41" s="225">
        <v>9.772511197862141E-3</v>
      </c>
      <c r="G41" s="225">
        <v>1.7953711365643318E-2</v>
      </c>
      <c r="H41" s="225">
        <v>2.7549814576719431E-2</v>
      </c>
      <c r="I41" s="226">
        <v>3.8950173344573583E-2</v>
      </c>
      <c r="J41" s="226">
        <v>6.3021944707183128E-2</v>
      </c>
      <c r="K41" s="227">
        <v>7.9461778804284691E-2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</v>
      </c>
      <c r="D42" s="225">
        <v>2.2285339263432517E-2</v>
      </c>
      <c r="E42" s="221">
        <v>0.16198150596036545</v>
      </c>
      <c r="F42" s="225">
        <v>0.40608236288149913</v>
      </c>
      <c r="G42" s="225">
        <v>0.71987322377076302</v>
      </c>
      <c r="H42" s="225">
        <v>1.0828499663072024</v>
      </c>
      <c r="I42" s="226">
        <v>1.5523731798239508</v>
      </c>
      <c r="J42" s="226">
        <v>2.4475191676448742</v>
      </c>
      <c r="K42" s="227">
        <v>3.1862131234506599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0</v>
      </c>
      <c r="D43" s="225">
        <v>1.0267167791518956</v>
      </c>
      <c r="E43" s="221">
        <v>7.6244723909474992</v>
      </c>
      <c r="F43" s="225">
        <v>23.545248140040094</v>
      </c>
      <c r="G43" s="225">
        <v>58.196685640565441</v>
      </c>
      <c r="H43" s="225">
        <v>109.9821765117415</v>
      </c>
      <c r="I43" s="226">
        <v>187.78606275941297</v>
      </c>
      <c r="J43" s="226">
        <v>377.57788898561745</v>
      </c>
      <c r="K43" s="227">
        <v>598.94221942972933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</v>
      </c>
      <c r="D44" s="225">
        <v>5.0303442895891622E-2</v>
      </c>
      <c r="E44" s="221">
        <v>0.28309171021527141</v>
      </c>
      <c r="F44" s="225">
        <v>0.65783652599479925</v>
      </c>
      <c r="G44" s="225">
        <v>1.108393758656264</v>
      </c>
      <c r="H44" s="225">
        <v>1.5784367068305811</v>
      </c>
      <c r="I44" s="226">
        <v>2.2499872772377554</v>
      </c>
      <c r="J44" s="226">
        <v>3.7299812942628283</v>
      </c>
      <c r="K44" s="227">
        <v>4.7647994533857796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1.9691630088675779E-5</v>
      </c>
      <c r="E45" s="221">
        <v>1.1425093831318679E-4</v>
      </c>
      <c r="F45" s="225">
        <v>2.8382759093356278E-4</v>
      </c>
      <c r="G45" s="225">
        <v>5.2145001304214355E-4</v>
      </c>
      <c r="H45" s="225">
        <v>9.7869540184960429E-4</v>
      </c>
      <c r="I45" s="226">
        <v>1.9381220881541966E-3</v>
      </c>
      <c r="J45" s="226">
        <v>4.3865543746147125E-3</v>
      </c>
      <c r="K45" s="227">
        <v>6.8847576394965478E-3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2.4725279711821545E-4</v>
      </c>
      <c r="E46" s="221">
        <v>1.4949304598670784E-3</v>
      </c>
      <c r="F46" s="225">
        <v>3.7239697699314074E-3</v>
      </c>
      <c r="G46" s="225">
        <v>6.7678265884069146E-3</v>
      </c>
      <c r="H46" s="225">
        <v>1.0969656835154107E-2</v>
      </c>
      <c r="I46" s="226">
        <v>1.7347162667408128E-2</v>
      </c>
      <c r="J46" s="226">
        <v>3.181721045272265E-2</v>
      </c>
      <c r="K46" s="227">
        <v>4.4927043068786317E-2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4.5607261998489396E-4</v>
      </c>
      <c r="E47" s="221">
        <v>2.215205773725804E-3</v>
      </c>
      <c r="F47" s="225">
        <v>5.122432802053753E-3</v>
      </c>
      <c r="G47" s="225">
        <v>9.0392274935290461E-3</v>
      </c>
      <c r="H47" s="225">
        <v>1.4380898418282748E-2</v>
      </c>
      <c r="I47" s="226">
        <v>2.2323867204868241E-2</v>
      </c>
      <c r="J47" s="226">
        <v>3.975283215950437E-2</v>
      </c>
      <c r="K47" s="227">
        <v>5.5867594445871693E-2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8.9375964753717958E-5</v>
      </c>
      <c r="E48" s="221">
        <v>5.3891611492860154E-4</v>
      </c>
      <c r="F48" s="225">
        <v>1.3701048787866737E-3</v>
      </c>
      <c r="G48" s="225">
        <v>2.4740879796457949E-3</v>
      </c>
      <c r="H48" s="225">
        <v>4.0333871266781257E-3</v>
      </c>
      <c r="I48" s="226">
        <v>6.3803712482868105E-3</v>
      </c>
      <c r="J48" s="226">
        <v>1.1795020851434922E-2</v>
      </c>
      <c r="K48" s="227">
        <v>1.672503169385451E-2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1.3315223233233886E-2</v>
      </c>
      <c r="E49" s="221">
        <v>7.3972922134516311E-2</v>
      </c>
      <c r="F49" s="225">
        <v>0.1710863787085975</v>
      </c>
      <c r="G49" s="225">
        <v>0.28773464103821289</v>
      </c>
      <c r="H49" s="225">
        <v>0.40899267992482957</v>
      </c>
      <c r="I49" s="226">
        <v>0.58456788000022475</v>
      </c>
      <c r="J49" s="226">
        <v>0.97741396859786334</v>
      </c>
      <c r="K49" s="227">
        <v>1.2511612570298274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6.0169394245714897E-3</v>
      </c>
      <c r="E50" s="221">
        <v>4.7604372253186616E-2</v>
      </c>
      <c r="F50" s="225">
        <v>0.12478510437864188</v>
      </c>
      <c r="G50" s="225">
        <v>0.22651272886856366</v>
      </c>
      <c r="H50" s="225">
        <v>0.35319817789200297</v>
      </c>
      <c r="I50" s="226">
        <v>0.51351715579938362</v>
      </c>
      <c r="J50" s="226">
        <v>0.83189594813488554</v>
      </c>
      <c r="K50" s="227">
        <v>1.105892689883184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</v>
      </c>
      <c r="D51" s="225">
        <v>1.8419371221366471E-2</v>
      </c>
      <c r="E51" s="221">
        <v>0.11355592372238441</v>
      </c>
      <c r="F51" s="225">
        <v>0.28167502474095674</v>
      </c>
      <c r="G51" s="225">
        <v>0.56623525817854448</v>
      </c>
      <c r="H51" s="225">
        <v>0.87759590844407809</v>
      </c>
      <c r="I51" s="226">
        <v>1.1309801964023352</v>
      </c>
      <c r="J51" s="226">
        <v>1.564030702266255</v>
      </c>
      <c r="K51" s="227">
        <v>1.8287864735144985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3.5563713026632825E-2</v>
      </c>
      <c r="E52" s="221">
        <v>0.20344232851530394</v>
      </c>
      <c r="F52" s="225">
        <v>0.47925420529238588</v>
      </c>
      <c r="G52" s="225">
        <v>1.0670062450662368</v>
      </c>
      <c r="H52" s="225">
        <v>1.6825789490046801</v>
      </c>
      <c r="I52" s="226">
        <v>2.2120642342181926</v>
      </c>
      <c r="J52" s="226">
        <v>3.2857837749308483</v>
      </c>
      <c r="K52" s="227">
        <v>4.041226574946279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1.1189154650395996E-2</v>
      </c>
      <c r="E53" s="221">
        <v>3.6039460229751352E-2</v>
      </c>
      <c r="F53" s="225">
        <v>6.7198498923277603E-2</v>
      </c>
      <c r="G53" s="225">
        <v>9.7221058916223124E-2</v>
      </c>
      <c r="H53" s="225">
        <v>0.13695888452233829</v>
      </c>
      <c r="I53" s="226">
        <v>0.18321642199702889</v>
      </c>
      <c r="J53" s="226">
        <v>0.27377849897665829</v>
      </c>
      <c r="K53" s="227">
        <v>0.32671750924896098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</v>
      </c>
      <c r="D54" s="225">
        <v>6.9677461285076972E-2</v>
      </c>
      <c r="E54" s="221">
        <v>0.26689351825293167</v>
      </c>
      <c r="F54" s="225">
        <v>0.58108308181006174</v>
      </c>
      <c r="G54" s="225">
        <v>0.97822402485396476</v>
      </c>
      <c r="H54" s="225">
        <v>1.3788239279664358</v>
      </c>
      <c r="I54" s="226">
        <v>1.7841572275154158</v>
      </c>
      <c r="J54" s="226">
        <v>2.5811064950870275</v>
      </c>
      <c r="K54" s="227">
        <v>3.0390264651902852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</v>
      </c>
      <c r="D55" s="225">
        <v>0.26436355852687876</v>
      </c>
      <c r="E55" s="221">
        <v>0.62237833113596885</v>
      </c>
      <c r="F55" s="225">
        <v>0.92761838670897512</v>
      </c>
      <c r="G55" s="225">
        <v>1.0859519858417135</v>
      </c>
      <c r="H55" s="225">
        <v>1.4288111145907452</v>
      </c>
      <c r="I55" s="226">
        <v>1.8420255803855106</v>
      </c>
      <c r="J55" s="226">
        <v>2.2976257471808927</v>
      </c>
      <c r="K55" s="227">
        <v>2.5384056277347757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6.273190728249571E-4</v>
      </c>
      <c r="E56" s="221">
        <v>3.6397084634058083E-3</v>
      </c>
      <c r="F56" s="225">
        <v>9.0419361111692131E-3</v>
      </c>
      <c r="G56" s="225">
        <v>1.6611907558342576E-2</v>
      </c>
      <c r="H56" s="225">
        <v>2.7895099439051971E-2</v>
      </c>
      <c r="I56" s="226">
        <v>4.6904357768898779E-2</v>
      </c>
      <c r="J56" s="226">
        <v>9.2733181431084527E-2</v>
      </c>
      <c r="K56" s="227">
        <v>0.1351553083876654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6.0425672538892732E-5</v>
      </c>
      <c r="E57" s="221">
        <v>3.3467404619114219E-4</v>
      </c>
      <c r="F57" s="225">
        <v>7.7297953560697406E-4</v>
      </c>
      <c r="G57" s="225">
        <v>1.2992287317376689E-3</v>
      </c>
      <c r="H57" s="225">
        <v>2.0031216175560931E-3</v>
      </c>
      <c r="I57" s="226">
        <v>3.327672925858882E-3</v>
      </c>
      <c r="J57" s="226">
        <v>6.5439648454274149E-3</v>
      </c>
      <c r="K57" s="227">
        <v>9.399269020256595E-3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1.0259856274999191E-2</v>
      </c>
      <c r="E58" s="221">
        <v>5.7829709564685534E-2</v>
      </c>
      <c r="F58" s="225">
        <v>0.13441491013858728</v>
      </c>
      <c r="G58" s="225">
        <v>0.22694446691327633</v>
      </c>
      <c r="H58" s="225">
        <v>0.33587206743917009</v>
      </c>
      <c r="I58" s="226">
        <v>0.51538898453303628</v>
      </c>
      <c r="J58" s="226">
        <v>0.93276189044762492</v>
      </c>
      <c r="K58" s="227">
        <v>1.2727808051135956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1.236376362101496E-2</v>
      </c>
      <c r="E59" s="221">
        <v>7.63936189374608E-2</v>
      </c>
      <c r="F59" s="225">
        <v>0.18340980099837853</v>
      </c>
      <c r="G59" s="225">
        <v>0.33940746896467239</v>
      </c>
      <c r="H59" s="225">
        <v>0.51140262862651054</v>
      </c>
      <c r="I59" s="226">
        <v>0.72087020734887663</v>
      </c>
      <c r="J59" s="226">
        <v>1.1525722539697489</v>
      </c>
      <c r="K59" s="227">
        <v>1.4854581469076595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5.7883816423675405E-2</v>
      </c>
      <c r="E60" s="221">
        <v>0.38223354085519429</v>
      </c>
      <c r="F60" s="225">
        <v>0.96941288013439897</v>
      </c>
      <c r="G60" s="225">
        <v>1.6371250137618256</v>
      </c>
      <c r="H60" s="225">
        <v>2.4294960139732824</v>
      </c>
      <c r="I60" s="226">
        <v>3.5023792369467057</v>
      </c>
      <c r="J60" s="226">
        <v>5.6968362960858121</v>
      </c>
      <c r="K60" s="227">
        <v>7.316648162364908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1.655819779834334E-2</v>
      </c>
      <c r="E61" s="221">
        <v>9.1435716962909308E-2</v>
      </c>
      <c r="F61" s="225">
        <v>0.21110317323092848</v>
      </c>
      <c r="G61" s="225">
        <v>0.35489502500767045</v>
      </c>
      <c r="H61" s="225">
        <v>0.5035787553039961</v>
      </c>
      <c r="I61" s="226">
        <v>0.71733102266196225</v>
      </c>
      <c r="J61" s="226">
        <v>1.1941989064871141</v>
      </c>
      <c r="K61" s="227">
        <v>1.5235536699840797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5.1247325570812064E-4</v>
      </c>
      <c r="E62" s="221">
        <v>3.0945480706677671E-3</v>
      </c>
      <c r="F62" s="225">
        <v>7.7486945052920872E-3</v>
      </c>
      <c r="G62" s="225">
        <v>1.4206245985778364E-2</v>
      </c>
      <c r="H62" s="225">
        <v>2.2160295066660979E-2</v>
      </c>
      <c r="I62" s="226">
        <v>3.2421814516974803E-2</v>
      </c>
      <c r="J62" s="226">
        <v>5.4611166109248092E-2</v>
      </c>
      <c r="K62" s="227">
        <v>7.1748210717253111E-2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1.0171330213852308E-4</v>
      </c>
      <c r="E63" s="221">
        <v>5.9775753371568512E-4</v>
      </c>
      <c r="F63" s="225">
        <v>1.4888920112984538E-3</v>
      </c>
      <c r="G63" s="225">
        <v>2.7337567037252959E-3</v>
      </c>
      <c r="H63" s="225">
        <v>5.4514088979648523E-3</v>
      </c>
      <c r="I63" s="226">
        <v>1.1607287003945057E-2</v>
      </c>
      <c r="J63" s="226">
        <v>2.7559568319742336E-2</v>
      </c>
      <c r="K63" s="227">
        <v>4.4286112492311396E-2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</v>
      </c>
      <c r="D64" s="225">
        <v>1.6887154515572355E-3</v>
      </c>
      <c r="E64" s="221">
        <v>6.0277722717068209E-3</v>
      </c>
      <c r="F64" s="225">
        <v>1.5416719761493775E-2</v>
      </c>
      <c r="G64" s="225">
        <v>2.743152938267469E-2</v>
      </c>
      <c r="H64" s="225">
        <v>4.2462012618593691E-2</v>
      </c>
      <c r="I64" s="226">
        <v>6.0659217006043251E-2</v>
      </c>
      <c r="J64" s="226">
        <v>9.2070901531744839E-2</v>
      </c>
      <c r="K64" s="227">
        <v>0.11531839226907535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1.200430844765329E-3</v>
      </c>
      <c r="E65" s="221">
        <v>7.2349836082195125E-3</v>
      </c>
      <c r="F65" s="225">
        <v>1.8035151172657738E-2</v>
      </c>
      <c r="G65" s="225">
        <v>3.0194294850391257E-2</v>
      </c>
      <c r="H65" s="225">
        <v>4.6754480457703668E-2</v>
      </c>
      <c r="I65" s="226">
        <v>7.4618596032944837E-2</v>
      </c>
      <c r="J65" s="226">
        <v>0.13918376858508344</v>
      </c>
      <c r="K65" s="227">
        <v>0.19422163962180136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1.540520462194807E-3</v>
      </c>
      <c r="E66" s="221">
        <v>8.9350065970260073E-3</v>
      </c>
      <c r="F66" s="225">
        <v>2.2556796101173209E-2</v>
      </c>
      <c r="G66" s="225">
        <v>4.0761997407845342E-2</v>
      </c>
      <c r="H66" s="225">
        <v>6.522302998018488E-2</v>
      </c>
      <c r="I66" s="226">
        <v>9.9581819590801618E-2</v>
      </c>
      <c r="J66" s="226">
        <v>0.17752005289276995</v>
      </c>
      <c r="K66" s="227">
        <v>0.24414809872963797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</v>
      </c>
      <c r="D67" s="225">
        <v>0.11232213162677004</v>
      </c>
      <c r="E67" s="221">
        <v>0.26786734277380042</v>
      </c>
      <c r="F67" s="225">
        <v>0.40731763867091081</v>
      </c>
      <c r="G67" s="225">
        <v>0.48499763116877531</v>
      </c>
      <c r="H67" s="225">
        <v>0.64462245027536558</v>
      </c>
      <c r="I67" s="226">
        <v>0.84255232794558044</v>
      </c>
      <c r="J67" s="226">
        <v>1.056048984812274</v>
      </c>
      <c r="K67" s="227">
        <v>1.1708144159359968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</v>
      </c>
      <c r="D68" s="225">
        <v>2.4478714009529887</v>
      </c>
      <c r="E68" s="221">
        <v>5.761649024802356</v>
      </c>
      <c r="F68" s="225">
        <v>8.6572951444773558</v>
      </c>
      <c r="G68" s="225">
        <v>10.31439607276246</v>
      </c>
      <c r="H68" s="225">
        <v>13.703135919468643</v>
      </c>
      <c r="I68" s="226">
        <v>17.765171703124786</v>
      </c>
      <c r="J68" s="226">
        <v>22.175080288113026</v>
      </c>
      <c r="K68" s="227">
        <v>24.506906783875696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3.5163625158349612E-4</v>
      </c>
      <c r="E69" s="221">
        <v>2.040195327021193E-3</v>
      </c>
      <c r="F69" s="225">
        <v>5.0683498380993354E-3</v>
      </c>
      <c r="G69" s="225">
        <v>9.311607375752564E-3</v>
      </c>
      <c r="H69" s="225">
        <v>1.6767502209536485E-2</v>
      </c>
      <c r="I69" s="226">
        <v>3.1404169317662593E-2</v>
      </c>
      <c r="J69" s="226">
        <v>6.8177188004885328E-2</v>
      </c>
      <c r="K69" s="227">
        <v>0.10476064646284984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1.9068733926113501E-4</v>
      </c>
      <c r="E70" s="221">
        <v>1.144451092951269E-3</v>
      </c>
      <c r="F70" s="225">
        <v>2.8626718028504712E-3</v>
      </c>
      <c r="G70" s="225">
        <v>5.2510904509461649E-3</v>
      </c>
      <c r="H70" s="225">
        <v>8.358631668408013E-3</v>
      </c>
      <c r="I70" s="226">
        <v>1.2741898327431386E-2</v>
      </c>
      <c r="J70" s="226">
        <v>2.2608967892461949E-2</v>
      </c>
      <c r="K70" s="227">
        <v>3.0831214512540613E-2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</v>
      </c>
      <c r="D71" s="225">
        <v>1.6361497315806408E-2</v>
      </c>
      <c r="E71" s="221">
        <v>8.7230616478467832E-2</v>
      </c>
      <c r="F71" s="225">
        <v>0.23444340404470426</v>
      </c>
      <c r="G71" s="225">
        <v>0.37260587968705822</v>
      </c>
      <c r="H71" s="225">
        <v>0.55038118051607754</v>
      </c>
      <c r="I71" s="226">
        <v>0.81737955254156869</v>
      </c>
      <c r="J71" s="226">
        <v>1.4215163440990051</v>
      </c>
      <c r="K71" s="227">
        <v>1.8944683090562771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0</v>
      </c>
      <c r="D72" s="225">
        <v>3.3585024968236552</v>
      </c>
      <c r="E72" s="221">
        <v>7.9067598830062176</v>
      </c>
      <c r="F72" s="225">
        <v>11.784561704425952</v>
      </c>
      <c r="G72" s="225">
        <v>13.796048427412817</v>
      </c>
      <c r="H72" s="225">
        <v>18.151766917430532</v>
      </c>
      <c r="I72" s="226">
        <v>23.401287020838701</v>
      </c>
      <c r="J72" s="226">
        <v>29.189279534867406</v>
      </c>
      <c r="K72" s="227">
        <v>32.248172502306787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3.549007303607651E-3</v>
      </c>
      <c r="E73" s="221">
        <v>2.0166346000370896E-2</v>
      </c>
      <c r="F73" s="225">
        <v>4.9607303842687918E-2</v>
      </c>
      <c r="G73" s="225">
        <v>8.2578714570802916E-2</v>
      </c>
      <c r="H73" s="225">
        <v>0.12623593899975816</v>
      </c>
      <c r="I73" s="226">
        <v>0.19869617231715164</v>
      </c>
      <c r="J73" s="226">
        <v>0.36730798654300262</v>
      </c>
      <c r="K73" s="227">
        <v>0.50468959460318663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</v>
      </c>
      <c r="D74" s="225">
        <v>0.16975785439100119</v>
      </c>
      <c r="E74" s="221">
        <v>0.39956558821826621</v>
      </c>
      <c r="F74" s="225">
        <v>0.60037624851695937</v>
      </c>
      <c r="G74" s="225">
        <v>0.71529482552451717</v>
      </c>
      <c r="H74" s="225">
        <v>0.95030112742508821</v>
      </c>
      <c r="I74" s="226">
        <v>1.2319999449464989</v>
      </c>
      <c r="J74" s="226">
        <v>1.5378234531408483</v>
      </c>
      <c r="K74" s="227">
        <v>1.6995336894623516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1.4417086710618663E-4</v>
      </c>
      <c r="E75" s="221">
        <v>7.9834258568362861E-4</v>
      </c>
      <c r="F75" s="225">
        <v>1.8436212058760544E-3</v>
      </c>
      <c r="G75" s="225">
        <v>3.0987940415580055E-3</v>
      </c>
      <c r="H75" s="225">
        <v>4.8953969225746944E-3</v>
      </c>
      <c r="I75" s="226">
        <v>8.4502377369583236E-3</v>
      </c>
      <c r="J75" s="226">
        <v>1.7187137381861593E-2</v>
      </c>
      <c r="K75" s="227">
        <v>2.5201023152413099E-2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1.6598981525473646E-2</v>
      </c>
      <c r="E76" s="221">
        <v>9.2266866082755722E-2</v>
      </c>
      <c r="F76" s="225">
        <v>0.2133945571671621</v>
      </c>
      <c r="G76" s="225">
        <v>0.35884098215924948</v>
      </c>
      <c r="H76" s="225">
        <v>0.50075406210164231</v>
      </c>
      <c r="I76" s="226">
        <v>0.68921756921672261</v>
      </c>
      <c r="J76" s="226">
        <v>1.098153196894732</v>
      </c>
      <c r="K76" s="227">
        <v>1.3469891712575695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7.8490590526295913E-4</v>
      </c>
      <c r="E77" s="221">
        <v>4.8942288507647725E-3</v>
      </c>
      <c r="F77" s="225">
        <v>1.2333320101725252E-2</v>
      </c>
      <c r="G77" s="225">
        <v>2.2585339801019833E-2</v>
      </c>
      <c r="H77" s="225">
        <v>3.6147171104733429E-2</v>
      </c>
      <c r="I77" s="226">
        <v>5.5644488187061289E-2</v>
      </c>
      <c r="J77" s="226">
        <v>9.9444113159375958E-2</v>
      </c>
      <c r="K77" s="227">
        <v>0.13707014168550768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6.1887980278695304E-4</v>
      </c>
      <c r="E78" s="221">
        <v>3.5907437755572998E-3</v>
      </c>
      <c r="F78" s="225">
        <v>8.9202957150548313E-3</v>
      </c>
      <c r="G78" s="225">
        <v>1.6388428981324511E-2</v>
      </c>
      <c r="H78" s="225">
        <v>2.6635123565972269E-2</v>
      </c>
      <c r="I78" s="226">
        <v>4.2275033353021227E-2</v>
      </c>
      <c r="J78" s="226">
        <v>7.8818693125749462E-2</v>
      </c>
      <c r="K78" s="227">
        <v>0.11065630775746937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1.0072311465204379E-3</v>
      </c>
      <c r="E79" s="221">
        <v>5.7892190430825071E-3</v>
      </c>
      <c r="F79" s="225">
        <v>1.4295128327420043E-2</v>
      </c>
      <c r="G79" s="225">
        <v>2.3810088567750787E-2</v>
      </c>
      <c r="H79" s="225">
        <v>3.50327349138592E-2</v>
      </c>
      <c r="I79" s="226">
        <v>5.1142793719766023E-2</v>
      </c>
      <c r="J79" s="226">
        <v>8.6529120351164279E-2</v>
      </c>
      <c r="K79" s="227">
        <v>0.11066426438513616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5.7182863796526456E-3</v>
      </c>
      <c r="E80" s="221">
        <v>3.2218708576457485E-2</v>
      </c>
      <c r="F80" s="225">
        <v>7.5068224788279334E-2</v>
      </c>
      <c r="G80" s="225">
        <v>0.13912224072298218</v>
      </c>
      <c r="H80" s="225">
        <v>0.23194944469032769</v>
      </c>
      <c r="I80" s="226">
        <v>0.3980369694523776</v>
      </c>
      <c r="J80" s="226">
        <v>0.80364993390654393</v>
      </c>
      <c r="K80" s="227">
        <v>1.1881670360301098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3.7123395149097679E-3</v>
      </c>
      <c r="E82" s="221">
        <v>2.056267734034662E-2</v>
      </c>
      <c r="F82" s="225">
        <v>4.749677170738232E-2</v>
      </c>
      <c r="G82" s="225">
        <v>7.9831906295361382E-2</v>
      </c>
      <c r="H82" s="225">
        <v>0.11148509217203333</v>
      </c>
      <c r="I82" s="226">
        <v>0.15394675129141847</v>
      </c>
      <c r="J82" s="226">
        <v>0.24671757228211003</v>
      </c>
      <c r="K82" s="227">
        <v>0.30379463123490091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</v>
      </c>
      <c r="D83" s="225">
        <v>6.4109021074419931E-2</v>
      </c>
      <c r="E83" s="221">
        <v>0.31736106939644981</v>
      </c>
      <c r="F83" s="225">
        <v>0.7643957655637601</v>
      </c>
      <c r="G83" s="225">
        <v>1.3647108356008653</v>
      </c>
      <c r="H83" s="225">
        <v>1.9834751249437415</v>
      </c>
      <c r="I83" s="226">
        <v>2.5785461235587137</v>
      </c>
      <c r="J83" s="226">
        <v>3.4650707813752737</v>
      </c>
      <c r="K83" s="227">
        <v>4.010270740840908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1.0485981194168277E-2</v>
      </c>
      <c r="E84" s="221">
        <v>3.1397685191379573E-2</v>
      </c>
      <c r="F84" s="225">
        <v>5.4670836305870905E-2</v>
      </c>
      <c r="G84" s="225">
        <v>6.7077197932645799E-2</v>
      </c>
      <c r="H84" s="225">
        <v>8.7550049873462044E-2</v>
      </c>
      <c r="I84" s="226">
        <v>0.11654433525409193</v>
      </c>
      <c r="J84" s="226">
        <v>0.14797700326181734</v>
      </c>
      <c r="K84" s="227">
        <v>0.16529242418226292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0</v>
      </c>
      <c r="D85" s="225">
        <v>9.5340403410187985E-2</v>
      </c>
      <c r="E85" s="221">
        <v>0.62249501830622556</v>
      </c>
      <c r="F85" s="225">
        <v>1.7402570956494821</v>
      </c>
      <c r="G85" s="225">
        <v>5.4571329176493331</v>
      </c>
      <c r="H85" s="225">
        <v>11.25086548037201</v>
      </c>
      <c r="I85" s="226">
        <v>18.028361156295961</v>
      </c>
      <c r="J85" s="226">
        <v>32.837923167373944</v>
      </c>
      <c r="K85" s="227">
        <v>50.058507031427382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</v>
      </c>
      <c r="D86" s="225">
        <v>3.3162003206758578E-2</v>
      </c>
      <c r="E86" s="221">
        <v>0.18782119520535698</v>
      </c>
      <c r="F86" s="225">
        <v>0.47521653062837976</v>
      </c>
      <c r="G86" s="225">
        <v>1.163371103640656</v>
      </c>
      <c r="H86" s="225">
        <v>2.0400361715731559</v>
      </c>
      <c r="I86" s="226">
        <v>2.8541044415128676</v>
      </c>
      <c r="J86" s="226">
        <v>4.5069631670101176</v>
      </c>
      <c r="K86" s="227">
        <v>5.9825937383250256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</v>
      </c>
      <c r="D87" s="225">
        <v>5.6426942995359067E-2</v>
      </c>
      <c r="E87" s="221">
        <v>0.40670603306176401</v>
      </c>
      <c r="F87" s="225">
        <v>1.0499245816051901</v>
      </c>
      <c r="G87" s="225">
        <v>1.7265639548846363</v>
      </c>
      <c r="H87" s="225">
        <v>2.5874693714393002</v>
      </c>
      <c r="I87" s="226">
        <v>3.794139251696043</v>
      </c>
      <c r="J87" s="226">
        <v>6.3015063328367633</v>
      </c>
      <c r="K87" s="227">
        <v>8.405037965513209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</v>
      </c>
      <c r="D89" s="225">
        <v>9.7070383944206695E-2</v>
      </c>
      <c r="E89" s="221">
        <v>0.23102940268736269</v>
      </c>
      <c r="F89" s="225">
        <v>0.34789853558582745</v>
      </c>
      <c r="G89" s="225">
        <v>0.4153552597225974</v>
      </c>
      <c r="H89" s="225">
        <v>0.55195059990893003</v>
      </c>
      <c r="I89" s="226">
        <v>0.7170779658066464</v>
      </c>
      <c r="J89" s="226">
        <v>0.89732507842790243</v>
      </c>
      <c r="K89" s="227">
        <v>0.9912310575594292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0.60215424536927142</v>
      </c>
      <c r="E90" s="221">
        <v>2.2741280810540925</v>
      </c>
      <c r="F90" s="225">
        <v>4.6021713015727901</v>
      </c>
      <c r="G90" s="225">
        <v>6.8622322489464631</v>
      </c>
      <c r="H90" s="225">
        <v>10.132513419090646</v>
      </c>
      <c r="I90" s="226">
        <v>13.974964452009759</v>
      </c>
      <c r="J90" s="226">
        <v>21.915083179790297</v>
      </c>
      <c r="K90" s="227">
        <v>27.193806161509823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</v>
      </c>
      <c r="D91" s="225">
        <v>2.3337427032212683</v>
      </c>
      <c r="E91" s="221">
        <v>5.5328930265279439</v>
      </c>
      <c r="F91" s="225">
        <v>8.2808875375370139</v>
      </c>
      <c r="G91" s="225">
        <v>9.8050376689311065</v>
      </c>
      <c r="H91" s="225">
        <v>12.998272394622848</v>
      </c>
      <c r="I91" s="226">
        <v>16.820365663413327</v>
      </c>
      <c r="J91" s="226">
        <v>21.008741418084416</v>
      </c>
      <c r="K91" s="227">
        <v>23.181691631976502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1.7117401410135263E-2</v>
      </c>
      <c r="E92" s="221">
        <v>9.7154248788303851E-2</v>
      </c>
      <c r="F92" s="225">
        <v>0.2263459586891684</v>
      </c>
      <c r="G92" s="225">
        <v>0.38162913136165033</v>
      </c>
      <c r="H92" s="225">
        <v>0.54908450917327301</v>
      </c>
      <c r="I92" s="226">
        <v>0.79826375132175287</v>
      </c>
      <c r="J92" s="226">
        <v>1.3553670972552172</v>
      </c>
      <c r="K92" s="227">
        <v>1.7657268294318029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0</v>
      </c>
      <c r="D93" s="225">
        <v>9.5739917323284036</v>
      </c>
      <c r="E93" s="221">
        <v>24.218859550221818</v>
      </c>
      <c r="F93" s="225">
        <v>38.159892570658762</v>
      </c>
      <c r="G93" s="225">
        <v>41.81734415643929</v>
      </c>
      <c r="H93" s="225">
        <v>53.884779086058941</v>
      </c>
      <c r="I93" s="226">
        <v>69.284658574327565</v>
      </c>
      <c r="J93" s="226">
        <v>89.079454653018189</v>
      </c>
      <c r="K93" s="227">
        <v>100.41183335816594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1.4797076341697848E-2</v>
      </c>
      <c r="E94" s="221">
        <v>9.5424408858314935E-2</v>
      </c>
      <c r="F94" s="225">
        <v>0.24455228304910587</v>
      </c>
      <c r="G94" s="225">
        <v>0.5100481306327912</v>
      </c>
      <c r="H94" s="225">
        <v>0.82684780751374432</v>
      </c>
      <c r="I94" s="226">
        <v>1.1158882023165457</v>
      </c>
      <c r="J94" s="226">
        <v>1.6859684486870858</v>
      </c>
      <c r="K94" s="227">
        <v>2.1260763906322309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1.0535540276352878E-2</v>
      </c>
      <c r="E95" s="221">
        <v>3.9119880945266298E-2</v>
      </c>
      <c r="F95" s="225">
        <v>0.10653915505432976</v>
      </c>
      <c r="G95" s="225">
        <v>0.19943178259486882</v>
      </c>
      <c r="H95" s="225">
        <v>0.312050394265588</v>
      </c>
      <c r="I95" s="226">
        <v>0.45271986066342684</v>
      </c>
      <c r="J95" s="226">
        <v>0.68169240790157026</v>
      </c>
      <c r="K95" s="227">
        <v>0.85680468047250313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7.5365683655000005E-3</v>
      </c>
      <c r="E96" s="221">
        <v>4.325298301770697E-2</v>
      </c>
      <c r="F96" s="225">
        <v>0.10663404570590268</v>
      </c>
      <c r="G96" s="225">
        <v>0.17769369759970893</v>
      </c>
      <c r="H96" s="225">
        <v>0.26377914358476506</v>
      </c>
      <c r="I96" s="226">
        <v>0.39123922717036436</v>
      </c>
      <c r="J96" s="226">
        <v>0.67378788344043938</v>
      </c>
      <c r="K96" s="227">
        <v>0.87837374297074811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3.0574756804219332E-5</v>
      </c>
      <c r="E97" s="221">
        <v>1.7564470138550569E-4</v>
      </c>
      <c r="F97" s="225">
        <v>4.4269473125815287E-4</v>
      </c>
      <c r="G97" s="225">
        <v>8.0024650943209331E-4</v>
      </c>
      <c r="H97" s="225">
        <v>1.4761025110561991E-3</v>
      </c>
      <c r="I97" s="226">
        <v>2.8419993413983939E-3</v>
      </c>
      <c r="J97" s="226">
        <v>6.3100752489070409E-3</v>
      </c>
      <c r="K97" s="227">
        <v>9.9047501172904364E-3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5.7854307729009048E-2</v>
      </c>
      <c r="E98" s="221">
        <v>0.35422103265012439</v>
      </c>
      <c r="F98" s="225">
        <v>0.89152911840989713</v>
      </c>
      <c r="G98" s="225">
        <v>1.5655779929192812</v>
      </c>
      <c r="H98" s="225">
        <v>2.5200218509255925</v>
      </c>
      <c r="I98" s="226">
        <v>3.9641650402810025</v>
      </c>
      <c r="J98" s="226">
        <v>7.3322624643891086</v>
      </c>
      <c r="K98" s="227">
        <v>10.39214622213051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8.6682480812585072E-4</v>
      </c>
      <c r="E99" s="221">
        <v>3.1418112433572345E-3</v>
      </c>
      <c r="F99" s="225">
        <v>7.9017311490404609E-3</v>
      </c>
      <c r="G99" s="225">
        <v>1.3727191055620766E-2</v>
      </c>
      <c r="H99" s="225">
        <v>2.0275411367510505E-2</v>
      </c>
      <c r="I99" s="226">
        <v>2.8650354851792383E-2</v>
      </c>
      <c r="J99" s="226">
        <v>4.5534911834883354E-2</v>
      </c>
      <c r="K99" s="227">
        <v>5.9059228602495732E-2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8.7902425812130537E-5</v>
      </c>
      <c r="E100" s="221">
        <v>5.0497851648332876E-4</v>
      </c>
      <c r="F100" s="225">
        <v>1.2727473523671891E-3</v>
      </c>
      <c r="G100" s="225">
        <v>2.3007087146172684E-3</v>
      </c>
      <c r="H100" s="225">
        <v>4.2748554302573594E-3</v>
      </c>
      <c r="I100" s="226">
        <v>8.3115687491756504E-3</v>
      </c>
      <c r="J100" s="226">
        <v>1.8589255016959957E-2</v>
      </c>
      <c r="K100" s="227">
        <v>2.9287288016777203E-2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3.9550647369391151E-2</v>
      </c>
      <c r="E101" s="221">
        <v>0.13868087215845251</v>
      </c>
      <c r="F101" s="225">
        <v>0.33198352822480282</v>
      </c>
      <c r="G101" s="225">
        <v>0.55175763234965847</v>
      </c>
      <c r="H101" s="225">
        <v>0.8072254114559938</v>
      </c>
      <c r="I101" s="226">
        <v>1.1097857935099735</v>
      </c>
      <c r="J101" s="226">
        <v>1.7404920817223732</v>
      </c>
      <c r="K101" s="227">
        <v>2.2069415273976358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1.0635654082144107E-2</v>
      </c>
      <c r="E102" s="221">
        <v>6.6060804409687077E-2</v>
      </c>
      <c r="F102" s="225">
        <v>0.16993532207252904</v>
      </c>
      <c r="G102" s="225">
        <v>0.42304342242870907</v>
      </c>
      <c r="H102" s="225">
        <v>0.74091611470821062</v>
      </c>
      <c r="I102" s="226">
        <v>1.0283584399513115</v>
      </c>
      <c r="J102" s="226">
        <v>1.631814345890453</v>
      </c>
      <c r="K102" s="227">
        <v>2.170728049815843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1.9776751041735945E-4</v>
      </c>
      <c r="E103" s="221">
        <v>1.2286884049576624E-3</v>
      </c>
      <c r="F103" s="225">
        <v>3.0830772584103695E-3</v>
      </c>
      <c r="G103" s="225">
        <v>5.1755968018589102E-3</v>
      </c>
      <c r="H103" s="225">
        <v>7.9140594971458689E-3</v>
      </c>
      <c r="I103" s="226">
        <v>1.2280580526463653E-2</v>
      </c>
      <c r="J103" s="226">
        <v>2.2137939818807399E-2</v>
      </c>
      <c r="K103" s="227">
        <v>3.0284098433647787E-2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1.43851822808923E-3</v>
      </c>
      <c r="E104" s="221">
        <v>8.8397861413329563E-3</v>
      </c>
      <c r="F104" s="225">
        <v>2.2213516981292019E-2</v>
      </c>
      <c r="G104" s="225">
        <v>4.070321654786109E-2</v>
      </c>
      <c r="H104" s="225">
        <v>6.3893562552624628E-2</v>
      </c>
      <c r="I104" s="226">
        <v>9.4661167839725308E-2</v>
      </c>
      <c r="J104" s="226">
        <v>0.16171939380267095</v>
      </c>
      <c r="K104" s="227">
        <v>0.21534779514749275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9.0825102117117612E-3</v>
      </c>
      <c r="E105" s="221">
        <v>6.4167122325153508E-2</v>
      </c>
      <c r="F105" s="225">
        <v>0.16530215216106883</v>
      </c>
      <c r="G105" s="225">
        <v>0.30121538608590148</v>
      </c>
      <c r="H105" s="225">
        <v>0.45921371876314132</v>
      </c>
      <c r="I105" s="226">
        <v>0.63696072099696821</v>
      </c>
      <c r="J105" s="226">
        <v>0.97496550778601609</v>
      </c>
      <c r="K105" s="227">
        <v>1.2195487368016085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7.8412336117935407E-4</v>
      </c>
      <c r="E106" s="221">
        <v>2.3490098193391022E-3</v>
      </c>
      <c r="F106" s="225">
        <v>4.1303007877340663E-3</v>
      </c>
      <c r="G106" s="225">
        <v>5.3157078358680382E-3</v>
      </c>
      <c r="H106" s="225">
        <v>6.9997445105963296E-3</v>
      </c>
      <c r="I106" s="226">
        <v>9.240409849792219E-3</v>
      </c>
      <c r="J106" s="226">
        <v>1.1644925378986997E-2</v>
      </c>
      <c r="K106" s="227">
        <v>1.2942961596028441E-2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</v>
      </c>
      <c r="D107" s="225">
        <v>4.0110420376562941E-2</v>
      </c>
      <c r="E107" s="221">
        <v>0.1454031542841161</v>
      </c>
      <c r="F107" s="225">
        <v>0.3575582633472027</v>
      </c>
      <c r="G107" s="225">
        <v>0.60769024070088462</v>
      </c>
      <c r="H107" s="225">
        <v>0.88868852163703937</v>
      </c>
      <c r="I107" s="226">
        <v>1.2178354330103622</v>
      </c>
      <c r="J107" s="226">
        <v>1.9027448128883875</v>
      </c>
      <c r="K107" s="227">
        <v>2.410666670671151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2.109174789176492E-2</v>
      </c>
      <c r="E108" s="221">
        <v>4.9644457884778545E-2</v>
      </c>
      <c r="F108" s="225">
        <v>7.459439517158839E-2</v>
      </c>
      <c r="G108" s="225">
        <v>8.8872577839596192E-2</v>
      </c>
      <c r="H108" s="225">
        <v>0.11807118953532458</v>
      </c>
      <c r="I108" s="226">
        <v>0.15307116324425737</v>
      </c>
      <c r="J108" s="226">
        <v>0.19106853519120309</v>
      </c>
      <c r="K108" s="227">
        <v>0.21116039808760217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3.617625905812006E-2</v>
      </c>
      <c r="E109" s="221">
        <v>0.21282203360037535</v>
      </c>
      <c r="F109" s="225">
        <v>0.51809990980850507</v>
      </c>
      <c r="G109" s="225">
        <v>0.98350173320642842</v>
      </c>
      <c r="H109" s="225">
        <v>1.4960590079330578</v>
      </c>
      <c r="I109" s="226">
        <v>1.9537526783665389</v>
      </c>
      <c r="J109" s="226">
        <v>2.8694342826529979</v>
      </c>
      <c r="K109" s="227">
        <v>3.4100535474092259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1.7298127386317981E-3</v>
      </c>
      <c r="E110" s="221">
        <v>9.9450941501458591E-3</v>
      </c>
      <c r="F110" s="225">
        <v>2.4559914981716918E-2</v>
      </c>
      <c r="G110" s="225">
        <v>4.0907257481671642E-2</v>
      </c>
      <c r="H110" s="225">
        <v>6.1580180466359408E-2</v>
      </c>
      <c r="I110" s="226">
        <v>9.4162230134479372E-2</v>
      </c>
      <c r="J110" s="226">
        <v>0.16862319548970542</v>
      </c>
      <c r="K110" s="227">
        <v>0.22585088047136298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1.8912279329130717E-4</v>
      </c>
      <c r="E111" s="221">
        <v>1.1619403949415449E-3</v>
      </c>
      <c r="F111" s="225">
        <v>2.9058780785696783E-3</v>
      </c>
      <c r="G111" s="225">
        <v>4.875698886423991E-3</v>
      </c>
      <c r="H111" s="225">
        <v>7.8416140693533688E-3</v>
      </c>
      <c r="I111" s="226">
        <v>1.331028484360733E-2</v>
      </c>
      <c r="J111" s="226">
        <v>2.6354532391736334E-2</v>
      </c>
      <c r="K111" s="227">
        <v>3.8403660054567267E-2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0.13712956831660555</v>
      </c>
      <c r="E112" s="221">
        <v>0.81909666167052742</v>
      </c>
      <c r="F112" s="225">
        <v>2.0759679552262411</v>
      </c>
      <c r="G112" s="225">
        <v>3.6340623435089023</v>
      </c>
      <c r="H112" s="225">
        <v>5.661294468961267</v>
      </c>
      <c r="I112" s="226">
        <v>8.4764464733135902</v>
      </c>
      <c r="J112" s="226">
        <v>14.703718036420041</v>
      </c>
      <c r="K112" s="227">
        <v>19.807709988799783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1.0698875370646211E-4</v>
      </c>
      <c r="E113" s="221">
        <v>6.3458393193571087E-4</v>
      </c>
      <c r="F113" s="225">
        <v>1.6022700458562245E-3</v>
      </c>
      <c r="G113" s="225">
        <v>2.6396805204918937E-3</v>
      </c>
      <c r="H113" s="225">
        <v>8.0935390688421632E-3</v>
      </c>
      <c r="I113" s="226">
        <v>2.4648763358460089E-2</v>
      </c>
      <c r="J113" s="226">
        <v>6.9802613083649628E-2</v>
      </c>
      <c r="K113" s="227">
        <v>0.12148432286568644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7.6928097096711401E-4</v>
      </c>
      <c r="E114" s="221">
        <v>4.5679300338950703E-3</v>
      </c>
      <c r="F114" s="225">
        <v>1.1357952514391482E-2</v>
      </c>
      <c r="G114" s="225">
        <v>1.8981878674319254E-2</v>
      </c>
      <c r="H114" s="225">
        <v>3.0595484124816889E-2</v>
      </c>
      <c r="I114" s="226">
        <v>5.2528386066343108E-2</v>
      </c>
      <c r="J114" s="226">
        <v>0.10566567163839267</v>
      </c>
      <c r="K114" s="227">
        <v>0.15432600087102658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1.2032638703377122E-2</v>
      </c>
      <c r="E115" s="221">
        <v>6.1740883626173707E-2</v>
      </c>
      <c r="F115" s="225">
        <v>0.14244012474868004</v>
      </c>
      <c r="G115" s="225">
        <v>0.22045326011339442</v>
      </c>
      <c r="H115" s="225">
        <v>0.30879212424041025</v>
      </c>
      <c r="I115" s="226">
        <v>0.41951765848806277</v>
      </c>
      <c r="J115" s="226">
        <v>0.65325086076724137</v>
      </c>
      <c r="K115" s="227">
        <v>0.78216094479218101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4.6248086483165845E-5</v>
      </c>
      <c r="E116" s="221">
        <v>2.6427425605210822E-4</v>
      </c>
      <c r="F116" s="225">
        <v>6.6504207367279813E-4</v>
      </c>
      <c r="G116" s="225">
        <v>1.2016217398336945E-3</v>
      </c>
      <c r="H116" s="225">
        <v>2.0914544274890897E-3</v>
      </c>
      <c r="I116" s="226">
        <v>3.7016106664616451E-3</v>
      </c>
      <c r="J116" s="226">
        <v>7.6762602467116067E-3</v>
      </c>
      <c r="K116" s="227">
        <v>1.1615369352963093E-2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4.8666457219155866E-4</v>
      </c>
      <c r="E117" s="221">
        <v>2.8236303325973309E-3</v>
      </c>
      <c r="F117" s="225">
        <v>7.0145961759294825E-3</v>
      </c>
      <c r="G117" s="225">
        <v>1.2887264608041548E-2</v>
      </c>
      <c r="H117" s="225">
        <v>2.2217753913788968E-2</v>
      </c>
      <c r="I117" s="226">
        <v>3.8996098355002756E-2</v>
      </c>
      <c r="J117" s="226">
        <v>8.0204613356493107E-2</v>
      </c>
      <c r="K117" s="227">
        <v>0.11964782781377992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1.6220285526619303E-3</v>
      </c>
      <c r="E118" s="221">
        <v>1.0475799736990352E-2</v>
      </c>
      <c r="F118" s="225">
        <v>2.7600668203425337E-2</v>
      </c>
      <c r="G118" s="225">
        <v>9.4369095983480367E-2</v>
      </c>
      <c r="H118" s="225">
        <v>0.18221005387187383</v>
      </c>
      <c r="I118" s="226">
        <v>0.26173604485142987</v>
      </c>
      <c r="J118" s="226">
        <v>0.43003736602326881</v>
      </c>
      <c r="K118" s="227">
        <v>0.5947529722810504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</v>
      </c>
      <c r="D119" s="225">
        <v>0.28513537345896289</v>
      </c>
      <c r="E119" s="221">
        <v>1.9166149974961941</v>
      </c>
      <c r="F119" s="225">
        <v>4.3254436980003703</v>
      </c>
      <c r="G119" s="225">
        <v>8.1008617518796342</v>
      </c>
      <c r="H119" s="225">
        <v>12.547802174720603</v>
      </c>
      <c r="I119" s="226">
        <v>16.67243853778379</v>
      </c>
      <c r="J119" s="226">
        <v>24.79164176178536</v>
      </c>
      <c r="K119" s="227">
        <v>30.872950388451681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4.9683979806856396E-5</v>
      </c>
      <c r="E120" s="221">
        <v>2.8542263975144672E-4</v>
      </c>
      <c r="F120" s="225">
        <v>7.1937893829449831E-4</v>
      </c>
      <c r="G120" s="225">
        <v>1.3004005778271513E-3</v>
      </c>
      <c r="H120" s="225">
        <v>2.7403344011449732E-3</v>
      </c>
      <c r="I120" s="226">
        <v>6.1672759989803601E-3</v>
      </c>
      <c r="J120" s="226">
        <v>1.517954771934831E-2</v>
      </c>
      <c r="K120" s="227">
        <v>2.5017664665836218E-2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</v>
      </c>
      <c r="D121" s="225">
        <v>9.4722118375545842E-3</v>
      </c>
      <c r="E121" s="221">
        <v>5.442240528085119E-2</v>
      </c>
      <c r="F121" s="225">
        <v>0.13078591256461261</v>
      </c>
      <c r="G121" s="225">
        <v>0.20651352641041301</v>
      </c>
      <c r="H121" s="225">
        <v>0.29052458033155826</v>
      </c>
      <c r="I121" s="226">
        <v>0.39870482554433495</v>
      </c>
      <c r="J121" s="226">
        <v>0.63062620990491147</v>
      </c>
      <c r="K121" s="227">
        <v>0.76403236407701369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4.0968260910223923E-3</v>
      </c>
      <c r="E122" s="221">
        <v>1.1270817193384639E-2</v>
      </c>
      <c r="F122" s="225">
        <v>1.8029315037961582E-2</v>
      </c>
      <c r="G122" s="225">
        <v>1.9438177776404615E-2</v>
      </c>
      <c r="H122" s="225">
        <v>2.4766886361219681E-2</v>
      </c>
      <c r="I122" s="226">
        <v>3.3759914607990861E-2</v>
      </c>
      <c r="J122" s="226">
        <v>4.3412209393791062E-2</v>
      </c>
      <c r="K122" s="227">
        <v>4.9110045017896641E-2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2.7318372445797124E-4</v>
      </c>
      <c r="E123" s="221">
        <v>1.5538083598806733E-3</v>
      </c>
      <c r="F123" s="225">
        <v>3.8907309215802377E-3</v>
      </c>
      <c r="G123" s="225">
        <v>6.376463723527963E-3</v>
      </c>
      <c r="H123" s="225">
        <v>1.008606971268146E-2</v>
      </c>
      <c r="I123" s="226">
        <v>1.6753399576218322E-2</v>
      </c>
      <c r="J123" s="226">
        <v>3.2790361311429039E-2</v>
      </c>
      <c r="K123" s="227">
        <v>4.7248621900972017E-2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5.1727986883441492E-3</v>
      </c>
      <c r="E124" s="221">
        <v>2.2889637072790143E-2</v>
      </c>
      <c r="F124" s="225">
        <v>5.7409098155701478E-2</v>
      </c>
      <c r="G124" s="225">
        <v>9.7891477378593134E-2</v>
      </c>
      <c r="H124" s="225">
        <v>0.14348471089227685</v>
      </c>
      <c r="I124" s="226">
        <v>0.19888175102411421</v>
      </c>
      <c r="J124" s="226">
        <v>0.29975220726572105</v>
      </c>
      <c r="K124" s="227">
        <v>0.37012671793659735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6.9655976358184183E-3</v>
      </c>
      <c r="E125" s="221">
        <v>4.0903485150638415E-2</v>
      </c>
      <c r="F125" s="225">
        <v>0.10174008268084693</v>
      </c>
      <c r="G125" s="225">
        <v>0.16428114225178511</v>
      </c>
      <c r="H125" s="225">
        <v>0.26086702870745881</v>
      </c>
      <c r="I125" s="226">
        <v>0.43622660046570222</v>
      </c>
      <c r="J125" s="226">
        <v>0.86241137807422885</v>
      </c>
      <c r="K125" s="227">
        <v>1.2548487640797708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6.8331985331161033E-4</v>
      </c>
      <c r="E126" s="221">
        <v>4.6920239894087347E-3</v>
      </c>
      <c r="F126" s="225">
        <v>1.1993224008181244E-2</v>
      </c>
      <c r="G126" s="225">
        <v>2.0312484131987833E-2</v>
      </c>
      <c r="H126" s="225">
        <v>3.334286788733945E-2</v>
      </c>
      <c r="I126" s="226">
        <v>5.7683937871845128E-2</v>
      </c>
      <c r="J126" s="226">
        <v>0.1153540573137774</v>
      </c>
      <c r="K126" s="227">
        <v>0.17102410368681309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7.3460135433002971E-4</v>
      </c>
      <c r="E127" s="221">
        <v>4.4118408831478788E-3</v>
      </c>
      <c r="F127" s="225">
        <v>1.0995512167446979E-2</v>
      </c>
      <c r="G127" s="225">
        <v>1.8397267344359435E-2</v>
      </c>
      <c r="H127" s="225">
        <v>2.7727031030668384E-2</v>
      </c>
      <c r="I127" s="226">
        <v>4.2107395446579994E-2</v>
      </c>
      <c r="J127" s="226">
        <v>7.4334934761345894E-2</v>
      </c>
      <c r="K127" s="227">
        <v>9.9441762464321404E-2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2.2931067603164489E-5</v>
      </c>
      <c r="E128" s="221">
        <v>1.3173352603912923E-4</v>
      </c>
      <c r="F128" s="225">
        <v>3.3202104844361451E-4</v>
      </c>
      <c r="G128" s="225">
        <v>6.0018488207406974E-4</v>
      </c>
      <c r="H128" s="225">
        <v>9.2071261746743175E-4</v>
      </c>
      <c r="I128" s="226">
        <v>1.2865756501171742E-3</v>
      </c>
      <c r="J128" s="226">
        <v>2.0458243785669876E-3</v>
      </c>
      <c r="K128" s="227">
        <v>2.5617740105645884E-3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1.2051939289895589E-3</v>
      </c>
      <c r="E129" s="221">
        <v>6.930971730154941E-3</v>
      </c>
      <c r="F129" s="225">
        <v>1.7397851104756477E-2</v>
      </c>
      <c r="G129" s="225">
        <v>2.8551922315936118E-2</v>
      </c>
      <c r="H129" s="225">
        <v>4.5069442847252547E-2</v>
      </c>
      <c r="I129" s="226">
        <v>7.4429023463229785E-2</v>
      </c>
      <c r="J129" s="226">
        <v>0.14465708615926667</v>
      </c>
      <c r="K129" s="227">
        <v>0.20782905801784607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</v>
      </c>
      <c r="D130" s="225">
        <v>0.58094455115472887</v>
      </c>
      <c r="E130" s="221">
        <v>1.3676896401492979</v>
      </c>
      <c r="F130" s="225">
        <v>2.0384611642861059</v>
      </c>
      <c r="G130" s="225">
        <v>2.3864026210944549</v>
      </c>
      <c r="H130" s="225">
        <v>3.1398428598713752</v>
      </c>
      <c r="I130" s="226">
        <v>4.0478904504676168</v>
      </c>
      <c r="J130" s="226">
        <v>5.0490815218839611</v>
      </c>
      <c r="K130" s="227">
        <v>5.5782004383296346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</v>
      </c>
      <c r="D131" s="225">
        <v>0.12414372560657216</v>
      </c>
      <c r="E131" s="221">
        <v>0.4556681267672954</v>
      </c>
      <c r="F131" s="225">
        <v>0.81755234953950462</v>
      </c>
      <c r="G131" s="225">
        <v>1.1462550292343407</v>
      </c>
      <c r="H131" s="225">
        <v>1.598181870914269</v>
      </c>
      <c r="I131" s="226">
        <v>1.9792409546296881</v>
      </c>
      <c r="J131" s="226">
        <v>2.4404749664224843</v>
      </c>
      <c r="K131" s="227">
        <v>2.7546627635837111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3.6610396447272933E-3</v>
      </c>
      <c r="E132" s="221">
        <v>2.0280292474294127E-2</v>
      </c>
      <c r="F132" s="225">
        <v>4.6845701607212596E-2</v>
      </c>
      <c r="G132" s="225">
        <v>7.8738061498805842E-2</v>
      </c>
      <c r="H132" s="225">
        <v>0.11188016252147619</v>
      </c>
      <c r="I132" s="226">
        <v>0.16021049409076737</v>
      </c>
      <c r="J132" s="226">
        <v>0.26908623864998094</v>
      </c>
      <c r="K132" s="227">
        <v>0.34499311735315108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5.4041990985089947E-4</v>
      </c>
      <c r="E133" s="221">
        <v>3.1120924277958234E-3</v>
      </c>
      <c r="F133" s="225">
        <v>7.6881796526363242E-3</v>
      </c>
      <c r="G133" s="225">
        <v>1.2807758291160324E-2</v>
      </c>
      <c r="H133" s="225">
        <v>2.177341030530509E-2</v>
      </c>
      <c r="I133" s="226">
        <v>4.0738367546427144E-2</v>
      </c>
      <c r="J133" s="226">
        <v>8.8437221745784611E-2</v>
      </c>
      <c r="K133" s="227">
        <v>0.13454687843126673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</v>
      </c>
      <c r="D134" s="225">
        <v>7.3740227388380186E-3</v>
      </c>
      <c r="E134" s="221">
        <v>4.1016656213899806E-2</v>
      </c>
      <c r="F134" s="225">
        <v>0.10019488925689791</v>
      </c>
      <c r="G134" s="225">
        <v>0.1665837776275137</v>
      </c>
      <c r="H134" s="225">
        <v>0.28320297436244607</v>
      </c>
      <c r="I134" s="226">
        <v>0.52977691719360087</v>
      </c>
      <c r="J134" s="226">
        <v>1.1486519725856597</v>
      </c>
      <c r="K134" s="227">
        <v>1.7497238748592177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3.8218446005274165E-6</v>
      </c>
      <c r="E135" s="221">
        <v>2.1955587673188212E-5</v>
      </c>
      <c r="F135" s="225">
        <v>5.5336841407269108E-5</v>
      </c>
      <c r="G135" s="225">
        <v>1.0003081367901166E-4</v>
      </c>
      <c r="H135" s="225">
        <v>4.8359675529571551E-2</v>
      </c>
      <c r="I135" s="226">
        <v>0.21876806667599868</v>
      </c>
      <c r="J135" s="226">
        <v>0.69530899642839927</v>
      </c>
      <c r="K135" s="227">
        <v>1.259302941023398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</v>
      </c>
      <c r="D136" s="225">
        <v>3.7902352610502323E-2</v>
      </c>
      <c r="E136" s="221">
        <v>0.22086177846531269</v>
      </c>
      <c r="F136" s="225">
        <v>0.55695860580705348</v>
      </c>
      <c r="G136" s="225">
        <v>1.0043599432576875</v>
      </c>
      <c r="H136" s="225">
        <v>1.7485182621713904</v>
      </c>
      <c r="I136" s="226">
        <v>3.0971287154078153</v>
      </c>
      <c r="J136" s="226">
        <v>6.4093071986793273</v>
      </c>
      <c r="K136" s="227">
        <v>9.7202774915760042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</v>
      </c>
      <c r="D137" s="225">
        <v>0.10500311776592131</v>
      </c>
      <c r="E137" s="221">
        <v>0.30398404159766756</v>
      </c>
      <c r="F137" s="225">
        <v>0.51594773644714975</v>
      </c>
      <c r="G137" s="225">
        <v>0.6157376603381256</v>
      </c>
      <c r="H137" s="225">
        <v>0.80344720078554366</v>
      </c>
      <c r="I137" s="226">
        <v>1.081221023761374</v>
      </c>
      <c r="J137" s="226">
        <v>1.3783184716005306</v>
      </c>
      <c r="K137" s="227">
        <v>1.5457822213522958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1.0452397740907728E-2</v>
      </c>
      <c r="E138" s="221">
        <v>7.2139892216629184E-2</v>
      </c>
      <c r="F138" s="225">
        <v>0.18552929204146917</v>
      </c>
      <c r="G138" s="225">
        <v>0.32666086225435648</v>
      </c>
      <c r="H138" s="225">
        <v>0.4906077591781865</v>
      </c>
      <c r="I138" s="226">
        <v>0.66621520520092159</v>
      </c>
      <c r="J138" s="226">
        <v>1.0006061696178437</v>
      </c>
      <c r="K138" s="227">
        <v>1.2351126100528433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3.1107089286477759E-2</v>
      </c>
      <c r="E139" s="221">
        <v>0.18266545778620705</v>
      </c>
      <c r="F139" s="225">
        <v>0.46008755219506942</v>
      </c>
      <c r="G139" s="225">
        <v>0.75731632504991697</v>
      </c>
      <c r="H139" s="225">
        <v>1.1386450190629982</v>
      </c>
      <c r="I139" s="226">
        <v>1.7083027559645265</v>
      </c>
      <c r="J139" s="226">
        <v>2.9742046541956437</v>
      </c>
      <c r="K139" s="227">
        <v>3.9641391726263642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6.4971358208966082E-5</v>
      </c>
      <c r="E140" s="221">
        <v>3.732449904441997E-4</v>
      </c>
      <c r="F140" s="225">
        <v>9.4072630392357502E-4</v>
      </c>
      <c r="G140" s="225">
        <v>1.7005238325431982E-3</v>
      </c>
      <c r="H140" s="225">
        <v>0.19717297927049629</v>
      </c>
      <c r="I140" s="226">
        <v>0.88574580326794405</v>
      </c>
      <c r="J140" s="226">
        <v>2.8107447710762172</v>
      </c>
      <c r="K140" s="227">
        <v>5.0881856345055807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8.3536457419020761E-3</v>
      </c>
      <c r="E141" s="221">
        <v>4.8807229200770734E-2</v>
      </c>
      <c r="F141" s="225">
        <v>0.11480646801634854</v>
      </c>
      <c r="G141" s="225">
        <v>0.19421061746216228</v>
      </c>
      <c r="H141" s="225">
        <v>0.28171110122304172</v>
      </c>
      <c r="I141" s="226">
        <v>0.41214608732003283</v>
      </c>
      <c r="J141" s="226">
        <v>0.70004752527575509</v>
      </c>
      <c r="K141" s="227">
        <v>0.91835873046100314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1.8982150623004976E-3</v>
      </c>
      <c r="E142" s="221">
        <v>1.1587229462609105E-2</v>
      </c>
      <c r="F142" s="225">
        <v>2.9516964051060645E-2</v>
      </c>
      <c r="G142" s="225">
        <v>5.3279308228643366E-2</v>
      </c>
      <c r="H142" s="225">
        <v>8.4175375201568925E-2</v>
      </c>
      <c r="I142" s="226">
        <v>0.12523220962868806</v>
      </c>
      <c r="J142" s="226">
        <v>0.21495006989694412</v>
      </c>
      <c r="K142" s="227">
        <v>0.28988096264499197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7.240180597045287E-3</v>
      </c>
      <c r="E143" s="221">
        <v>4.0082441191870953E-2</v>
      </c>
      <c r="F143" s="225">
        <v>9.2570338362986615E-2</v>
      </c>
      <c r="G143" s="225">
        <v>0.15558540298913592</v>
      </c>
      <c r="H143" s="225">
        <v>0.22380739214050421</v>
      </c>
      <c r="I143" s="226">
        <v>0.3284887541963547</v>
      </c>
      <c r="J143" s="226">
        <v>0.56835673390372243</v>
      </c>
      <c r="K143" s="227">
        <v>0.74627463004687145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</v>
      </c>
      <c r="D144" s="225">
        <v>2.3415140719161887E-2</v>
      </c>
      <c r="E144" s="221">
        <v>0.13634414069714318</v>
      </c>
      <c r="F144" s="225">
        <v>0.32043595801315716</v>
      </c>
      <c r="G144" s="225">
        <v>0.54197884025594545</v>
      </c>
      <c r="H144" s="225">
        <v>0.78188055017846392</v>
      </c>
      <c r="I144" s="226">
        <v>1.1312685476209519</v>
      </c>
      <c r="J144" s="226">
        <v>1.8947129571309347</v>
      </c>
      <c r="K144" s="227">
        <v>2.4596093922780127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0.13361574946941426</v>
      </c>
      <c r="E145" s="221">
        <v>0.75692708271662179</v>
      </c>
      <c r="F145" s="225">
        <v>1.8925667883497033</v>
      </c>
      <c r="G145" s="225">
        <v>3.1018197479776819</v>
      </c>
      <c r="H145" s="225">
        <v>4.6607752757475875</v>
      </c>
      <c r="I145" s="226">
        <v>7.0283354841324437</v>
      </c>
      <c r="J145" s="226">
        <v>12.367868700800786</v>
      </c>
      <c r="K145" s="227">
        <v>16.509481221229855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</v>
      </c>
      <c r="D146" s="225">
        <v>0.18131965059195065</v>
      </c>
      <c r="E146" s="221">
        <v>0.81332099454787699</v>
      </c>
      <c r="F146" s="225">
        <v>1.8171596930241938</v>
      </c>
      <c r="G146" s="225">
        <v>3.0528977748180077</v>
      </c>
      <c r="H146" s="225">
        <v>4.4829680703613821</v>
      </c>
      <c r="I146" s="226">
        <v>5.8902094994473249</v>
      </c>
      <c r="J146" s="226">
        <v>7.8147724644582688</v>
      </c>
      <c r="K146" s="227">
        <v>9.0184267619131155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</v>
      </c>
      <c r="D147" s="225">
        <v>0.13822261967904198</v>
      </c>
      <c r="E147" s="221">
        <v>0.3253398939051021</v>
      </c>
      <c r="F147" s="225">
        <v>0.48884676447400172</v>
      </c>
      <c r="G147" s="225">
        <v>0.58241737904589752</v>
      </c>
      <c r="H147" s="225">
        <v>0.77376750423635055</v>
      </c>
      <c r="I147" s="226">
        <v>1.0031362639793566</v>
      </c>
      <c r="J147" s="226">
        <v>1.252148167515166</v>
      </c>
      <c r="K147" s="227">
        <v>1.3838181428071019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2.7656615164593744E-3</v>
      </c>
      <c r="E148" s="221">
        <v>1.6417399015765943E-2</v>
      </c>
      <c r="F148" s="225">
        <v>4.1080327835639197E-2</v>
      </c>
      <c r="G148" s="225">
        <v>7.2097945039489089E-2</v>
      </c>
      <c r="H148" s="225">
        <v>0.12235400313296051</v>
      </c>
      <c r="I148" s="226">
        <v>0.21090824484251908</v>
      </c>
      <c r="J148" s="226">
        <v>0.42841183452568543</v>
      </c>
      <c r="K148" s="227">
        <v>0.6404382181848659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</v>
      </c>
      <c r="D149" s="225">
        <v>6.5393537598413765E-2</v>
      </c>
      <c r="E149" s="221">
        <v>0.1962530399188564</v>
      </c>
      <c r="F149" s="225">
        <v>0.33479456841037408</v>
      </c>
      <c r="G149" s="225">
        <v>0.44006594865510013</v>
      </c>
      <c r="H149" s="225">
        <v>0.61542266853124328</v>
      </c>
      <c r="I149" s="226">
        <v>0.82086021844002832</v>
      </c>
      <c r="J149" s="226">
        <v>1.2464724722942824</v>
      </c>
      <c r="K149" s="227">
        <v>1.4844898577192207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0</v>
      </c>
      <c r="D150" s="225">
        <v>2.1859829026439992</v>
      </c>
      <c r="E150" s="221">
        <v>6.5112560732472771</v>
      </c>
      <c r="F150" s="225">
        <v>13.468770585690276</v>
      </c>
      <c r="G150" s="225">
        <v>19.650639034292563</v>
      </c>
      <c r="H150" s="225">
        <v>28.859249976247067</v>
      </c>
      <c r="I150" s="226">
        <v>40.527641090159378</v>
      </c>
      <c r="J150" s="226">
        <v>64.604414847871482</v>
      </c>
      <c r="K150" s="227">
        <v>82.204554264291943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9.0581498407908613E-4</v>
      </c>
      <c r="E151" s="221">
        <v>5.2555431624065931E-3</v>
      </c>
      <c r="F151" s="225">
        <v>1.3056069182943891E-2</v>
      </c>
      <c r="G151" s="225">
        <v>2.3986700599938605E-2</v>
      </c>
      <c r="H151" s="225">
        <v>3.674597221100654E-2</v>
      </c>
      <c r="I151" s="226">
        <v>5.1760156395699058E-2</v>
      </c>
      <c r="J151" s="226">
        <v>8.3316533244540691E-2</v>
      </c>
      <c r="K151" s="227">
        <v>0.10458188525497512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2.6253021561545325E-4</v>
      </c>
      <c r="E152" s="221">
        <v>2.3239043639431585E-3</v>
      </c>
      <c r="F152" s="225">
        <v>6.0884078050519458E-3</v>
      </c>
      <c r="G152" s="225">
        <v>1.1124321654955423E-2</v>
      </c>
      <c r="H152" s="225">
        <v>1.6765161401735597E-2</v>
      </c>
      <c r="I152" s="226">
        <v>2.2786044682224772E-2</v>
      </c>
      <c r="J152" s="226">
        <v>3.2078433908724779E-2</v>
      </c>
      <c r="K152" s="227">
        <v>3.948740237528077E-2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3.480491542256712E-4</v>
      </c>
      <c r="E153" s="221">
        <v>2.2461681249361437E-3</v>
      </c>
      <c r="F153" s="225">
        <v>5.4481078608961883E-3</v>
      </c>
      <c r="G153" s="225">
        <v>9.313635468938989E-3</v>
      </c>
      <c r="H153" s="225">
        <v>1.3828281079423639E-2</v>
      </c>
      <c r="I153" s="226">
        <v>2.0522515103856498E-2</v>
      </c>
      <c r="J153" s="226">
        <v>3.466368195440938E-2</v>
      </c>
      <c r="K153" s="227">
        <v>4.6230665258294855E-2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8.4486090888065104E-5</v>
      </c>
      <c r="E154" s="221">
        <v>4.7170041005345785E-4</v>
      </c>
      <c r="F154" s="225">
        <v>1.0956614279617077E-3</v>
      </c>
      <c r="G154" s="225">
        <v>2.0310830229154741E-3</v>
      </c>
      <c r="H154" s="225">
        <v>3.1562719618418436E-3</v>
      </c>
      <c r="I154" s="226">
        <v>4.8152701307286648E-3</v>
      </c>
      <c r="J154" s="226">
        <v>8.6902353211601828E-3</v>
      </c>
      <c r="K154" s="227">
        <v>1.1981508754393621E-2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1.6816116242320626E-4</v>
      </c>
      <c r="E155" s="221">
        <v>9.6604585762028123E-4</v>
      </c>
      <c r="F155" s="225">
        <v>2.4348210219198403E-3</v>
      </c>
      <c r="G155" s="225">
        <v>4.4013558018765123E-3</v>
      </c>
      <c r="H155" s="225">
        <v>7.0003782158607909E-3</v>
      </c>
      <c r="I155" s="226">
        <v>1.056145324210144E-2</v>
      </c>
      <c r="J155" s="226">
        <v>1.8585021520308973E-2</v>
      </c>
      <c r="K155" s="227">
        <v>2.5275394180677969E-2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4.2196350190019527E-5</v>
      </c>
      <c r="E157" s="221">
        <v>2.4482343924254313E-4</v>
      </c>
      <c r="F157" s="225">
        <v>6.0820198057192037E-4</v>
      </c>
      <c r="G157" s="225">
        <v>1.1173928850903075E-3</v>
      </c>
      <c r="H157" s="225">
        <v>1.8870706858916853E-3</v>
      </c>
      <c r="I157" s="226">
        <v>3.2034435943775579E-3</v>
      </c>
      <c r="J157" s="226">
        <v>6.39112526654934E-3</v>
      </c>
      <c r="K157" s="227">
        <v>9.3659545313182248E-3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0.12384469624453173</v>
      </c>
      <c r="E158" s="221">
        <v>0.78982009923698115</v>
      </c>
      <c r="F158" s="225">
        <v>2.0026374929847917</v>
      </c>
      <c r="G158" s="225">
        <v>3.5193682226973055</v>
      </c>
      <c r="H158" s="225">
        <v>5.4086678331829035</v>
      </c>
      <c r="I158" s="226">
        <v>7.7534600867655303</v>
      </c>
      <c r="J158" s="226">
        <v>12.744629755507459</v>
      </c>
      <c r="K158" s="227">
        <v>16.71937208464286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3.495665993055844E-3</v>
      </c>
      <c r="E159" s="221">
        <v>1.7099086963559183E-2</v>
      </c>
      <c r="F159" s="225">
        <v>4.0176677522794337E-2</v>
      </c>
      <c r="G159" s="225">
        <v>7.2556382206283007E-2</v>
      </c>
      <c r="H159" s="225">
        <v>0.11048341352041435</v>
      </c>
      <c r="I159" s="226">
        <v>0.15560907524479875</v>
      </c>
      <c r="J159" s="226">
        <v>0.25020199281173011</v>
      </c>
      <c r="K159" s="227">
        <v>0.31526455567559658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1.9891060966340551E-2</v>
      </c>
      <c r="E160" s="221">
        <v>8.0088925010081996E-2</v>
      </c>
      <c r="F160" s="225">
        <v>0.18165137532164924</v>
      </c>
      <c r="G160" s="225">
        <v>0.31359236774319704</v>
      </c>
      <c r="H160" s="225">
        <v>0.45195612299770854</v>
      </c>
      <c r="I160" s="226">
        <v>0.61865742661998258</v>
      </c>
      <c r="J160" s="226">
        <v>0.94900380167056375</v>
      </c>
      <c r="K160" s="227">
        <v>1.1840316942779807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3.4493849622809332E-5</v>
      </c>
      <c r="E161" s="221">
        <v>2.1282755061667084E-4</v>
      </c>
      <c r="F161" s="225">
        <v>5.3524034766727841E-4</v>
      </c>
      <c r="G161" s="225">
        <v>9.806039405865091E-4</v>
      </c>
      <c r="H161" s="225">
        <v>1.674181490352578E-3</v>
      </c>
      <c r="I161" s="226">
        <v>2.8899144203415371E-3</v>
      </c>
      <c r="J161" s="226">
        <v>5.8246035101290582E-3</v>
      </c>
      <c r="K161" s="227">
        <v>8.6434289719613967E-3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2.2621535600237407E-3</v>
      </c>
      <c r="E162" s="221">
        <v>1.3602241496102932E-2</v>
      </c>
      <c r="F162" s="225">
        <v>3.4036047195951796E-2</v>
      </c>
      <c r="G162" s="225">
        <v>6.2426529022800367E-2</v>
      </c>
      <c r="H162" s="225">
        <v>9.7194514632445578E-2</v>
      </c>
      <c r="I162" s="226">
        <v>0.14164277130579342</v>
      </c>
      <c r="J162" s="226">
        <v>0.23754881851376283</v>
      </c>
      <c r="K162" s="227">
        <v>0.31068784581852671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3.397609562910716E-2</v>
      </c>
      <c r="E163" s="221">
        <v>0.19097477874751997</v>
      </c>
      <c r="F163" s="225">
        <v>0.47266740212283065</v>
      </c>
      <c r="G163" s="225">
        <v>0.84249694206684422</v>
      </c>
      <c r="H163" s="225">
        <v>1.4877400361741353</v>
      </c>
      <c r="I163" s="226">
        <v>2.7058851298828972</v>
      </c>
      <c r="J163" s="226">
        <v>5.6921667502278206</v>
      </c>
      <c r="K163" s="227">
        <v>8.7835785715561503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</v>
      </c>
      <c r="D164" s="225">
        <v>2.7794068017698348E-2</v>
      </c>
      <c r="E164" s="221">
        <v>0.10562588671632873</v>
      </c>
      <c r="F164" s="225">
        <v>0.22683747612694044</v>
      </c>
      <c r="G164" s="225">
        <v>0.37531776929943939</v>
      </c>
      <c r="H164" s="225">
        <v>0.53028910736958013</v>
      </c>
      <c r="I164" s="226">
        <v>0.68873030536901569</v>
      </c>
      <c r="J164" s="226">
        <v>0.99927718258152853</v>
      </c>
      <c r="K164" s="227">
        <v>1.1772143456352004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</v>
      </c>
      <c r="D165" s="225">
        <v>3.0409290686890147E-2</v>
      </c>
      <c r="E165" s="221">
        <v>0.115406092374972</v>
      </c>
      <c r="F165" s="225">
        <v>0.24991869755846716</v>
      </c>
      <c r="G165" s="225">
        <v>0.41861141169467875</v>
      </c>
      <c r="H165" s="225">
        <v>0.58925271215875485</v>
      </c>
      <c r="I165" s="226">
        <v>0.76271474546912699</v>
      </c>
      <c r="J165" s="226">
        <v>1.1090850611476968</v>
      </c>
      <c r="K165" s="227">
        <v>1.3072880022916895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6.1149513608438664E-5</v>
      </c>
      <c r="E166" s="221">
        <v>3.5128940277101138E-4</v>
      </c>
      <c r="F166" s="225">
        <v>8.8538946251630573E-4</v>
      </c>
      <c r="G166" s="225">
        <v>1.6004930188641866E-3</v>
      </c>
      <c r="H166" s="225">
        <v>3.6976620854112692E-3</v>
      </c>
      <c r="I166" s="226">
        <v>9.06369410652327E-3</v>
      </c>
      <c r="J166" s="226">
        <v>2.3367078730267249E-2</v>
      </c>
      <c r="K166" s="227">
        <v>3.927665454419383E-2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6.1508625574884261E-3</v>
      </c>
      <c r="E167" s="221">
        <v>3.7408650361970171E-2</v>
      </c>
      <c r="F167" s="225">
        <v>9.3817004305254428E-2</v>
      </c>
      <c r="G167" s="225">
        <v>0.17198925389088415</v>
      </c>
      <c r="H167" s="225">
        <v>0.26284958197344072</v>
      </c>
      <c r="I167" s="226">
        <v>0.36785712296944112</v>
      </c>
      <c r="J167" s="226">
        <v>0.58251896216241206</v>
      </c>
      <c r="K167" s="227">
        <v>0.7283221829029678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</v>
      </c>
      <c r="D168" s="225">
        <v>0.32507298240691807</v>
      </c>
      <c r="E168" s="221">
        <v>1.9100393167098064</v>
      </c>
      <c r="F168" s="225">
        <v>4.7421185802460926</v>
      </c>
      <c r="G168" s="225">
        <v>8.6626697258733927</v>
      </c>
      <c r="H168" s="225">
        <v>13.315471301243045</v>
      </c>
      <c r="I168" s="226">
        <v>18.917794313881526</v>
      </c>
      <c r="J168" s="226">
        <v>30.576495768400367</v>
      </c>
      <c r="K168" s="227">
        <v>38.976832704594344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</v>
      </c>
      <c r="D169" s="225">
        <v>0.782130018932649</v>
      </c>
      <c r="E169" s="221">
        <v>4.6619510110887017</v>
      </c>
      <c r="F169" s="225">
        <v>11.513256436855055</v>
      </c>
      <c r="G169" s="225">
        <v>17.644683662245654</v>
      </c>
      <c r="H169" s="225">
        <v>25.48853485822972</v>
      </c>
      <c r="I169" s="226">
        <v>36.841561987202653</v>
      </c>
      <c r="J169" s="226">
        <v>62.442510499256578</v>
      </c>
      <c r="K169" s="227">
        <v>81.299418693989097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</v>
      </c>
      <c r="D170" s="225">
        <v>1.0132229958102215</v>
      </c>
      <c r="E170" s="221">
        <v>2.3848619185813997</v>
      </c>
      <c r="F170" s="225">
        <v>3.5834278379516444</v>
      </c>
      <c r="G170" s="225">
        <v>4.2693350985468159</v>
      </c>
      <c r="H170" s="225">
        <v>5.6720023866095728</v>
      </c>
      <c r="I170" s="226">
        <v>7.3533603469183051</v>
      </c>
      <c r="J170" s="226">
        <v>9.1787098264667293</v>
      </c>
      <c r="K170" s="227">
        <v>10.143899512014132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9.5385578467294362E-3</v>
      </c>
      <c r="E171" s="221">
        <v>5.5269694249779226E-2</v>
      </c>
      <c r="F171" s="225">
        <v>0.13922096748137303</v>
      </c>
      <c r="G171" s="225">
        <v>0.24026131308089804</v>
      </c>
      <c r="H171" s="225">
        <v>0.36467786590719875</v>
      </c>
      <c r="I171" s="226">
        <v>0.52660233138171342</v>
      </c>
      <c r="J171" s="226">
        <v>0.87534600343312785</v>
      </c>
      <c r="K171" s="227">
        <v>1.1298432223046935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1.4980448827231593E-2</v>
      </c>
      <c r="E172" s="221">
        <v>8.9417901952358367E-2</v>
      </c>
      <c r="F172" s="225">
        <v>0.22530400242060372</v>
      </c>
      <c r="G172" s="225">
        <v>0.4936723025136725</v>
      </c>
      <c r="H172" s="225">
        <v>0.82116594465967507</v>
      </c>
      <c r="I172" s="226">
        <v>1.1534759600148354</v>
      </c>
      <c r="J172" s="226">
        <v>1.8430937729810217</v>
      </c>
      <c r="K172" s="227">
        <v>2.3841120826367299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1.1111705550038474E-3</v>
      </c>
      <c r="E173" s="221">
        <v>6.4470172333869705E-3</v>
      </c>
      <c r="F173" s="225">
        <v>1.6015985488393905E-2</v>
      </c>
      <c r="G173" s="225">
        <v>2.9424679307378101E-2</v>
      </c>
      <c r="H173" s="225">
        <v>4.9447705357397329E-2</v>
      </c>
      <c r="I173" s="226">
        <v>8.3249393624997337E-2</v>
      </c>
      <c r="J173" s="226">
        <v>0.16478955889357005</v>
      </c>
      <c r="K173" s="227">
        <v>0.24035185551250979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3.5729627081464382E-4</v>
      </c>
      <c r="E174" s="221">
        <v>2.1280300865414666E-3</v>
      </c>
      <c r="F174" s="225">
        <v>5.2945643739056728E-3</v>
      </c>
      <c r="G174" s="225">
        <v>8.8512197628014284E-3</v>
      </c>
      <c r="H174" s="225">
        <v>1.34471810456273E-2</v>
      </c>
      <c r="I174" s="226">
        <v>2.0777850675657867E-2</v>
      </c>
      <c r="J174" s="226">
        <v>3.74748600768307E-2</v>
      </c>
      <c r="K174" s="227">
        <v>5.0857303730182844E-2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</v>
      </c>
      <c r="D175" s="225">
        <v>0.24661601185508791</v>
      </c>
      <c r="E175" s="221">
        <v>0.61790282383072792</v>
      </c>
      <c r="F175" s="225">
        <v>0.95390244297029692</v>
      </c>
      <c r="G175" s="225">
        <v>1.0649690767174089</v>
      </c>
      <c r="H175" s="225">
        <v>1.3791403275021628</v>
      </c>
      <c r="I175" s="226">
        <v>1.8355680092801916</v>
      </c>
      <c r="J175" s="226">
        <v>2.3261663574063411</v>
      </c>
      <c r="K175" s="227">
        <v>2.6096966996911011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</v>
      </c>
      <c r="D176" s="225">
        <v>8.7458013881783175E-2</v>
      </c>
      <c r="E176" s="221">
        <v>0.31484048894080224</v>
      </c>
      <c r="F176" s="225">
        <v>0.61975943512931564</v>
      </c>
      <c r="G176" s="225">
        <v>0.88154269517149286</v>
      </c>
      <c r="H176" s="225">
        <v>1.1568109179799464</v>
      </c>
      <c r="I176" s="226">
        <v>1.4678349840015106</v>
      </c>
      <c r="J176" s="226">
        <v>1.8235188742486754</v>
      </c>
      <c r="K176" s="227">
        <v>1.9965810862899995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2.8724457142832664E-2</v>
      </c>
      <c r="E177" s="221">
        <v>0.19053793199397115</v>
      </c>
      <c r="F177" s="225">
        <v>0.49617083729177297</v>
      </c>
      <c r="G177" s="225">
        <v>1.2480697762368125</v>
      </c>
      <c r="H177" s="225">
        <v>2.1576228772463866</v>
      </c>
      <c r="I177" s="226">
        <v>2.8824013861271234</v>
      </c>
      <c r="J177" s="226">
        <v>4.288146838985476</v>
      </c>
      <c r="K177" s="227">
        <v>5.4870405626834673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2.1639959156062108E-3</v>
      </c>
      <c r="E178" s="221">
        <v>7.0455935812869432E-3</v>
      </c>
      <c r="F178" s="225">
        <v>1.6121662308613532E-2</v>
      </c>
      <c r="G178" s="225">
        <v>2.5841901333334381E-2</v>
      </c>
      <c r="H178" s="225">
        <v>3.7830069630805957E-2</v>
      </c>
      <c r="I178" s="226">
        <v>5.3121833155332553E-2</v>
      </c>
      <c r="J178" s="226">
        <v>8.4074862607692258E-2</v>
      </c>
      <c r="K178" s="227">
        <v>0.10762492374864784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3.3716037071359743E-3</v>
      </c>
      <c r="E179" s="221">
        <v>1.9381797126974642E-2</v>
      </c>
      <c r="F179" s="225">
        <v>4.8855772884421098E-2</v>
      </c>
      <c r="G179" s="225">
        <v>8.8313867297402565E-2</v>
      </c>
      <c r="H179" s="225">
        <v>0.13721190611805323</v>
      </c>
      <c r="I179" s="226">
        <v>0.19717354294671752</v>
      </c>
      <c r="J179" s="226">
        <v>0.32599754185312652</v>
      </c>
      <c r="K179" s="227">
        <v>0.4222120628838345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0.13855340311534964</v>
      </c>
      <c r="E180" s="221">
        <v>0.76015594147708643</v>
      </c>
      <c r="F180" s="225">
        <v>1.8935744042778062</v>
      </c>
      <c r="G180" s="225">
        <v>3.6676239607152272</v>
      </c>
      <c r="H180" s="225">
        <v>6.2467362327150733</v>
      </c>
      <c r="I180" s="226">
        <v>10.02394952862921</v>
      </c>
      <c r="J180" s="226">
        <v>18.888369050676371</v>
      </c>
      <c r="K180" s="227">
        <v>27.264800182509081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1.2633374192182556E-3</v>
      </c>
      <c r="E182" s="221">
        <v>7.4056210574657312E-3</v>
      </c>
      <c r="F182" s="225">
        <v>1.8509508283187995E-2</v>
      </c>
      <c r="G182" s="225">
        <v>3.7098101897085567E-2</v>
      </c>
      <c r="H182" s="225">
        <v>5.9523057185960869E-2</v>
      </c>
      <c r="I182" s="226">
        <v>8.4280946060512327E-2</v>
      </c>
      <c r="J182" s="226">
        <v>0.13646820778593416</v>
      </c>
      <c r="K182" s="227">
        <v>0.17536899758398358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6.8793202809493459E-5</v>
      </c>
      <c r="E183" s="221">
        <v>3.9520057811738769E-4</v>
      </c>
      <c r="F183" s="225">
        <v>9.9606314533084387E-4</v>
      </c>
      <c r="G183" s="225">
        <v>1.8005546462222096E-3</v>
      </c>
      <c r="H183" s="225">
        <v>3.2591092279348755E-3</v>
      </c>
      <c r="I183" s="226">
        <v>6.1128572328358445E-3</v>
      </c>
      <c r="J183" s="226">
        <v>1.330209195733641E-2</v>
      </c>
      <c r="K183" s="227">
        <v>2.0663424904769068E-2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4.3643561449900874E-3</v>
      </c>
      <c r="E184" s="221">
        <v>3.7513223653722269E-2</v>
      </c>
      <c r="F184" s="225">
        <v>9.9156180745693656E-2</v>
      </c>
      <c r="G184" s="225">
        <v>0.27691874238452951</v>
      </c>
      <c r="H184" s="225">
        <v>0.47113538166110747</v>
      </c>
      <c r="I184" s="226">
        <v>0.59295517215845839</v>
      </c>
      <c r="J184" s="226">
        <v>0.77467017788293324</v>
      </c>
      <c r="K184" s="227">
        <v>0.92578849693995169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6.0169674637582373E-3</v>
      </c>
      <c r="E185" s="221">
        <v>4.2159535390591488E-2</v>
      </c>
      <c r="F185" s="225">
        <v>0.11539292619218887</v>
      </c>
      <c r="G185" s="225">
        <v>0.47117346958550799</v>
      </c>
      <c r="H185" s="225">
        <v>0.8967280019843008</v>
      </c>
      <c r="I185" s="226">
        <v>1.1403963918884958</v>
      </c>
      <c r="J185" s="226">
        <v>1.5669670699628671</v>
      </c>
      <c r="K185" s="227">
        <v>1.9682044036535205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</v>
      </c>
      <c r="D186" s="225">
        <v>5.0034672751555299E-2</v>
      </c>
      <c r="E186" s="221">
        <v>0.28940348866109</v>
      </c>
      <c r="F186" s="225">
        <v>0.71689839086588503</v>
      </c>
      <c r="G186" s="225">
        <v>1.1857798386481035</v>
      </c>
      <c r="H186" s="225">
        <v>1.7765321805134626</v>
      </c>
      <c r="I186" s="226">
        <v>2.5949681441480261</v>
      </c>
      <c r="J186" s="226">
        <v>4.4223927606954394</v>
      </c>
      <c r="K186" s="227">
        <v>5.8238404214641895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1.21797516133879E-3</v>
      </c>
      <c r="E187" s="221">
        <v>4.4001782506850901E-3</v>
      </c>
      <c r="F187" s="225">
        <v>1.1022214958527917E-2</v>
      </c>
      <c r="G187" s="225">
        <v>1.9086967886528604E-2</v>
      </c>
      <c r="H187" s="225">
        <v>2.883994946597198E-2</v>
      </c>
      <c r="I187" s="226">
        <v>4.2973667886731431E-2</v>
      </c>
      <c r="J187" s="226">
        <v>7.3754081423571413E-2</v>
      </c>
      <c r="K187" s="227">
        <v>0.1016368008645631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1.1465533801582244E-5</v>
      </c>
      <c r="E188" s="221">
        <v>6.5866763019564614E-5</v>
      </c>
      <c r="F188" s="225">
        <v>1.6601052422180726E-4</v>
      </c>
      <c r="G188" s="225">
        <v>3.0009244103703487E-4</v>
      </c>
      <c r="H188" s="225">
        <v>4.6035630873371587E-4</v>
      </c>
      <c r="I188" s="226">
        <v>6.4328782505858708E-4</v>
      </c>
      <c r="J188" s="226">
        <v>1.0229121892834938E-3</v>
      </c>
      <c r="K188" s="227">
        <v>1.2808870052822942E-3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4.8717175087997582E-4</v>
      </c>
      <c r="E189" s="221">
        <v>2.8008632504492432E-3</v>
      </c>
      <c r="F189" s="225">
        <v>6.9168740152590509E-3</v>
      </c>
      <c r="G189" s="225">
        <v>1.1520819454021811E-2</v>
      </c>
      <c r="H189" s="225">
        <v>1.8428180306608512E-2</v>
      </c>
      <c r="I189" s="226">
        <v>3.1423552583677301E-2</v>
      </c>
      <c r="J189" s="226">
        <v>6.3027244054948015E-2</v>
      </c>
      <c r="K189" s="227">
        <v>9.1427493599423176E-2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</v>
      </c>
      <c r="D190" s="225">
        <v>7.5689961115779372E-2</v>
      </c>
      <c r="E190" s="221">
        <v>0.23455319853435694</v>
      </c>
      <c r="F190" s="225">
        <v>0.50136526589180763</v>
      </c>
      <c r="G190" s="225">
        <v>0.75047404014899244</v>
      </c>
      <c r="H190" s="225">
        <v>1.0993166922537354</v>
      </c>
      <c r="I190" s="226">
        <v>1.5346937555853069</v>
      </c>
      <c r="J190" s="226">
        <v>2.4483128741578115</v>
      </c>
      <c r="K190" s="227">
        <v>3.1162711558893119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1.3935978606022458E-2</v>
      </c>
      <c r="E191" s="221">
        <v>9.2349697828393487E-2</v>
      </c>
      <c r="F191" s="225">
        <v>0.23587993992333889</v>
      </c>
      <c r="G191" s="225">
        <v>0.41499688805584517</v>
      </c>
      <c r="H191" s="225">
        <v>0.68468191920523647</v>
      </c>
      <c r="I191" s="226">
        <v>1.1218186636815788</v>
      </c>
      <c r="J191" s="226">
        <v>2.1471279956152203</v>
      </c>
      <c r="K191" s="227">
        <v>3.1362384837376198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0</v>
      </c>
      <c r="D192" s="225">
        <v>1.9857797622584297</v>
      </c>
      <c r="E192" s="221">
        <v>4.6963410306841658</v>
      </c>
      <c r="F192" s="225">
        <v>7.1127664491079727</v>
      </c>
      <c r="G192" s="225">
        <v>8.5504711332457166</v>
      </c>
      <c r="H192" s="225">
        <v>11.395302843506542</v>
      </c>
      <c r="I192" s="226">
        <v>14.840309625211061</v>
      </c>
      <c r="J192" s="226">
        <v>18.566850716903854</v>
      </c>
      <c r="K192" s="227">
        <v>20.543891482090874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0</v>
      </c>
      <c r="D193" s="225">
        <v>28.548594951999998</v>
      </c>
      <c r="E193" s="221">
        <v>73.302811841000008</v>
      </c>
      <c r="F193" s="225">
        <v>103.23408172499998</v>
      </c>
      <c r="G193" s="225">
        <v>131.09912163499996</v>
      </c>
      <c r="H193" s="225">
        <v>185.35823323400001</v>
      </c>
      <c r="I193" s="226">
        <v>246.54282707299996</v>
      </c>
      <c r="J193" s="226">
        <v>323.33203580499992</v>
      </c>
      <c r="K193" s="227">
        <v>366.86541688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1.7281944532361895E-2</v>
      </c>
      <c r="E194" s="221">
        <v>0.10154174860642136</v>
      </c>
      <c r="F194" s="225">
        <v>0.23979684281087135</v>
      </c>
      <c r="G194" s="225">
        <v>0.43666995346916593</v>
      </c>
      <c r="H194" s="225">
        <v>0.65144177853646978</v>
      </c>
      <c r="I194" s="226">
        <v>0.92549458545661756</v>
      </c>
      <c r="J194" s="226">
        <v>1.5155879834556434</v>
      </c>
      <c r="K194" s="227">
        <v>1.9615500720236665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</v>
      </c>
      <c r="D195" s="225">
        <v>2.4520951240843553E-2</v>
      </c>
      <c r="E195" s="221">
        <v>8.1945461604992387E-2</v>
      </c>
      <c r="F195" s="225">
        <v>0.1923956281549232</v>
      </c>
      <c r="G195" s="225">
        <v>0.31586357526533698</v>
      </c>
      <c r="H195" s="225">
        <v>0.46317294190819591</v>
      </c>
      <c r="I195" s="226">
        <v>0.64950537041233092</v>
      </c>
      <c r="J195" s="226">
        <v>1.0230766226941992</v>
      </c>
      <c r="K195" s="227">
        <v>1.3083211309480254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1.1133169498337061E-4</v>
      </c>
      <c r="E196" s="221">
        <v>1.0445863317631659E-3</v>
      </c>
      <c r="F196" s="225">
        <v>2.8207320224369935E-3</v>
      </c>
      <c r="G196" s="225">
        <v>5.057439028570837E-3</v>
      </c>
      <c r="H196" s="225">
        <v>7.5918972110167009E-3</v>
      </c>
      <c r="I196" s="226">
        <v>1.0050604552817328E-2</v>
      </c>
      <c r="J196" s="226">
        <v>1.3731442816662321E-2</v>
      </c>
      <c r="K196" s="227">
        <v>1.6432093854590601E-2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</v>
      </c>
      <c r="D197" s="225">
        <v>0.13129020544554146</v>
      </c>
      <c r="E197" s="221">
        <v>0.7771831083101931</v>
      </c>
      <c r="F197" s="225">
        <v>1.8373394972606207</v>
      </c>
      <c r="G197" s="225">
        <v>3.187252823243115</v>
      </c>
      <c r="H197" s="225">
        <v>4.6802825612067407</v>
      </c>
      <c r="I197" s="226">
        <v>6.7904057398821465</v>
      </c>
      <c r="J197" s="226">
        <v>11.37955892293693</v>
      </c>
      <c r="K197" s="227">
        <v>14.891631833745713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9.9313548114594724E-3</v>
      </c>
      <c r="E198" s="221">
        <v>6.2136569237597722E-2</v>
      </c>
      <c r="F198" s="225">
        <v>0.16383949703129355</v>
      </c>
      <c r="G198" s="225">
        <v>0.48847987513818664</v>
      </c>
      <c r="H198" s="225">
        <v>0.89411483806043646</v>
      </c>
      <c r="I198" s="226">
        <v>1.2052432151268659</v>
      </c>
      <c r="J198" s="226">
        <v>1.8018496634150751</v>
      </c>
      <c r="K198" s="227">
        <v>2.3347293864894829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7.4088364658040397E-3</v>
      </c>
      <c r="E199" s="221">
        <v>4.6993755595698197E-2</v>
      </c>
      <c r="F199" s="225">
        <v>0.11866230981202253</v>
      </c>
      <c r="G199" s="225">
        <v>0.19143674695983659</v>
      </c>
      <c r="H199" s="225">
        <v>0.31791868610315921</v>
      </c>
      <c r="I199" s="226">
        <v>0.57018409913559831</v>
      </c>
      <c r="J199" s="226">
        <v>1.1902701343461364</v>
      </c>
      <c r="K199" s="227">
        <v>1.8035214525660801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7.6868019698309172E-4</v>
      </c>
      <c r="E200" s="221">
        <v>4.4058891330432896E-3</v>
      </c>
      <c r="F200" s="225">
        <v>1.0870827503496265E-2</v>
      </c>
      <c r="G200" s="225">
        <v>1.8102821901386464E-2</v>
      </c>
      <c r="H200" s="225">
        <v>2.8192109178070059E-2</v>
      </c>
      <c r="I200" s="226">
        <v>4.5927518622716795E-2</v>
      </c>
      <c r="J200" s="226">
        <v>8.8112607663531656E-2</v>
      </c>
      <c r="K200" s="227">
        <v>0.1241125220261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1.6764367591639261E-2</v>
      </c>
      <c r="E201" s="221">
        <v>9.9508722043863365E-2</v>
      </c>
      <c r="F201" s="225">
        <v>0.2473644380985473</v>
      </c>
      <c r="G201" s="225">
        <v>0.41342217523091873</v>
      </c>
      <c r="H201" s="225">
        <v>0.63664529893561816</v>
      </c>
      <c r="I201" s="226">
        <v>1.0095346171625523</v>
      </c>
      <c r="J201" s="226">
        <v>1.8746604703522649</v>
      </c>
      <c r="K201" s="227">
        <v>2.5977282881491295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0</v>
      </c>
      <c r="D202" s="231">
        <f t="shared" ref="D202:K202" si="0">SUM(D7:D201)</f>
        <v>63.476616991053547</v>
      </c>
      <c r="E202" s="231">
        <f t="shared" si="0"/>
        <v>181.44520157337257</v>
      </c>
      <c r="F202" s="231">
        <f t="shared" si="0"/>
        <v>307.66822583985743</v>
      </c>
      <c r="G202" s="231">
        <f t="shared" si="0"/>
        <v>442.8145790509534</v>
      </c>
      <c r="H202" s="231">
        <f t="shared" si="0"/>
        <v>660.21954729299159</v>
      </c>
      <c r="I202" s="232">
        <f t="shared" si="0"/>
        <v>935.57670927619188</v>
      </c>
      <c r="J202" s="232">
        <f t="shared" si="0"/>
        <v>1450.9771509010429</v>
      </c>
      <c r="K202" s="233">
        <f t="shared" si="0"/>
        <v>1902.7435564691971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0</v>
      </c>
      <c r="D204" s="225">
        <f t="shared" si="1"/>
        <v>0.10759941419521141</v>
      </c>
      <c r="E204" s="225">
        <f t="shared" si="1"/>
        <v>0.66431975473603788</v>
      </c>
      <c r="F204" s="225">
        <f t="shared" si="1"/>
        <v>1.6788294305739799</v>
      </c>
      <c r="G204" s="225">
        <f t="shared" si="1"/>
        <v>3.3488931398912114</v>
      </c>
      <c r="H204" s="225">
        <f t="shared" si="1"/>
        <v>5.4644761165754216</v>
      </c>
      <c r="I204" s="225">
        <f t="shared" si="1"/>
        <v>8.0036454652830482</v>
      </c>
      <c r="J204" s="225">
        <f t="shared" si="1"/>
        <v>13.504692771291504</v>
      </c>
      <c r="K204" s="227">
        <f t="shared" si="1"/>
        <v>18.113954323982455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</v>
      </c>
      <c r="D205" s="225">
        <f t="shared" si="2"/>
        <v>0.16441253837905415</v>
      </c>
      <c r="E205" s="225">
        <f t="shared" si="2"/>
        <v>0.9446926504636588</v>
      </c>
      <c r="F205" s="225">
        <f t="shared" si="2"/>
        <v>2.217639534669317</v>
      </c>
      <c r="G205" s="225">
        <f t="shared" si="2"/>
        <v>4.1266603248772098</v>
      </c>
      <c r="H205" s="225">
        <f t="shared" si="2"/>
        <v>6.1745687319089635</v>
      </c>
      <c r="I205" s="225">
        <f t="shared" si="2"/>
        <v>8.6509483864592625</v>
      </c>
      <c r="J205" s="225">
        <f t="shared" si="2"/>
        <v>13.99745157708692</v>
      </c>
      <c r="K205" s="227">
        <f t="shared" si="2"/>
        <v>17.929041171048613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</v>
      </c>
      <c r="D206" s="225">
        <f t="shared" si="3"/>
        <v>6.4028061317296506E-2</v>
      </c>
      <c r="E206" s="221">
        <f t="shared" si="3"/>
        <v>0.41565800183544599</v>
      </c>
      <c r="F206" s="225">
        <f t="shared" si="3"/>
        <v>1.0695054159460158</v>
      </c>
      <c r="G206" s="225">
        <f t="shared" si="3"/>
        <v>2.3541612583365139</v>
      </c>
      <c r="H206" s="225">
        <f t="shared" si="3"/>
        <v>3.9857659555496618</v>
      </c>
      <c r="I206" s="226">
        <f t="shared" si="3"/>
        <v>5.6465577201726918</v>
      </c>
      <c r="J206" s="226">
        <f t="shared" si="3"/>
        <v>9.158066832963172</v>
      </c>
      <c r="K206" s="227">
        <f t="shared" si="3"/>
        <v>12.284748049143653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</v>
      </c>
      <c r="D207" s="225">
        <f t="shared" si="4"/>
        <v>0.16184192078220364</v>
      </c>
      <c r="E207" s="221">
        <f t="shared" si="4"/>
        <v>0.96330390976897384</v>
      </c>
      <c r="F207" s="225">
        <f t="shared" si="4"/>
        <v>2.4401459914508297</v>
      </c>
      <c r="G207" s="225">
        <f t="shared" si="4"/>
        <v>4.2805085544125063</v>
      </c>
      <c r="H207" s="225">
        <f t="shared" si="4"/>
        <v>6.9187442916420459</v>
      </c>
      <c r="I207" s="226">
        <f t="shared" si="4"/>
        <v>11.09687595689061</v>
      </c>
      <c r="J207" s="226">
        <f t="shared" si="4"/>
        <v>20.848953031192963</v>
      </c>
      <c r="K207" s="227">
        <f t="shared" si="4"/>
        <v>29.71470171310655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0</v>
      </c>
      <c r="D208" s="225">
        <f t="shared" si="5"/>
        <v>5.1616119814853811E-2</v>
      </c>
      <c r="E208" s="221">
        <f t="shared" si="5"/>
        <v>0.21301954615274646</v>
      </c>
      <c r="F208" s="225">
        <f t="shared" si="5"/>
        <v>0.47500231595016074</v>
      </c>
      <c r="G208" s="225">
        <f t="shared" si="5"/>
        <v>0.77262365207813755</v>
      </c>
      <c r="H208" s="225">
        <f t="shared" si="5"/>
        <v>1.1031558272683311</v>
      </c>
      <c r="I208" s="226">
        <f t="shared" si="5"/>
        <v>1.5051437720205949</v>
      </c>
      <c r="J208" s="226">
        <f t="shared" si="5"/>
        <v>2.3047679399792398</v>
      </c>
      <c r="K208" s="227">
        <f t="shared" si="5"/>
        <v>2.8231812141972119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0</v>
      </c>
      <c r="D210" s="240">
        <f t="shared" si="6"/>
        <v>0.56552174512546027</v>
      </c>
      <c r="E210" s="240">
        <f t="shared" si="6"/>
        <v>3.4125563429120209</v>
      </c>
      <c r="F210" s="240">
        <f t="shared" si="6"/>
        <v>8.559236458106799</v>
      </c>
      <c r="G210" s="240">
        <f t="shared" si="6"/>
        <v>16.933026250888293</v>
      </c>
      <c r="H210" s="240">
        <f t="shared" si="6"/>
        <v>27.026071016340364</v>
      </c>
      <c r="I210" s="241">
        <f t="shared" si="6"/>
        <v>38.140708280136614</v>
      </c>
      <c r="J210" s="241">
        <f t="shared" si="6"/>
        <v>61.048544215959588</v>
      </c>
      <c r="K210" s="242">
        <f t="shared" si="6"/>
        <v>78.491525001514489</v>
      </c>
    </row>
    <row r="211" spans="2:11">
      <c r="B211" s="239" t="s">
        <v>25</v>
      </c>
      <c r="C211" s="243">
        <f t="shared" ref="C211:K211" si="7">SUMIF($N$7:$N$208,$B$211,C$7:C$208)</f>
        <v>0</v>
      </c>
      <c r="D211" s="243">
        <f t="shared" si="7"/>
        <v>0.81636342868531442</v>
      </c>
      <c r="E211" s="243">
        <f t="shared" si="7"/>
        <v>4.5210436309945568</v>
      </c>
      <c r="F211" s="243">
        <f t="shared" si="7"/>
        <v>10.470432595229207</v>
      </c>
      <c r="G211" s="243">
        <f t="shared" si="7"/>
        <v>18.552408601011152</v>
      </c>
      <c r="H211" s="243">
        <f t="shared" si="7"/>
        <v>27.583353141879609</v>
      </c>
      <c r="I211" s="244">
        <f t="shared" si="7"/>
        <v>39.260095868328698</v>
      </c>
      <c r="J211" s="244">
        <f t="shared" si="7"/>
        <v>64.635096321229952</v>
      </c>
      <c r="K211" s="245">
        <f t="shared" si="7"/>
        <v>83.768340735627845</v>
      </c>
    </row>
    <row r="212" spans="2:11">
      <c r="B212" s="239" t="s">
        <v>239</v>
      </c>
      <c r="C212" s="243">
        <f t="shared" ref="C212:K212" si="8">SUMIF($N$7:$N$208,$B$212,C$7:C$208)</f>
        <v>0</v>
      </c>
      <c r="D212" s="243">
        <f t="shared" si="8"/>
        <v>0.33088706323391665</v>
      </c>
      <c r="E212" s="243">
        <f t="shared" si="8"/>
        <v>2.1541792734710241</v>
      </c>
      <c r="F212" s="243">
        <f t="shared" si="8"/>
        <v>5.4940288319183388</v>
      </c>
      <c r="G212" s="243">
        <f t="shared" si="8"/>
        <v>10.090716447526374</v>
      </c>
      <c r="H212" s="243">
        <f t="shared" si="8"/>
        <v>16.013454737816438</v>
      </c>
      <c r="I212" s="244">
        <f t="shared" si="8"/>
        <v>23.396028964913395</v>
      </c>
      <c r="J212" s="244">
        <f t="shared" si="8"/>
        <v>39.369561829998808</v>
      </c>
      <c r="K212" s="245">
        <f t="shared" si="8"/>
        <v>53.063619195800086</v>
      </c>
    </row>
    <row r="213" spans="2:11">
      <c r="B213" s="239" t="s">
        <v>429</v>
      </c>
      <c r="C213" s="243">
        <f t="shared" ref="C213:K213" si="9">SUMIF($N$7:$N$208,$B$213,C$7:C$208)</f>
        <v>0</v>
      </c>
      <c r="D213" s="243">
        <f t="shared" si="9"/>
        <v>57.383997456474589</v>
      </c>
      <c r="E213" s="243">
        <f t="shared" si="9"/>
        <v>151.35954689878483</v>
      </c>
      <c r="F213" s="243">
        <f t="shared" si="9"/>
        <v>231.62837441854566</v>
      </c>
      <c r="G213" s="243">
        <f t="shared" si="9"/>
        <v>291.01431417765559</v>
      </c>
      <c r="H213" s="243">
        <f t="shared" si="9"/>
        <v>402.91751169714507</v>
      </c>
      <c r="I213" s="244">
        <f t="shared" si="9"/>
        <v>533.05824700415508</v>
      </c>
      <c r="J213" s="244">
        <f t="shared" si="9"/>
        <v>713.47628269174857</v>
      </c>
      <c r="K213" s="245">
        <f t="shared" si="9"/>
        <v>822.15617520167712</v>
      </c>
    </row>
    <row r="214" spans="2:11">
      <c r="B214" s="239" t="s">
        <v>430</v>
      </c>
      <c r="C214" s="243">
        <f t="shared" ref="C214:K214" si="10">SUMIF($N$7:$N$208,$B$214,C$7:C$208)</f>
        <v>0</v>
      </c>
      <c r="D214" s="243">
        <f t="shared" si="10"/>
        <v>1.7123011344299688</v>
      </c>
      <c r="E214" s="243">
        <f t="shared" si="10"/>
        <v>11.63601976732385</v>
      </c>
      <c r="F214" s="243">
        <f t="shared" si="10"/>
        <v>33.810703357755052</v>
      </c>
      <c r="G214" s="243">
        <f t="shared" si="10"/>
        <v>79.488883492884938</v>
      </c>
      <c r="H214" s="243">
        <f t="shared" si="10"/>
        <v>147.34620547787574</v>
      </c>
      <c r="I214" s="244">
        <f t="shared" si="10"/>
        <v>246.84803335735108</v>
      </c>
      <c r="J214" s="244">
        <f t="shared" si="10"/>
        <v>485.85822211314394</v>
      </c>
      <c r="K214" s="245">
        <f t="shared" si="10"/>
        <v>755.80633272472187</v>
      </c>
    </row>
    <row r="215" spans="2:11">
      <c r="B215" s="239" t="s">
        <v>431</v>
      </c>
      <c r="C215" s="243">
        <f t="shared" ref="C215:K215" si="11">SUMIF($N$7:$N$208,$B$215,C$7:C$208)</f>
        <v>0</v>
      </c>
      <c r="D215" s="243">
        <f t="shared" si="11"/>
        <v>2.6675461631042579</v>
      </c>
      <c r="E215" s="243">
        <f t="shared" si="11"/>
        <v>8.3618556598862845</v>
      </c>
      <c r="F215" s="243">
        <f t="shared" si="11"/>
        <v>17.705450178302364</v>
      </c>
      <c r="G215" s="243">
        <f t="shared" si="11"/>
        <v>26.735230080987076</v>
      </c>
      <c r="H215" s="243">
        <f t="shared" si="11"/>
        <v>39.33295122193406</v>
      </c>
      <c r="I215" s="244">
        <f t="shared" si="11"/>
        <v>54.873595801306877</v>
      </c>
      <c r="J215" s="244">
        <f t="shared" si="11"/>
        <v>86.589443728962337</v>
      </c>
      <c r="K215" s="245">
        <f t="shared" si="11"/>
        <v>109.45756360985625</v>
      </c>
    </row>
    <row r="216" spans="2:11">
      <c r="B216" s="246" t="s">
        <v>476</v>
      </c>
      <c r="C216" s="247">
        <f t="shared" ref="C216:K217" si="12">SUMIF($O$7:$O$208,$B216,C$7:C$208)</f>
        <v>0</v>
      </c>
      <c r="D216" s="247">
        <f t="shared" si="12"/>
        <v>14.035661853796272</v>
      </c>
      <c r="E216" s="247">
        <f t="shared" si="12"/>
        <v>34.107106848790956</v>
      </c>
      <c r="F216" s="247">
        <f t="shared" si="12"/>
        <v>52.811818279722551</v>
      </c>
      <c r="G216" s="247">
        <f t="shared" si="12"/>
        <v>64.96058705804316</v>
      </c>
      <c r="H216" s="247">
        <f t="shared" si="12"/>
        <v>87.019604441890777</v>
      </c>
      <c r="I216" s="247">
        <f t="shared" si="12"/>
        <v>112.94899398333807</v>
      </c>
      <c r="J216" s="247">
        <f t="shared" si="12"/>
        <v>143.75999364049261</v>
      </c>
      <c r="K216" s="248">
        <f t="shared" si="12"/>
        <v>160.68133673096298</v>
      </c>
    </row>
    <row r="217" spans="2:11" ht="13.5" thickBot="1">
      <c r="B217" s="246" t="s">
        <v>475</v>
      </c>
      <c r="C217" s="247">
        <f t="shared" si="12"/>
        <v>0</v>
      </c>
      <c r="D217" s="247">
        <f t="shared" si="12"/>
        <v>0.48015062858530144</v>
      </c>
      <c r="E217" s="247">
        <f t="shared" si="12"/>
        <v>3.0227883934530055</v>
      </c>
      <c r="F217" s="247">
        <f t="shared" si="12"/>
        <v>7.5527210825173441</v>
      </c>
      <c r="G217" s="247">
        <f t="shared" si="12"/>
        <v>14.373845552835862</v>
      </c>
      <c r="H217" s="247">
        <f t="shared" si="12"/>
        <v>22.740549383877664</v>
      </c>
      <c r="I217" s="247">
        <f t="shared" si="12"/>
        <v>32.646349041327213</v>
      </c>
      <c r="J217" s="247">
        <f t="shared" si="12"/>
        <v>53.648265786094342</v>
      </c>
      <c r="K217" s="248">
        <f t="shared" si="12"/>
        <v>70.888760584758671</v>
      </c>
    </row>
    <row r="218" spans="2:11" ht="13.5" thickBot="1">
      <c r="B218" s="249" t="s">
        <v>428</v>
      </c>
      <c r="C218" s="250">
        <f t="shared" ref="C218:K218" si="13">SUM(C210:C215)</f>
        <v>0</v>
      </c>
      <c r="D218" s="250">
        <f t="shared" si="13"/>
        <v>63.476616991053504</v>
      </c>
      <c r="E218" s="250">
        <f t="shared" si="13"/>
        <v>181.44520157337257</v>
      </c>
      <c r="F218" s="250">
        <f t="shared" si="13"/>
        <v>307.66822583985748</v>
      </c>
      <c r="G218" s="250">
        <f t="shared" si="13"/>
        <v>442.81457905095345</v>
      </c>
      <c r="H218" s="250">
        <f t="shared" si="13"/>
        <v>660.21954729299136</v>
      </c>
      <c r="I218" s="251">
        <f t="shared" si="13"/>
        <v>935.57670927619188</v>
      </c>
      <c r="J218" s="251">
        <f t="shared" si="13"/>
        <v>1450.9771509010432</v>
      </c>
      <c r="K218" s="252">
        <f t="shared" si="13"/>
        <v>1902.7435564691975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/>
      <c r="D221" s="255">
        <f t="shared" ref="D221:K226" si="15">D210/D$218</f>
        <v>8.9091349213705866E-3</v>
      </c>
      <c r="E221" s="255">
        <f t="shared" si="15"/>
        <v>1.880764171948662E-2</v>
      </c>
      <c r="F221" s="255">
        <f t="shared" si="15"/>
        <v>2.7819695825729872E-2</v>
      </c>
      <c r="G221" s="255">
        <f t="shared" si="15"/>
        <v>3.8239540999710074E-2</v>
      </c>
      <c r="H221" s="255">
        <f t="shared" si="15"/>
        <v>4.0934975535262014E-2</v>
      </c>
      <c r="I221" s="255">
        <f t="shared" si="15"/>
        <v>4.0767056193226681E-2</v>
      </c>
      <c r="J221" s="255">
        <f t="shared" si="15"/>
        <v>4.2074090676099907E-2</v>
      </c>
      <c r="K221" s="256">
        <f t="shared" si="15"/>
        <v>4.1251762348451369E-2</v>
      </c>
    </row>
    <row r="222" spans="2:11" ht="15">
      <c r="B222" s="257" t="s">
        <v>25</v>
      </c>
      <c r="C222" s="258"/>
      <c r="D222" s="258">
        <f t="shared" si="15"/>
        <v>1.2860852820817057E-2</v>
      </c>
      <c r="E222" s="258">
        <f t="shared" si="15"/>
        <v>2.4916854189535251E-2</v>
      </c>
      <c r="F222" s="258">
        <f t="shared" si="15"/>
        <v>3.4031569450005891E-2</v>
      </c>
      <c r="G222" s="258">
        <f t="shared" si="15"/>
        <v>4.1896562305543193E-2</v>
      </c>
      <c r="H222" s="258">
        <f t="shared" si="15"/>
        <v>4.1779061609090326E-2</v>
      </c>
      <c r="I222" s="258">
        <f t="shared" si="15"/>
        <v>4.1963524186811187E-2</v>
      </c>
      <c r="J222" s="258">
        <f t="shared" si="15"/>
        <v>4.4545909135159135E-2</v>
      </c>
      <c r="K222" s="259">
        <f t="shared" si="15"/>
        <v>4.4025029253585556E-2</v>
      </c>
    </row>
    <row r="223" spans="2:11" ht="15">
      <c r="B223" s="257" t="s">
        <v>239</v>
      </c>
      <c r="C223" s="258"/>
      <c r="D223" s="258">
        <f t="shared" si="15"/>
        <v>5.2127394136419151E-3</v>
      </c>
      <c r="E223" s="258">
        <f t="shared" si="15"/>
        <v>1.187234082131359E-2</v>
      </c>
      <c r="F223" s="258">
        <f t="shared" si="15"/>
        <v>1.785699129938105E-2</v>
      </c>
      <c r="G223" s="258">
        <f t="shared" si="15"/>
        <v>2.2787678917783018E-2</v>
      </c>
      <c r="H223" s="258">
        <f t="shared" si="15"/>
        <v>2.4254741931641125E-2</v>
      </c>
      <c r="I223" s="258">
        <f t="shared" si="15"/>
        <v>2.5007066478828565E-2</v>
      </c>
      <c r="J223" s="258">
        <f t="shared" si="15"/>
        <v>2.7133137007395797E-2</v>
      </c>
      <c r="K223" s="259">
        <f t="shared" si="15"/>
        <v>2.7887951066967183E-2</v>
      </c>
    </row>
    <row r="224" spans="2:11" ht="15">
      <c r="B224" s="257" t="s">
        <v>429</v>
      </c>
      <c r="C224" s="258"/>
      <c r="D224" s="258">
        <f t="shared" si="15"/>
        <v>0.90401789157355983</v>
      </c>
      <c r="E224" s="258">
        <f t="shared" si="15"/>
        <v>0.83418875553773331</v>
      </c>
      <c r="F224" s="258">
        <f t="shared" si="15"/>
        <v>0.75285113952296501</v>
      </c>
      <c r="G224" s="258">
        <f t="shared" si="15"/>
        <v>0.65719226047471524</v>
      </c>
      <c r="H224" s="258">
        <f t="shared" si="15"/>
        <v>0.61027807090712938</v>
      </c>
      <c r="I224" s="258">
        <f t="shared" si="15"/>
        <v>0.56976434077389027</v>
      </c>
      <c r="J224" s="258">
        <f t="shared" si="15"/>
        <v>0.49172123919986371</v>
      </c>
      <c r="K224" s="259">
        <f t="shared" si="15"/>
        <v>0.43208984858017391</v>
      </c>
    </row>
    <row r="225" spans="2:11" ht="15">
      <c r="B225" s="257" t="s">
        <v>430</v>
      </c>
      <c r="C225" s="258"/>
      <c r="D225" s="258">
        <f t="shared" si="15"/>
        <v>2.6975305484085631E-2</v>
      </c>
      <c r="E225" s="258">
        <f t="shared" si="15"/>
        <v>6.4129663757564251E-2</v>
      </c>
      <c r="F225" s="258">
        <f t="shared" si="15"/>
        <v>0.10989338683076638</v>
      </c>
      <c r="G225" s="258">
        <f t="shared" si="15"/>
        <v>0.17950828010958142</v>
      </c>
      <c r="H225" s="258">
        <f t="shared" si="15"/>
        <v>0.2231775870345242</v>
      </c>
      <c r="I225" s="258">
        <f t="shared" si="15"/>
        <v>0.26384585134480831</v>
      </c>
      <c r="J225" s="258">
        <f t="shared" si="15"/>
        <v>0.33484898215759673</v>
      </c>
      <c r="K225" s="259">
        <f t="shared" si="15"/>
        <v>0.39721923122799824</v>
      </c>
    </row>
    <row r="226" spans="2:11" ht="15.75" thickBot="1">
      <c r="B226" s="260" t="s">
        <v>431</v>
      </c>
      <c r="C226" s="261"/>
      <c r="D226" s="261">
        <f t="shared" si="15"/>
        <v>4.2024075786525075E-2</v>
      </c>
      <c r="E226" s="261">
        <f t="shared" si="15"/>
        <v>4.6084743974366987E-2</v>
      </c>
      <c r="F226" s="261">
        <f t="shared" si="15"/>
        <v>5.7547217071151575E-2</v>
      </c>
      <c r="G226" s="261">
        <f t="shared" si="15"/>
        <v>6.0375677192666968E-2</v>
      </c>
      <c r="H226" s="261">
        <f t="shared" si="15"/>
        <v>5.9575562982352802E-2</v>
      </c>
      <c r="I226" s="261">
        <f t="shared" si="15"/>
        <v>5.8652161022434798E-2</v>
      </c>
      <c r="J226" s="261">
        <f t="shared" si="15"/>
        <v>5.9676641823884755E-2</v>
      </c>
      <c r="K226" s="262">
        <f t="shared" si="15"/>
        <v>5.7526177522823845E-2</v>
      </c>
    </row>
    <row r="227" spans="2:11" ht="13.5" thickTop="1">
      <c r="C227" s="263"/>
      <c r="D227" s="263">
        <f t="shared" ref="D227:K227" si="16">1-SUM(D221:D226)</f>
        <v>0</v>
      </c>
      <c r="E227" s="263">
        <f t="shared" si="16"/>
        <v>0</v>
      </c>
      <c r="F227" s="263">
        <f t="shared" si="16"/>
        <v>0</v>
      </c>
      <c r="G227" s="263">
        <f t="shared" si="16"/>
        <v>0</v>
      </c>
      <c r="H227" s="263">
        <f t="shared" si="16"/>
        <v>0</v>
      </c>
      <c r="I227" s="263">
        <f t="shared" si="16"/>
        <v>0</v>
      </c>
      <c r="J227" s="263">
        <f t="shared" si="16"/>
        <v>0</v>
      </c>
      <c r="K227" s="263">
        <f t="shared" si="16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227"/>
  <sheetViews>
    <sheetView showGridLines="0" topLeftCell="A83" zoomScaleNormal="100" workbookViewId="0">
      <selection activeCell="N106" sqref="N106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2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448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442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226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</v>
      </c>
      <c r="D9" s="225">
        <v>0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</v>
      </c>
      <c r="D13" s="225">
        <v>0</v>
      </c>
      <c r="E13" s="221">
        <v>0</v>
      </c>
      <c r="F13" s="225">
        <v>0</v>
      </c>
      <c r="G13" s="225">
        <v>0</v>
      </c>
      <c r="H13" s="225">
        <v>0</v>
      </c>
      <c r="I13" s="226">
        <v>0</v>
      </c>
      <c r="J13" s="226">
        <v>0</v>
      </c>
      <c r="K13" s="227">
        <v>0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</v>
      </c>
      <c r="D15" s="225">
        <v>0</v>
      </c>
      <c r="E15" s="221">
        <v>0</v>
      </c>
      <c r="F15" s="225">
        <v>8.368701824229937E-3</v>
      </c>
      <c r="G15" s="225">
        <v>3.759708312645773E-3</v>
      </c>
      <c r="H15" s="225">
        <v>1.8074714027620533E-2</v>
      </c>
      <c r="I15" s="226">
        <v>4.2333422227603175E-2</v>
      </c>
      <c r="J15" s="226">
        <v>9.9195074154741547E-2</v>
      </c>
      <c r="K15" s="227">
        <v>0.23382084693351754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</v>
      </c>
      <c r="D16" s="225">
        <v>0</v>
      </c>
      <c r="E16" s="221">
        <v>0</v>
      </c>
      <c r="F16" s="225">
        <v>0</v>
      </c>
      <c r="G16" s="225">
        <v>0</v>
      </c>
      <c r="H16" s="225">
        <v>0</v>
      </c>
      <c r="I16" s="226">
        <v>0</v>
      </c>
      <c r="J16" s="226">
        <v>0</v>
      </c>
      <c r="K16" s="227">
        <v>0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</v>
      </c>
      <c r="D23" s="225">
        <v>0</v>
      </c>
      <c r="E23" s="221">
        <v>0</v>
      </c>
      <c r="F23" s="225">
        <v>3.1382631840862268E-3</v>
      </c>
      <c r="G23" s="225">
        <v>2.1931631823767013E-2</v>
      </c>
      <c r="H23" s="225">
        <v>0.1275862166655567</v>
      </c>
      <c r="I23" s="226">
        <v>0.29882415690072817</v>
      </c>
      <c r="J23" s="226">
        <v>0.7002005234452342</v>
      </c>
      <c r="K23" s="227">
        <v>1.6505000960012997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0</v>
      </c>
      <c r="D30" s="225">
        <v>0</v>
      </c>
      <c r="E30" s="221">
        <v>0</v>
      </c>
      <c r="F30" s="225">
        <v>0</v>
      </c>
      <c r="G30" s="225">
        <v>0</v>
      </c>
      <c r="H30" s="225">
        <v>0</v>
      </c>
      <c r="I30" s="226">
        <v>0</v>
      </c>
      <c r="J30" s="226">
        <v>0</v>
      </c>
      <c r="K30" s="227">
        <v>0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</v>
      </c>
      <c r="D32" s="225">
        <v>0</v>
      </c>
      <c r="E32" s="221">
        <v>0</v>
      </c>
      <c r="F32" s="225">
        <v>0</v>
      </c>
      <c r="G32" s="225">
        <v>2.9242175765022685E-3</v>
      </c>
      <c r="H32" s="225">
        <v>4.7844831249583743E-3</v>
      </c>
      <c r="I32" s="226">
        <v>1.1205905883777305E-2</v>
      </c>
      <c r="J32" s="226">
        <v>2.6257519629196282E-2</v>
      </c>
      <c r="K32" s="227">
        <v>6.1893753600048729E-2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</v>
      </c>
      <c r="D37" s="225">
        <v>0</v>
      </c>
      <c r="E37" s="221">
        <v>0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</v>
      </c>
      <c r="D38" s="225">
        <v>0</v>
      </c>
      <c r="E38" s="221">
        <v>0</v>
      </c>
      <c r="F38" s="225">
        <v>0</v>
      </c>
      <c r="G38" s="225">
        <v>0</v>
      </c>
      <c r="H38" s="225">
        <v>0</v>
      </c>
      <c r="I38" s="226">
        <v>0</v>
      </c>
      <c r="J38" s="226">
        <v>0</v>
      </c>
      <c r="K38" s="227">
        <v>0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</v>
      </c>
      <c r="D42" s="225">
        <v>0</v>
      </c>
      <c r="E42" s="221">
        <v>0</v>
      </c>
      <c r="F42" s="225">
        <v>0</v>
      </c>
      <c r="G42" s="225">
        <v>0</v>
      </c>
      <c r="H42" s="225">
        <v>0</v>
      </c>
      <c r="I42" s="226">
        <v>0</v>
      </c>
      <c r="J42" s="226">
        <v>0</v>
      </c>
      <c r="K42" s="227">
        <v>0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0</v>
      </c>
      <c r="D43" s="225">
        <v>0</v>
      </c>
      <c r="E43" s="221">
        <v>4.7459775301627125E-3</v>
      </c>
      <c r="F43" s="225">
        <v>8.0548755058213156E-2</v>
      </c>
      <c r="G43" s="225">
        <v>1.9958822360625355</v>
      </c>
      <c r="H43" s="225">
        <v>4.3606789258419241</v>
      </c>
      <c r="I43" s="226">
        <v>10.213299191598853</v>
      </c>
      <c r="J43" s="226">
        <v>23.931657715463896</v>
      </c>
      <c r="K43" s="227">
        <v>56.411273676993765</v>
      </c>
      <c r="L43" s="292"/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</v>
      </c>
      <c r="D44" s="225">
        <v>0</v>
      </c>
      <c r="E44" s="221">
        <v>0</v>
      </c>
      <c r="F44" s="225">
        <v>0</v>
      </c>
      <c r="G44" s="225">
        <v>0</v>
      </c>
      <c r="H44" s="225">
        <v>0</v>
      </c>
      <c r="I44" s="226">
        <v>0</v>
      </c>
      <c r="J44" s="226">
        <v>0</v>
      </c>
      <c r="K44" s="227">
        <v>0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</v>
      </c>
      <c r="D51" s="225">
        <v>0</v>
      </c>
      <c r="E51" s="221">
        <v>1.0430719846511456E-3</v>
      </c>
      <c r="F51" s="225">
        <v>1.0460877280287421E-3</v>
      </c>
      <c r="G51" s="225">
        <v>1.0443634201793815E-3</v>
      </c>
      <c r="H51" s="225">
        <v>1.3290230902662152E-3</v>
      </c>
      <c r="I51" s="226">
        <v>3.1127516343825855E-3</v>
      </c>
      <c r="J51" s="226">
        <v>7.293755452554525E-3</v>
      </c>
      <c r="K51" s="227">
        <v>1.7192709333346871E-2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1.566545130269072E-2</v>
      </c>
      <c r="H53" s="225">
        <v>2.1264369444259454E-2</v>
      </c>
      <c r="I53" s="226">
        <v>4.9804026150121375E-2</v>
      </c>
      <c r="J53" s="226">
        <v>0.11670008724087241</v>
      </c>
      <c r="K53" s="227">
        <v>0.27508334933355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</v>
      </c>
      <c r="D54" s="225">
        <v>0</v>
      </c>
      <c r="E54" s="221">
        <v>1.0430719846511456E-3</v>
      </c>
      <c r="F54" s="225">
        <v>1.0460877280287421E-3</v>
      </c>
      <c r="G54" s="225">
        <v>1.0443634201793815E-3</v>
      </c>
      <c r="H54" s="225">
        <v>1.3290230902662152E-3</v>
      </c>
      <c r="I54" s="226">
        <v>3.1127516343825855E-3</v>
      </c>
      <c r="J54" s="226">
        <v>7.293755452554525E-3</v>
      </c>
      <c r="K54" s="227">
        <v>1.7192709333346871E-2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</v>
      </c>
      <c r="D55" s="225">
        <v>0</v>
      </c>
      <c r="E55" s="221">
        <v>0</v>
      </c>
      <c r="F55" s="225">
        <v>0</v>
      </c>
      <c r="G55" s="225">
        <v>0</v>
      </c>
      <c r="H55" s="225">
        <v>0</v>
      </c>
      <c r="I55" s="226">
        <v>0</v>
      </c>
      <c r="J55" s="226">
        <v>0</v>
      </c>
      <c r="K55" s="227">
        <v>0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0</v>
      </c>
      <c r="E60" s="221">
        <v>0</v>
      </c>
      <c r="F60" s="225">
        <v>0</v>
      </c>
      <c r="G60" s="225">
        <v>0</v>
      </c>
      <c r="H60" s="225">
        <v>0</v>
      </c>
      <c r="I60" s="226">
        <v>0</v>
      </c>
      <c r="J60" s="226">
        <v>0</v>
      </c>
      <c r="K60" s="227">
        <v>0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</v>
      </c>
      <c r="D64" s="225">
        <v>0</v>
      </c>
      <c r="E64" s="221">
        <v>0</v>
      </c>
      <c r="F64" s="225">
        <v>0</v>
      </c>
      <c r="G64" s="225">
        <v>0</v>
      </c>
      <c r="H64" s="225">
        <v>0</v>
      </c>
      <c r="I64" s="226">
        <v>0</v>
      </c>
      <c r="J64" s="226">
        <v>0</v>
      </c>
      <c r="K64" s="227">
        <v>0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</v>
      </c>
      <c r="D67" s="225">
        <v>0</v>
      </c>
      <c r="E67" s="221">
        <v>0</v>
      </c>
      <c r="F67" s="225">
        <v>0</v>
      </c>
      <c r="G67" s="225">
        <v>0</v>
      </c>
      <c r="H67" s="225">
        <v>0</v>
      </c>
      <c r="I67" s="226">
        <v>0</v>
      </c>
      <c r="J67" s="226">
        <v>0</v>
      </c>
      <c r="K67" s="227">
        <v>0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</v>
      </c>
      <c r="D68" s="225">
        <v>0</v>
      </c>
      <c r="E68" s="221">
        <v>2.7119871600929787E-3</v>
      </c>
      <c r="F68" s="225">
        <v>5.2304386401437111E-3</v>
      </c>
      <c r="G68" s="225">
        <v>1.3576724462331959E-2</v>
      </c>
      <c r="H68" s="225">
        <v>3.987069270798646E-2</v>
      </c>
      <c r="I68" s="226">
        <v>9.3382549031477566E-2</v>
      </c>
      <c r="J68" s="226">
        <v>0.21881266357663573</v>
      </c>
      <c r="K68" s="227">
        <v>0.51578128000040613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</v>
      </c>
      <c r="D71" s="225">
        <v>0</v>
      </c>
      <c r="E71" s="221">
        <v>0</v>
      </c>
      <c r="F71" s="225">
        <v>0</v>
      </c>
      <c r="G71" s="225">
        <v>0</v>
      </c>
      <c r="H71" s="225">
        <v>0</v>
      </c>
      <c r="I71" s="226">
        <v>0</v>
      </c>
      <c r="J71" s="226">
        <v>0</v>
      </c>
      <c r="K71" s="227">
        <v>0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0</v>
      </c>
      <c r="D72" s="225">
        <v>0</v>
      </c>
      <c r="E72" s="221">
        <v>2.920601557023208E-3</v>
      </c>
      <c r="F72" s="225">
        <v>0.10868851494218633</v>
      </c>
      <c r="G72" s="225">
        <v>0.55413923074717986</v>
      </c>
      <c r="H72" s="225">
        <v>1.0066020885676321</v>
      </c>
      <c r="I72" s="226">
        <v>2.3575980878813714</v>
      </c>
      <c r="J72" s="226">
        <v>5.5242903797647998</v>
      </c>
      <c r="K72" s="227">
        <v>13.021758049076928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</v>
      </c>
      <c r="D74" s="225">
        <v>0</v>
      </c>
      <c r="E74" s="221">
        <v>0</v>
      </c>
      <c r="F74" s="225">
        <v>0</v>
      </c>
      <c r="G74" s="225">
        <v>2.2558249875874639E-2</v>
      </c>
      <c r="H74" s="225">
        <v>3.1896554166389195E-2</v>
      </c>
      <c r="I74" s="226">
        <v>7.4706039225182097E-2</v>
      </c>
      <c r="J74" s="226">
        <v>0.17505013086130872</v>
      </c>
      <c r="K74" s="227">
        <v>0.41262502400032514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</v>
      </c>
      <c r="D83" s="225">
        <v>0</v>
      </c>
      <c r="E83" s="221">
        <v>0</v>
      </c>
      <c r="F83" s="225">
        <v>0</v>
      </c>
      <c r="G83" s="225">
        <v>0</v>
      </c>
      <c r="H83" s="225">
        <v>0</v>
      </c>
      <c r="I83" s="226">
        <v>0</v>
      </c>
      <c r="J83" s="226">
        <v>0</v>
      </c>
      <c r="K83" s="227">
        <v>0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0</v>
      </c>
      <c r="E84" s="221">
        <v>0</v>
      </c>
      <c r="F84" s="225">
        <v>0</v>
      </c>
      <c r="G84" s="225">
        <v>0</v>
      </c>
      <c r="H84" s="225">
        <v>0</v>
      </c>
      <c r="I84" s="226">
        <v>0</v>
      </c>
      <c r="J84" s="226">
        <v>0</v>
      </c>
      <c r="K84" s="227">
        <v>0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0</v>
      </c>
      <c r="D85" s="225">
        <v>0</v>
      </c>
      <c r="E85" s="221">
        <v>5.2153599232557281E-3</v>
      </c>
      <c r="F85" s="225">
        <v>6.4334395273767647E-3</v>
      </c>
      <c r="G85" s="225">
        <v>0.14965727811170534</v>
      </c>
      <c r="H85" s="225">
        <v>0.36920261447595476</v>
      </c>
      <c r="I85" s="226">
        <v>0.86472240403148237</v>
      </c>
      <c r="J85" s="226">
        <v>2.0262052647196471</v>
      </c>
      <c r="K85" s="227">
        <v>4.776134652803762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</v>
      </c>
      <c r="D86" s="225">
        <v>0</v>
      </c>
      <c r="E86" s="221">
        <v>0</v>
      </c>
      <c r="F86" s="225">
        <v>0</v>
      </c>
      <c r="G86" s="225">
        <v>5.7439988109865975E-3</v>
      </c>
      <c r="H86" s="225">
        <v>7.9741385415972952E-3</v>
      </c>
      <c r="I86" s="226">
        <v>1.8676509806295517E-2</v>
      </c>
      <c r="J86" s="226">
        <v>4.3762532715327165E-2</v>
      </c>
      <c r="K86" s="227">
        <v>0.10315625600008126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</v>
      </c>
      <c r="D87" s="225">
        <v>0</v>
      </c>
      <c r="E87" s="221">
        <v>0</v>
      </c>
      <c r="F87" s="225">
        <v>0</v>
      </c>
      <c r="G87" s="225">
        <v>0</v>
      </c>
      <c r="H87" s="225">
        <v>0</v>
      </c>
      <c r="I87" s="226">
        <v>0</v>
      </c>
      <c r="J87" s="226">
        <v>0</v>
      </c>
      <c r="K87" s="227">
        <v>0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</v>
      </c>
      <c r="D89" s="225">
        <v>0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</v>
      </c>
      <c r="D91" s="225">
        <v>0</v>
      </c>
      <c r="E91" s="221">
        <v>0</v>
      </c>
      <c r="F91" s="225">
        <v>0</v>
      </c>
      <c r="G91" s="225">
        <v>5.6917806399776283E-2</v>
      </c>
      <c r="H91" s="225">
        <v>0.22327587916472427</v>
      </c>
      <c r="I91" s="226">
        <v>0.52294227457627451</v>
      </c>
      <c r="J91" s="226">
        <v>1.2253509160291607</v>
      </c>
      <c r="K91" s="227">
        <v>2.8883751680022756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0</v>
      </c>
      <c r="D93" s="225">
        <v>0</v>
      </c>
      <c r="E93" s="221">
        <v>1.051416560528355E-2</v>
      </c>
      <c r="F93" s="225">
        <v>0.16975911650450429</v>
      </c>
      <c r="G93" s="225">
        <v>0.55150743492832777</v>
      </c>
      <c r="H93" s="225">
        <v>1.180278826003621</v>
      </c>
      <c r="I93" s="226">
        <v>2.7643724714624871</v>
      </c>
      <c r="J93" s="226">
        <v>6.4774383423046231</v>
      </c>
      <c r="K93" s="227">
        <v>15.268501304758693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0</v>
      </c>
      <c r="E95" s="221">
        <v>0</v>
      </c>
      <c r="F95" s="225">
        <v>0</v>
      </c>
      <c r="G95" s="225">
        <v>0</v>
      </c>
      <c r="H95" s="225">
        <v>0</v>
      </c>
      <c r="I95" s="226">
        <v>0</v>
      </c>
      <c r="J95" s="226">
        <v>0</v>
      </c>
      <c r="K95" s="227">
        <v>0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0</v>
      </c>
      <c r="E101" s="221">
        <v>0</v>
      </c>
      <c r="F101" s="225">
        <v>0</v>
      </c>
      <c r="G101" s="225">
        <v>0</v>
      </c>
      <c r="H101" s="225">
        <v>0</v>
      </c>
      <c r="I101" s="226">
        <v>0</v>
      </c>
      <c r="J101" s="226">
        <v>0</v>
      </c>
      <c r="K101" s="227">
        <v>0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</v>
      </c>
      <c r="D107" s="225">
        <v>0</v>
      </c>
      <c r="E107" s="221">
        <v>0</v>
      </c>
      <c r="F107" s="225">
        <v>0</v>
      </c>
      <c r="G107" s="225">
        <v>0</v>
      </c>
      <c r="H107" s="225">
        <v>0</v>
      </c>
      <c r="I107" s="226">
        <v>0</v>
      </c>
      <c r="J107" s="226">
        <v>0</v>
      </c>
      <c r="K107" s="227">
        <v>0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0</v>
      </c>
      <c r="E109" s="221">
        <v>0</v>
      </c>
      <c r="F109" s="225">
        <v>0</v>
      </c>
      <c r="G109" s="225">
        <v>0</v>
      </c>
      <c r="H109" s="225">
        <v>0</v>
      </c>
      <c r="I109" s="226">
        <v>0</v>
      </c>
      <c r="J109" s="226">
        <v>0</v>
      </c>
      <c r="K109" s="227">
        <v>0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</v>
      </c>
      <c r="E112" s="221">
        <v>0</v>
      </c>
      <c r="F112" s="225">
        <v>0</v>
      </c>
      <c r="G112" s="225">
        <v>0.10025888833722062</v>
      </c>
      <c r="H112" s="225">
        <v>0.7986099749409693</v>
      </c>
      <c r="I112" s="226">
        <v>1.8704524571004963</v>
      </c>
      <c r="J112" s="226">
        <v>4.3828176514400159</v>
      </c>
      <c r="K112" s="227">
        <v>10.331099038408139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</v>
      </c>
      <c r="D119" s="225">
        <v>0</v>
      </c>
      <c r="E119" s="221">
        <v>0</v>
      </c>
      <c r="F119" s="225">
        <v>0</v>
      </c>
      <c r="G119" s="225">
        <v>0</v>
      </c>
      <c r="H119" s="225">
        <v>0</v>
      </c>
      <c r="I119" s="226">
        <v>0</v>
      </c>
      <c r="J119" s="226">
        <v>0</v>
      </c>
      <c r="K119" s="227">
        <v>0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</v>
      </c>
      <c r="D121" s="225">
        <v>0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</v>
      </c>
      <c r="D130" s="225">
        <v>0</v>
      </c>
      <c r="E130" s="221">
        <v>0</v>
      </c>
      <c r="F130" s="225">
        <v>1.0460877280287421E-3</v>
      </c>
      <c r="G130" s="225">
        <v>5.3680279797220197E-2</v>
      </c>
      <c r="H130" s="225">
        <v>0.13821840138768643</v>
      </c>
      <c r="I130" s="226">
        <v>0.3237261699757889</v>
      </c>
      <c r="J130" s="226">
        <v>0.75855056706567059</v>
      </c>
      <c r="K130" s="227">
        <v>1.7880417706680751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</v>
      </c>
      <c r="D131" s="225">
        <v>0</v>
      </c>
      <c r="E131" s="221">
        <v>0</v>
      </c>
      <c r="F131" s="225">
        <v>0</v>
      </c>
      <c r="G131" s="225">
        <v>0</v>
      </c>
      <c r="H131" s="225">
        <v>0</v>
      </c>
      <c r="I131" s="226">
        <v>0</v>
      </c>
      <c r="J131" s="226">
        <v>0</v>
      </c>
      <c r="K131" s="227">
        <v>0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</v>
      </c>
      <c r="D134" s="225">
        <v>0</v>
      </c>
      <c r="E134" s="221">
        <v>0</v>
      </c>
      <c r="F134" s="225">
        <v>0</v>
      </c>
      <c r="G134" s="225">
        <v>0</v>
      </c>
      <c r="H134" s="225">
        <v>0</v>
      </c>
      <c r="I134" s="226">
        <v>0</v>
      </c>
      <c r="J134" s="226">
        <v>0</v>
      </c>
      <c r="K134" s="227">
        <v>0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</v>
      </c>
      <c r="D136" s="225">
        <v>0</v>
      </c>
      <c r="E136" s="221">
        <v>0</v>
      </c>
      <c r="F136" s="225">
        <v>0</v>
      </c>
      <c r="G136" s="225">
        <v>0</v>
      </c>
      <c r="H136" s="225">
        <v>0</v>
      </c>
      <c r="I136" s="226">
        <v>0</v>
      </c>
      <c r="J136" s="226">
        <v>0</v>
      </c>
      <c r="K136" s="227">
        <v>0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</v>
      </c>
      <c r="D137" s="225">
        <v>0</v>
      </c>
      <c r="E137" s="221">
        <v>0</v>
      </c>
      <c r="F137" s="225">
        <v>8.368701824229937E-3</v>
      </c>
      <c r="G137" s="225">
        <v>3.9685809966816497E-2</v>
      </c>
      <c r="H137" s="225">
        <v>9.303161631863513E-2</v>
      </c>
      <c r="I137" s="226">
        <v>0.21789261440678107</v>
      </c>
      <c r="J137" s="226">
        <v>0.51056288167881692</v>
      </c>
      <c r="K137" s="227">
        <v>1.2034896533342818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</v>
      </c>
      <c r="D144" s="225">
        <v>0</v>
      </c>
      <c r="E144" s="221">
        <v>0</v>
      </c>
      <c r="F144" s="225">
        <v>0</v>
      </c>
      <c r="G144" s="225">
        <v>0</v>
      </c>
      <c r="H144" s="225">
        <v>0</v>
      </c>
      <c r="I144" s="226">
        <v>0</v>
      </c>
      <c r="J144" s="226">
        <v>0</v>
      </c>
      <c r="K144" s="227">
        <v>0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</v>
      </c>
      <c r="E145" s="221">
        <v>0</v>
      </c>
      <c r="F145" s="225">
        <v>1.6737403648459874E-2</v>
      </c>
      <c r="G145" s="225">
        <v>0.11989292063659299</v>
      </c>
      <c r="H145" s="225">
        <v>0.15257185076256152</v>
      </c>
      <c r="I145" s="226">
        <v>0.35734388762712077</v>
      </c>
      <c r="J145" s="226">
        <v>0.83732312595325931</v>
      </c>
      <c r="K145" s="227">
        <v>1.9737230314682201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</v>
      </c>
      <c r="D146" s="225">
        <v>0</v>
      </c>
      <c r="E146" s="221">
        <v>0</v>
      </c>
      <c r="F146" s="225">
        <v>0</v>
      </c>
      <c r="G146" s="225">
        <v>0</v>
      </c>
      <c r="H146" s="225">
        <v>0</v>
      </c>
      <c r="I146" s="226">
        <v>0</v>
      </c>
      <c r="J146" s="226">
        <v>0</v>
      </c>
      <c r="K146" s="227">
        <v>0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</v>
      </c>
      <c r="D147" s="225">
        <v>0</v>
      </c>
      <c r="E147" s="221">
        <v>0</v>
      </c>
      <c r="F147" s="225">
        <v>0</v>
      </c>
      <c r="G147" s="225">
        <v>1.1487997621973196E-3</v>
      </c>
      <c r="H147" s="225">
        <v>1.4619253992928371E-3</v>
      </c>
      <c r="I147" s="226">
        <v>3.4240267978208434E-3</v>
      </c>
      <c r="J147" s="226">
        <v>8.0231309978099734E-3</v>
      </c>
      <c r="K147" s="227">
        <v>1.8911980266681554E-2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0</v>
      </c>
      <c r="G148" s="225">
        <v>0</v>
      </c>
      <c r="H148" s="225">
        <v>0</v>
      </c>
      <c r="I148" s="226">
        <v>0</v>
      </c>
      <c r="J148" s="226">
        <v>0</v>
      </c>
      <c r="K148" s="227">
        <v>0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</v>
      </c>
      <c r="D149" s="225">
        <v>0</v>
      </c>
      <c r="E149" s="221">
        <v>0</v>
      </c>
      <c r="F149" s="225">
        <v>0</v>
      </c>
      <c r="G149" s="225">
        <v>0</v>
      </c>
      <c r="H149" s="225">
        <v>0</v>
      </c>
      <c r="I149" s="226">
        <v>0</v>
      </c>
      <c r="J149" s="226">
        <v>0</v>
      </c>
      <c r="K149" s="227">
        <v>0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0</v>
      </c>
      <c r="D150" s="225">
        <v>0</v>
      </c>
      <c r="E150" s="221">
        <v>1.6689151754418329E-3</v>
      </c>
      <c r="F150" s="225">
        <v>2.5106105472689814E-3</v>
      </c>
      <c r="G150" s="225">
        <v>2.9242175765022685E-3</v>
      </c>
      <c r="H150" s="225">
        <v>1.9669541735939988E-2</v>
      </c>
      <c r="I150" s="226">
        <v>4.6068724188862265E-2</v>
      </c>
      <c r="J150" s="226">
        <v>0.10794758069780695</v>
      </c>
      <c r="K150" s="227">
        <v>0.2544520981335337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2.5824259117162886E-2</v>
      </c>
      <c r="H163" s="225">
        <v>0.28175289513643759</v>
      </c>
      <c r="I163" s="226">
        <v>0.65990334648910787</v>
      </c>
      <c r="J163" s="226">
        <v>1.5462761559415588</v>
      </c>
      <c r="K163" s="227">
        <v>3.6448543786695358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</v>
      </c>
      <c r="D164" s="225">
        <v>0</v>
      </c>
      <c r="E164" s="221">
        <v>0</v>
      </c>
      <c r="F164" s="225">
        <v>0</v>
      </c>
      <c r="G164" s="225">
        <v>0</v>
      </c>
      <c r="H164" s="225">
        <v>0</v>
      </c>
      <c r="I164" s="226">
        <v>0</v>
      </c>
      <c r="J164" s="226">
        <v>0</v>
      </c>
      <c r="K164" s="227">
        <v>0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</v>
      </c>
      <c r="D165" s="225">
        <v>0</v>
      </c>
      <c r="E165" s="221">
        <v>0</v>
      </c>
      <c r="F165" s="225">
        <v>0</v>
      </c>
      <c r="G165" s="225">
        <v>0</v>
      </c>
      <c r="H165" s="225">
        <v>0</v>
      </c>
      <c r="I165" s="226">
        <v>0</v>
      </c>
      <c r="J165" s="226">
        <v>0</v>
      </c>
      <c r="K165" s="227">
        <v>0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</v>
      </c>
      <c r="D168" s="225">
        <v>0</v>
      </c>
      <c r="E168" s="221">
        <v>0</v>
      </c>
      <c r="F168" s="225">
        <v>0</v>
      </c>
      <c r="G168" s="225">
        <v>0</v>
      </c>
      <c r="H168" s="225">
        <v>0</v>
      </c>
      <c r="I168" s="226">
        <v>0</v>
      </c>
      <c r="J168" s="226">
        <v>0</v>
      </c>
      <c r="K168" s="227">
        <v>0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</v>
      </c>
      <c r="D169" s="225">
        <v>0</v>
      </c>
      <c r="E169" s="221">
        <v>0</v>
      </c>
      <c r="F169" s="225">
        <v>1.0460877280287421E-3</v>
      </c>
      <c r="G169" s="225">
        <v>0.13675938987248998</v>
      </c>
      <c r="H169" s="225">
        <v>0.30168824149043105</v>
      </c>
      <c r="I169" s="226">
        <v>0.70659462100484716</v>
      </c>
      <c r="J169" s="226">
        <v>1.6556824877298779</v>
      </c>
      <c r="K169" s="227">
        <v>3.9027450186697421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</v>
      </c>
      <c r="D170" s="225">
        <v>0</v>
      </c>
      <c r="E170" s="221">
        <v>2.0861439693022911E-3</v>
      </c>
      <c r="F170" s="225">
        <v>2.0921754560574844E-2</v>
      </c>
      <c r="G170" s="225">
        <v>8.9501945109372982E-2</v>
      </c>
      <c r="H170" s="225">
        <v>0.15841955235973293</v>
      </c>
      <c r="I170" s="226">
        <v>0.37103999481840422</v>
      </c>
      <c r="J170" s="226">
        <v>0.8694156499444996</v>
      </c>
      <c r="K170" s="227">
        <v>2.0493709525349475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</v>
      </c>
      <c r="D175" s="225">
        <v>0</v>
      </c>
      <c r="E175" s="221">
        <v>0</v>
      </c>
      <c r="F175" s="225">
        <v>0</v>
      </c>
      <c r="G175" s="225">
        <v>0</v>
      </c>
      <c r="H175" s="225">
        <v>0</v>
      </c>
      <c r="I175" s="226">
        <v>0</v>
      </c>
      <c r="J175" s="226">
        <v>0</v>
      </c>
      <c r="K175" s="227">
        <v>0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</v>
      </c>
      <c r="D176" s="225">
        <v>0</v>
      </c>
      <c r="E176" s="221">
        <v>2.0861439693022911E-4</v>
      </c>
      <c r="F176" s="225">
        <v>2.301393001663233E-3</v>
      </c>
      <c r="G176" s="225">
        <v>1.1905742990044947E-2</v>
      </c>
      <c r="H176" s="225">
        <v>1.5150863229034856E-2</v>
      </c>
      <c r="I176" s="226">
        <v>3.5485368631961466E-2</v>
      </c>
      <c r="J176" s="226">
        <v>8.3148812159121552E-2</v>
      </c>
      <c r="K176" s="227">
        <v>0.19599688640015431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</v>
      </c>
      <c r="E180" s="221">
        <v>0</v>
      </c>
      <c r="F180" s="225">
        <v>1.4645228192402388E-3</v>
      </c>
      <c r="G180" s="225">
        <v>1.566545130269072E-2</v>
      </c>
      <c r="H180" s="225">
        <v>1.993534635399323E-2</v>
      </c>
      <c r="I180" s="226">
        <v>4.6691274515738783E-2</v>
      </c>
      <c r="J180" s="226">
        <v>0.10940633178831786</v>
      </c>
      <c r="K180" s="227">
        <v>0.25789064000020306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</v>
      </c>
      <c r="D186" s="225">
        <v>0</v>
      </c>
      <c r="E186" s="221">
        <v>0</v>
      </c>
      <c r="F186" s="225">
        <v>0</v>
      </c>
      <c r="G186" s="225">
        <v>0</v>
      </c>
      <c r="H186" s="225">
        <v>0</v>
      </c>
      <c r="I186" s="226">
        <v>0</v>
      </c>
      <c r="J186" s="226">
        <v>0</v>
      </c>
      <c r="K186" s="227">
        <v>0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</v>
      </c>
      <c r="D190" s="225">
        <v>0</v>
      </c>
      <c r="E190" s="221">
        <v>0</v>
      </c>
      <c r="F190" s="225">
        <v>0</v>
      </c>
      <c r="G190" s="225">
        <v>0</v>
      </c>
      <c r="H190" s="225">
        <v>0</v>
      </c>
      <c r="I190" s="226">
        <v>0</v>
      </c>
      <c r="J190" s="226">
        <v>0</v>
      </c>
      <c r="K190" s="227">
        <v>0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3.1382631840862268E-3</v>
      </c>
      <c r="G191" s="225">
        <v>1.0965815911883506E-2</v>
      </c>
      <c r="H191" s="225">
        <v>4.5718394305157825E-2</v>
      </c>
      <c r="I191" s="226">
        <v>0.10707865622276094</v>
      </c>
      <c r="J191" s="226">
        <v>0.25090518756787566</v>
      </c>
      <c r="K191" s="227">
        <v>0.59142920106713237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0</v>
      </c>
      <c r="D192" s="225">
        <v>0</v>
      </c>
      <c r="E192" s="221">
        <v>0</v>
      </c>
      <c r="F192" s="225">
        <v>0</v>
      </c>
      <c r="G192" s="225">
        <v>0</v>
      </c>
      <c r="H192" s="225">
        <v>0</v>
      </c>
      <c r="I192" s="226">
        <v>0</v>
      </c>
      <c r="J192" s="226">
        <v>0</v>
      </c>
      <c r="K192" s="227">
        <v>0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0</v>
      </c>
      <c r="D193" s="225">
        <v>0</v>
      </c>
      <c r="E193" s="221">
        <v>4.1722879386045823E-3</v>
      </c>
      <c r="F193" s="225">
        <v>2.4060017744661072E-2</v>
      </c>
      <c r="G193" s="225">
        <v>0.26516387238354489</v>
      </c>
      <c r="H193" s="225">
        <v>0.50662360200948142</v>
      </c>
      <c r="I193" s="226">
        <v>1.1865809230266418</v>
      </c>
      <c r="J193" s="226">
        <v>2.7803795785137853</v>
      </c>
      <c r="K193" s="227">
        <v>6.5538607978718284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</v>
      </c>
      <c r="D195" s="225">
        <v>0</v>
      </c>
      <c r="E195" s="221">
        <v>0</v>
      </c>
      <c r="F195" s="225">
        <v>0</v>
      </c>
      <c r="G195" s="225">
        <v>0</v>
      </c>
      <c r="H195" s="225">
        <v>0</v>
      </c>
      <c r="I195" s="226">
        <v>0</v>
      </c>
      <c r="J195" s="226">
        <v>0</v>
      </c>
      <c r="K195" s="227">
        <v>0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</v>
      </c>
      <c r="D197" s="225">
        <v>0</v>
      </c>
      <c r="E197" s="221">
        <v>0</v>
      </c>
      <c r="F197" s="225">
        <v>0</v>
      </c>
      <c r="G197" s="225">
        <v>0</v>
      </c>
      <c r="H197" s="225">
        <v>0</v>
      </c>
      <c r="I197" s="226">
        <v>0</v>
      </c>
      <c r="J197" s="226">
        <v>0</v>
      </c>
      <c r="K197" s="227">
        <v>0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0</v>
      </c>
      <c r="D202" s="231">
        <f t="shared" ref="D202:K202" si="0">SUM(D7:D201)</f>
        <v>0</v>
      </c>
      <c r="E202" s="231">
        <f t="shared" si="0"/>
        <v>3.6330197225399402E-2</v>
      </c>
      <c r="F202" s="231">
        <f t="shared" si="0"/>
        <v>0.46585424792303975</v>
      </c>
      <c r="G202" s="231">
        <f t="shared" si="0"/>
        <v>4.2697300880184228</v>
      </c>
      <c r="H202" s="231">
        <f t="shared" si="0"/>
        <v>9.9269997543421109</v>
      </c>
      <c r="I202" s="232">
        <f t="shared" si="0"/>
        <v>23.250374606850752</v>
      </c>
      <c r="J202" s="232">
        <f t="shared" si="0"/>
        <v>54.479947802288962</v>
      </c>
      <c r="K202" s="233">
        <f t="shared" si="0"/>
        <v>128.4191543236638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0</v>
      </c>
      <c r="D204" s="225">
        <f t="shared" si="1"/>
        <v>0</v>
      </c>
      <c r="E204" s="225">
        <f t="shared" si="1"/>
        <v>0</v>
      </c>
      <c r="F204" s="225">
        <f t="shared" si="1"/>
        <v>0</v>
      </c>
      <c r="G204" s="225">
        <f t="shared" si="1"/>
        <v>0</v>
      </c>
      <c r="H204" s="225">
        <f t="shared" si="1"/>
        <v>0</v>
      </c>
      <c r="I204" s="225">
        <f t="shared" si="1"/>
        <v>0</v>
      </c>
      <c r="J204" s="225">
        <f t="shared" si="1"/>
        <v>0</v>
      </c>
      <c r="K204" s="227">
        <f t="shared" si="1"/>
        <v>0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</v>
      </c>
      <c r="D205" s="225">
        <f t="shared" si="2"/>
        <v>0</v>
      </c>
      <c r="E205" s="225">
        <f t="shared" si="2"/>
        <v>0</v>
      </c>
      <c r="F205" s="225">
        <f t="shared" si="2"/>
        <v>0</v>
      </c>
      <c r="G205" s="225">
        <f t="shared" si="2"/>
        <v>0</v>
      </c>
      <c r="H205" s="225">
        <f t="shared" si="2"/>
        <v>0</v>
      </c>
      <c r="I205" s="225">
        <f t="shared" si="2"/>
        <v>0</v>
      </c>
      <c r="J205" s="225">
        <f t="shared" si="2"/>
        <v>0</v>
      </c>
      <c r="K205" s="227">
        <f t="shared" si="2"/>
        <v>0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</v>
      </c>
      <c r="D206" s="225">
        <f t="shared" si="3"/>
        <v>0</v>
      </c>
      <c r="E206" s="221">
        <f t="shared" si="3"/>
        <v>0</v>
      </c>
      <c r="F206" s="225">
        <f t="shared" si="3"/>
        <v>0</v>
      </c>
      <c r="G206" s="225">
        <f t="shared" si="3"/>
        <v>0</v>
      </c>
      <c r="H206" s="225">
        <f t="shared" si="3"/>
        <v>0</v>
      </c>
      <c r="I206" s="226">
        <f t="shared" si="3"/>
        <v>0</v>
      </c>
      <c r="J206" s="226">
        <f t="shared" si="3"/>
        <v>0</v>
      </c>
      <c r="K206" s="227">
        <f t="shared" si="3"/>
        <v>0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</v>
      </c>
      <c r="D207" s="225">
        <f t="shared" si="4"/>
        <v>0</v>
      </c>
      <c r="E207" s="221">
        <f t="shared" si="4"/>
        <v>0</v>
      </c>
      <c r="F207" s="225">
        <f t="shared" si="4"/>
        <v>0</v>
      </c>
      <c r="G207" s="225">
        <f t="shared" si="4"/>
        <v>0.10025888833722062</v>
      </c>
      <c r="H207" s="225">
        <f t="shared" si="4"/>
        <v>0.7986099749409693</v>
      </c>
      <c r="I207" s="226">
        <f t="shared" si="4"/>
        <v>1.8704524571004963</v>
      </c>
      <c r="J207" s="226">
        <f t="shared" si="4"/>
        <v>4.3828176514400159</v>
      </c>
      <c r="K207" s="227">
        <f t="shared" si="4"/>
        <v>10.331099038408139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0</v>
      </c>
      <c r="D208" s="225">
        <f t="shared" si="5"/>
        <v>0</v>
      </c>
      <c r="E208" s="221">
        <f t="shared" si="5"/>
        <v>0</v>
      </c>
      <c r="F208" s="225">
        <f t="shared" si="5"/>
        <v>0</v>
      </c>
      <c r="G208" s="225">
        <f t="shared" si="5"/>
        <v>1.566545130269072E-2</v>
      </c>
      <c r="H208" s="225">
        <f t="shared" si="5"/>
        <v>2.1264369444259454E-2</v>
      </c>
      <c r="I208" s="226">
        <f t="shared" si="5"/>
        <v>4.9804026150121375E-2</v>
      </c>
      <c r="J208" s="226">
        <f t="shared" si="5"/>
        <v>0.11670008724087241</v>
      </c>
      <c r="K208" s="227">
        <f t="shared" si="5"/>
        <v>0.27508334933355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0</v>
      </c>
      <c r="D210" s="240">
        <f t="shared" si="6"/>
        <v>0</v>
      </c>
      <c r="E210" s="240">
        <f t="shared" si="6"/>
        <v>0</v>
      </c>
      <c r="F210" s="240">
        <f t="shared" si="6"/>
        <v>0</v>
      </c>
      <c r="G210" s="240">
        <f t="shared" si="6"/>
        <v>0</v>
      </c>
      <c r="H210" s="240">
        <f t="shared" si="6"/>
        <v>0</v>
      </c>
      <c r="I210" s="241">
        <f t="shared" si="6"/>
        <v>0</v>
      </c>
      <c r="J210" s="241">
        <f t="shared" si="6"/>
        <v>0</v>
      </c>
      <c r="K210" s="242">
        <f t="shared" si="6"/>
        <v>0</v>
      </c>
    </row>
    <row r="211" spans="2:11">
      <c r="B211" s="239" t="s">
        <v>25</v>
      </c>
      <c r="C211" s="243">
        <f t="shared" ref="C211:K211" si="7">SUMIF($N$7:$N$208,$B$211,C$7:C$208)</f>
        <v>0</v>
      </c>
      <c r="D211" s="243">
        <f t="shared" si="7"/>
        <v>0</v>
      </c>
      <c r="E211" s="243">
        <f t="shared" si="7"/>
        <v>0</v>
      </c>
      <c r="F211" s="243">
        <f t="shared" si="7"/>
        <v>0</v>
      </c>
      <c r="G211" s="243">
        <f t="shared" si="7"/>
        <v>0</v>
      </c>
      <c r="H211" s="243">
        <f t="shared" si="7"/>
        <v>0</v>
      </c>
      <c r="I211" s="244">
        <f t="shared" si="7"/>
        <v>0</v>
      </c>
      <c r="J211" s="244">
        <f t="shared" si="7"/>
        <v>0</v>
      </c>
      <c r="K211" s="245">
        <f t="shared" si="7"/>
        <v>0</v>
      </c>
    </row>
    <row r="212" spans="2:11">
      <c r="B212" s="239" t="s">
        <v>239</v>
      </c>
      <c r="C212" s="243">
        <f t="shared" ref="C212:K212" si="8">SUMIF($N$7:$N$208,$B$212,C$7:C$208)</f>
        <v>0</v>
      </c>
      <c r="D212" s="243">
        <f t="shared" si="8"/>
        <v>0</v>
      </c>
      <c r="E212" s="243">
        <f t="shared" si="8"/>
        <v>0</v>
      </c>
      <c r="F212" s="243">
        <f t="shared" si="8"/>
        <v>3.1382631840862268E-3</v>
      </c>
      <c r="G212" s="243">
        <f t="shared" si="8"/>
        <v>1.0965815911883506E-2</v>
      </c>
      <c r="H212" s="243">
        <f t="shared" si="8"/>
        <v>4.5718394305157825E-2</v>
      </c>
      <c r="I212" s="244">
        <f t="shared" si="8"/>
        <v>0.10707865622276094</v>
      </c>
      <c r="J212" s="244">
        <f t="shared" si="8"/>
        <v>0.25090518756787566</v>
      </c>
      <c r="K212" s="245">
        <f t="shared" si="8"/>
        <v>0.59142920106713237</v>
      </c>
    </row>
    <row r="213" spans="2:11">
      <c r="B213" s="239" t="s">
        <v>429</v>
      </c>
      <c r="C213" s="243">
        <f t="shared" ref="C213:K213" si="9">SUMIF($N$7:$N$208,$B$213,C$7:C$208)</f>
        <v>0</v>
      </c>
      <c r="D213" s="243">
        <f t="shared" si="9"/>
        <v>0</v>
      </c>
      <c r="E213" s="243">
        <f t="shared" si="9"/>
        <v>2.3656872611887984E-2</v>
      </c>
      <c r="F213" s="243">
        <f t="shared" si="9"/>
        <v>0.35397516541036567</v>
      </c>
      <c r="G213" s="243">
        <f t="shared" si="9"/>
        <v>1.8232809898517695</v>
      </c>
      <c r="H213" s="243">
        <f t="shared" si="9"/>
        <v>3.8435081965880906</v>
      </c>
      <c r="I213" s="244">
        <f t="shared" si="9"/>
        <v>9.0020154716017533</v>
      </c>
      <c r="J213" s="244">
        <f t="shared" si="9"/>
        <v>21.093394893678639</v>
      </c>
      <c r="K213" s="245">
        <f t="shared" si="9"/>
        <v>49.720971537852492</v>
      </c>
    </row>
    <row r="214" spans="2:11">
      <c r="B214" s="239" t="s">
        <v>430</v>
      </c>
      <c r="C214" s="243">
        <f t="shared" ref="C214:K214" si="10">SUMIF($N$7:$N$208,$B$214,C$7:C$208)</f>
        <v>0</v>
      </c>
      <c r="D214" s="243">
        <f t="shared" si="10"/>
        <v>0</v>
      </c>
      <c r="E214" s="243">
        <f t="shared" si="10"/>
        <v>9.9613374534184406E-3</v>
      </c>
      <c r="F214" s="243">
        <f t="shared" si="10"/>
        <v>0.10518412105329004</v>
      </c>
      <c r="G214" s="243">
        <f t="shared" si="10"/>
        <v>2.4129250323788942</v>
      </c>
      <c r="H214" s="243">
        <f t="shared" si="10"/>
        <v>5.9907257460534389</v>
      </c>
      <c r="I214" s="244">
        <f t="shared" si="10"/>
        <v>14.031089071169095</v>
      </c>
      <c r="J214" s="244">
        <f t="shared" si="10"/>
        <v>32.877448778022021</v>
      </c>
      <c r="K214" s="245">
        <f t="shared" si="10"/>
        <v>77.498131674343711</v>
      </c>
    </row>
    <row r="215" spans="2:11">
      <c r="B215" s="239" t="s">
        <v>431</v>
      </c>
      <c r="C215" s="243">
        <f t="shared" ref="C215:K215" si="11">SUMIF($N$7:$N$208,$B$215,C$7:C$208)</f>
        <v>0</v>
      </c>
      <c r="D215" s="243">
        <f t="shared" si="11"/>
        <v>0</v>
      </c>
      <c r="E215" s="243">
        <f t="shared" si="11"/>
        <v>2.7119871600929787E-3</v>
      </c>
      <c r="F215" s="243">
        <f t="shared" si="11"/>
        <v>3.5566982752977235E-3</v>
      </c>
      <c r="G215" s="243">
        <f t="shared" si="11"/>
        <v>2.2558249875874639E-2</v>
      </c>
      <c r="H215" s="243">
        <f t="shared" si="11"/>
        <v>4.7047417395424035E-2</v>
      </c>
      <c r="I215" s="244">
        <f t="shared" si="11"/>
        <v>0.11019140785714353</v>
      </c>
      <c r="J215" s="244">
        <f t="shared" si="11"/>
        <v>0.25819894302043017</v>
      </c>
      <c r="K215" s="245">
        <f t="shared" si="11"/>
        <v>0.6086219104004793</v>
      </c>
    </row>
    <row r="216" spans="2:11">
      <c r="B216" s="246" t="s">
        <v>476</v>
      </c>
      <c r="C216" s="247">
        <f t="shared" ref="C216:K217" si="12">SUMIF($O$7:$O$208,$B216,C$7:C$208)</f>
        <v>0</v>
      </c>
      <c r="D216" s="247">
        <f t="shared" si="12"/>
        <v>0</v>
      </c>
      <c r="E216" s="247">
        <f t="shared" si="12"/>
        <v>8.7618046710696233E-3</v>
      </c>
      <c r="F216" s="247">
        <f t="shared" si="12"/>
        <v>0.14007114678304858</v>
      </c>
      <c r="G216" s="247">
        <f t="shared" si="12"/>
        <v>0.83308870027709259</v>
      </c>
      <c r="H216" s="247">
        <f t="shared" si="12"/>
        <v>1.7547091860784849</v>
      </c>
      <c r="I216" s="247">
        <f t="shared" si="12"/>
        <v>4.109765982875329</v>
      </c>
      <c r="J216" s="247">
        <f t="shared" si="12"/>
        <v>9.6299453240077426</v>
      </c>
      <c r="K216" s="248">
        <f t="shared" si="12"/>
        <v>22.699534132817888</v>
      </c>
    </row>
    <row r="217" spans="2:11" ht="13.5" thickBot="1">
      <c r="B217" s="246" t="s">
        <v>475</v>
      </c>
      <c r="C217" s="247">
        <f t="shared" si="12"/>
        <v>0</v>
      </c>
      <c r="D217" s="247">
        <f t="shared" si="12"/>
        <v>0</v>
      </c>
      <c r="E217" s="247">
        <f t="shared" si="12"/>
        <v>0</v>
      </c>
      <c r="F217" s="247">
        <f t="shared" si="12"/>
        <v>3.1382631840862268E-3</v>
      </c>
      <c r="G217" s="247">
        <f t="shared" si="12"/>
        <v>1.0965815911883506E-2</v>
      </c>
      <c r="H217" s="247">
        <f t="shared" si="12"/>
        <v>4.5718394305157825E-2</v>
      </c>
      <c r="I217" s="247">
        <f t="shared" si="12"/>
        <v>0.10707865622276094</v>
      </c>
      <c r="J217" s="247">
        <f t="shared" si="12"/>
        <v>0.25090518756787566</v>
      </c>
      <c r="K217" s="248">
        <f t="shared" si="12"/>
        <v>0.59142920106713237</v>
      </c>
    </row>
    <row r="218" spans="2:11" ht="13.5" thickBot="1">
      <c r="B218" s="249" t="s">
        <v>428</v>
      </c>
      <c r="C218" s="250">
        <f t="shared" ref="C218:K218" si="13">SUM(C210:C215)</f>
        <v>0</v>
      </c>
      <c r="D218" s="250">
        <f t="shared" si="13"/>
        <v>0</v>
      </c>
      <c r="E218" s="250">
        <f t="shared" si="13"/>
        <v>3.6330197225399402E-2</v>
      </c>
      <c r="F218" s="250">
        <f t="shared" si="13"/>
        <v>0.46585424792303964</v>
      </c>
      <c r="G218" s="250">
        <f t="shared" si="13"/>
        <v>4.2697300880184219</v>
      </c>
      <c r="H218" s="250">
        <f t="shared" si="13"/>
        <v>9.9269997543421109</v>
      </c>
      <c r="I218" s="251">
        <f t="shared" si="13"/>
        <v>23.250374606850755</v>
      </c>
      <c r="J218" s="251">
        <f t="shared" si="13"/>
        <v>54.479947802288969</v>
      </c>
      <c r="K218" s="252">
        <f t="shared" si="13"/>
        <v>128.4191543236638</v>
      </c>
    </row>
    <row r="219" spans="2:11" ht="12" customHeight="1" thickTop="1">
      <c r="C219" s="295">
        <v>0</v>
      </c>
      <c r="D219" s="295">
        <v>0</v>
      </c>
      <c r="E219" s="295">
        <v>0</v>
      </c>
      <c r="F219" s="295">
        <v>0</v>
      </c>
      <c r="G219" s="295">
        <v>0</v>
      </c>
      <c r="H219" s="295">
        <v>0</v>
      </c>
      <c r="I219" s="295">
        <v>0</v>
      </c>
      <c r="J219" s="295">
        <v>0</v>
      </c>
      <c r="K219" s="295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 t="e">
        <f>C210/C$218</f>
        <v>#DIV/0!</v>
      </c>
      <c r="D221" s="255" t="e">
        <f t="shared" ref="D221:K221" si="15">D210/D$218</f>
        <v>#DIV/0!</v>
      </c>
      <c r="E221" s="255">
        <f t="shared" si="15"/>
        <v>0</v>
      </c>
      <c r="F221" s="255">
        <f t="shared" si="15"/>
        <v>0</v>
      </c>
      <c r="G221" s="255">
        <f t="shared" si="15"/>
        <v>0</v>
      </c>
      <c r="H221" s="255">
        <f t="shared" si="15"/>
        <v>0</v>
      </c>
      <c r="I221" s="255">
        <f t="shared" si="15"/>
        <v>0</v>
      </c>
      <c r="J221" s="255">
        <f t="shared" si="15"/>
        <v>0</v>
      </c>
      <c r="K221" s="256">
        <f t="shared" si="15"/>
        <v>0</v>
      </c>
    </row>
    <row r="222" spans="2:11" ht="15">
      <c r="B222" s="257" t="s">
        <v>25</v>
      </c>
      <c r="C222" s="258" t="e">
        <f t="shared" ref="C222:K226" si="16">C211/C$218</f>
        <v>#DIV/0!</v>
      </c>
      <c r="D222" s="258" t="e">
        <f t="shared" si="16"/>
        <v>#DIV/0!</v>
      </c>
      <c r="E222" s="258">
        <f t="shared" si="16"/>
        <v>0</v>
      </c>
      <c r="F222" s="258">
        <f t="shared" si="16"/>
        <v>0</v>
      </c>
      <c r="G222" s="258">
        <f t="shared" si="16"/>
        <v>0</v>
      </c>
      <c r="H222" s="258">
        <f t="shared" si="16"/>
        <v>0</v>
      </c>
      <c r="I222" s="258">
        <f t="shared" si="16"/>
        <v>0</v>
      </c>
      <c r="J222" s="258">
        <f t="shared" si="16"/>
        <v>0</v>
      </c>
      <c r="K222" s="259">
        <f t="shared" si="16"/>
        <v>0</v>
      </c>
    </row>
    <row r="223" spans="2:11" ht="15">
      <c r="B223" s="257" t="s">
        <v>239</v>
      </c>
      <c r="C223" s="258" t="e">
        <f t="shared" si="16"/>
        <v>#DIV/0!</v>
      </c>
      <c r="D223" s="258" t="e">
        <f t="shared" si="16"/>
        <v>#DIV/0!</v>
      </c>
      <c r="E223" s="258">
        <f t="shared" si="16"/>
        <v>0</v>
      </c>
      <c r="F223" s="258">
        <f t="shared" si="16"/>
        <v>6.7365773695910918E-3</v>
      </c>
      <c r="G223" s="258">
        <f t="shared" si="16"/>
        <v>2.5682691144003279E-3</v>
      </c>
      <c r="H223" s="258">
        <f t="shared" si="16"/>
        <v>4.6054593972524689E-3</v>
      </c>
      <c r="I223" s="258">
        <f t="shared" si="16"/>
        <v>4.6054593972524671E-3</v>
      </c>
      <c r="J223" s="258">
        <f t="shared" si="16"/>
        <v>4.605459397252468E-3</v>
      </c>
      <c r="K223" s="259">
        <f t="shared" si="16"/>
        <v>4.605459397252468E-3</v>
      </c>
    </row>
    <row r="224" spans="2:11" ht="15">
      <c r="B224" s="257" t="s">
        <v>429</v>
      </c>
      <c r="C224" s="258" t="e">
        <f t="shared" si="16"/>
        <v>#DIV/0!</v>
      </c>
      <c r="D224" s="258" t="e">
        <f t="shared" si="16"/>
        <v>#DIV/0!</v>
      </c>
      <c r="E224" s="258">
        <f t="shared" si="16"/>
        <v>0.65116279069767447</v>
      </c>
      <c r="F224" s="258">
        <f t="shared" si="16"/>
        <v>0.75984101677407756</v>
      </c>
      <c r="G224" s="258">
        <f t="shared" si="16"/>
        <v>0.42702488266604988</v>
      </c>
      <c r="H224" s="258">
        <f t="shared" si="16"/>
        <v>0.38717722289727308</v>
      </c>
      <c r="I224" s="258">
        <f t="shared" si="16"/>
        <v>0.38717722289727308</v>
      </c>
      <c r="J224" s="258">
        <f t="shared" si="16"/>
        <v>0.38717722289727308</v>
      </c>
      <c r="K224" s="259">
        <f t="shared" si="16"/>
        <v>0.38717722289727308</v>
      </c>
    </row>
    <row r="225" spans="2:11" ht="15">
      <c r="B225" s="257" t="s">
        <v>430</v>
      </c>
      <c r="C225" s="258" t="e">
        <f t="shared" si="16"/>
        <v>#DIV/0!</v>
      </c>
      <c r="D225" s="258" t="e">
        <f t="shared" si="16"/>
        <v>#DIV/0!</v>
      </c>
      <c r="E225" s="258">
        <f t="shared" si="16"/>
        <v>0.27418891759977032</v>
      </c>
      <c r="F225" s="258">
        <f t="shared" si="16"/>
        <v>0.22578761817079479</v>
      </c>
      <c r="G225" s="258">
        <f t="shared" si="16"/>
        <v>0.56512355175564055</v>
      </c>
      <c r="H225" s="258">
        <f t="shared" si="16"/>
        <v>0.60347797867458097</v>
      </c>
      <c r="I225" s="258">
        <f t="shared" si="16"/>
        <v>0.60347797867458086</v>
      </c>
      <c r="J225" s="258">
        <f t="shared" si="16"/>
        <v>0.60347797867458086</v>
      </c>
      <c r="K225" s="259">
        <f t="shared" si="16"/>
        <v>0.60347797867458097</v>
      </c>
    </row>
    <row r="226" spans="2:11" ht="15.75" thickBot="1">
      <c r="B226" s="260" t="s">
        <v>431</v>
      </c>
      <c r="C226" s="261" t="e">
        <f t="shared" si="16"/>
        <v>#DIV/0!</v>
      </c>
      <c r="D226" s="261" t="e">
        <f t="shared" si="16"/>
        <v>#DIV/0!</v>
      </c>
      <c r="E226" s="261">
        <f t="shared" si="16"/>
        <v>7.4648291702555269E-2</v>
      </c>
      <c r="F226" s="261">
        <f t="shared" si="16"/>
        <v>7.6347876855365707E-3</v>
      </c>
      <c r="G226" s="261">
        <f t="shared" si="16"/>
        <v>5.283296463909245E-3</v>
      </c>
      <c r="H226" s="261">
        <f t="shared" si="16"/>
        <v>4.7393390308935286E-3</v>
      </c>
      <c r="I226" s="261">
        <f t="shared" si="16"/>
        <v>4.7393390308935269E-3</v>
      </c>
      <c r="J226" s="261">
        <f t="shared" si="16"/>
        <v>4.7393390308935277E-3</v>
      </c>
      <c r="K226" s="262">
        <f t="shared" si="16"/>
        <v>4.7393390308935286E-3</v>
      </c>
    </row>
    <row r="227" spans="2:11" ht="13.5" thickTop="1">
      <c r="C227" s="263" t="e">
        <f>1-SUM(C221:C226)</f>
        <v>#DIV/0!</v>
      </c>
      <c r="D227" s="263" t="e">
        <f t="shared" ref="D227:K227" si="17">1-SUM(D221:D226)</f>
        <v>#DIV/0!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227"/>
  <sheetViews>
    <sheetView showGridLines="0" topLeftCell="A196" workbookViewId="0">
      <selection sqref="A1:M32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2" style="209" customWidth="1"/>
    <col min="13" max="13" width="16.140625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449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442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226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</v>
      </c>
      <c r="D9" s="225">
        <v>0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</v>
      </c>
      <c r="D13" s="225">
        <v>0</v>
      </c>
      <c r="E13" s="221">
        <v>0</v>
      </c>
      <c r="F13" s="225">
        <v>0</v>
      </c>
      <c r="G13" s="225">
        <v>0</v>
      </c>
      <c r="H13" s="225">
        <v>0</v>
      </c>
      <c r="I13" s="226">
        <v>0</v>
      </c>
      <c r="J13" s="226">
        <v>0</v>
      </c>
      <c r="K13" s="227">
        <v>0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2.0623098248572443E-2</v>
      </c>
      <c r="G14" s="225">
        <v>2.7313734637274524E-2</v>
      </c>
      <c r="H14" s="225">
        <v>3.2287298313275203E-2</v>
      </c>
      <c r="I14" s="226">
        <v>3.6707636721865652E-2</v>
      </c>
      <c r="J14" s="226">
        <v>3.950660329295641E-2</v>
      </c>
      <c r="K14" s="227">
        <v>4.1440617889924355E-2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3.8072168372498909E-3</v>
      </c>
      <c r="D15" s="225">
        <v>4.1274541791343228E-3</v>
      </c>
      <c r="E15" s="221">
        <v>8.3254215060341655E-3</v>
      </c>
      <c r="F15" s="225">
        <v>5.1557745621431108E-3</v>
      </c>
      <c r="G15" s="225">
        <v>5.6687340418339477E-3</v>
      </c>
      <c r="H15" s="225">
        <v>6.7194166911998029E-3</v>
      </c>
      <c r="I15" s="226">
        <v>7.7896455645266195E-3</v>
      </c>
      <c r="J15" s="226">
        <v>9.0303341509416976E-3</v>
      </c>
      <c r="K15" s="227">
        <v>9.0303341509416976E-3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0.13442321212121214</v>
      </c>
      <c r="D16" s="225">
        <v>0.510789696969697</v>
      </c>
      <c r="E16" s="221">
        <v>0.45485022312052498</v>
      </c>
      <c r="F16" s="225">
        <v>0.379586196624425</v>
      </c>
      <c r="G16" s="225">
        <v>0.45511362</v>
      </c>
      <c r="H16" s="225">
        <v>0.45511362</v>
      </c>
      <c r="I16" s="226">
        <v>0.45511362</v>
      </c>
      <c r="J16" s="226">
        <v>0.45511362</v>
      </c>
      <c r="K16" s="227">
        <v>0.45511362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1.7767011907166157E-2</v>
      </c>
      <c r="D23" s="225">
        <v>1.9261452835960178E-2</v>
      </c>
      <c r="E23" s="221">
        <v>3.0526545522125279E-2</v>
      </c>
      <c r="F23" s="225">
        <v>1.8359753679163916E-2</v>
      </c>
      <c r="G23" s="225">
        <v>1.7161954476840519E-2</v>
      </c>
      <c r="H23" s="225">
        <v>1.7161954476840519E-2</v>
      </c>
      <c r="I23" s="226">
        <v>1.7161954476840519E-2</v>
      </c>
      <c r="J23" s="226">
        <v>1.7161954476840519E-2</v>
      </c>
      <c r="K23" s="227">
        <v>1.7161954476840519E-2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1.0152578232666376E-2</v>
      </c>
      <c r="D30" s="225">
        <v>1.1006544477691529E-2</v>
      </c>
      <c r="E30" s="221">
        <v>0</v>
      </c>
      <c r="F30" s="225">
        <v>0</v>
      </c>
      <c r="G30" s="225">
        <v>0</v>
      </c>
      <c r="H30" s="225">
        <v>0</v>
      </c>
      <c r="I30" s="226">
        <v>0</v>
      </c>
      <c r="J30" s="226">
        <v>0</v>
      </c>
      <c r="K30" s="227">
        <v>0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</v>
      </c>
      <c r="D32" s="225">
        <v>0</v>
      </c>
      <c r="E32" s="221">
        <v>5.5502810040227776E-3</v>
      </c>
      <c r="F32" s="225">
        <v>2.5778872810715554E-3</v>
      </c>
      <c r="G32" s="225">
        <v>0</v>
      </c>
      <c r="H32" s="225">
        <v>0</v>
      </c>
      <c r="I32" s="226">
        <v>0</v>
      </c>
      <c r="J32" s="226">
        <v>0</v>
      </c>
      <c r="K32" s="227">
        <v>0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</v>
      </c>
      <c r="D37" s="225">
        <v>0</v>
      </c>
      <c r="E37" s="221">
        <v>0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4.4112689519764665E-2</v>
      </c>
      <c r="D38" s="225">
        <v>3.7448865727109822E-2</v>
      </c>
      <c r="E38" s="221">
        <v>4.4544970475132631E-2</v>
      </c>
      <c r="F38" s="225">
        <v>1.4745508938577592E-2</v>
      </c>
      <c r="G38" s="225">
        <v>1.5480740402208211E-2</v>
      </c>
      <c r="H38" s="225">
        <v>1.8563148693735168E-2</v>
      </c>
      <c r="I38" s="226">
        <v>2.1259879380533402E-2</v>
      </c>
      <c r="J38" s="226">
        <v>2.4348373152199537E-2</v>
      </c>
      <c r="K38" s="227">
        <v>2.7885542742146885E-2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</v>
      </c>
      <c r="D42" s="225">
        <v>0</v>
      </c>
      <c r="E42" s="221">
        <v>0</v>
      </c>
      <c r="F42" s="225">
        <v>0</v>
      </c>
      <c r="G42" s="225">
        <v>0</v>
      </c>
      <c r="H42" s="225">
        <v>0</v>
      </c>
      <c r="I42" s="226">
        <v>0</v>
      </c>
      <c r="J42" s="226">
        <v>0</v>
      </c>
      <c r="K42" s="227">
        <v>0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0.85027842698580913</v>
      </c>
      <c r="D43" s="225">
        <v>0.9217981000066654</v>
      </c>
      <c r="E43" s="221">
        <v>3.9962023228964001</v>
      </c>
      <c r="F43" s="225">
        <v>5.7615780731949258</v>
      </c>
      <c r="G43" s="225">
        <v>4.4132348872595806</v>
      </c>
      <c r="H43" s="225">
        <v>6.2647422172276599</v>
      </c>
      <c r="I43" s="226">
        <v>5.073454486909724</v>
      </c>
      <c r="J43" s="226">
        <v>5.073454486909724</v>
      </c>
      <c r="K43" s="227">
        <v>5.073454486909724</v>
      </c>
      <c r="L43" s="292"/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</v>
      </c>
      <c r="D44" s="225">
        <v>0</v>
      </c>
      <c r="E44" s="221">
        <v>0</v>
      </c>
      <c r="F44" s="225">
        <v>0</v>
      </c>
      <c r="G44" s="225">
        <v>0</v>
      </c>
      <c r="H44" s="225">
        <v>0</v>
      </c>
      <c r="I44" s="226">
        <v>0</v>
      </c>
      <c r="J44" s="226">
        <v>0</v>
      </c>
      <c r="K44" s="227">
        <v>0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</v>
      </c>
      <c r="D51" s="225">
        <v>0</v>
      </c>
      <c r="E51" s="221">
        <v>0</v>
      </c>
      <c r="F51" s="225">
        <v>0</v>
      </c>
      <c r="G51" s="225">
        <v>0</v>
      </c>
      <c r="H51" s="225">
        <v>0</v>
      </c>
      <c r="I51" s="226">
        <v>0</v>
      </c>
      <c r="J51" s="226">
        <v>0</v>
      </c>
      <c r="K51" s="227">
        <v>0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2.5381445581665941E-3</v>
      </c>
      <c r="D54" s="225">
        <v>2.7516361194228822E-3</v>
      </c>
      <c r="E54" s="221">
        <v>2.9058502194782468E-2</v>
      </c>
      <c r="F54" s="225">
        <v>1.2686695916782342E-2</v>
      </c>
      <c r="G54" s="225">
        <v>2.4517077824057877E-3</v>
      </c>
      <c r="H54" s="225">
        <v>2.4517077824057877E-3</v>
      </c>
      <c r="I54" s="226">
        <v>2.4517077824057877E-3</v>
      </c>
      <c r="J54" s="226">
        <v>2.4517077824057877E-3</v>
      </c>
      <c r="K54" s="227">
        <v>2.4517077824057877E-3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</v>
      </c>
      <c r="D55" s="225">
        <v>0</v>
      </c>
      <c r="E55" s="221">
        <v>0</v>
      </c>
      <c r="F55" s="225">
        <v>0</v>
      </c>
      <c r="G55" s="225">
        <v>0</v>
      </c>
      <c r="H55" s="225">
        <v>0</v>
      </c>
      <c r="I55" s="226">
        <v>0</v>
      </c>
      <c r="J55" s="226">
        <v>0</v>
      </c>
      <c r="K55" s="227">
        <v>0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0</v>
      </c>
      <c r="E60" s="221">
        <v>0</v>
      </c>
      <c r="F60" s="225">
        <v>0</v>
      </c>
      <c r="G60" s="225">
        <v>0</v>
      </c>
      <c r="H60" s="225">
        <v>0</v>
      </c>
      <c r="I60" s="226">
        <v>0</v>
      </c>
      <c r="J60" s="226">
        <v>0</v>
      </c>
      <c r="K60" s="227">
        <v>0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</v>
      </c>
      <c r="D64" s="225">
        <v>0</v>
      </c>
      <c r="E64" s="221">
        <v>0</v>
      </c>
      <c r="F64" s="225">
        <v>0</v>
      </c>
      <c r="G64" s="225">
        <v>0</v>
      </c>
      <c r="H64" s="225">
        <v>0</v>
      </c>
      <c r="I64" s="226">
        <v>0</v>
      </c>
      <c r="J64" s="226">
        <v>0</v>
      </c>
      <c r="K64" s="227">
        <v>0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2.5381445581665941E-3</v>
      </c>
      <c r="D67" s="225">
        <v>2.7516361194228822E-3</v>
      </c>
      <c r="E67" s="221">
        <v>5.5502810040227776E-3</v>
      </c>
      <c r="F67" s="225">
        <v>2.5778872810715554E-3</v>
      </c>
      <c r="G67" s="225">
        <v>2.4517077824057877E-3</v>
      </c>
      <c r="H67" s="225">
        <v>2.4517077824057877E-3</v>
      </c>
      <c r="I67" s="226">
        <v>2.4517077824057877E-3</v>
      </c>
      <c r="J67" s="226">
        <v>2.4517077824057877E-3</v>
      </c>
      <c r="K67" s="227">
        <v>2.4517077824057877E-3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0.2427697697115716</v>
      </c>
      <c r="D68" s="225">
        <v>0.39098314181818183</v>
      </c>
      <c r="E68" s="221">
        <v>0.61856745389727996</v>
      </c>
      <c r="F68" s="225">
        <v>0.42645954917299139</v>
      </c>
      <c r="G68" s="225">
        <v>0.34836597936000002</v>
      </c>
      <c r="H68" s="225">
        <v>0.34836597936000002</v>
      </c>
      <c r="I68" s="226">
        <v>0.34836597936000002</v>
      </c>
      <c r="J68" s="226">
        <v>0.34836597936000002</v>
      </c>
      <c r="K68" s="227">
        <v>0.34836597936000002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</v>
      </c>
      <c r="D71" s="225">
        <v>0</v>
      </c>
      <c r="E71" s="221">
        <v>0</v>
      </c>
      <c r="F71" s="225">
        <v>0</v>
      </c>
      <c r="G71" s="225">
        <v>0</v>
      </c>
      <c r="H71" s="225">
        <v>0</v>
      </c>
      <c r="I71" s="226">
        <v>0</v>
      </c>
      <c r="J71" s="226">
        <v>0</v>
      </c>
      <c r="K71" s="227">
        <v>0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0.2689545454545455</v>
      </c>
      <c r="D72" s="225">
        <v>0.25337946125848487</v>
      </c>
      <c r="E72" s="221">
        <v>0.47167328301059264</v>
      </c>
      <c r="F72" s="225">
        <v>0.43167557552185537</v>
      </c>
      <c r="G72" s="225">
        <v>0.22576109998131</v>
      </c>
      <c r="H72" s="225">
        <v>0.22576109998131</v>
      </c>
      <c r="I72" s="226">
        <v>0.22576109998131</v>
      </c>
      <c r="J72" s="226">
        <v>0.22576109998131</v>
      </c>
      <c r="K72" s="227">
        <v>0.22576109998131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</v>
      </c>
      <c r="D74" s="225">
        <v>0</v>
      </c>
      <c r="E74" s="221">
        <v>0</v>
      </c>
      <c r="F74" s="225">
        <v>0</v>
      </c>
      <c r="G74" s="225">
        <v>0</v>
      </c>
      <c r="H74" s="225">
        <v>0</v>
      </c>
      <c r="I74" s="226">
        <v>0</v>
      </c>
      <c r="J74" s="226">
        <v>0</v>
      </c>
      <c r="K74" s="227">
        <v>0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2.5381445581665941E-3</v>
      </c>
      <c r="D83" s="225">
        <v>2.7516361194228822E-3</v>
      </c>
      <c r="E83" s="221">
        <v>5.5502810040227776E-3</v>
      </c>
      <c r="F83" s="225">
        <v>2.5778872810715554E-3</v>
      </c>
      <c r="G83" s="225">
        <v>2.4517077824057877E-3</v>
      </c>
      <c r="H83" s="225">
        <v>2.4517077824057877E-3</v>
      </c>
      <c r="I83" s="226">
        <v>2.4517077824057877E-3</v>
      </c>
      <c r="J83" s="226">
        <v>2.4517077824057877E-3</v>
      </c>
      <c r="K83" s="227">
        <v>2.4517077824057877E-3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0</v>
      </c>
      <c r="E84" s="221">
        <v>0</v>
      </c>
      <c r="F84" s="225">
        <v>0</v>
      </c>
      <c r="G84" s="225">
        <v>0</v>
      </c>
      <c r="H84" s="225">
        <v>0</v>
      </c>
      <c r="I84" s="226">
        <v>0</v>
      </c>
      <c r="J84" s="226">
        <v>0</v>
      </c>
      <c r="K84" s="227">
        <v>0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5.457010800058177E-2</v>
      </c>
      <c r="D85" s="225">
        <v>5.9160176567591968E-2</v>
      </c>
      <c r="E85" s="221">
        <v>6.3828231546261938E-2</v>
      </c>
      <c r="F85" s="225">
        <v>7.9914505713218204E-2</v>
      </c>
      <c r="G85" s="225">
        <v>0.11435381668996243</v>
      </c>
      <c r="H85" s="225">
        <v>0.1666268217791157</v>
      </c>
      <c r="I85" s="226">
        <v>0.23567172034398784</v>
      </c>
      <c r="J85" s="226">
        <v>0.32746413049271322</v>
      </c>
      <c r="K85" s="227">
        <v>0.45500901254860426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</v>
      </c>
      <c r="D86" s="225">
        <v>0</v>
      </c>
      <c r="E86" s="221">
        <v>0</v>
      </c>
      <c r="F86" s="225">
        <v>0</v>
      </c>
      <c r="G86" s="225">
        <v>0</v>
      </c>
      <c r="H86" s="225">
        <v>0</v>
      </c>
      <c r="I86" s="226">
        <v>0</v>
      </c>
      <c r="J86" s="226">
        <v>0</v>
      </c>
      <c r="K86" s="227">
        <v>0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</v>
      </c>
      <c r="D87" s="225">
        <v>0</v>
      </c>
      <c r="E87" s="221">
        <v>0</v>
      </c>
      <c r="F87" s="225">
        <v>0</v>
      </c>
      <c r="G87" s="225">
        <v>0</v>
      </c>
      <c r="H87" s="225">
        <v>0</v>
      </c>
      <c r="I87" s="226">
        <v>0</v>
      </c>
      <c r="J87" s="226">
        <v>0</v>
      </c>
      <c r="K87" s="227">
        <v>0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1.0495959595959597E-3</v>
      </c>
      <c r="D89" s="225">
        <v>0.12144161616161617</v>
      </c>
      <c r="E89" s="221">
        <v>0.39279345090640466</v>
      </c>
      <c r="F89" s="225">
        <v>0.30059679603148759</v>
      </c>
      <c r="G89" s="225">
        <v>0.10820447999999999</v>
      </c>
      <c r="H89" s="225">
        <v>0.10820447999999999</v>
      </c>
      <c r="I89" s="226">
        <v>0.10820447999999999</v>
      </c>
      <c r="J89" s="226">
        <v>0.10820447999999999</v>
      </c>
      <c r="K89" s="227">
        <v>0.10820447999999999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4.8224746605165292E-2</v>
      </c>
      <c r="D90" s="225">
        <v>5.2281086269034757E-2</v>
      </c>
      <c r="E90" s="221">
        <v>0.15818300861464918</v>
      </c>
      <c r="F90" s="225">
        <v>0.1778742223939373</v>
      </c>
      <c r="G90" s="225">
        <v>0.20407572502742205</v>
      </c>
      <c r="H90" s="225">
        <v>0.25263140706992104</v>
      </c>
      <c r="I90" s="226">
        <v>0.31612251362183946</v>
      </c>
      <c r="J90" s="226">
        <v>0.3889963620274578</v>
      </c>
      <c r="K90" s="227">
        <v>0.47129333470427859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0.14467423981549588</v>
      </c>
      <c r="D91" s="225">
        <v>0.10651875688555272</v>
      </c>
      <c r="E91" s="221">
        <v>0.19506989459461532</v>
      </c>
      <c r="F91" s="225">
        <v>0.30598822880975418</v>
      </c>
      <c r="G91" s="225">
        <v>9.4908212385027474E-2</v>
      </c>
      <c r="H91" s="225">
        <v>9.4908212385027474E-2</v>
      </c>
      <c r="I91" s="226">
        <v>9.4908212385027474E-2</v>
      </c>
      <c r="J91" s="226">
        <v>9.4908212385027474E-2</v>
      </c>
      <c r="K91" s="227">
        <v>9.4908212385027474E-2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6.2362211794153213</v>
      </c>
      <c r="D93" s="225">
        <v>4.4755335308744844</v>
      </c>
      <c r="E93" s="221">
        <v>9.0762886306214945</v>
      </c>
      <c r="F93" s="225">
        <v>7.3001569772664343</v>
      </c>
      <c r="G93" s="225">
        <v>4.1114992366581209</v>
      </c>
      <c r="H93" s="225">
        <v>4.1114992366581209</v>
      </c>
      <c r="I93" s="226">
        <v>4.1114992366581209</v>
      </c>
      <c r="J93" s="226">
        <v>4.1114992366581209</v>
      </c>
      <c r="K93" s="227">
        <v>4.1114992366581209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0</v>
      </c>
      <c r="E95" s="221">
        <v>0</v>
      </c>
      <c r="F95" s="225">
        <v>0</v>
      </c>
      <c r="G95" s="225">
        <v>0</v>
      </c>
      <c r="H95" s="225">
        <v>0</v>
      </c>
      <c r="I95" s="226">
        <v>0</v>
      </c>
      <c r="J95" s="226">
        <v>0</v>
      </c>
      <c r="K95" s="227">
        <v>0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1.0152578232666376E-2</v>
      </c>
      <c r="D101" s="225">
        <v>1.1006544477691529E-2</v>
      </c>
      <c r="E101" s="221">
        <v>1.6650843012068331E-2</v>
      </c>
      <c r="F101" s="225">
        <v>1.0311549124286222E-2</v>
      </c>
      <c r="G101" s="225">
        <v>9.806831129623151E-3</v>
      </c>
      <c r="H101" s="225">
        <v>9.806831129623151E-3</v>
      </c>
      <c r="I101" s="226">
        <v>9.806831129623151E-3</v>
      </c>
      <c r="J101" s="226">
        <v>9.806831129623151E-3</v>
      </c>
      <c r="K101" s="227">
        <v>9.806831129623151E-3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</v>
      </c>
      <c r="D107" s="225">
        <v>0</v>
      </c>
      <c r="E107" s="221">
        <v>0</v>
      </c>
      <c r="F107" s="225">
        <v>0</v>
      </c>
      <c r="G107" s="225">
        <v>0</v>
      </c>
      <c r="H107" s="225">
        <v>0</v>
      </c>
      <c r="I107" s="226">
        <v>0</v>
      </c>
      <c r="J107" s="226">
        <v>0</v>
      </c>
      <c r="K107" s="227">
        <v>0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0</v>
      </c>
      <c r="E109" s="221">
        <v>0</v>
      </c>
      <c r="F109" s="225">
        <v>0</v>
      </c>
      <c r="G109" s="225">
        <v>0</v>
      </c>
      <c r="H109" s="225">
        <v>0</v>
      </c>
      <c r="I109" s="226">
        <v>0</v>
      </c>
      <c r="J109" s="226">
        <v>0</v>
      </c>
      <c r="K109" s="227">
        <v>0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5.0762891163331882E-3</v>
      </c>
      <c r="D112" s="225">
        <v>5.5032722388457644E-3</v>
      </c>
      <c r="E112" s="221">
        <v>1.1100562008045555E-2</v>
      </c>
      <c r="F112" s="225">
        <v>0.20623098248572441</v>
      </c>
      <c r="G112" s="225">
        <v>0.23900410074954692</v>
      </c>
      <c r="H112" s="225">
        <v>0.30921995458107626</v>
      </c>
      <c r="I112" s="226">
        <v>0.39269536899484592</v>
      </c>
      <c r="J112" s="226">
        <v>0.47503483961095594</v>
      </c>
      <c r="K112" s="227">
        <v>0.56375852407939941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1.0152578232666376E-2</v>
      </c>
      <c r="D119" s="225">
        <v>1.1006544477691529E-2</v>
      </c>
      <c r="E119" s="221">
        <v>1.6650843012068331E-2</v>
      </c>
      <c r="F119" s="225">
        <v>0</v>
      </c>
      <c r="G119" s="225">
        <v>0</v>
      </c>
      <c r="H119" s="225">
        <v>0</v>
      </c>
      <c r="I119" s="226">
        <v>0</v>
      </c>
      <c r="J119" s="226">
        <v>0</v>
      </c>
      <c r="K119" s="227">
        <v>0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</v>
      </c>
      <c r="D121" s="225">
        <v>0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7.7413409024081115E-2</v>
      </c>
      <c r="D130" s="225">
        <v>8.3924901642397909E-2</v>
      </c>
      <c r="E130" s="221">
        <v>0.26918862869510474</v>
      </c>
      <c r="F130" s="225">
        <v>0.18045210967500885</v>
      </c>
      <c r="G130" s="225">
        <v>7.4777087363376543E-2</v>
      </c>
      <c r="H130" s="225">
        <v>7.4777087363376543E-2</v>
      </c>
      <c r="I130" s="226">
        <v>7.4777087363376543E-2</v>
      </c>
      <c r="J130" s="226">
        <v>7.4777087363376543E-2</v>
      </c>
      <c r="K130" s="227">
        <v>7.4777087363376543E-2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</v>
      </c>
      <c r="D131" s="225">
        <v>0</v>
      </c>
      <c r="E131" s="221">
        <v>0</v>
      </c>
      <c r="F131" s="225">
        <v>0</v>
      </c>
      <c r="G131" s="225">
        <v>0</v>
      </c>
      <c r="H131" s="225">
        <v>0</v>
      </c>
      <c r="I131" s="226">
        <v>0</v>
      </c>
      <c r="J131" s="226">
        <v>0</v>
      </c>
      <c r="K131" s="227">
        <v>0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</v>
      </c>
      <c r="D134" s="225">
        <v>0</v>
      </c>
      <c r="E134" s="221">
        <v>0</v>
      </c>
      <c r="F134" s="225">
        <v>0</v>
      </c>
      <c r="G134" s="225">
        <v>0</v>
      </c>
      <c r="H134" s="225">
        <v>0</v>
      </c>
      <c r="I134" s="226">
        <v>0</v>
      </c>
      <c r="J134" s="226">
        <v>0</v>
      </c>
      <c r="K134" s="227">
        <v>0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</v>
      </c>
      <c r="D136" s="225">
        <v>0</v>
      </c>
      <c r="E136" s="221">
        <v>0</v>
      </c>
      <c r="F136" s="225">
        <v>0</v>
      </c>
      <c r="G136" s="225">
        <v>0</v>
      </c>
      <c r="H136" s="225">
        <v>0</v>
      </c>
      <c r="I136" s="226">
        <v>0</v>
      </c>
      <c r="J136" s="226">
        <v>0</v>
      </c>
      <c r="K136" s="227">
        <v>0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</v>
      </c>
      <c r="D137" s="225">
        <v>1.0863636363636362E-3</v>
      </c>
      <c r="E137" s="221">
        <v>1.3455115125661061E-3</v>
      </c>
      <c r="F137" s="225">
        <v>1.5213198005692935E-3</v>
      </c>
      <c r="G137" s="225">
        <v>1.6277168845187768E-3</v>
      </c>
      <c r="H137" s="225">
        <v>1.8211797209852845E-3</v>
      </c>
      <c r="I137" s="226">
        <v>1.9969632674816671E-3</v>
      </c>
      <c r="J137" s="226">
        <v>2.1875669802661085E-3</v>
      </c>
      <c r="K137" s="227">
        <v>2.3705915028531775E-3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</v>
      </c>
      <c r="D144" s="225">
        <v>0</v>
      </c>
      <c r="E144" s="221">
        <v>0</v>
      </c>
      <c r="F144" s="225">
        <v>0</v>
      </c>
      <c r="G144" s="225">
        <v>0</v>
      </c>
      <c r="H144" s="225">
        <v>0</v>
      </c>
      <c r="I144" s="226">
        <v>0</v>
      </c>
      <c r="J144" s="226">
        <v>0</v>
      </c>
      <c r="K144" s="227">
        <v>0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</v>
      </c>
      <c r="E145" s="221">
        <v>0</v>
      </c>
      <c r="F145" s="225">
        <v>0</v>
      </c>
      <c r="G145" s="225">
        <v>0</v>
      </c>
      <c r="H145" s="225">
        <v>0</v>
      </c>
      <c r="I145" s="226">
        <v>0</v>
      </c>
      <c r="J145" s="226">
        <v>0</v>
      </c>
      <c r="K145" s="227">
        <v>0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</v>
      </c>
      <c r="D146" s="225">
        <v>0</v>
      </c>
      <c r="E146" s="221">
        <v>0</v>
      </c>
      <c r="F146" s="225">
        <v>0</v>
      </c>
      <c r="G146" s="225">
        <v>0</v>
      </c>
      <c r="H146" s="225">
        <v>0</v>
      </c>
      <c r="I146" s="226">
        <v>0</v>
      </c>
      <c r="J146" s="226">
        <v>0</v>
      </c>
      <c r="K146" s="227">
        <v>0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</v>
      </c>
      <c r="D147" s="225">
        <v>0</v>
      </c>
      <c r="E147" s="221">
        <v>0</v>
      </c>
      <c r="F147" s="225">
        <v>0</v>
      </c>
      <c r="G147" s="225">
        <v>0</v>
      </c>
      <c r="H147" s="225">
        <v>0</v>
      </c>
      <c r="I147" s="226">
        <v>0</v>
      </c>
      <c r="J147" s="226">
        <v>0</v>
      </c>
      <c r="K147" s="227">
        <v>0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0</v>
      </c>
      <c r="G148" s="225">
        <v>0</v>
      </c>
      <c r="H148" s="225">
        <v>0</v>
      </c>
      <c r="I148" s="226">
        <v>0</v>
      </c>
      <c r="J148" s="226">
        <v>0</v>
      </c>
      <c r="K148" s="227">
        <v>0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</v>
      </c>
      <c r="D149" s="225">
        <v>0</v>
      </c>
      <c r="E149" s="221">
        <v>0</v>
      </c>
      <c r="F149" s="225">
        <v>0</v>
      </c>
      <c r="G149" s="225">
        <v>0</v>
      </c>
      <c r="H149" s="225">
        <v>0</v>
      </c>
      <c r="I149" s="226">
        <v>0</v>
      </c>
      <c r="J149" s="226">
        <v>0</v>
      </c>
      <c r="K149" s="227">
        <v>0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3.0784069140041812E-2</v>
      </c>
      <c r="D150" s="225">
        <v>1.8610754096678984E-2</v>
      </c>
      <c r="E150" s="221">
        <v>8.6688229911669523E-2</v>
      </c>
      <c r="F150" s="225">
        <v>0.10381054414871897</v>
      </c>
      <c r="G150" s="225">
        <v>0.12015774712094032</v>
      </c>
      <c r="H150" s="225">
        <v>0.15298476985001455</v>
      </c>
      <c r="I150" s="226">
        <v>0.19525164110287949</v>
      </c>
      <c r="J150" s="226">
        <v>0.24919606958747226</v>
      </c>
      <c r="K150" s="227">
        <v>0.31804434906195789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0.19036084186249455</v>
      </c>
      <c r="D163" s="225">
        <v>0.20637270895671619</v>
      </c>
      <c r="E163" s="221">
        <v>1.0656539527723732</v>
      </c>
      <c r="F163" s="225">
        <v>1.1213809672661263</v>
      </c>
      <c r="G163" s="225">
        <v>1.2726925937105302</v>
      </c>
      <c r="H163" s="225">
        <v>1.5987106538396256</v>
      </c>
      <c r="I163" s="226">
        <v>1.9447853121626821</v>
      </c>
      <c r="J163" s="226">
        <v>2.3231064846910399</v>
      </c>
      <c r="K163" s="227">
        <v>2.7433886093189632</v>
      </c>
      <c r="L163" s="292"/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</v>
      </c>
      <c r="D164" s="225">
        <v>0</v>
      </c>
      <c r="E164" s="221">
        <v>8.3254215060341655E-3</v>
      </c>
      <c r="F164" s="225">
        <v>2.3200985529643996E-2</v>
      </c>
      <c r="G164" s="225">
        <v>0</v>
      </c>
      <c r="H164" s="225">
        <v>0</v>
      </c>
      <c r="I164" s="226">
        <v>0</v>
      </c>
      <c r="J164" s="226">
        <v>0</v>
      </c>
      <c r="K164" s="227">
        <v>0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</v>
      </c>
      <c r="D165" s="225">
        <v>0</v>
      </c>
      <c r="E165" s="221">
        <v>0</v>
      </c>
      <c r="F165" s="225">
        <v>0</v>
      </c>
      <c r="G165" s="225">
        <v>0</v>
      </c>
      <c r="H165" s="225">
        <v>0</v>
      </c>
      <c r="I165" s="226">
        <v>0</v>
      </c>
      <c r="J165" s="226">
        <v>0</v>
      </c>
      <c r="K165" s="227">
        <v>0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7.6144336744997819E-3</v>
      </c>
      <c r="D168" s="225">
        <v>8.2549083582686457E-3</v>
      </c>
      <c r="E168" s="221">
        <v>2.49762645181025E-2</v>
      </c>
      <c r="F168" s="225">
        <v>1.8045210967500884E-2</v>
      </c>
      <c r="G168" s="225">
        <v>2.0378041949050591E-2</v>
      </c>
      <c r="H168" s="225">
        <v>2.5809962120610184E-2</v>
      </c>
      <c r="I168" s="226">
        <v>3.2940778783358181E-2</v>
      </c>
      <c r="J168" s="226">
        <v>4.2041708615591228E-2</v>
      </c>
      <c r="K168" s="227">
        <v>5.3657057562076491E-2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0.91753925777722378</v>
      </c>
      <c r="D169" s="225">
        <v>0.99471645717137192</v>
      </c>
      <c r="E169" s="221">
        <v>2.725187972975184</v>
      </c>
      <c r="F169" s="225">
        <v>2.3200985529643994</v>
      </c>
      <c r="G169" s="225">
        <v>1.4030989667247145</v>
      </c>
      <c r="H169" s="225">
        <v>1.4030989667247145</v>
      </c>
      <c r="I169" s="226">
        <v>1.4030989667247145</v>
      </c>
      <c r="J169" s="226">
        <v>1.4030989667247145</v>
      </c>
      <c r="K169" s="227">
        <v>1.4030989667247145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2.4112373302582646E-2</v>
      </c>
      <c r="D170" s="225">
        <v>2.6140543134517379E-2</v>
      </c>
      <c r="E170" s="221">
        <v>3.6076826526148062E-2</v>
      </c>
      <c r="F170" s="225">
        <v>0</v>
      </c>
      <c r="G170" s="225">
        <v>2.3291223932854984E-2</v>
      </c>
      <c r="H170" s="225">
        <v>2.3291223932854984E-2</v>
      </c>
      <c r="I170" s="226">
        <v>2.3291223932854984E-2</v>
      </c>
      <c r="J170" s="226">
        <v>2.3291223932854984E-2</v>
      </c>
      <c r="K170" s="227">
        <v>2.3291223932854984E-2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3.2995879256165726E-2</v>
      </c>
      <c r="D175" s="225">
        <v>1.1530445454545457E-2</v>
      </c>
      <c r="E175" s="221">
        <v>9.4653905956995996E-3</v>
      </c>
      <c r="F175" s="225">
        <v>1.546732368642933E-2</v>
      </c>
      <c r="G175" s="225">
        <v>1.0273626900000003E-2</v>
      </c>
      <c r="H175" s="225">
        <v>1.0273626900000003E-2</v>
      </c>
      <c r="I175" s="226">
        <v>1.0273626900000003E-2</v>
      </c>
      <c r="J175" s="226">
        <v>1.0273626900000003E-2</v>
      </c>
      <c r="K175" s="227">
        <v>1.0273626900000003E-2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3.0457734697999127E-2</v>
      </c>
      <c r="D176" s="225">
        <v>3.3019633433074583E-2</v>
      </c>
      <c r="E176" s="221">
        <v>6.0046420633768964E-2</v>
      </c>
      <c r="F176" s="225">
        <v>2.2768427842302451E-2</v>
      </c>
      <c r="G176" s="225">
        <v>2.3986623302312726E-2</v>
      </c>
      <c r="H176" s="225">
        <v>2.5793946735137147E-2</v>
      </c>
      <c r="I176" s="226">
        <v>2.7490274534876999E-2</v>
      </c>
      <c r="J176" s="226">
        <v>2.9041542313064501E-2</v>
      </c>
      <c r="K176" s="227">
        <v>3.0492740772698847E-2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</v>
      </c>
      <c r="E180" s="221">
        <v>0</v>
      </c>
      <c r="F180" s="225">
        <v>0</v>
      </c>
      <c r="G180" s="225">
        <v>0</v>
      </c>
      <c r="H180" s="225">
        <v>0</v>
      </c>
      <c r="I180" s="226">
        <v>0</v>
      </c>
      <c r="J180" s="226">
        <v>0</v>
      </c>
      <c r="K180" s="227">
        <v>0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</v>
      </c>
      <c r="D186" s="225">
        <v>0</v>
      </c>
      <c r="E186" s="221">
        <v>0</v>
      </c>
      <c r="F186" s="225">
        <v>0</v>
      </c>
      <c r="G186" s="225">
        <v>0</v>
      </c>
      <c r="H186" s="225">
        <v>0</v>
      </c>
      <c r="I186" s="226">
        <v>0</v>
      </c>
      <c r="J186" s="226">
        <v>0</v>
      </c>
      <c r="K186" s="227">
        <v>0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</v>
      </c>
      <c r="D190" s="225">
        <v>0</v>
      </c>
      <c r="E190" s="221">
        <v>0</v>
      </c>
      <c r="F190" s="225">
        <v>0</v>
      </c>
      <c r="G190" s="225">
        <v>0</v>
      </c>
      <c r="H190" s="225">
        <v>0</v>
      </c>
      <c r="I190" s="226">
        <v>0</v>
      </c>
      <c r="J190" s="226">
        <v>0</v>
      </c>
      <c r="K190" s="227">
        <v>0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0.3464567321897401</v>
      </c>
      <c r="D192" s="225">
        <v>0.37559833030122342</v>
      </c>
      <c r="E192" s="221">
        <v>0.84086757210945084</v>
      </c>
      <c r="F192" s="225">
        <v>0.73469787510539319</v>
      </c>
      <c r="G192" s="225">
        <v>0.33465811229839004</v>
      </c>
      <c r="H192" s="225">
        <v>0.33465811229839004</v>
      </c>
      <c r="I192" s="226">
        <v>0.33465811229839004</v>
      </c>
      <c r="J192" s="226">
        <v>0.33465811229839004</v>
      </c>
      <c r="K192" s="227">
        <v>0.33465811229839004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2.9404487155276633</v>
      </c>
      <c r="D193" s="225">
        <v>4.9966727612261286</v>
      </c>
      <c r="E193" s="221">
        <v>7.0281680794112562</v>
      </c>
      <c r="F193" s="225">
        <v>5.5970130852454343</v>
      </c>
      <c r="G193" s="225">
        <v>4.4970054851035162</v>
      </c>
      <c r="H193" s="225">
        <v>4.4970054851035162</v>
      </c>
      <c r="I193" s="226">
        <v>4.4970054851035162</v>
      </c>
      <c r="J193" s="226">
        <v>4.4970054851035162</v>
      </c>
      <c r="K193" s="227">
        <v>4.4970054851035162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</v>
      </c>
      <c r="D195" s="225">
        <v>0</v>
      </c>
      <c r="E195" s="221">
        <v>0</v>
      </c>
      <c r="F195" s="225">
        <v>0</v>
      </c>
      <c r="G195" s="225">
        <v>0</v>
      </c>
      <c r="H195" s="225">
        <v>0</v>
      </c>
      <c r="I195" s="226">
        <v>0</v>
      </c>
      <c r="J195" s="226">
        <v>0</v>
      </c>
      <c r="K195" s="227">
        <v>0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</v>
      </c>
      <c r="D197" s="225">
        <v>0</v>
      </c>
      <c r="E197" s="221">
        <v>0</v>
      </c>
      <c r="F197" s="225">
        <v>0</v>
      </c>
      <c r="G197" s="225">
        <v>0</v>
      </c>
      <c r="H197" s="225">
        <v>0</v>
      </c>
      <c r="I197" s="226">
        <v>0</v>
      </c>
      <c r="J197" s="226">
        <v>0</v>
      </c>
      <c r="K197" s="227">
        <v>0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v>12.688184646274802</v>
      </c>
      <c r="D202" s="231">
        <v>13.755428960994987</v>
      </c>
      <c r="E202" s="231">
        <v>27.756955301117905</v>
      </c>
      <c r="F202" s="231">
        <v>25.59813355175902</v>
      </c>
      <c r="G202" s="231">
        <v>18.179255501436174</v>
      </c>
      <c r="H202" s="231">
        <v>20.577191816283346</v>
      </c>
      <c r="I202" s="232">
        <v>20.007447261049592</v>
      </c>
      <c r="J202" s="232">
        <v>20.704689541485372</v>
      </c>
      <c r="K202" s="233">
        <v>21.511106240904553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0">SUMIF($M$7:$M$201,$N$204,C$7:C$201)</f>
        <v>0</v>
      </c>
      <c r="D204" s="225">
        <f t="shared" si="0"/>
        <v>0</v>
      </c>
      <c r="E204" s="225">
        <f t="shared" si="0"/>
        <v>0</v>
      </c>
      <c r="F204" s="225">
        <f t="shared" si="0"/>
        <v>0</v>
      </c>
      <c r="G204" s="225">
        <f t="shared" si="0"/>
        <v>0</v>
      </c>
      <c r="H204" s="225">
        <f t="shared" si="0"/>
        <v>0</v>
      </c>
      <c r="I204" s="225">
        <f t="shared" si="0"/>
        <v>0</v>
      </c>
      <c r="J204" s="225">
        <f t="shared" si="0"/>
        <v>0</v>
      </c>
      <c r="K204" s="227">
        <f t="shared" si="0"/>
        <v>0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1">SUMIF($M$7:$M$201,$N$205,C$7:C$201)</f>
        <v>0</v>
      </c>
      <c r="D205" s="225">
        <f t="shared" si="1"/>
        <v>0</v>
      </c>
      <c r="E205" s="225">
        <f t="shared" si="1"/>
        <v>0</v>
      </c>
      <c r="F205" s="225">
        <f t="shared" si="1"/>
        <v>0</v>
      </c>
      <c r="G205" s="225">
        <f t="shared" si="1"/>
        <v>0</v>
      </c>
      <c r="H205" s="225">
        <f t="shared" si="1"/>
        <v>0</v>
      </c>
      <c r="I205" s="225">
        <f t="shared" si="1"/>
        <v>0</v>
      </c>
      <c r="J205" s="225">
        <f t="shared" si="1"/>
        <v>0</v>
      </c>
      <c r="K205" s="227">
        <f t="shared" si="1"/>
        <v>0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2">SUMIF($M$7:$M$201,$N$206,C$7:C$201)</f>
        <v>0</v>
      </c>
      <c r="D206" s="225">
        <f t="shared" si="2"/>
        <v>0</v>
      </c>
      <c r="E206" s="221">
        <f t="shared" si="2"/>
        <v>0</v>
      </c>
      <c r="F206" s="225">
        <f t="shared" si="2"/>
        <v>0</v>
      </c>
      <c r="G206" s="225">
        <f t="shared" si="2"/>
        <v>0</v>
      </c>
      <c r="H206" s="225">
        <f t="shared" si="2"/>
        <v>0</v>
      </c>
      <c r="I206" s="226">
        <f t="shared" si="2"/>
        <v>0</v>
      </c>
      <c r="J206" s="226">
        <f t="shared" si="2"/>
        <v>0</v>
      </c>
      <c r="K206" s="227">
        <f t="shared" si="2"/>
        <v>0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3">SUMIF($M$7:$M$201,$N$207,C$7:C$201)</f>
        <v>5.0762891163331882E-3</v>
      </c>
      <c r="D207" s="225">
        <f t="shared" si="3"/>
        <v>5.5032722388457644E-3</v>
      </c>
      <c r="E207" s="221">
        <f t="shared" si="3"/>
        <v>1.1100562008045555E-2</v>
      </c>
      <c r="F207" s="225">
        <f t="shared" si="3"/>
        <v>0.20623098248572441</v>
      </c>
      <c r="G207" s="225">
        <f t="shared" si="3"/>
        <v>0.23900410074954692</v>
      </c>
      <c r="H207" s="225">
        <f t="shared" si="3"/>
        <v>0.30921995458107626</v>
      </c>
      <c r="I207" s="226">
        <f t="shared" si="3"/>
        <v>0.39269536899484592</v>
      </c>
      <c r="J207" s="226">
        <f t="shared" si="3"/>
        <v>0.47503483961095594</v>
      </c>
      <c r="K207" s="227">
        <f t="shared" si="3"/>
        <v>0.56375852407939941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4">SUMIF($M$7:$M$201,$N$208,C$7:C$201)</f>
        <v>0</v>
      </c>
      <c r="D208" s="225">
        <f t="shared" si="4"/>
        <v>0</v>
      </c>
      <c r="E208" s="221">
        <f t="shared" si="4"/>
        <v>0</v>
      </c>
      <c r="F208" s="225">
        <f t="shared" si="4"/>
        <v>0</v>
      </c>
      <c r="G208" s="225">
        <f t="shared" si="4"/>
        <v>0</v>
      </c>
      <c r="H208" s="225">
        <f t="shared" si="4"/>
        <v>0</v>
      </c>
      <c r="I208" s="226">
        <f t="shared" si="4"/>
        <v>0</v>
      </c>
      <c r="J208" s="226">
        <f t="shared" si="4"/>
        <v>0</v>
      </c>
      <c r="K208" s="227">
        <f t="shared" si="4"/>
        <v>0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5">SUMIF($N$7:$N$208,$B$210,C$7:C$208)</f>
        <v>7.6144336744997819E-3</v>
      </c>
      <c r="D210" s="240">
        <f t="shared" si="5"/>
        <v>8.2549083582686457E-3</v>
      </c>
      <c r="E210" s="240">
        <f t="shared" si="5"/>
        <v>2.49762645181025E-2</v>
      </c>
      <c r="F210" s="240">
        <f t="shared" si="5"/>
        <v>1.8045210967500884E-2</v>
      </c>
      <c r="G210" s="240">
        <f t="shared" si="5"/>
        <v>2.0378041949050591E-2</v>
      </c>
      <c r="H210" s="240">
        <f t="shared" si="5"/>
        <v>2.5809962120610184E-2</v>
      </c>
      <c r="I210" s="241">
        <f t="shared" si="5"/>
        <v>3.2940778783358181E-2</v>
      </c>
      <c r="J210" s="241">
        <f t="shared" si="5"/>
        <v>4.2041708615591228E-2</v>
      </c>
      <c r="K210" s="242">
        <f t="shared" si="5"/>
        <v>5.3657057562076491E-2</v>
      </c>
    </row>
    <row r="211" spans="2:11">
      <c r="B211" s="239" t="s">
        <v>25</v>
      </c>
      <c r="C211" s="243">
        <f t="shared" ref="C211:K211" si="6">SUMIF($N$7:$N$208,$B$211,C$7:C$208)</f>
        <v>1.0152578232666376E-2</v>
      </c>
      <c r="D211" s="243">
        <f t="shared" si="6"/>
        <v>1.1006544477691529E-2</v>
      </c>
      <c r="E211" s="243">
        <f t="shared" si="6"/>
        <v>0</v>
      </c>
      <c r="F211" s="243">
        <f t="shared" si="6"/>
        <v>0</v>
      </c>
      <c r="G211" s="243">
        <f t="shared" si="6"/>
        <v>0</v>
      </c>
      <c r="H211" s="243">
        <f t="shared" si="6"/>
        <v>0</v>
      </c>
      <c r="I211" s="244">
        <f t="shared" si="6"/>
        <v>0</v>
      </c>
      <c r="J211" s="244">
        <f t="shared" si="6"/>
        <v>0</v>
      </c>
      <c r="K211" s="245">
        <f t="shared" si="6"/>
        <v>0</v>
      </c>
    </row>
    <row r="212" spans="2:11">
      <c r="B212" s="239" t="s">
        <v>239</v>
      </c>
      <c r="C212" s="243">
        <f t="shared" ref="C212:K212" si="7">SUMIF($N$7:$N$208,$B$212,C$7:C$208)</f>
        <v>0</v>
      </c>
      <c r="D212" s="243">
        <f t="shared" si="7"/>
        <v>0</v>
      </c>
      <c r="E212" s="243">
        <f t="shared" si="7"/>
        <v>0</v>
      </c>
      <c r="F212" s="243">
        <f t="shared" si="7"/>
        <v>0</v>
      </c>
      <c r="G212" s="243">
        <f t="shared" si="7"/>
        <v>0</v>
      </c>
      <c r="H212" s="243">
        <f t="shared" si="7"/>
        <v>0</v>
      </c>
      <c r="I212" s="244">
        <f t="shared" si="7"/>
        <v>0</v>
      </c>
      <c r="J212" s="244">
        <f t="shared" si="7"/>
        <v>0</v>
      </c>
      <c r="K212" s="245">
        <f t="shared" si="7"/>
        <v>0</v>
      </c>
    </row>
    <row r="213" spans="2:11">
      <c r="B213" s="239" t="s">
        <v>429</v>
      </c>
      <c r="C213" s="243">
        <f t="shared" ref="C213:K213" si="8">SUMIF($N$7:$N$208,$B$213,C$7:C$208)</f>
        <v>11.529195321029711</v>
      </c>
      <c r="D213" s="243">
        <f t="shared" si="8"/>
        <v>12.51371595181484</v>
      </c>
      <c r="E213" s="243">
        <f t="shared" si="8"/>
        <v>22.486304613448961</v>
      </c>
      <c r="F213" s="243">
        <f t="shared" si="8"/>
        <v>18.273660733328878</v>
      </c>
      <c r="G213" s="243">
        <f t="shared" si="8"/>
        <v>11.962313748189665</v>
      </c>
      <c r="H213" s="243">
        <f t="shared" si="8"/>
        <v>12.017003307442348</v>
      </c>
      <c r="I213" s="244">
        <f t="shared" si="8"/>
        <v>12.086133484900627</v>
      </c>
      <c r="J213" s="244">
        <f t="shared" si="8"/>
        <v>12.165078387155297</v>
      </c>
      <c r="K213" s="245">
        <f t="shared" si="8"/>
        <v>12.252546752404287</v>
      </c>
    </row>
    <row r="214" spans="2:11">
      <c r="B214" s="239" t="s">
        <v>430</v>
      </c>
      <c r="C214" s="243">
        <f t="shared" ref="C214:K214" si="9">SUMIF($N$7:$N$208,$B$214,C$7:C$208)</f>
        <v>1.1002856659652187</v>
      </c>
      <c r="D214" s="243">
        <f t="shared" si="9"/>
        <v>1.1928342577698192</v>
      </c>
      <c r="E214" s="243">
        <f t="shared" si="9"/>
        <v>5.1367850692230803</v>
      </c>
      <c r="F214" s="243">
        <f t="shared" si="9"/>
        <v>7.1691045286599948</v>
      </c>
      <c r="G214" s="243">
        <f t="shared" si="9"/>
        <v>6.0392853984096195</v>
      </c>
      <c r="H214" s="243">
        <f t="shared" si="9"/>
        <v>8.3392996474274774</v>
      </c>
      <c r="I214" s="244">
        <f t="shared" si="9"/>
        <v>7.6466068884112399</v>
      </c>
      <c r="J214" s="244">
        <f t="shared" si="9"/>
        <v>8.1990599417044336</v>
      </c>
      <c r="K214" s="245">
        <f t="shared" si="9"/>
        <v>8.8356106328566923</v>
      </c>
    </row>
    <row r="215" spans="2:11">
      <c r="B215" s="239" t="s">
        <v>431</v>
      </c>
      <c r="C215" s="243">
        <f t="shared" ref="C215:K215" si="10">SUMIF($N$7:$N$208,$B$215,C$7:C$208)</f>
        <v>4.093664737270819E-2</v>
      </c>
      <c r="D215" s="243">
        <f t="shared" si="10"/>
        <v>2.9617298574370513E-2</v>
      </c>
      <c r="E215" s="243">
        <f t="shared" si="10"/>
        <v>0.10888935392776064</v>
      </c>
      <c r="F215" s="243">
        <f t="shared" si="10"/>
        <v>0.13732307880264918</v>
      </c>
      <c r="G215" s="243">
        <f t="shared" si="10"/>
        <v>0.157278312887838</v>
      </c>
      <c r="H215" s="243">
        <f t="shared" si="10"/>
        <v>0.19507889929291289</v>
      </c>
      <c r="I215" s="244">
        <f t="shared" si="10"/>
        <v>0.24176610895436829</v>
      </c>
      <c r="J215" s="244">
        <f t="shared" si="10"/>
        <v>0.29850950401005183</v>
      </c>
      <c r="K215" s="245">
        <f t="shared" si="10"/>
        <v>0.36929179808150536</v>
      </c>
    </row>
    <row r="216" spans="2:11">
      <c r="B216" s="246" t="s">
        <v>476</v>
      </c>
      <c r="C216" s="247">
        <f t="shared" ref="C216:K217" si="11">SUMIF($O$7:$O$208,$B216,C$7:C$208)</f>
        <v>1.308383780649323</v>
      </c>
      <c r="D216" s="247">
        <f t="shared" si="11"/>
        <v>1.9188297992981371</v>
      </c>
      <c r="E216" s="247">
        <f t="shared" si="11"/>
        <v>3.3897648787028993</v>
      </c>
      <c r="F216" s="247">
        <f t="shared" si="11"/>
        <v>2.8472163007204356</v>
      </c>
      <c r="G216" s="247">
        <f t="shared" si="11"/>
        <v>1.7096773511746401</v>
      </c>
      <c r="H216" s="247">
        <f t="shared" si="11"/>
        <v>1.7096773511746401</v>
      </c>
      <c r="I216" s="247">
        <f t="shared" si="11"/>
        <v>1.7096773511746401</v>
      </c>
      <c r="J216" s="247">
        <f t="shared" si="11"/>
        <v>1.7096773511746401</v>
      </c>
      <c r="K216" s="248">
        <f t="shared" si="11"/>
        <v>1.7096773511746401</v>
      </c>
    </row>
    <row r="217" spans="2:11" ht="13.5" thickBot="1">
      <c r="B217" s="246" t="s">
        <v>475</v>
      </c>
      <c r="C217" s="247">
        <f t="shared" si="11"/>
        <v>0</v>
      </c>
      <c r="D217" s="247">
        <f t="shared" si="11"/>
        <v>0</v>
      </c>
      <c r="E217" s="247">
        <f t="shared" si="11"/>
        <v>0</v>
      </c>
      <c r="F217" s="247">
        <f t="shared" si="11"/>
        <v>0</v>
      </c>
      <c r="G217" s="247">
        <f t="shared" si="11"/>
        <v>0</v>
      </c>
      <c r="H217" s="247">
        <f t="shared" si="11"/>
        <v>0</v>
      </c>
      <c r="I217" s="247">
        <f t="shared" si="11"/>
        <v>0</v>
      </c>
      <c r="J217" s="247">
        <f t="shared" si="11"/>
        <v>0</v>
      </c>
      <c r="K217" s="248">
        <f t="shared" si="11"/>
        <v>0</v>
      </c>
    </row>
    <row r="218" spans="2:11" ht="13.5" thickBot="1">
      <c r="B218" s="249" t="s">
        <v>428</v>
      </c>
      <c r="C218" s="250">
        <f t="shared" ref="C218:K218" si="12">SUM(C210:C215)</f>
        <v>12.688184646274804</v>
      </c>
      <c r="D218" s="250">
        <f t="shared" si="12"/>
        <v>13.75542896099499</v>
      </c>
      <c r="E218" s="250">
        <f t="shared" si="12"/>
        <v>27.756955301117905</v>
      </c>
      <c r="F218" s="250">
        <f t="shared" si="12"/>
        <v>25.598133551759023</v>
      </c>
      <c r="G218" s="250">
        <f t="shared" si="12"/>
        <v>18.17925550143617</v>
      </c>
      <c r="H218" s="250">
        <f t="shared" si="12"/>
        <v>20.577191816283349</v>
      </c>
      <c r="I218" s="251">
        <f t="shared" si="12"/>
        <v>20.007447261049595</v>
      </c>
      <c r="J218" s="251">
        <f t="shared" si="12"/>
        <v>20.704689541485376</v>
      </c>
      <c r="K218" s="252">
        <f t="shared" si="12"/>
        <v>21.51110624090456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3">C202-C218</f>
        <v>0</v>
      </c>
      <c r="D220" s="253">
        <f t="shared" si="13"/>
        <v>0</v>
      </c>
      <c r="E220" s="253">
        <f t="shared" si="13"/>
        <v>0</v>
      </c>
      <c r="F220" s="253">
        <f t="shared" si="13"/>
        <v>0</v>
      </c>
      <c r="G220" s="253">
        <f t="shared" si="13"/>
        <v>0</v>
      </c>
      <c r="H220" s="253">
        <f t="shared" si="13"/>
        <v>0</v>
      </c>
      <c r="I220" s="253">
        <f t="shared" si="13"/>
        <v>0</v>
      </c>
      <c r="J220" s="253">
        <f t="shared" si="13"/>
        <v>0</v>
      </c>
      <c r="K220" s="253">
        <f t="shared" si="13"/>
        <v>0</v>
      </c>
    </row>
    <row r="221" spans="2:11" ht="15.75" thickTop="1">
      <c r="B221" s="254" t="s">
        <v>24</v>
      </c>
      <c r="C221" s="255">
        <f>C210/C$218</f>
        <v>6.0012002400480096E-4</v>
      </c>
      <c r="D221" s="255">
        <f t="shared" ref="D221:K221" si="14">D210/D$218</f>
        <v>6.0012002400480075E-4</v>
      </c>
      <c r="E221" s="255">
        <f t="shared" si="14"/>
        <v>8.9982003599280169E-4</v>
      </c>
      <c r="F221" s="255">
        <f t="shared" si="14"/>
        <v>7.0494244945686177E-4</v>
      </c>
      <c r="G221" s="255">
        <f t="shared" si="14"/>
        <v>1.120950302251966E-3</v>
      </c>
      <c r="H221" s="255">
        <f t="shared" si="14"/>
        <v>1.2542995347006479E-3</v>
      </c>
      <c r="I221" s="255">
        <f t="shared" si="14"/>
        <v>1.6464258710048999E-3</v>
      </c>
      <c r="J221" s="255">
        <f t="shared" si="14"/>
        <v>2.0305404015526769E-3</v>
      </c>
      <c r="K221" s="256">
        <f t="shared" si="14"/>
        <v>2.4943885712416141E-3</v>
      </c>
    </row>
    <row r="222" spans="2:11" ht="15">
      <c r="B222" s="257" t="s">
        <v>25</v>
      </c>
      <c r="C222" s="258">
        <f t="shared" ref="C222:K226" si="15">C211/C$218</f>
        <v>8.0016003200640128E-4</v>
      </c>
      <c r="D222" s="258">
        <f t="shared" si="15"/>
        <v>8.0016003200640117E-4</v>
      </c>
      <c r="E222" s="258">
        <f t="shared" si="15"/>
        <v>0</v>
      </c>
      <c r="F222" s="258">
        <f t="shared" si="15"/>
        <v>0</v>
      </c>
      <c r="G222" s="258">
        <f t="shared" si="15"/>
        <v>0</v>
      </c>
      <c r="H222" s="258">
        <f t="shared" si="15"/>
        <v>0</v>
      </c>
      <c r="I222" s="258">
        <f t="shared" si="15"/>
        <v>0</v>
      </c>
      <c r="J222" s="258">
        <f t="shared" si="15"/>
        <v>0</v>
      </c>
      <c r="K222" s="259">
        <f t="shared" si="15"/>
        <v>0</v>
      </c>
    </row>
    <row r="223" spans="2:11" ht="15">
      <c r="B223" s="257" t="s">
        <v>239</v>
      </c>
      <c r="C223" s="258">
        <f t="shared" si="15"/>
        <v>0</v>
      </c>
      <c r="D223" s="258">
        <f t="shared" si="15"/>
        <v>0</v>
      </c>
      <c r="E223" s="258">
        <f t="shared" si="15"/>
        <v>0</v>
      </c>
      <c r="F223" s="258">
        <f t="shared" si="15"/>
        <v>0</v>
      </c>
      <c r="G223" s="258">
        <f t="shared" si="15"/>
        <v>0</v>
      </c>
      <c r="H223" s="258">
        <f t="shared" si="15"/>
        <v>0</v>
      </c>
      <c r="I223" s="258">
        <f t="shared" si="15"/>
        <v>0</v>
      </c>
      <c r="J223" s="258">
        <f t="shared" si="15"/>
        <v>0</v>
      </c>
      <c r="K223" s="259">
        <f t="shared" si="15"/>
        <v>0</v>
      </c>
    </row>
    <row r="224" spans="2:11" ht="15">
      <c r="B224" s="257" t="s">
        <v>429</v>
      </c>
      <c r="C224" s="258">
        <f t="shared" si="15"/>
        <v>0.90865601679391017</v>
      </c>
      <c r="D224" s="258">
        <f t="shared" si="15"/>
        <v>0.90972924125440491</v>
      </c>
      <c r="E224" s="258">
        <f t="shared" si="15"/>
        <v>0.81011423513526826</v>
      </c>
      <c r="F224" s="258">
        <f t="shared" si="15"/>
        <v>0.71386691910095024</v>
      </c>
      <c r="G224" s="258">
        <f t="shared" si="15"/>
        <v>0.65802000237273939</v>
      </c>
      <c r="H224" s="258">
        <f t="shared" si="15"/>
        <v>0.58399627192729631</v>
      </c>
      <c r="I224" s="258">
        <f t="shared" si="15"/>
        <v>0.60408173652567132</v>
      </c>
      <c r="J224" s="258">
        <f t="shared" si="15"/>
        <v>0.58755183760570229</v>
      </c>
      <c r="K224" s="259">
        <f t="shared" si="15"/>
        <v>0.56959166186931798</v>
      </c>
    </row>
    <row r="225" spans="2:11" ht="15">
      <c r="B225" s="257" t="s">
        <v>430</v>
      </c>
      <c r="C225" s="258">
        <f t="shared" si="15"/>
        <v>8.6717343468693753E-2</v>
      </c>
      <c r="D225" s="258">
        <f t="shared" si="15"/>
        <v>8.6717343468693711E-2</v>
      </c>
      <c r="E225" s="258">
        <f t="shared" si="15"/>
        <v>0.18506298740251953</v>
      </c>
      <c r="F225" s="258">
        <f t="shared" si="15"/>
        <v>0.28006356456279041</v>
      </c>
      <c r="G225" s="258">
        <f t="shared" si="15"/>
        <v>0.33220752070581289</v>
      </c>
      <c r="H225" s="258">
        <f t="shared" si="15"/>
        <v>0.40526908248132959</v>
      </c>
      <c r="I225" s="258">
        <f t="shared" si="15"/>
        <v>0.38218803171845006</v>
      </c>
      <c r="J225" s="258">
        <f t="shared" si="15"/>
        <v>0.3960001392571581</v>
      </c>
      <c r="K225" s="259">
        <f t="shared" si="15"/>
        <v>0.41074645505935392</v>
      </c>
    </row>
    <row r="226" spans="2:11" ht="15.75" thickBot="1">
      <c r="B226" s="260" t="s">
        <v>431</v>
      </c>
      <c r="C226" s="261">
        <f t="shared" si="15"/>
        <v>3.2263596813849184E-3</v>
      </c>
      <c r="D226" s="261">
        <f t="shared" si="15"/>
        <v>2.1531352208901352E-3</v>
      </c>
      <c r="E226" s="261">
        <f t="shared" si="15"/>
        <v>3.9229574262194073E-3</v>
      </c>
      <c r="F226" s="261">
        <f t="shared" si="15"/>
        <v>5.3645738868024918E-3</v>
      </c>
      <c r="G226" s="261">
        <f t="shared" si="15"/>
        <v>8.6515266191958713E-3</v>
      </c>
      <c r="H226" s="261">
        <f t="shared" si="15"/>
        <v>9.4803460566733454E-3</v>
      </c>
      <c r="I226" s="261">
        <f t="shared" si="15"/>
        <v>1.2083805884873551E-2</v>
      </c>
      <c r="J226" s="261">
        <f t="shared" si="15"/>
        <v>1.4417482735586889E-2</v>
      </c>
      <c r="K226" s="262">
        <f t="shared" si="15"/>
        <v>1.7167494500086498E-2</v>
      </c>
    </row>
    <row r="227" spans="2:11" ht="13.5" thickTop="1">
      <c r="C227" s="263">
        <f>1-SUM(C221:C226)</f>
        <v>0</v>
      </c>
      <c r="D227" s="263">
        <f t="shared" ref="D227:K227" si="16">1-SUM(D221:D226)</f>
        <v>0</v>
      </c>
      <c r="E227" s="263">
        <f t="shared" si="16"/>
        <v>0</v>
      </c>
      <c r="F227" s="263">
        <f t="shared" si="16"/>
        <v>0</v>
      </c>
      <c r="G227" s="263">
        <f t="shared" si="16"/>
        <v>0</v>
      </c>
      <c r="H227" s="263">
        <f t="shared" si="16"/>
        <v>0</v>
      </c>
      <c r="I227" s="263">
        <f t="shared" si="16"/>
        <v>0</v>
      </c>
      <c r="J227" s="263">
        <f t="shared" si="16"/>
        <v>0</v>
      </c>
      <c r="K227" s="263">
        <f t="shared" si="16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</x14:dataValidation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227"/>
  <sheetViews>
    <sheetView showGridLines="0" topLeftCell="A191" zoomScale="85" zoomScaleNormal="85" workbookViewId="0">
      <selection sqref="A1:M32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450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329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226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5.6699999999999997E-3</v>
      </c>
      <c r="D9" s="225">
        <v>5.6699999999999997E-3</v>
      </c>
      <c r="E9" s="221">
        <v>5.6699999999999997E-3</v>
      </c>
      <c r="F9" s="225">
        <v>5.6699999999999997E-3</v>
      </c>
      <c r="G9" s="225">
        <v>5.6699999999999997E-3</v>
      </c>
      <c r="H9" s="225">
        <v>5.6699999999999997E-3</v>
      </c>
      <c r="I9" s="226">
        <v>5.6699999999999997E-3</v>
      </c>
      <c r="J9" s="226">
        <v>5.6699999999999997E-3</v>
      </c>
      <c r="K9" s="227">
        <v>5.6699999999999997E-3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1.9939232796000003E-2</v>
      </c>
      <c r="D13" s="225">
        <v>2.2114682561999999E-2</v>
      </c>
      <c r="E13" s="221">
        <v>2.6994208940999999E-2</v>
      </c>
      <c r="F13" s="225">
        <v>2.6994208940999999E-2</v>
      </c>
      <c r="G13" s="225">
        <v>2.6994208940999999E-2</v>
      </c>
      <c r="H13" s="225">
        <v>2.6994208940999999E-2</v>
      </c>
      <c r="I13" s="226">
        <v>2.6994208940999999E-2</v>
      </c>
      <c r="J13" s="226">
        <v>2.6994208940999999E-2</v>
      </c>
      <c r="K13" s="227">
        <v>2.6994208940999999E-2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6.8651549553999935E-2</v>
      </c>
      <c r="D15" s="225">
        <v>8.2725043799999995E-2</v>
      </c>
      <c r="E15" s="221">
        <v>7.2957943799999994E-2</v>
      </c>
      <c r="F15" s="225">
        <v>6.8406240857352307E-2</v>
      </c>
      <c r="G15" s="225">
        <v>6.2128354399203549E-2</v>
      </c>
      <c r="H15" s="225">
        <v>6.2128354399203549E-2</v>
      </c>
      <c r="I15" s="226">
        <v>6.2128354399203549E-2</v>
      </c>
      <c r="J15" s="226">
        <v>6.2128354399203549E-2</v>
      </c>
      <c r="K15" s="227">
        <v>6.2128354399203549E-2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1.4834168048584354E-2</v>
      </c>
      <c r="D16" s="225">
        <v>1.4407065001327678E-2</v>
      </c>
      <c r="E16" s="221">
        <v>1.4665854020281064E-2</v>
      </c>
      <c r="F16" s="225">
        <v>1.57931567598E-2</v>
      </c>
      <c r="G16" s="225">
        <v>1.7754094322832002E-2</v>
      </c>
      <c r="H16" s="225">
        <v>1.7754094322832002E-2</v>
      </c>
      <c r="I16" s="226">
        <v>1.7754094322832002E-2</v>
      </c>
      <c r="J16" s="226">
        <v>1.7754094322832002E-2</v>
      </c>
      <c r="K16" s="227">
        <v>1.7754094322832002E-2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4.41E-2</v>
      </c>
      <c r="D19" s="225">
        <v>4.41E-2</v>
      </c>
      <c r="E19" s="221">
        <v>4.41E-2</v>
      </c>
      <c r="F19" s="225">
        <v>4.41E-2</v>
      </c>
      <c r="G19" s="225">
        <v>4.41E-2</v>
      </c>
      <c r="H19" s="225">
        <v>4.41E-2</v>
      </c>
      <c r="I19" s="226">
        <v>4.41E-2</v>
      </c>
      <c r="J19" s="226">
        <v>4.41E-2</v>
      </c>
      <c r="K19" s="227">
        <v>4.41E-2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2.4067469999999997E-2</v>
      </c>
      <c r="D22" s="225">
        <v>1.639701E-2</v>
      </c>
      <c r="E22" s="221">
        <v>3.3840660000000002E-2</v>
      </c>
      <c r="F22" s="225">
        <v>4.4376360000000004E-2</v>
      </c>
      <c r="G22" s="225">
        <v>5.1043860000000003E-2</v>
      </c>
      <c r="H22" s="225">
        <v>5.1043860000000003E-2</v>
      </c>
      <c r="I22" s="226">
        <v>5.1043860000000003E-2</v>
      </c>
      <c r="J22" s="226">
        <v>5.1043860000000003E-2</v>
      </c>
      <c r="K22" s="227">
        <v>5.1043860000000003E-2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6.6024000000000009E-4</v>
      </c>
      <c r="D23" s="225">
        <v>1.6720200000000002E-3</v>
      </c>
      <c r="E23" s="221">
        <v>2.6071500000000004E-3</v>
      </c>
      <c r="F23" s="225">
        <v>4.3679370000000002E-2</v>
      </c>
      <c r="G23" s="225">
        <v>1.8366789000000001E-2</v>
      </c>
      <c r="H23" s="225">
        <v>1.8366789000000001E-2</v>
      </c>
      <c r="I23" s="226">
        <v>1.8366789000000001E-2</v>
      </c>
      <c r="J23" s="226">
        <v>1.8366789000000001E-2</v>
      </c>
      <c r="K23" s="227">
        <v>1.8366789000000001E-2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8.4000000000000003E-4</v>
      </c>
      <c r="D28" s="225">
        <v>8.4000000000000003E-4</v>
      </c>
      <c r="E28" s="221">
        <v>8.4000000000000003E-4</v>
      </c>
      <c r="F28" s="225">
        <v>8.4000000000000003E-4</v>
      </c>
      <c r="G28" s="225">
        <v>8.4000000000000003E-4</v>
      </c>
      <c r="H28" s="225">
        <v>8.4000000000000003E-4</v>
      </c>
      <c r="I28" s="226">
        <v>8.4000000000000003E-4</v>
      </c>
      <c r="J28" s="226">
        <v>8.4000000000000003E-4</v>
      </c>
      <c r="K28" s="227">
        <v>8.4000000000000003E-4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0.105</v>
      </c>
      <c r="D30" s="225">
        <v>0.126</v>
      </c>
      <c r="E30" s="221">
        <v>0.189</v>
      </c>
      <c r="F30" s="225">
        <v>0.189</v>
      </c>
      <c r="G30" s="225">
        <v>0.189</v>
      </c>
      <c r="H30" s="225">
        <v>0.189</v>
      </c>
      <c r="I30" s="226">
        <v>0.189</v>
      </c>
      <c r="J30" s="226">
        <v>0.189</v>
      </c>
      <c r="K30" s="227">
        <v>0.189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6.5253272700000003E-2</v>
      </c>
      <c r="D32" s="225">
        <v>7.7088774000000013E-2</v>
      </c>
      <c r="E32" s="221">
        <v>5.68103571E-2</v>
      </c>
      <c r="F32" s="225">
        <v>4.6983631600500002E-2</v>
      </c>
      <c r="G32" s="225">
        <v>2.0262406500000003E-2</v>
      </c>
      <c r="H32" s="225">
        <v>2.0262406500000003E-2</v>
      </c>
      <c r="I32" s="226">
        <v>2.0262406500000003E-2</v>
      </c>
      <c r="J32" s="226">
        <v>2.0262406500000003E-2</v>
      </c>
      <c r="K32" s="227">
        <v>2.0262406500000003E-2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</v>
      </c>
      <c r="D37" s="225">
        <v>0</v>
      </c>
      <c r="E37" s="221">
        <v>0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9.9201127496069741E-2</v>
      </c>
      <c r="D38" s="225">
        <v>8.1106840576387715E-2</v>
      </c>
      <c r="E38" s="221">
        <v>8.8640054335305488E-2</v>
      </c>
      <c r="F38" s="225">
        <v>7.8883776082925947E-2</v>
      </c>
      <c r="G38" s="225">
        <v>6.303260307275757E-2</v>
      </c>
      <c r="H38" s="225">
        <v>6.303260307275757E-2</v>
      </c>
      <c r="I38" s="226">
        <v>6.303260307275757E-2</v>
      </c>
      <c r="J38" s="226">
        <v>6.303260307275757E-2</v>
      </c>
      <c r="K38" s="227">
        <v>6.303260307275757E-2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3.9899999999999998E-2</v>
      </c>
      <c r="D42" s="225">
        <v>4.41E-2</v>
      </c>
      <c r="E42" s="221">
        <v>0.123249</v>
      </c>
      <c r="F42" s="225">
        <v>0.13464603600000002</v>
      </c>
      <c r="G42" s="225">
        <v>0.13464603600000002</v>
      </c>
      <c r="H42" s="225">
        <v>0.13464603600000002</v>
      </c>
      <c r="I42" s="226">
        <v>0.13464603600000002</v>
      </c>
      <c r="J42" s="226">
        <v>0.13464603600000002</v>
      </c>
      <c r="K42" s="227">
        <v>0.13464603600000002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0</v>
      </c>
      <c r="D43" s="225">
        <v>0</v>
      </c>
      <c r="E43" s="221">
        <v>0</v>
      </c>
      <c r="F43" s="225">
        <v>0</v>
      </c>
      <c r="G43" s="225">
        <v>0</v>
      </c>
      <c r="H43" s="225">
        <v>0</v>
      </c>
      <c r="I43" s="226">
        <v>0</v>
      </c>
      <c r="J43" s="226">
        <v>0</v>
      </c>
      <c r="K43" s="227">
        <v>0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4.2002100000000002E-3</v>
      </c>
      <c r="D44" s="225">
        <v>8.1904200000000003E-3</v>
      </c>
      <c r="E44" s="221">
        <v>1.8690000000000002E-2</v>
      </c>
      <c r="F44" s="225">
        <v>1.8270000000000002E-2</v>
      </c>
      <c r="G44" s="225">
        <v>1.8270000000000002E-2</v>
      </c>
      <c r="H44" s="225">
        <v>1.8270000000000002E-2</v>
      </c>
      <c r="I44" s="226">
        <v>1.8270000000000002E-2</v>
      </c>
      <c r="J44" s="226">
        <v>1.8270000000000002E-2</v>
      </c>
      <c r="K44" s="227">
        <v>1.8270000000000002E-2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1.5798094200000001E-2</v>
      </c>
      <c r="D51" s="225">
        <v>8.406963600000001E-3</v>
      </c>
      <c r="E51" s="221">
        <v>6.0434346000000005E-3</v>
      </c>
      <c r="F51" s="225">
        <v>5.328684018000001E-3</v>
      </c>
      <c r="G51" s="225">
        <v>1.7332349999999999E-3</v>
      </c>
      <c r="H51" s="225">
        <v>1.7332349999999999E-3</v>
      </c>
      <c r="I51" s="226">
        <v>1.7332349999999999E-3</v>
      </c>
      <c r="J51" s="226">
        <v>1.7332349999999999E-3</v>
      </c>
      <c r="K51" s="227">
        <v>1.7332349999999999E-3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0.13828749125100001</v>
      </c>
      <c r="D54" s="225">
        <v>0.10034426408129299</v>
      </c>
      <c r="E54" s="221">
        <v>8.281241876944806E-2</v>
      </c>
      <c r="F54" s="225">
        <v>8.3503135235804146E-2</v>
      </c>
      <c r="G54" s="225">
        <v>7.4706149834917315E-2</v>
      </c>
      <c r="H54" s="225">
        <v>7.4706149834917315E-2</v>
      </c>
      <c r="I54" s="226">
        <v>7.4706149834917315E-2</v>
      </c>
      <c r="J54" s="226">
        <v>7.4706149834917315E-2</v>
      </c>
      <c r="K54" s="227">
        <v>7.4706149834917315E-2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0</v>
      </c>
      <c r="D55" s="225">
        <v>0</v>
      </c>
      <c r="E55" s="221">
        <v>0</v>
      </c>
      <c r="F55" s="225">
        <v>0</v>
      </c>
      <c r="G55" s="225">
        <v>0</v>
      </c>
      <c r="H55" s="225">
        <v>0</v>
      </c>
      <c r="I55" s="226">
        <v>0</v>
      </c>
      <c r="J55" s="226">
        <v>0</v>
      </c>
      <c r="K55" s="227">
        <v>0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0</v>
      </c>
      <c r="E60" s="221">
        <v>0</v>
      </c>
      <c r="F60" s="225">
        <v>0</v>
      </c>
      <c r="G60" s="225">
        <v>0</v>
      </c>
      <c r="H60" s="225">
        <v>0</v>
      </c>
      <c r="I60" s="226">
        <v>0</v>
      </c>
      <c r="J60" s="226">
        <v>0</v>
      </c>
      <c r="K60" s="227">
        <v>0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</v>
      </c>
      <c r="D64" s="225">
        <v>0</v>
      </c>
      <c r="E64" s="221">
        <v>0</v>
      </c>
      <c r="F64" s="225">
        <v>0</v>
      </c>
      <c r="G64" s="225">
        <v>0</v>
      </c>
      <c r="H64" s="225">
        <v>0</v>
      </c>
      <c r="I64" s="226">
        <v>0</v>
      </c>
      <c r="J64" s="226">
        <v>0</v>
      </c>
      <c r="K64" s="227">
        <v>0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5.1135E-3</v>
      </c>
      <c r="D67" s="225">
        <v>9.6600000000000002E-3</v>
      </c>
      <c r="E67" s="221">
        <v>9.5549999999999993E-3</v>
      </c>
      <c r="F67" s="225">
        <v>9.3830835000000001E-3</v>
      </c>
      <c r="G67" s="225">
        <v>7.7730239999999999E-3</v>
      </c>
      <c r="H67" s="225">
        <v>7.7730239999999999E-3</v>
      </c>
      <c r="I67" s="226">
        <v>7.7730239999999999E-3</v>
      </c>
      <c r="J67" s="226">
        <v>7.7730239999999999E-3</v>
      </c>
      <c r="K67" s="227">
        <v>7.7730239999999999E-3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0.15479922954547087</v>
      </c>
      <c r="D68" s="225">
        <v>0.15493987479958807</v>
      </c>
      <c r="E68" s="221">
        <v>0.15534915125129947</v>
      </c>
      <c r="F68" s="225">
        <v>9.0912361588146834E-2</v>
      </c>
      <c r="G68" s="225">
        <v>6.1493277408594782E-2</v>
      </c>
      <c r="H68" s="225">
        <v>6.1493277408594782E-2</v>
      </c>
      <c r="I68" s="226">
        <v>6.1493277408594782E-2</v>
      </c>
      <c r="J68" s="226">
        <v>6.1493277408594782E-2</v>
      </c>
      <c r="K68" s="227">
        <v>6.1493277408594782E-2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</v>
      </c>
      <c r="D71" s="225">
        <v>0</v>
      </c>
      <c r="E71" s="221">
        <v>0</v>
      </c>
      <c r="F71" s="225">
        <v>0</v>
      </c>
      <c r="G71" s="225">
        <v>0</v>
      </c>
      <c r="H71" s="225">
        <v>0</v>
      </c>
      <c r="I71" s="226">
        <v>0</v>
      </c>
      <c r="J71" s="226">
        <v>0</v>
      </c>
      <c r="K71" s="227">
        <v>0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4.1714599499999994E-3</v>
      </c>
      <c r="D72" s="225">
        <v>6.0861269700000003E-3</v>
      </c>
      <c r="E72" s="221">
        <v>5.7186918599999997E-3</v>
      </c>
      <c r="F72" s="225">
        <v>4.8158554626000008E-3</v>
      </c>
      <c r="G72" s="225">
        <v>3.8433656772000006E-3</v>
      </c>
      <c r="H72" s="225">
        <v>3.8433656772000006E-3</v>
      </c>
      <c r="I72" s="226">
        <v>3.8433656772000006E-3</v>
      </c>
      <c r="J72" s="226">
        <v>3.8433656772000006E-3</v>
      </c>
      <c r="K72" s="227">
        <v>3.8433656772000006E-3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7.2579381000000009E-4</v>
      </c>
      <c r="D74" s="225">
        <v>7.9896599999999991E-4</v>
      </c>
      <c r="E74" s="221">
        <v>4.6804359000000005E-4</v>
      </c>
      <c r="F74" s="225">
        <v>7.1828399999999991E-4</v>
      </c>
      <c r="G74" s="225">
        <v>6.5590305437999996E-4</v>
      </c>
      <c r="H74" s="225">
        <v>6.5590305437999996E-4</v>
      </c>
      <c r="I74" s="226">
        <v>6.5590305437999996E-4</v>
      </c>
      <c r="J74" s="226">
        <v>6.5590305437999996E-4</v>
      </c>
      <c r="K74" s="227">
        <v>6.5590305437999996E-4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4.5234000000000006E-6</v>
      </c>
      <c r="D82" s="225">
        <v>4.5234000000000006E-6</v>
      </c>
      <c r="E82" s="221">
        <v>4.5234000000000006E-6</v>
      </c>
      <c r="F82" s="225">
        <v>4.5234000000000006E-6</v>
      </c>
      <c r="G82" s="225">
        <v>4.5234000000000006E-6</v>
      </c>
      <c r="H82" s="225">
        <v>4.5234000000000006E-6</v>
      </c>
      <c r="I82" s="226">
        <v>4.5234000000000006E-6</v>
      </c>
      <c r="J82" s="226">
        <v>4.5234000000000006E-6</v>
      </c>
      <c r="K82" s="227">
        <v>4.5234000000000006E-6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7.0843080000000001E-3</v>
      </c>
      <c r="D83" s="225">
        <v>2.0967533999999999E-2</v>
      </c>
      <c r="E83" s="221">
        <v>2.5220474999999996E-2</v>
      </c>
      <c r="F83" s="225">
        <v>2.9641479000000002E-2</v>
      </c>
      <c r="G83" s="225">
        <v>2.5644091200000003E-2</v>
      </c>
      <c r="H83" s="225">
        <v>2.5644091200000003E-2</v>
      </c>
      <c r="I83" s="226">
        <v>2.5644091200000003E-2</v>
      </c>
      <c r="J83" s="226">
        <v>2.5644091200000003E-2</v>
      </c>
      <c r="K83" s="227">
        <v>2.5644091200000003E-2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6.1226468099999994E-4</v>
      </c>
      <c r="D84" s="225">
        <v>5.9211008850000005E-4</v>
      </c>
      <c r="E84" s="221">
        <v>9.4238381999999996E-4</v>
      </c>
      <c r="F84" s="225">
        <v>9.6667265100000002E-4</v>
      </c>
      <c r="G84" s="225">
        <v>9.1275141719999997E-4</v>
      </c>
      <c r="H84" s="225">
        <v>9.1275141719999997E-4</v>
      </c>
      <c r="I84" s="226">
        <v>9.1275141719999997E-4</v>
      </c>
      <c r="J84" s="226">
        <v>9.1275141719999997E-4</v>
      </c>
      <c r="K84" s="227">
        <v>9.1275141719999997E-4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4.41E-2</v>
      </c>
      <c r="D85" s="225">
        <v>5.7959999999999998E-2</v>
      </c>
      <c r="E85" s="221">
        <v>0.12725999999999998</v>
      </c>
      <c r="F85" s="225">
        <v>0.19656000000000004</v>
      </c>
      <c r="G85" s="225">
        <v>0.22428000000000001</v>
      </c>
      <c r="H85" s="225">
        <v>0.22428000000000001</v>
      </c>
      <c r="I85" s="226">
        <v>0.22428000000000001</v>
      </c>
      <c r="J85" s="226">
        <v>0.22428000000000001</v>
      </c>
      <c r="K85" s="227">
        <v>0.22428000000000001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</v>
      </c>
      <c r="D86" s="225">
        <v>0</v>
      </c>
      <c r="E86" s="221">
        <v>0</v>
      </c>
      <c r="F86" s="225">
        <v>0</v>
      </c>
      <c r="G86" s="225">
        <v>0</v>
      </c>
      <c r="H86" s="225">
        <v>0</v>
      </c>
      <c r="I86" s="226">
        <v>0</v>
      </c>
      <c r="J86" s="226">
        <v>0</v>
      </c>
      <c r="K86" s="227">
        <v>0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3.8850000000000003E-2</v>
      </c>
      <c r="D87" s="225">
        <v>3.8850000000000003E-2</v>
      </c>
      <c r="E87" s="221">
        <v>6.656999999999999E-2</v>
      </c>
      <c r="F87" s="225">
        <v>6.656999999999999E-2</v>
      </c>
      <c r="G87" s="225">
        <v>6.656999999999999E-2</v>
      </c>
      <c r="H87" s="225">
        <v>6.656999999999999E-2</v>
      </c>
      <c r="I87" s="226">
        <v>6.656999999999999E-2</v>
      </c>
      <c r="J87" s="226">
        <v>6.656999999999999E-2</v>
      </c>
      <c r="K87" s="227">
        <v>6.656999999999999E-2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</v>
      </c>
      <c r="D89" s="225">
        <v>0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0.10835396849373601</v>
      </c>
      <c r="D91" s="225">
        <v>0.1125529999669551</v>
      </c>
      <c r="E91" s="221">
        <v>6.3313602739844113E-2</v>
      </c>
      <c r="F91" s="225">
        <v>6.4236799868917199E-2</v>
      </c>
      <c r="G91" s="225">
        <v>3.911367917008713E-2</v>
      </c>
      <c r="H91" s="225">
        <v>3.911367917008713E-2</v>
      </c>
      <c r="I91" s="226">
        <v>3.911367917008713E-2</v>
      </c>
      <c r="J91" s="226">
        <v>3.911367917008713E-2</v>
      </c>
      <c r="K91" s="227">
        <v>3.911367917008713E-2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0.35758322314965746</v>
      </c>
      <c r="D93" s="225">
        <v>0.32237377693437419</v>
      </c>
      <c r="E93" s="221">
        <v>0.19578357249308945</v>
      </c>
      <c r="F93" s="225">
        <v>0.13386674370633608</v>
      </c>
      <c r="G93" s="225">
        <v>0.10958311547756622</v>
      </c>
      <c r="H93" s="225">
        <v>0.10958311547756622</v>
      </c>
      <c r="I93" s="226">
        <v>0.10958311547756622</v>
      </c>
      <c r="J93" s="226">
        <v>0.10958311547756622</v>
      </c>
      <c r="K93" s="227">
        <v>0.10958311547756622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0</v>
      </c>
      <c r="E95" s="221">
        <v>0</v>
      </c>
      <c r="F95" s="225">
        <v>0</v>
      </c>
      <c r="G95" s="225">
        <v>0</v>
      </c>
      <c r="H95" s="225">
        <v>0</v>
      </c>
      <c r="I95" s="226">
        <v>0</v>
      </c>
      <c r="J95" s="226">
        <v>0</v>
      </c>
      <c r="K95" s="227">
        <v>0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5.7749999999999994E-5</v>
      </c>
      <c r="D101" s="225">
        <v>2.9329230000000002E-5</v>
      </c>
      <c r="E101" s="221">
        <v>5.2530659999999999E-5</v>
      </c>
      <c r="F101" s="225">
        <v>5.8206225E-5</v>
      </c>
      <c r="G101" s="225">
        <v>4.6248090000000001E-5</v>
      </c>
      <c r="H101" s="225">
        <v>4.6248090000000001E-5</v>
      </c>
      <c r="I101" s="226">
        <v>4.6248090000000001E-5</v>
      </c>
      <c r="J101" s="226">
        <v>4.6248090000000001E-5</v>
      </c>
      <c r="K101" s="227">
        <v>4.6248090000000001E-5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0</v>
      </c>
      <c r="D106" s="225">
        <v>0</v>
      </c>
      <c r="E106" s="221">
        <v>0</v>
      </c>
      <c r="F106" s="225">
        <v>0</v>
      </c>
      <c r="G106" s="225">
        <v>0</v>
      </c>
      <c r="H106" s="225">
        <v>0</v>
      </c>
      <c r="I106" s="226">
        <v>0</v>
      </c>
      <c r="J106" s="226">
        <v>0</v>
      </c>
      <c r="K106" s="227">
        <v>0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3.8304000000000003E-3</v>
      </c>
      <c r="D107" s="225">
        <v>1.636782E-3</v>
      </c>
      <c r="E107" s="221">
        <v>3.38394E-4</v>
      </c>
      <c r="F107" s="225">
        <v>1.6462320000000001E-3</v>
      </c>
      <c r="G107" s="225">
        <v>2.3153634000000001E-3</v>
      </c>
      <c r="H107" s="225">
        <v>2.3153634000000001E-3</v>
      </c>
      <c r="I107" s="226">
        <v>2.3153634000000001E-3</v>
      </c>
      <c r="J107" s="226">
        <v>2.3153634000000001E-3</v>
      </c>
      <c r="K107" s="227">
        <v>2.3153634000000001E-3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0</v>
      </c>
      <c r="E108" s="221">
        <v>0</v>
      </c>
      <c r="F108" s="225">
        <v>0</v>
      </c>
      <c r="G108" s="225">
        <v>0</v>
      </c>
      <c r="H108" s="225">
        <v>0</v>
      </c>
      <c r="I108" s="226">
        <v>0</v>
      </c>
      <c r="J108" s="226">
        <v>0</v>
      </c>
      <c r="K108" s="227">
        <v>0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1.8648000000000002E-4</v>
      </c>
      <c r="D109" s="225">
        <v>1.6690800000000001E-4</v>
      </c>
      <c r="E109" s="221">
        <v>7.0139999999999993E-6</v>
      </c>
      <c r="F109" s="225">
        <v>7.0139999999999993E-6</v>
      </c>
      <c r="G109" s="225">
        <v>7.0139999999999993E-6</v>
      </c>
      <c r="H109" s="225">
        <v>7.0139999999999993E-6</v>
      </c>
      <c r="I109" s="226">
        <v>7.0139999999999993E-6</v>
      </c>
      <c r="J109" s="226">
        <v>7.0139999999999993E-6</v>
      </c>
      <c r="K109" s="227">
        <v>7.0139999999999993E-6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8.4419999999999995E-2</v>
      </c>
      <c r="D111" s="225">
        <v>8.4419999999999995E-2</v>
      </c>
      <c r="E111" s="221">
        <v>8.4419999999999995E-2</v>
      </c>
      <c r="F111" s="225">
        <v>8.4419999999999995E-2</v>
      </c>
      <c r="G111" s="225">
        <v>8.4419999999999995E-2</v>
      </c>
      <c r="H111" s="225">
        <v>8.4419999999999995E-2</v>
      </c>
      <c r="I111" s="226">
        <v>8.4419999999999995E-2</v>
      </c>
      <c r="J111" s="226">
        <v>8.4419999999999995E-2</v>
      </c>
      <c r="K111" s="227">
        <v>8.4419999999999995E-2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</v>
      </c>
      <c r="E112" s="221">
        <v>0</v>
      </c>
      <c r="F112" s="225">
        <v>0</v>
      </c>
      <c r="G112" s="225">
        <v>0</v>
      </c>
      <c r="H112" s="225">
        <v>0</v>
      </c>
      <c r="I112" s="226">
        <v>0</v>
      </c>
      <c r="J112" s="226">
        <v>0</v>
      </c>
      <c r="K112" s="227">
        <v>0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0</v>
      </c>
      <c r="D115" s="225">
        <v>0</v>
      </c>
      <c r="E115" s="221">
        <v>0</v>
      </c>
      <c r="F115" s="225">
        <v>0</v>
      </c>
      <c r="G115" s="225">
        <v>0</v>
      </c>
      <c r="H115" s="225">
        <v>0</v>
      </c>
      <c r="I115" s="226">
        <v>0</v>
      </c>
      <c r="J115" s="226">
        <v>0</v>
      </c>
      <c r="K115" s="227">
        <v>0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0.10773000000000001</v>
      </c>
      <c r="D119" s="225">
        <v>9.6495000000000025E-2</v>
      </c>
      <c r="E119" s="221">
        <v>9.6810000000000007E-2</v>
      </c>
      <c r="F119" s="225">
        <v>7.7400000000000094E-2</v>
      </c>
      <c r="G119" s="225">
        <v>7.7400000000000094E-2</v>
      </c>
      <c r="H119" s="225">
        <v>7.7400000000000094E-2</v>
      </c>
      <c r="I119" s="226">
        <v>7.7400000000000094E-2</v>
      </c>
      <c r="J119" s="226">
        <v>7.7400000000000094E-2</v>
      </c>
      <c r="K119" s="227">
        <v>7.7400000000000094E-2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1.3395900000000001E-2</v>
      </c>
      <c r="D121" s="225">
        <v>1.24131E-2</v>
      </c>
      <c r="E121" s="221">
        <v>1.7163299999999999E-2</v>
      </c>
      <c r="F121" s="225">
        <v>1.9809300000000002E-2</v>
      </c>
      <c r="G121" s="225">
        <v>1.9809300000000002E-2</v>
      </c>
      <c r="H121" s="225">
        <v>1.9809300000000002E-2</v>
      </c>
      <c r="I121" s="226">
        <v>1.9809300000000002E-2</v>
      </c>
      <c r="J121" s="226">
        <v>1.9809300000000002E-2</v>
      </c>
      <c r="K121" s="227">
        <v>1.9809300000000002E-2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0.25462583999999994</v>
      </c>
      <c r="D130" s="225">
        <v>0.25462583999999994</v>
      </c>
      <c r="E130" s="221">
        <v>0.258988989</v>
      </c>
      <c r="F130" s="225">
        <v>0.27451206300000003</v>
      </c>
      <c r="G130" s="225">
        <v>0.23422566300000003</v>
      </c>
      <c r="H130" s="225">
        <v>0.23422566300000003</v>
      </c>
      <c r="I130" s="226">
        <v>0.23422566300000003</v>
      </c>
      <c r="J130" s="226">
        <v>0.23422566300000003</v>
      </c>
      <c r="K130" s="227">
        <v>0.23422566300000003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</v>
      </c>
      <c r="D131" s="225">
        <v>0</v>
      </c>
      <c r="E131" s="221">
        <v>0</v>
      </c>
      <c r="F131" s="225">
        <v>0</v>
      </c>
      <c r="G131" s="225">
        <v>0</v>
      </c>
      <c r="H131" s="225">
        <v>0</v>
      </c>
      <c r="I131" s="226">
        <v>0</v>
      </c>
      <c r="J131" s="226">
        <v>0</v>
      </c>
      <c r="K131" s="227">
        <v>0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9.8943390000000016E-4</v>
      </c>
      <c r="D134" s="225">
        <v>9.8943390000000016E-4</v>
      </c>
      <c r="E134" s="221">
        <v>9.8943390000000016E-4</v>
      </c>
      <c r="F134" s="225">
        <v>9.8943390000000016E-4</v>
      </c>
      <c r="G134" s="225">
        <v>9.8943390000000016E-4</v>
      </c>
      <c r="H134" s="225">
        <v>9.8943390000000016E-4</v>
      </c>
      <c r="I134" s="226">
        <v>9.8943390000000016E-4</v>
      </c>
      <c r="J134" s="226">
        <v>9.8943390000000016E-4</v>
      </c>
      <c r="K134" s="227">
        <v>9.8943390000000016E-4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2.1000000000000003E-3</v>
      </c>
      <c r="D136" s="225">
        <v>2.1000000000000003E-3</v>
      </c>
      <c r="E136" s="221">
        <v>2.1000000000000003E-3</v>
      </c>
      <c r="F136" s="225">
        <v>2.1000000000000003E-3</v>
      </c>
      <c r="G136" s="225">
        <v>2.1000000000000003E-3</v>
      </c>
      <c r="H136" s="225">
        <v>2.1000000000000003E-3</v>
      </c>
      <c r="I136" s="226">
        <v>2.1000000000000003E-3</v>
      </c>
      <c r="J136" s="226">
        <v>2.1000000000000003E-3</v>
      </c>
      <c r="K136" s="227">
        <v>2.1000000000000003E-3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9.9914073483000007E-3</v>
      </c>
      <c r="D137" s="225">
        <v>1.0126312963200001E-2</v>
      </c>
      <c r="E137" s="221">
        <v>1.00569539931E-2</v>
      </c>
      <c r="F137" s="225">
        <v>7.200063439799999E-3</v>
      </c>
      <c r="G137" s="225">
        <v>5.2452428700000006E-3</v>
      </c>
      <c r="H137" s="225">
        <v>5.2452428700000006E-3</v>
      </c>
      <c r="I137" s="226">
        <v>5.2452428700000006E-3</v>
      </c>
      <c r="J137" s="226">
        <v>5.2452428700000006E-3</v>
      </c>
      <c r="K137" s="227">
        <v>5.2452428700000006E-3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2.52E-6</v>
      </c>
      <c r="D143" s="225">
        <v>2.52E-6</v>
      </c>
      <c r="E143" s="221">
        <v>2.52E-6</v>
      </c>
      <c r="F143" s="225">
        <v>2.52E-6</v>
      </c>
      <c r="G143" s="225">
        <v>2.52E-6</v>
      </c>
      <c r="H143" s="225">
        <v>2.52E-6</v>
      </c>
      <c r="I143" s="226">
        <v>2.52E-6</v>
      </c>
      <c r="J143" s="226">
        <v>2.52E-6</v>
      </c>
      <c r="K143" s="227">
        <v>2.52E-6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1.302E-2</v>
      </c>
      <c r="D144" s="225">
        <v>1.302E-2</v>
      </c>
      <c r="E144" s="221">
        <v>1.302E-2</v>
      </c>
      <c r="F144" s="225">
        <v>1.302E-2</v>
      </c>
      <c r="G144" s="225">
        <v>1.302E-2</v>
      </c>
      <c r="H144" s="225">
        <v>1.302E-2</v>
      </c>
      <c r="I144" s="226">
        <v>1.302E-2</v>
      </c>
      <c r="J144" s="226">
        <v>1.302E-2</v>
      </c>
      <c r="K144" s="227">
        <v>1.302E-2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6.9300000000000004E-3</v>
      </c>
      <c r="D145" s="225">
        <v>6.9300000000000004E-3</v>
      </c>
      <c r="E145" s="221">
        <v>6.9300000000000004E-3</v>
      </c>
      <c r="F145" s="225">
        <v>6.9300000000000004E-3</v>
      </c>
      <c r="G145" s="225">
        <v>6.9300000000000004E-3</v>
      </c>
      <c r="H145" s="225">
        <v>6.9300000000000004E-3</v>
      </c>
      <c r="I145" s="226">
        <v>6.9300000000000004E-3</v>
      </c>
      <c r="J145" s="226">
        <v>6.9300000000000004E-3</v>
      </c>
      <c r="K145" s="227">
        <v>6.9300000000000004E-3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0.35663692617000003</v>
      </c>
      <c r="D146" s="225">
        <v>0.39931646810999999</v>
      </c>
      <c r="E146" s="221">
        <v>0.36832641048000003</v>
      </c>
      <c r="F146" s="225">
        <v>0.40331748060680994</v>
      </c>
      <c r="G146" s="225">
        <v>0.33464465983668451</v>
      </c>
      <c r="H146" s="225">
        <v>0.33464465983668451</v>
      </c>
      <c r="I146" s="226">
        <v>0.33464465983668451</v>
      </c>
      <c r="J146" s="226">
        <v>0.33464465983668451</v>
      </c>
      <c r="K146" s="227">
        <v>0.33464465983668451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9.0782434389542702E-3</v>
      </c>
      <c r="D147" s="225">
        <v>9.606813323620466E-3</v>
      </c>
      <c r="E147" s="221">
        <v>1.1672039149792056E-2</v>
      </c>
      <c r="F147" s="225">
        <v>1.3190922159261462E-2</v>
      </c>
      <c r="G147" s="225">
        <v>1.1091577449327483E-2</v>
      </c>
      <c r="H147" s="225">
        <v>1.1091577449327483E-2</v>
      </c>
      <c r="I147" s="226">
        <v>1.1091577449327483E-2</v>
      </c>
      <c r="J147" s="226">
        <v>1.1091577449327483E-2</v>
      </c>
      <c r="K147" s="227">
        <v>1.1091577449327483E-2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0.14973000000000003</v>
      </c>
      <c r="D148" s="225">
        <v>0.14973000000000003</v>
      </c>
      <c r="E148" s="221">
        <v>0.14973000000000003</v>
      </c>
      <c r="F148" s="225">
        <v>0.14973000000000003</v>
      </c>
      <c r="G148" s="225">
        <v>0.14973000000000003</v>
      </c>
      <c r="H148" s="225">
        <v>0.14973000000000003</v>
      </c>
      <c r="I148" s="226">
        <v>0.14973000000000003</v>
      </c>
      <c r="J148" s="226">
        <v>0.14973000000000003</v>
      </c>
      <c r="K148" s="227">
        <v>0.14973000000000003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3.19903416E-2</v>
      </c>
      <c r="D149" s="225">
        <v>2.1700341599999996E-2</v>
      </c>
      <c r="E149" s="221">
        <v>2.4640341599999997E-2</v>
      </c>
      <c r="F149" s="225">
        <v>3.9570686399999999E-2</v>
      </c>
      <c r="G149" s="225">
        <v>1.1601458400000004E-2</v>
      </c>
      <c r="H149" s="225">
        <v>1.1601458400000004E-2</v>
      </c>
      <c r="I149" s="226">
        <v>1.1601458400000004E-2</v>
      </c>
      <c r="J149" s="226">
        <v>1.1601458400000004E-2</v>
      </c>
      <c r="K149" s="227">
        <v>1.1601458400000004E-2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0.8365900745999999</v>
      </c>
      <c r="D150" s="225">
        <v>0.49085123640000006</v>
      </c>
      <c r="E150" s="221">
        <v>0.57230677139999997</v>
      </c>
      <c r="F150" s="225">
        <v>0.72138073560000004</v>
      </c>
      <c r="G150" s="225">
        <v>0.61315422797999997</v>
      </c>
      <c r="H150" s="225">
        <v>0.61315422797999997</v>
      </c>
      <c r="I150" s="226">
        <v>0.61315422797999997</v>
      </c>
      <c r="J150" s="226">
        <v>0.61315422797999997</v>
      </c>
      <c r="K150" s="227">
        <v>0.61315422797999997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0.20136899999999999</v>
      </c>
      <c r="D158" s="225">
        <v>0.21807449999999998</v>
      </c>
      <c r="E158" s="221">
        <v>0.23478000000000002</v>
      </c>
      <c r="F158" s="225">
        <v>0.23478000000000002</v>
      </c>
      <c r="G158" s="225">
        <v>0.23478000000000002</v>
      </c>
      <c r="H158" s="225">
        <v>0.23478000000000002</v>
      </c>
      <c r="I158" s="226">
        <v>0.23478000000000002</v>
      </c>
      <c r="J158" s="226">
        <v>0.23478000000000002</v>
      </c>
      <c r="K158" s="227">
        <v>0.23478000000000002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1.1130000000000001E-2</v>
      </c>
      <c r="D160" s="225">
        <v>1.323E-2</v>
      </c>
      <c r="E160" s="221">
        <v>1.323E-2</v>
      </c>
      <c r="F160" s="225">
        <v>1.323E-2</v>
      </c>
      <c r="G160" s="225">
        <v>1.323E-2</v>
      </c>
      <c r="H160" s="225">
        <v>1.323E-2</v>
      </c>
      <c r="I160" s="226">
        <v>1.323E-2</v>
      </c>
      <c r="J160" s="226">
        <v>1.323E-2</v>
      </c>
      <c r="K160" s="227">
        <v>1.323E-2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2.4751977472348138E-2</v>
      </c>
      <c r="D164" s="225">
        <v>2.6376326876158557E-2</v>
      </c>
      <c r="E164" s="221">
        <v>2.7664571440648381E-2</v>
      </c>
      <c r="F164" s="225">
        <v>2.9444882663472571E-2</v>
      </c>
      <c r="G164" s="225">
        <v>2.2922931329375073E-2</v>
      </c>
      <c r="H164" s="225">
        <v>2.2922931329375073E-2</v>
      </c>
      <c r="I164" s="226">
        <v>2.2922931329375073E-2</v>
      </c>
      <c r="J164" s="226">
        <v>2.2922931329375073E-2</v>
      </c>
      <c r="K164" s="227">
        <v>2.2922931329375073E-2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3.3650946000000001E-3</v>
      </c>
      <c r="D165" s="225">
        <v>4.6691189999999994E-3</v>
      </c>
      <c r="E165" s="221">
        <v>6.2190505860000005E-3</v>
      </c>
      <c r="F165" s="225">
        <v>6.8033203560000002E-3</v>
      </c>
      <c r="G165" s="225">
        <v>5.1539173560000004E-3</v>
      </c>
      <c r="H165" s="225">
        <v>5.1539173560000004E-3</v>
      </c>
      <c r="I165" s="226">
        <v>5.1539173560000004E-3</v>
      </c>
      <c r="J165" s="226">
        <v>5.1539173560000004E-3</v>
      </c>
      <c r="K165" s="227">
        <v>5.1539173560000004E-3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6.8670000000000009E-2</v>
      </c>
      <c r="D168" s="225">
        <v>2.6249999999999999E-2</v>
      </c>
      <c r="E168" s="221">
        <v>2.6249999999999999E-2</v>
      </c>
      <c r="F168" s="225">
        <v>2.6249999999999999E-2</v>
      </c>
      <c r="G168" s="225">
        <v>2.6249999999999999E-2</v>
      </c>
      <c r="H168" s="225">
        <v>2.6249999999999999E-2</v>
      </c>
      <c r="I168" s="226">
        <v>2.6249999999999999E-2</v>
      </c>
      <c r="J168" s="226">
        <v>2.6249999999999999E-2</v>
      </c>
      <c r="K168" s="227">
        <v>2.6249999999999999E-2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0.105</v>
      </c>
      <c r="D169" s="225">
        <v>0.105</v>
      </c>
      <c r="E169" s="221">
        <v>0.42</v>
      </c>
      <c r="F169" s="225">
        <v>0.42</v>
      </c>
      <c r="G169" s="225">
        <v>0.42</v>
      </c>
      <c r="H169" s="225">
        <v>0.42</v>
      </c>
      <c r="I169" s="226">
        <v>0.42</v>
      </c>
      <c r="J169" s="226">
        <v>0.42</v>
      </c>
      <c r="K169" s="227">
        <v>0.42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6.1762272046860002E-2</v>
      </c>
      <c r="D170" s="225">
        <v>6.5619999017999989E-2</v>
      </c>
      <c r="E170" s="221">
        <v>6.9634321483860007E-2</v>
      </c>
      <c r="F170" s="225">
        <v>6.062537422053E-2</v>
      </c>
      <c r="G170" s="225">
        <v>5.2068045291989995E-2</v>
      </c>
      <c r="H170" s="225">
        <v>5.2068045291989995E-2</v>
      </c>
      <c r="I170" s="226">
        <v>5.2068045291989995E-2</v>
      </c>
      <c r="J170" s="226">
        <v>5.2068045291989995E-2</v>
      </c>
      <c r="K170" s="227">
        <v>5.2068045291989995E-2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8.3963066837991502E-3</v>
      </c>
      <c r="D175" s="225">
        <v>9.3417482931728926E-3</v>
      </c>
      <c r="E175" s="221">
        <v>1.0630844925570163E-2</v>
      </c>
      <c r="F175" s="225">
        <v>9.4370535000000005E-3</v>
      </c>
      <c r="G175" s="225">
        <v>5.9204102999999998E-3</v>
      </c>
      <c r="H175" s="225">
        <v>5.9204102999999998E-3</v>
      </c>
      <c r="I175" s="226">
        <v>5.9204102999999998E-3</v>
      </c>
      <c r="J175" s="226">
        <v>5.9204102999999998E-3</v>
      </c>
      <c r="K175" s="227">
        <v>5.9204102999999998E-3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9.9928500000000028E-3</v>
      </c>
      <c r="D176" s="225">
        <v>8.3393362500000009E-3</v>
      </c>
      <c r="E176" s="221">
        <v>8.3141660000000082E-3</v>
      </c>
      <c r="F176" s="225">
        <v>8.1607610000000077E-3</v>
      </c>
      <c r="G176" s="225">
        <v>8.3901490615384544E-3</v>
      </c>
      <c r="H176" s="225">
        <v>8.3901490615384544E-3</v>
      </c>
      <c r="I176" s="226">
        <v>8.3901490615384544E-3</v>
      </c>
      <c r="J176" s="226">
        <v>8.3901490615384544E-3</v>
      </c>
      <c r="K176" s="227">
        <v>8.3901490615384544E-3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6.5100000000000002E-3</v>
      </c>
      <c r="D180" s="225">
        <v>6.5100000000000002E-3</v>
      </c>
      <c r="E180" s="221">
        <v>0.13440000000000002</v>
      </c>
      <c r="F180" s="225">
        <v>0.13440000000000002</v>
      </c>
      <c r="G180" s="225">
        <v>0.13440000000000002</v>
      </c>
      <c r="H180" s="225">
        <v>0.13440000000000002</v>
      </c>
      <c r="I180" s="226">
        <v>0.13440000000000002</v>
      </c>
      <c r="J180" s="226">
        <v>0.13440000000000002</v>
      </c>
      <c r="K180" s="227">
        <v>0.13440000000000002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1.6905E-2</v>
      </c>
      <c r="D184" s="225">
        <v>1.6905E-2</v>
      </c>
      <c r="E184" s="221">
        <v>1.6905E-2</v>
      </c>
      <c r="F184" s="225">
        <v>1.6905E-2</v>
      </c>
      <c r="G184" s="225">
        <v>1.6905E-2</v>
      </c>
      <c r="H184" s="225">
        <v>1.6905E-2</v>
      </c>
      <c r="I184" s="226">
        <v>1.6905E-2</v>
      </c>
      <c r="J184" s="226">
        <v>1.6905E-2</v>
      </c>
      <c r="K184" s="227">
        <v>1.6905E-2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4.9393133999999998E-2</v>
      </c>
      <c r="D186" s="225">
        <v>4.9231874999999994E-2</v>
      </c>
      <c r="E186" s="221">
        <v>4.7350117499999997E-2</v>
      </c>
      <c r="F186" s="225">
        <v>4.5155071499999998E-2</v>
      </c>
      <c r="G186" s="225">
        <v>4.7220683999999999E-2</v>
      </c>
      <c r="H186" s="225">
        <v>4.7220683999999999E-2</v>
      </c>
      <c r="I186" s="226">
        <v>4.7220683999999999E-2</v>
      </c>
      <c r="J186" s="226">
        <v>4.7220683999999999E-2</v>
      </c>
      <c r="K186" s="227">
        <v>4.7220683999999999E-2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1.4553000000000001E-3</v>
      </c>
      <c r="D187" s="225">
        <v>1.4553000000000001E-3</v>
      </c>
      <c r="E187" s="221">
        <v>3.4650000000000002E-4</v>
      </c>
      <c r="F187" s="225">
        <v>4.8509999999999997E-4</v>
      </c>
      <c r="G187" s="225">
        <v>4.8509999999999997E-4</v>
      </c>
      <c r="H187" s="225">
        <v>4.8509999999999997E-4</v>
      </c>
      <c r="I187" s="226">
        <v>4.8509999999999997E-4</v>
      </c>
      <c r="J187" s="226">
        <v>4.8509999999999997E-4</v>
      </c>
      <c r="K187" s="227">
        <v>4.8509999999999997E-4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1.3165043891999999</v>
      </c>
      <c r="D190" s="225">
        <v>0.5329112627999999</v>
      </c>
      <c r="E190" s="221">
        <v>0.70749671579999995</v>
      </c>
      <c r="F190" s="225">
        <v>0.82347098400000007</v>
      </c>
      <c r="G190" s="225">
        <v>0.6888898967999999</v>
      </c>
      <c r="H190" s="225">
        <v>0.6888898967999999</v>
      </c>
      <c r="I190" s="226">
        <v>0.6888898967999999</v>
      </c>
      <c r="J190" s="226">
        <v>0.6888898967999999</v>
      </c>
      <c r="K190" s="227">
        <v>0.6888898967999999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0.20938431322465761</v>
      </c>
      <c r="D192" s="225">
        <v>0.17449201026821667</v>
      </c>
      <c r="E192" s="221">
        <v>0.10584293706997307</v>
      </c>
      <c r="F192" s="225">
        <v>0.102476611796088</v>
      </c>
      <c r="G192" s="225">
        <v>8.8446914862748235E-2</v>
      </c>
      <c r="H192" s="225">
        <v>8.8446914862748235E-2</v>
      </c>
      <c r="I192" s="226">
        <v>8.8446914862748235E-2</v>
      </c>
      <c r="J192" s="226">
        <v>8.8446914862748235E-2</v>
      </c>
      <c r="K192" s="227">
        <v>8.8446914862748235E-2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1.8577127495175902</v>
      </c>
      <c r="D193" s="225">
        <v>2.10619795264788</v>
      </c>
      <c r="E193" s="221">
        <v>2.1783007161539403</v>
      </c>
      <c r="F193" s="225">
        <v>1.8093240332764802</v>
      </c>
      <c r="G193" s="225">
        <v>1.2220351509893104</v>
      </c>
      <c r="H193" s="225">
        <v>1.2220351509893104</v>
      </c>
      <c r="I193" s="226">
        <v>1.2220351509893104</v>
      </c>
      <c r="J193" s="226">
        <v>1.2220351509893104</v>
      </c>
      <c r="K193" s="227">
        <v>1.2220351509893104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1.0079999999999998E-4</v>
      </c>
      <c r="D195" s="225">
        <v>1.0079999999999998E-4</v>
      </c>
      <c r="E195" s="221">
        <v>1.0079999999999998E-4</v>
      </c>
      <c r="F195" s="225">
        <v>2.7005999999999996E-3</v>
      </c>
      <c r="G195" s="225">
        <v>2.7005999999999996E-3</v>
      </c>
      <c r="H195" s="225">
        <v>2.7005999999999996E-3</v>
      </c>
      <c r="I195" s="226">
        <v>2.7005999999999996E-3</v>
      </c>
      <c r="J195" s="226">
        <v>2.7005999999999996E-3</v>
      </c>
      <c r="K195" s="227">
        <v>2.7005999999999996E-3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9.6599999999999991E-2</v>
      </c>
      <c r="D197" s="225">
        <v>9.6599999999999991E-2</v>
      </c>
      <c r="E197" s="221">
        <v>9.6599999999999991E-2</v>
      </c>
      <c r="F197" s="225">
        <v>9.6599999999999991E-2</v>
      </c>
      <c r="G197" s="225">
        <v>9.6599999999999991E-2</v>
      </c>
      <c r="H197" s="225">
        <v>9.6599999999999991E-2</v>
      </c>
      <c r="I197" s="226">
        <v>9.6599999999999991E-2</v>
      </c>
      <c r="J197" s="226">
        <v>9.6599999999999991E-2</v>
      </c>
      <c r="K197" s="227">
        <v>9.6599999999999991E-2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0.40067999999999998</v>
      </c>
      <c r="D201" s="225">
        <v>0.40067999999999998</v>
      </c>
      <c r="E201" s="221">
        <v>0.40067999999999998</v>
      </c>
      <c r="F201" s="225">
        <v>0.40067999999999998</v>
      </c>
      <c r="G201" s="225">
        <v>0.40067999999999998</v>
      </c>
      <c r="H201" s="225">
        <v>0.40067999999999998</v>
      </c>
      <c r="I201" s="226">
        <v>0.40067999999999998</v>
      </c>
      <c r="J201" s="226">
        <v>0.40067999999999998</v>
      </c>
      <c r="K201" s="227">
        <v>0.40067999999999998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7.6987896308780277</v>
      </c>
      <c r="D202" s="231">
        <f t="shared" ref="D202:K202" si="0">SUM(D7:D201)</f>
        <v>6.7740943114606758</v>
      </c>
      <c r="E202" s="231">
        <f t="shared" si="0"/>
        <v>7.5394069648631508</v>
      </c>
      <c r="F202" s="231">
        <f t="shared" si="0"/>
        <v>7.460363852315826</v>
      </c>
      <c r="G202" s="231">
        <f t="shared" si="0"/>
        <v>6.322232976792713</v>
      </c>
      <c r="H202" s="231">
        <f t="shared" si="0"/>
        <v>6.322232976792713</v>
      </c>
      <c r="I202" s="232">
        <f t="shared" si="0"/>
        <v>6.322232976792713</v>
      </c>
      <c r="J202" s="232">
        <f t="shared" si="0"/>
        <v>6.322232976792713</v>
      </c>
      <c r="K202" s="233">
        <f t="shared" si="0"/>
        <v>6.322232976792713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0.48509999999999998</v>
      </c>
      <c r="D204" s="225">
        <f t="shared" si="1"/>
        <v>0.48509999999999998</v>
      </c>
      <c r="E204" s="225">
        <f t="shared" si="1"/>
        <v>0.48509999999999998</v>
      </c>
      <c r="F204" s="225">
        <f t="shared" si="1"/>
        <v>0.48509999999999998</v>
      </c>
      <c r="G204" s="225">
        <f t="shared" si="1"/>
        <v>0.48509999999999998</v>
      </c>
      <c r="H204" s="225">
        <f t="shared" si="1"/>
        <v>0.48509999999999998</v>
      </c>
      <c r="I204" s="225">
        <f t="shared" si="1"/>
        <v>0.48509999999999998</v>
      </c>
      <c r="J204" s="225">
        <f t="shared" si="1"/>
        <v>0.48509999999999998</v>
      </c>
      <c r="K204" s="227">
        <f t="shared" si="1"/>
        <v>0.48509999999999998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1.69120434E-2</v>
      </c>
      <c r="D205" s="225">
        <f t="shared" si="2"/>
        <v>1.69120434E-2</v>
      </c>
      <c r="E205" s="225">
        <f t="shared" si="2"/>
        <v>1.69120434E-2</v>
      </c>
      <c r="F205" s="225">
        <f t="shared" si="2"/>
        <v>1.69120434E-2</v>
      </c>
      <c r="G205" s="225">
        <f t="shared" si="2"/>
        <v>1.69120434E-2</v>
      </c>
      <c r="H205" s="225">
        <f t="shared" si="2"/>
        <v>1.69120434E-2</v>
      </c>
      <c r="I205" s="225">
        <f t="shared" si="2"/>
        <v>1.69120434E-2</v>
      </c>
      <c r="J205" s="225">
        <f t="shared" si="2"/>
        <v>1.69120434E-2</v>
      </c>
      <c r="K205" s="227">
        <f t="shared" si="2"/>
        <v>1.69120434E-2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0.19383000000000003</v>
      </c>
      <c r="D206" s="225">
        <f t="shared" si="3"/>
        <v>0.19383000000000003</v>
      </c>
      <c r="E206" s="221">
        <f t="shared" si="3"/>
        <v>0.19383000000000003</v>
      </c>
      <c r="F206" s="225">
        <f t="shared" si="3"/>
        <v>0.19383000000000003</v>
      </c>
      <c r="G206" s="225">
        <f t="shared" si="3"/>
        <v>0.19383000000000003</v>
      </c>
      <c r="H206" s="225">
        <f t="shared" si="3"/>
        <v>0.19383000000000003</v>
      </c>
      <c r="I206" s="226">
        <f t="shared" si="3"/>
        <v>0.19383000000000003</v>
      </c>
      <c r="J206" s="226">
        <f t="shared" si="3"/>
        <v>0.19383000000000003</v>
      </c>
      <c r="K206" s="227">
        <f t="shared" si="3"/>
        <v>0.19383000000000003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</v>
      </c>
      <c r="D207" s="225">
        <f t="shared" si="4"/>
        <v>0</v>
      </c>
      <c r="E207" s="221">
        <f t="shared" si="4"/>
        <v>0</v>
      </c>
      <c r="F207" s="225">
        <f t="shared" si="4"/>
        <v>0</v>
      </c>
      <c r="G207" s="225">
        <f t="shared" si="4"/>
        <v>0</v>
      </c>
      <c r="H207" s="225">
        <f t="shared" si="4"/>
        <v>0</v>
      </c>
      <c r="I207" s="226">
        <f t="shared" si="4"/>
        <v>0</v>
      </c>
      <c r="J207" s="226">
        <f t="shared" si="4"/>
        <v>0</v>
      </c>
      <c r="K207" s="227">
        <f t="shared" si="4"/>
        <v>0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1.1970000000000001E-2</v>
      </c>
      <c r="D208" s="225">
        <f t="shared" si="5"/>
        <v>1.4070000000000001E-2</v>
      </c>
      <c r="E208" s="221">
        <f t="shared" si="5"/>
        <v>1.4070000000000001E-2</v>
      </c>
      <c r="F208" s="225">
        <f t="shared" si="5"/>
        <v>1.4070000000000001E-2</v>
      </c>
      <c r="G208" s="225">
        <f t="shared" si="5"/>
        <v>1.4070000000000001E-2</v>
      </c>
      <c r="H208" s="225">
        <f t="shared" si="5"/>
        <v>1.4070000000000001E-2</v>
      </c>
      <c r="I208" s="226">
        <f t="shared" si="5"/>
        <v>1.4070000000000001E-2</v>
      </c>
      <c r="J208" s="226">
        <f t="shared" si="5"/>
        <v>1.4070000000000001E-2</v>
      </c>
      <c r="K208" s="227">
        <f t="shared" si="5"/>
        <v>1.4070000000000001E-2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0.5604294339</v>
      </c>
      <c r="D210" s="240">
        <f t="shared" si="6"/>
        <v>0.51800943389999998</v>
      </c>
      <c r="E210" s="240">
        <f t="shared" si="6"/>
        <v>0.51800943389999998</v>
      </c>
      <c r="F210" s="240">
        <f t="shared" si="6"/>
        <v>0.51800943389999998</v>
      </c>
      <c r="G210" s="240">
        <f t="shared" si="6"/>
        <v>0.51800943389999998</v>
      </c>
      <c r="H210" s="240">
        <f t="shared" si="6"/>
        <v>0.51800943389999998</v>
      </c>
      <c r="I210" s="241">
        <f t="shared" si="6"/>
        <v>0.51800943389999998</v>
      </c>
      <c r="J210" s="241">
        <f t="shared" si="6"/>
        <v>0.51800943389999998</v>
      </c>
      <c r="K210" s="242">
        <f t="shared" si="6"/>
        <v>0.51800943389999998</v>
      </c>
    </row>
    <row r="211" spans="2:11">
      <c r="B211" s="239" t="s">
        <v>25</v>
      </c>
      <c r="C211" s="243">
        <f t="shared" ref="C211:K211" si="7">SUMIF($N$7:$N$208,$B$211,C$7:C$208)</f>
        <v>0.255671486196</v>
      </c>
      <c r="D211" s="243">
        <f t="shared" si="7"/>
        <v>0.28283714596199999</v>
      </c>
      <c r="E211" s="243">
        <f t="shared" si="7"/>
        <v>0.36121625234100002</v>
      </c>
      <c r="F211" s="243">
        <f t="shared" si="7"/>
        <v>0.36079625234100005</v>
      </c>
      <c r="G211" s="243">
        <f t="shared" si="7"/>
        <v>0.36079625234100005</v>
      </c>
      <c r="H211" s="243">
        <f t="shared" si="7"/>
        <v>0.36079625234100005</v>
      </c>
      <c r="I211" s="244">
        <f t="shared" si="7"/>
        <v>0.36079625234100005</v>
      </c>
      <c r="J211" s="244">
        <f t="shared" si="7"/>
        <v>0.36079625234100005</v>
      </c>
      <c r="K211" s="245">
        <f t="shared" si="7"/>
        <v>0.36079625234100005</v>
      </c>
    </row>
    <row r="212" spans="2:11">
      <c r="B212" s="239" t="s">
        <v>239</v>
      </c>
      <c r="C212" s="243">
        <f t="shared" ref="C212:K212" si="8">SUMIF($N$7:$N$208,$B$212,C$7:C$208)</f>
        <v>0.43404900000000002</v>
      </c>
      <c r="D212" s="243">
        <f t="shared" si="8"/>
        <v>0.45075450000000006</v>
      </c>
      <c r="E212" s="243">
        <f t="shared" si="8"/>
        <v>0.49518000000000006</v>
      </c>
      <c r="F212" s="243">
        <f t="shared" si="8"/>
        <v>0.49518000000000006</v>
      </c>
      <c r="G212" s="243">
        <f t="shared" si="8"/>
        <v>0.49518000000000006</v>
      </c>
      <c r="H212" s="243">
        <f t="shared" si="8"/>
        <v>0.49518000000000006</v>
      </c>
      <c r="I212" s="244">
        <f t="shared" si="8"/>
        <v>0.49518000000000006</v>
      </c>
      <c r="J212" s="244">
        <f t="shared" si="8"/>
        <v>0.49518000000000006</v>
      </c>
      <c r="K212" s="245">
        <f t="shared" si="8"/>
        <v>0.49518000000000006</v>
      </c>
    </row>
    <row r="213" spans="2:11">
      <c r="B213" s="239" t="s">
        <v>429</v>
      </c>
      <c r="C213" s="243">
        <f t="shared" ref="C213:K213" si="9">SUMIF($N$7:$N$208,$B$213,C$7:C$208)</f>
        <v>4.0677994384820275</v>
      </c>
      <c r="D213" s="243">
        <f t="shared" si="9"/>
        <v>4.2717654239686738</v>
      </c>
      <c r="E213" s="243">
        <f t="shared" si="9"/>
        <v>4.461094459462152</v>
      </c>
      <c r="F213" s="243">
        <f t="shared" si="9"/>
        <v>4.0265006322313246</v>
      </c>
      <c r="G213" s="243">
        <f t="shared" si="9"/>
        <v>3.1544185803817131</v>
      </c>
      <c r="H213" s="243">
        <f t="shared" si="9"/>
        <v>3.1544185803817131</v>
      </c>
      <c r="I213" s="244">
        <f t="shared" si="9"/>
        <v>3.1544185803817131</v>
      </c>
      <c r="J213" s="244">
        <f t="shared" si="9"/>
        <v>3.1544185803817131</v>
      </c>
      <c r="K213" s="245">
        <f t="shared" si="9"/>
        <v>3.1544185803817131</v>
      </c>
    </row>
    <row r="214" spans="2:11">
      <c r="B214" s="239" t="s">
        <v>430</v>
      </c>
      <c r="C214" s="243">
        <f t="shared" ref="C214:K214" si="10">SUMIF($N$7:$N$208,$B$214,C$7:C$208)</f>
        <v>5.9639999999999999E-2</v>
      </c>
      <c r="D214" s="243">
        <f t="shared" si="10"/>
        <v>7.3499999999999996E-2</v>
      </c>
      <c r="E214" s="243">
        <f t="shared" si="10"/>
        <v>0.27068999999999999</v>
      </c>
      <c r="F214" s="243">
        <f t="shared" si="10"/>
        <v>0.33999000000000001</v>
      </c>
      <c r="G214" s="243">
        <f t="shared" si="10"/>
        <v>0.36770999999999998</v>
      </c>
      <c r="H214" s="243">
        <f t="shared" si="10"/>
        <v>0.36770999999999998</v>
      </c>
      <c r="I214" s="244">
        <f t="shared" si="10"/>
        <v>0.36770999999999998</v>
      </c>
      <c r="J214" s="244">
        <f t="shared" si="10"/>
        <v>0.36770999999999998</v>
      </c>
      <c r="K214" s="245">
        <f t="shared" si="10"/>
        <v>0.36770999999999998</v>
      </c>
    </row>
    <row r="215" spans="2:11">
      <c r="B215" s="239" t="s">
        <v>431</v>
      </c>
      <c r="C215" s="243">
        <f t="shared" ref="C215:K215" si="11">SUMIF($N$7:$N$208,$B$215,C$7:C$208)</f>
        <v>2.3212002722999996</v>
      </c>
      <c r="D215" s="243">
        <f t="shared" si="11"/>
        <v>1.17722780763</v>
      </c>
      <c r="E215" s="243">
        <f t="shared" si="11"/>
        <v>1.4332168191600001</v>
      </c>
      <c r="F215" s="243">
        <f t="shared" si="11"/>
        <v>1.7198875338435002</v>
      </c>
      <c r="G215" s="243">
        <f t="shared" si="11"/>
        <v>1.4261187101699999</v>
      </c>
      <c r="H215" s="243">
        <f t="shared" si="11"/>
        <v>1.4261187101699999</v>
      </c>
      <c r="I215" s="244">
        <f t="shared" si="11"/>
        <v>1.4261187101699999</v>
      </c>
      <c r="J215" s="244">
        <f t="shared" si="11"/>
        <v>1.4261187101699999</v>
      </c>
      <c r="K215" s="245">
        <f t="shared" si="11"/>
        <v>1.4261187101699999</v>
      </c>
    </row>
    <row r="216" spans="2:11">
      <c r="B216" s="246" t="s">
        <v>476</v>
      </c>
      <c r="C216" s="247">
        <f t="shared" ref="C216:K217" si="12">SUMIF($O$7:$O$208,$B216,C$7:C$208)</f>
        <v>1.46316289703541</v>
      </c>
      <c r="D216" s="247">
        <f t="shared" si="12"/>
        <v>1.465932402538332</v>
      </c>
      <c r="E216" s="247">
        <f t="shared" si="12"/>
        <v>1.3005311747267165</v>
      </c>
      <c r="F216" s="247">
        <f t="shared" si="12"/>
        <v>1.3307499899429305</v>
      </c>
      <c r="G216" s="247">
        <f t="shared" si="12"/>
        <v>1.0380499694841365</v>
      </c>
      <c r="H216" s="247">
        <f t="shared" si="12"/>
        <v>1.0380499694841365</v>
      </c>
      <c r="I216" s="247">
        <f t="shared" si="12"/>
        <v>1.0380499694841365</v>
      </c>
      <c r="J216" s="247">
        <f t="shared" si="12"/>
        <v>1.0380499694841365</v>
      </c>
      <c r="K216" s="248">
        <f t="shared" si="12"/>
        <v>1.0380499694841365</v>
      </c>
    </row>
    <row r="217" spans="2:11" ht="13.5" thickBot="1">
      <c r="B217" s="246" t="s">
        <v>475</v>
      </c>
      <c r="C217" s="247">
        <f t="shared" si="12"/>
        <v>0.49320843390000002</v>
      </c>
      <c r="D217" s="247">
        <f t="shared" si="12"/>
        <v>0.50991393390000006</v>
      </c>
      <c r="E217" s="247">
        <f t="shared" si="12"/>
        <v>0.55433943390000007</v>
      </c>
      <c r="F217" s="247">
        <f t="shared" si="12"/>
        <v>0.55433943390000007</v>
      </c>
      <c r="G217" s="247">
        <f t="shared" si="12"/>
        <v>0.55433943390000007</v>
      </c>
      <c r="H217" s="247">
        <f t="shared" si="12"/>
        <v>0.55433943390000007</v>
      </c>
      <c r="I217" s="247">
        <f t="shared" si="12"/>
        <v>0.55433943390000007</v>
      </c>
      <c r="J217" s="247">
        <f t="shared" si="12"/>
        <v>0.55433943390000007</v>
      </c>
      <c r="K217" s="248">
        <f t="shared" si="12"/>
        <v>0.55433943390000007</v>
      </c>
    </row>
    <row r="218" spans="2:11" ht="13.5" thickBot="1">
      <c r="B218" s="249" t="s">
        <v>428</v>
      </c>
      <c r="C218" s="250">
        <f t="shared" ref="C218:K218" si="13">SUM(C210:C215)</f>
        <v>7.6987896308780268</v>
      </c>
      <c r="D218" s="250">
        <f t="shared" si="13"/>
        <v>6.774094311460674</v>
      </c>
      <c r="E218" s="250">
        <f t="shared" si="13"/>
        <v>7.5394069648631525</v>
      </c>
      <c r="F218" s="250">
        <f t="shared" si="13"/>
        <v>7.4603638523158251</v>
      </c>
      <c r="G218" s="250">
        <f t="shared" si="13"/>
        <v>6.322232976792713</v>
      </c>
      <c r="H218" s="250">
        <f t="shared" si="13"/>
        <v>6.322232976792713</v>
      </c>
      <c r="I218" s="251">
        <f t="shared" si="13"/>
        <v>6.322232976792713</v>
      </c>
      <c r="J218" s="251">
        <f t="shared" si="13"/>
        <v>6.322232976792713</v>
      </c>
      <c r="K218" s="252">
        <f t="shared" si="13"/>
        <v>6.322232976792713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7.2794485986764718E-2</v>
      </c>
      <c r="D221" s="255">
        <f t="shared" ref="D221:K221" si="15">D210/D$218</f>
        <v>7.646917950693595E-2</v>
      </c>
      <c r="E221" s="255">
        <f t="shared" si="15"/>
        <v>6.870692036046662E-2</v>
      </c>
      <c r="F221" s="255">
        <f t="shared" si="15"/>
        <v>6.9434875316329372E-2</v>
      </c>
      <c r="G221" s="255">
        <f t="shared" si="15"/>
        <v>8.1934568972937105E-2</v>
      </c>
      <c r="H221" s="255">
        <f t="shared" si="15"/>
        <v>8.1934568972937105E-2</v>
      </c>
      <c r="I221" s="255">
        <f t="shared" si="15"/>
        <v>8.1934568972937105E-2</v>
      </c>
      <c r="J221" s="255">
        <f t="shared" si="15"/>
        <v>8.1934568972937105E-2</v>
      </c>
      <c r="K221" s="256">
        <f t="shared" si="15"/>
        <v>8.1934568972937105E-2</v>
      </c>
    </row>
    <row r="222" spans="2:11" ht="15">
      <c r="B222" s="257" t="s">
        <v>25</v>
      </c>
      <c r="C222" s="258">
        <f t="shared" ref="C222:K226" si="16">C211/C$218</f>
        <v>3.3209309314098164E-2</v>
      </c>
      <c r="D222" s="258">
        <f t="shared" si="16"/>
        <v>4.17527617652865E-2</v>
      </c>
      <c r="E222" s="258">
        <f t="shared" si="16"/>
        <v>4.7910433012095195E-2</v>
      </c>
      <c r="F222" s="258">
        <f t="shared" si="16"/>
        <v>4.836175010807317E-2</v>
      </c>
      <c r="G222" s="258">
        <f t="shared" si="16"/>
        <v>5.7067851448276273E-2</v>
      </c>
      <c r="H222" s="258">
        <f t="shared" si="16"/>
        <v>5.7067851448276273E-2</v>
      </c>
      <c r="I222" s="258">
        <f t="shared" si="16"/>
        <v>5.7067851448276273E-2</v>
      </c>
      <c r="J222" s="258">
        <f t="shared" si="16"/>
        <v>5.7067851448276273E-2</v>
      </c>
      <c r="K222" s="259">
        <f t="shared" si="16"/>
        <v>5.7067851448276273E-2</v>
      </c>
    </row>
    <row r="223" spans="2:11" ht="15">
      <c r="B223" s="257" t="s">
        <v>239</v>
      </c>
      <c r="C223" s="258">
        <f t="shared" si="16"/>
        <v>5.637886223817988E-2</v>
      </c>
      <c r="D223" s="258">
        <f t="shared" si="16"/>
        <v>6.6540924775345428E-2</v>
      </c>
      <c r="E223" s="258">
        <f t="shared" si="16"/>
        <v>6.5678905822135578E-2</v>
      </c>
      <c r="F223" s="258">
        <f t="shared" si="16"/>
        <v>6.6374778737673459E-2</v>
      </c>
      <c r="G223" s="258">
        <f t="shared" si="16"/>
        <v>7.8323592600538158E-2</v>
      </c>
      <c r="H223" s="258">
        <f t="shared" si="16"/>
        <v>7.8323592600538158E-2</v>
      </c>
      <c r="I223" s="258">
        <f t="shared" si="16"/>
        <v>7.8323592600538158E-2</v>
      </c>
      <c r="J223" s="258">
        <f t="shared" si="16"/>
        <v>7.8323592600538158E-2</v>
      </c>
      <c r="K223" s="259">
        <f t="shared" si="16"/>
        <v>7.8323592600538158E-2</v>
      </c>
    </row>
    <row r="224" spans="2:11" ht="15">
      <c r="B224" s="257" t="s">
        <v>429</v>
      </c>
      <c r="C224" s="258">
        <f t="shared" si="16"/>
        <v>0.52836869605672099</v>
      </c>
      <c r="D224" s="258">
        <f t="shared" si="16"/>
        <v>0.63060318140855176</v>
      </c>
      <c r="E224" s="258">
        <f t="shared" si="16"/>
        <v>0.59170362871413518</v>
      </c>
      <c r="F224" s="258">
        <f t="shared" si="16"/>
        <v>0.53971906892737276</v>
      </c>
      <c r="G224" s="258">
        <f t="shared" si="16"/>
        <v>0.49894057874184172</v>
      </c>
      <c r="H224" s="258">
        <f t="shared" si="16"/>
        <v>0.49894057874184172</v>
      </c>
      <c r="I224" s="258">
        <f t="shared" si="16"/>
        <v>0.49894057874184172</v>
      </c>
      <c r="J224" s="258">
        <f t="shared" si="16"/>
        <v>0.49894057874184172</v>
      </c>
      <c r="K224" s="259">
        <f t="shared" si="16"/>
        <v>0.49894057874184172</v>
      </c>
    </row>
    <row r="225" spans="2:11" ht="15">
      <c r="B225" s="257" t="s">
        <v>430</v>
      </c>
      <c r="C225" s="258">
        <f t="shared" si="16"/>
        <v>7.7466722510247639E-3</v>
      </c>
      <c r="D225" s="258">
        <f t="shared" si="16"/>
        <v>1.0850158946805607E-2</v>
      </c>
      <c r="E225" s="258">
        <f t="shared" si="16"/>
        <v>3.5903354370115673E-2</v>
      </c>
      <c r="F225" s="258">
        <f t="shared" si="16"/>
        <v>4.5572844264755434E-2</v>
      </c>
      <c r="G225" s="258">
        <f t="shared" si="16"/>
        <v>5.8161412486659153E-2</v>
      </c>
      <c r="H225" s="258">
        <f t="shared" si="16"/>
        <v>5.8161412486659153E-2</v>
      </c>
      <c r="I225" s="258">
        <f t="shared" si="16"/>
        <v>5.8161412486659153E-2</v>
      </c>
      <c r="J225" s="258">
        <f t="shared" si="16"/>
        <v>5.8161412486659153E-2</v>
      </c>
      <c r="K225" s="259">
        <f t="shared" si="16"/>
        <v>5.8161412486659153E-2</v>
      </c>
    </row>
    <row r="226" spans="2:11" ht="15.75" thickBot="1">
      <c r="B226" s="260" t="s">
        <v>431</v>
      </c>
      <c r="C226" s="261">
        <f t="shared" si="16"/>
        <v>0.3015019741532115</v>
      </c>
      <c r="D226" s="261">
        <f t="shared" si="16"/>
        <v>0.17378379359707477</v>
      </c>
      <c r="E226" s="261">
        <f t="shared" si="16"/>
        <v>0.19009675772105164</v>
      </c>
      <c r="F226" s="261">
        <f t="shared" si="16"/>
        <v>0.23053668264579583</v>
      </c>
      <c r="G226" s="261">
        <f t="shared" si="16"/>
        <v>0.22557199574974759</v>
      </c>
      <c r="H226" s="261">
        <f t="shared" si="16"/>
        <v>0.22557199574974759</v>
      </c>
      <c r="I226" s="261">
        <f t="shared" si="16"/>
        <v>0.22557199574974759</v>
      </c>
      <c r="J226" s="261">
        <f t="shared" si="16"/>
        <v>0.22557199574974759</v>
      </c>
      <c r="K226" s="262">
        <f t="shared" si="16"/>
        <v>0.22557199574974759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O227"/>
  <sheetViews>
    <sheetView showGridLines="0" topLeftCell="A196" workbookViewId="0">
      <selection sqref="A1:M32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450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330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226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</v>
      </c>
      <c r="D9" s="225">
        <v>0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</v>
      </c>
      <c r="D13" s="225">
        <v>0</v>
      </c>
      <c r="E13" s="221">
        <v>0</v>
      </c>
      <c r="F13" s="225">
        <v>0</v>
      </c>
      <c r="G13" s="225">
        <v>0</v>
      </c>
      <c r="H13" s="225">
        <v>0</v>
      </c>
      <c r="I13" s="226">
        <v>0</v>
      </c>
      <c r="J13" s="226">
        <v>0</v>
      </c>
      <c r="K13" s="227">
        <v>0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1.0567516819333334</v>
      </c>
      <c r="D15" s="225">
        <v>1.446064479199999</v>
      </c>
      <c r="E15" s="221">
        <v>1.8272475161999993</v>
      </c>
      <c r="F15" s="225">
        <v>2.7843088514163621</v>
      </c>
      <c r="G15" s="225">
        <v>3.3828027876500051</v>
      </c>
      <c r="H15" s="225">
        <v>3.3828027876500051</v>
      </c>
      <c r="I15" s="226">
        <v>3.3828027876500051</v>
      </c>
      <c r="J15" s="226">
        <v>3.3828027876500051</v>
      </c>
      <c r="K15" s="227">
        <v>3.3828027876500051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0.23250000000000001</v>
      </c>
      <c r="D16" s="225">
        <v>0.23250000000000001</v>
      </c>
      <c r="E16" s="221">
        <v>0.23250000000000001</v>
      </c>
      <c r="F16" s="225">
        <v>0.17360000000000003</v>
      </c>
      <c r="G16" s="225">
        <v>0.1457</v>
      </c>
      <c r="H16" s="225">
        <v>0.1457</v>
      </c>
      <c r="I16" s="226">
        <v>0.1457</v>
      </c>
      <c r="J16" s="226">
        <v>0.1457</v>
      </c>
      <c r="K16" s="227">
        <v>0.1457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7.4399999999999994E-2</v>
      </c>
      <c r="D22" s="225">
        <v>6.233325E-2</v>
      </c>
      <c r="E22" s="221">
        <v>7.6042999999999999E-2</v>
      </c>
      <c r="F22" s="225">
        <v>6.9192000000000004E-2</v>
      </c>
      <c r="G22" s="225">
        <v>6.4062740000000007E-2</v>
      </c>
      <c r="H22" s="225">
        <v>6.4062740000000007E-2</v>
      </c>
      <c r="I22" s="226">
        <v>6.4062740000000007E-2</v>
      </c>
      <c r="J22" s="226">
        <v>6.4062740000000007E-2</v>
      </c>
      <c r="K22" s="227">
        <v>6.4062740000000007E-2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0.594712091</v>
      </c>
      <c r="D23" s="225">
        <v>0.5865860644492491</v>
      </c>
      <c r="E23" s="221">
        <v>0.58046378199610149</v>
      </c>
      <c r="F23" s="225">
        <v>0.56947303799999993</v>
      </c>
      <c r="G23" s="225">
        <v>0.77276601599999994</v>
      </c>
      <c r="H23" s="225">
        <v>0.77276601599999994</v>
      </c>
      <c r="I23" s="226">
        <v>0.77276601599999994</v>
      </c>
      <c r="J23" s="226">
        <v>0.77276601599999994</v>
      </c>
      <c r="K23" s="227">
        <v>0.77276601599999994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0</v>
      </c>
      <c r="D30" s="225">
        <v>0</v>
      </c>
      <c r="E30" s="221">
        <v>0</v>
      </c>
      <c r="F30" s="225">
        <v>0</v>
      </c>
      <c r="G30" s="225">
        <v>0</v>
      </c>
      <c r="H30" s="225">
        <v>0</v>
      </c>
      <c r="I30" s="226">
        <v>0</v>
      </c>
      <c r="J30" s="226">
        <v>0</v>
      </c>
      <c r="K30" s="227">
        <v>0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3.3182614733899995E-2</v>
      </c>
      <c r="D32" s="225">
        <v>3.1318942616499999E-2</v>
      </c>
      <c r="E32" s="221">
        <v>3.70082633508E-2</v>
      </c>
      <c r="F32" s="225">
        <v>2.6736628124999998E-2</v>
      </c>
      <c r="G32" s="225">
        <v>2.3220747501000002E-2</v>
      </c>
      <c r="H32" s="225">
        <v>2.3220747501000002E-2</v>
      </c>
      <c r="I32" s="226">
        <v>2.3220747501000002E-2</v>
      </c>
      <c r="J32" s="226">
        <v>2.3220747501000002E-2</v>
      </c>
      <c r="K32" s="227">
        <v>2.3220747501000002E-2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57.97</v>
      </c>
      <c r="D37" s="225">
        <v>57.97</v>
      </c>
      <c r="E37" s="221">
        <v>57.97</v>
      </c>
      <c r="F37" s="225">
        <v>57.97</v>
      </c>
      <c r="G37" s="225">
        <v>57.97</v>
      </c>
      <c r="H37" s="225">
        <v>57.97</v>
      </c>
      <c r="I37" s="226">
        <v>57.97</v>
      </c>
      <c r="J37" s="226">
        <v>57.97</v>
      </c>
      <c r="K37" s="227">
        <v>57.97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0.18666162413813725</v>
      </c>
      <c r="D38" s="225">
        <v>0.22103798278709003</v>
      </c>
      <c r="E38" s="221">
        <v>0.25535233545261077</v>
      </c>
      <c r="F38" s="225">
        <v>0.19060976657786091</v>
      </c>
      <c r="G38" s="225">
        <v>0.26783017105479423</v>
      </c>
      <c r="H38" s="225">
        <v>0.26783017105479423</v>
      </c>
      <c r="I38" s="226">
        <v>0.26783017105479423</v>
      </c>
      <c r="J38" s="226">
        <v>0.26783017105479423</v>
      </c>
      <c r="K38" s="227">
        <v>0.26783017105479423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</v>
      </c>
      <c r="D42" s="225">
        <v>0</v>
      </c>
      <c r="E42" s="221">
        <v>0</v>
      </c>
      <c r="F42" s="225">
        <v>0</v>
      </c>
      <c r="G42" s="225">
        <v>0</v>
      </c>
      <c r="H42" s="225">
        <v>0</v>
      </c>
      <c r="I42" s="226">
        <v>0</v>
      </c>
      <c r="J42" s="226">
        <v>0</v>
      </c>
      <c r="K42" s="227">
        <v>0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0</v>
      </c>
      <c r="D43" s="225">
        <v>0</v>
      </c>
      <c r="E43" s="221">
        <v>0</v>
      </c>
      <c r="F43" s="225">
        <v>0</v>
      </c>
      <c r="G43" s="225">
        <v>0</v>
      </c>
      <c r="H43" s="225">
        <v>0</v>
      </c>
      <c r="I43" s="226">
        <v>0</v>
      </c>
      <c r="J43" s="226">
        <v>0</v>
      </c>
      <c r="K43" s="227">
        <v>0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</v>
      </c>
      <c r="D44" s="225">
        <v>0</v>
      </c>
      <c r="E44" s="221">
        <v>0</v>
      </c>
      <c r="F44" s="225">
        <v>0</v>
      </c>
      <c r="G44" s="225">
        <v>0</v>
      </c>
      <c r="H44" s="225">
        <v>0</v>
      </c>
      <c r="I44" s="226">
        <v>0</v>
      </c>
      <c r="J44" s="226">
        <v>0</v>
      </c>
      <c r="K44" s="227">
        <v>0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0.15437999999999999</v>
      </c>
      <c r="D49" s="225">
        <v>0.15437999999999999</v>
      </c>
      <c r="E49" s="221">
        <v>0.15437999999999999</v>
      </c>
      <c r="F49" s="225">
        <v>0.15437999999999999</v>
      </c>
      <c r="G49" s="225">
        <v>0.15437999999999999</v>
      </c>
      <c r="H49" s="225">
        <v>0.15437999999999999</v>
      </c>
      <c r="I49" s="226">
        <v>0.15437999999999999</v>
      </c>
      <c r="J49" s="226">
        <v>0.15437999999999999</v>
      </c>
      <c r="K49" s="227">
        <v>0.15437999999999999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3.4720000000000001E-2</v>
      </c>
      <c r="D51" s="225">
        <v>3.4720000000000001E-2</v>
      </c>
      <c r="E51" s="221">
        <v>3.4720000000000001E-2</v>
      </c>
      <c r="F51" s="225">
        <v>3.4720000000000001E-2</v>
      </c>
      <c r="G51" s="225">
        <v>3.3588500000000007E-2</v>
      </c>
      <c r="H51" s="225">
        <v>3.3588500000000007E-2</v>
      </c>
      <c r="I51" s="226">
        <v>3.3588500000000007E-2</v>
      </c>
      <c r="J51" s="226">
        <v>3.3588500000000007E-2</v>
      </c>
      <c r="K51" s="227">
        <v>3.3588500000000007E-2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0.29822000331699999</v>
      </c>
      <c r="D54" s="225">
        <v>0.29821999999999999</v>
      </c>
      <c r="E54" s="221">
        <v>0.29822000331699999</v>
      </c>
      <c r="F54" s="225">
        <v>0.29821999999999999</v>
      </c>
      <c r="G54" s="225">
        <v>0.32692599999999999</v>
      </c>
      <c r="H54" s="225">
        <v>0.32692599999999999</v>
      </c>
      <c r="I54" s="226">
        <v>0.32692599999999999</v>
      </c>
      <c r="J54" s="226">
        <v>0.32692599999999999</v>
      </c>
      <c r="K54" s="227">
        <v>0.32692599999999999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7.6724414099999991E-4</v>
      </c>
      <c r="D55" s="225">
        <v>1.7982903150000002E-3</v>
      </c>
      <c r="E55" s="221">
        <v>2.9121757740000003E-3</v>
      </c>
      <c r="F55" s="225">
        <v>1.6245931424000003E-2</v>
      </c>
      <c r="G55" s="225">
        <v>3.7004680718000005E-2</v>
      </c>
      <c r="H55" s="225">
        <v>3.7004680718000005E-2</v>
      </c>
      <c r="I55" s="226">
        <v>3.7004680718000005E-2</v>
      </c>
      <c r="J55" s="226">
        <v>3.7004680718000005E-2</v>
      </c>
      <c r="K55" s="227">
        <v>3.7004680718000005E-2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0</v>
      </c>
      <c r="E60" s="221">
        <v>0</v>
      </c>
      <c r="F60" s="225">
        <v>0</v>
      </c>
      <c r="G60" s="225">
        <v>0</v>
      </c>
      <c r="H60" s="225">
        <v>0</v>
      </c>
      <c r="I60" s="226">
        <v>0</v>
      </c>
      <c r="J60" s="226">
        <v>0</v>
      </c>
      <c r="K60" s="227">
        <v>0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4.6499999999999996E-3</v>
      </c>
      <c r="D64" s="225">
        <v>5.579999999999999E-3</v>
      </c>
      <c r="E64" s="221">
        <v>7.7499999999999999E-3</v>
      </c>
      <c r="F64" s="225">
        <v>6.1620249999999998E-3</v>
      </c>
      <c r="G64" s="225">
        <v>4.4367199999999999E-3</v>
      </c>
      <c r="H64" s="225">
        <v>4.4367199999999999E-3</v>
      </c>
      <c r="I64" s="226">
        <v>4.4367199999999999E-3</v>
      </c>
      <c r="J64" s="226">
        <v>4.4367199999999999E-3</v>
      </c>
      <c r="K64" s="227">
        <v>4.4367199999999999E-3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</v>
      </c>
      <c r="D65" s="225">
        <v>0</v>
      </c>
      <c r="E65" s="221">
        <v>0</v>
      </c>
      <c r="F65" s="225">
        <v>0</v>
      </c>
      <c r="G65" s="225">
        <v>0</v>
      </c>
      <c r="H65" s="225">
        <v>0</v>
      </c>
      <c r="I65" s="226">
        <v>0</v>
      </c>
      <c r="J65" s="226">
        <v>0</v>
      </c>
      <c r="K65" s="227">
        <v>0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4.8758997223114697</v>
      </c>
      <c r="D67" s="225">
        <v>5.4034206816515935</v>
      </c>
      <c r="E67" s="221">
        <v>4.5567191411713965</v>
      </c>
      <c r="F67" s="225">
        <v>2.48816940544822</v>
      </c>
      <c r="G67" s="225">
        <v>2.0040713005403616</v>
      </c>
      <c r="H67" s="225">
        <v>2.0040713005403616</v>
      </c>
      <c r="I67" s="226">
        <v>2.0040713005403616</v>
      </c>
      <c r="J67" s="226">
        <v>2.0040713005403616</v>
      </c>
      <c r="K67" s="227">
        <v>2.0040713005403616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7.8632764343101236E-2</v>
      </c>
      <c r="D68" s="225">
        <v>8.0399693899460736E-2</v>
      </c>
      <c r="E68" s="221">
        <v>8.2286483626875032E-2</v>
      </c>
      <c r="F68" s="225">
        <v>8.5389970572941926E-2</v>
      </c>
      <c r="G68" s="225">
        <v>8.7474807671039476E-2</v>
      </c>
      <c r="H68" s="225">
        <v>8.7474807671039476E-2</v>
      </c>
      <c r="I68" s="226">
        <v>8.7474807671039476E-2</v>
      </c>
      <c r="J68" s="226">
        <v>8.7474807671039476E-2</v>
      </c>
      <c r="K68" s="227">
        <v>8.7474807671039476E-2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4.2469999999999999E-3</v>
      </c>
      <c r="D71" s="225">
        <v>4.2469999999999999E-3</v>
      </c>
      <c r="E71" s="221">
        <v>4.2469999999999999E-3</v>
      </c>
      <c r="F71" s="225">
        <v>6.0140000000000002E-3</v>
      </c>
      <c r="G71" s="225">
        <v>6.510000000000001E-3</v>
      </c>
      <c r="H71" s="225">
        <v>6.510000000000001E-3</v>
      </c>
      <c r="I71" s="226">
        <v>6.510000000000001E-3</v>
      </c>
      <c r="J71" s="226">
        <v>6.510000000000001E-3</v>
      </c>
      <c r="K71" s="227">
        <v>6.510000000000001E-3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5.1902707997999986</v>
      </c>
      <c r="D72" s="225">
        <v>5.4410937222515265</v>
      </c>
      <c r="E72" s="221">
        <v>4.0593423822696977</v>
      </c>
      <c r="F72" s="225">
        <v>1.5542160429571432</v>
      </c>
      <c r="G72" s="225">
        <v>0.88974699289999992</v>
      </c>
      <c r="H72" s="225">
        <v>0.88974699289999992</v>
      </c>
      <c r="I72" s="226">
        <v>0.88974699289999992</v>
      </c>
      <c r="J72" s="226">
        <v>0.88974699289999992</v>
      </c>
      <c r="K72" s="227">
        <v>0.88974699289999992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0.36931257752599644</v>
      </c>
      <c r="D74" s="225">
        <v>0.26276524474925211</v>
      </c>
      <c r="E74" s="221">
        <v>0.26687482163301479</v>
      </c>
      <c r="F74" s="225">
        <v>0.26918432139334542</v>
      </c>
      <c r="G74" s="225">
        <v>0.27182135733727808</v>
      </c>
      <c r="H74" s="225">
        <v>0.27182135733727808</v>
      </c>
      <c r="I74" s="226">
        <v>0.27182135733727808</v>
      </c>
      <c r="J74" s="226">
        <v>0.27182135733727808</v>
      </c>
      <c r="K74" s="227">
        <v>0.27182135733727808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0.13081999999999999</v>
      </c>
      <c r="D83" s="225">
        <v>0.15468999999999999</v>
      </c>
      <c r="E83" s="221">
        <v>0.11625000000000001</v>
      </c>
      <c r="F83" s="225">
        <v>0.30085490699999995</v>
      </c>
      <c r="G83" s="225">
        <v>0.29218399</v>
      </c>
      <c r="H83" s="225">
        <v>0.29218399</v>
      </c>
      <c r="I83" s="226">
        <v>0.29218399</v>
      </c>
      <c r="J83" s="226">
        <v>0.29218399</v>
      </c>
      <c r="K83" s="227">
        <v>0.29218399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5.9985000000000004E-3</v>
      </c>
      <c r="D84" s="225">
        <v>4.712E-3</v>
      </c>
      <c r="E84" s="221">
        <v>4.5259999999999996E-3</v>
      </c>
      <c r="F84" s="225">
        <v>3.2878600000000001E-3</v>
      </c>
      <c r="G84" s="225">
        <v>8.9899999999999995E-4</v>
      </c>
      <c r="H84" s="225">
        <v>8.9899999999999995E-4</v>
      </c>
      <c r="I84" s="226">
        <v>8.9899999999999995E-4</v>
      </c>
      <c r="J84" s="226">
        <v>8.9899999999999995E-4</v>
      </c>
      <c r="K84" s="227">
        <v>8.9899999999999995E-4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0.34410000000000002</v>
      </c>
      <c r="D85" s="225">
        <v>0.34410000000000002</v>
      </c>
      <c r="E85" s="221">
        <v>0.34410000000000002</v>
      </c>
      <c r="F85" s="225">
        <v>0.34410000000000002</v>
      </c>
      <c r="G85" s="225">
        <v>0.34410000000000002</v>
      </c>
      <c r="H85" s="225">
        <v>0.34410000000000002</v>
      </c>
      <c r="I85" s="226">
        <v>0.34410000000000002</v>
      </c>
      <c r="J85" s="226">
        <v>0.34410000000000002</v>
      </c>
      <c r="K85" s="227">
        <v>0.34410000000000002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</v>
      </c>
      <c r="D86" s="225">
        <v>0</v>
      </c>
      <c r="E86" s="221">
        <v>0</v>
      </c>
      <c r="F86" s="225">
        <v>0</v>
      </c>
      <c r="G86" s="225">
        <v>0</v>
      </c>
      <c r="H86" s="225">
        <v>0</v>
      </c>
      <c r="I86" s="226">
        <v>0</v>
      </c>
      <c r="J86" s="226">
        <v>0</v>
      </c>
      <c r="K86" s="227">
        <v>0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</v>
      </c>
      <c r="D87" s="225">
        <v>0</v>
      </c>
      <c r="E87" s="221">
        <v>0</v>
      </c>
      <c r="F87" s="225">
        <v>0</v>
      </c>
      <c r="G87" s="225">
        <v>0</v>
      </c>
      <c r="H87" s="225">
        <v>0</v>
      </c>
      <c r="I87" s="226">
        <v>0</v>
      </c>
      <c r="J87" s="226">
        <v>0</v>
      </c>
      <c r="K87" s="227">
        <v>0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4.836E-2</v>
      </c>
      <c r="D89" s="225">
        <v>4.2160000000000003E-2</v>
      </c>
      <c r="E89" s="221">
        <v>1.8631000000000002E-2</v>
      </c>
      <c r="F89" s="225">
        <v>1.6150999999999999E-2</v>
      </c>
      <c r="G89" s="225">
        <v>1.6150999999999999E-2</v>
      </c>
      <c r="H89" s="225">
        <v>1.6150999999999999E-2</v>
      </c>
      <c r="I89" s="226">
        <v>1.6150999999999999E-2</v>
      </c>
      <c r="J89" s="226">
        <v>1.6150999999999999E-2</v>
      </c>
      <c r="K89" s="227">
        <v>1.6150999999999999E-2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0.81222606467992153</v>
      </c>
      <c r="D91" s="225">
        <v>0.77158999999999989</v>
      </c>
      <c r="E91" s="221">
        <v>1.0265107499999999</v>
      </c>
      <c r="F91" s="225">
        <v>0.823449125</v>
      </c>
      <c r="G91" s="225">
        <v>0.67101050000000007</v>
      </c>
      <c r="H91" s="225">
        <v>0.67101050000000007</v>
      </c>
      <c r="I91" s="226">
        <v>0.67101050000000007</v>
      </c>
      <c r="J91" s="226">
        <v>0.67101050000000007</v>
      </c>
      <c r="K91" s="227">
        <v>0.67101050000000007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0.29822930000000003</v>
      </c>
      <c r="D93" s="225">
        <v>0.44873554000000004</v>
      </c>
      <c r="E93" s="221">
        <v>0.35133509000000002</v>
      </c>
      <c r="F93" s="225">
        <v>0.26724747535817012</v>
      </c>
      <c r="G93" s="225">
        <v>0.12133390085817013</v>
      </c>
      <c r="H93" s="225">
        <v>0.12133390085817013</v>
      </c>
      <c r="I93" s="226">
        <v>0.12133390085817013</v>
      </c>
      <c r="J93" s="226">
        <v>0.12133390085817013</v>
      </c>
      <c r="K93" s="227">
        <v>0.12133390085817013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0</v>
      </c>
      <c r="E95" s="221">
        <v>0</v>
      </c>
      <c r="F95" s="225">
        <v>0</v>
      </c>
      <c r="G95" s="225">
        <v>0</v>
      </c>
      <c r="H95" s="225">
        <v>0</v>
      </c>
      <c r="I95" s="226">
        <v>0</v>
      </c>
      <c r="J95" s="226">
        <v>0</v>
      </c>
      <c r="K95" s="227">
        <v>0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4.5259999999999996E-3</v>
      </c>
      <c r="D101" s="225">
        <v>4.5259999999999996E-3</v>
      </c>
      <c r="E101" s="221">
        <v>3.1930000000000001E-3</v>
      </c>
      <c r="F101" s="225">
        <v>3.1000000000000003E-3</v>
      </c>
      <c r="G101" s="225">
        <v>4.0300000000000006E-3</v>
      </c>
      <c r="H101" s="225">
        <v>4.0300000000000006E-3</v>
      </c>
      <c r="I101" s="226">
        <v>4.0300000000000006E-3</v>
      </c>
      <c r="J101" s="226">
        <v>4.0300000000000006E-3</v>
      </c>
      <c r="K101" s="227">
        <v>4.0300000000000006E-3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4.7049581777777646E-4</v>
      </c>
      <c r="D106" s="225">
        <v>3.7744176505050483E-4</v>
      </c>
      <c r="E106" s="221">
        <v>2.6966083196969622E-4</v>
      </c>
      <c r="F106" s="225">
        <v>2.407572375E-4</v>
      </c>
      <c r="G106" s="225">
        <v>2.5374517882246144E-4</v>
      </c>
      <c r="H106" s="225">
        <v>2.5374517882246144E-4</v>
      </c>
      <c r="I106" s="226">
        <v>2.5374517882246144E-4</v>
      </c>
      <c r="J106" s="226">
        <v>2.5374517882246144E-4</v>
      </c>
      <c r="K106" s="227">
        <v>2.5374517882246144E-4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9.7106880000000007E-2</v>
      </c>
      <c r="D107" s="225">
        <v>8.7806880000000004E-2</v>
      </c>
      <c r="E107" s="221">
        <v>7.8506880000000001E-2</v>
      </c>
      <c r="F107" s="225">
        <v>6.9206879999999998E-2</v>
      </c>
      <c r="G107" s="225">
        <v>9.6580499999999996E-3</v>
      </c>
      <c r="H107" s="225">
        <v>9.6580499999999996E-3</v>
      </c>
      <c r="I107" s="226">
        <v>9.6580499999999996E-3</v>
      </c>
      <c r="J107" s="226">
        <v>9.6580499999999996E-3</v>
      </c>
      <c r="K107" s="227">
        <v>9.6580499999999996E-3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9.2638120196105594E-3</v>
      </c>
      <c r="D108" s="225">
        <v>7.5777523497561729E-3</v>
      </c>
      <c r="E108" s="221">
        <v>5.820138828106002E-3</v>
      </c>
      <c r="F108" s="225">
        <v>3.7859921800000003E-3</v>
      </c>
      <c r="G108" s="225">
        <v>4.6935701900000003E-3</v>
      </c>
      <c r="H108" s="225">
        <v>4.6935701900000003E-3</v>
      </c>
      <c r="I108" s="226">
        <v>4.6935701900000003E-3</v>
      </c>
      <c r="J108" s="226">
        <v>4.6935701900000003E-3</v>
      </c>
      <c r="K108" s="227">
        <v>4.6935701900000003E-3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0</v>
      </c>
      <c r="E109" s="221">
        <v>0</v>
      </c>
      <c r="F109" s="225">
        <v>0</v>
      </c>
      <c r="G109" s="225">
        <v>0</v>
      </c>
      <c r="H109" s="225">
        <v>0</v>
      </c>
      <c r="I109" s="226">
        <v>0</v>
      </c>
      <c r="J109" s="226">
        <v>0</v>
      </c>
      <c r="K109" s="227">
        <v>0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</v>
      </c>
      <c r="E112" s="221">
        <v>0</v>
      </c>
      <c r="F112" s="225">
        <v>0</v>
      </c>
      <c r="G112" s="225">
        <v>0</v>
      </c>
      <c r="H112" s="225">
        <v>0</v>
      </c>
      <c r="I112" s="226">
        <v>0</v>
      </c>
      <c r="J112" s="226">
        <v>0</v>
      </c>
      <c r="K112" s="227">
        <v>0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2.4847877777777762E-3</v>
      </c>
      <c r="D115" s="225">
        <v>2.4847877777777762E-3</v>
      </c>
      <c r="E115" s="221">
        <v>3.0070000000000001E-3</v>
      </c>
      <c r="F115" s="225">
        <v>2.2599E-3</v>
      </c>
      <c r="G115" s="225">
        <v>1.6000960000000001E-3</v>
      </c>
      <c r="H115" s="225">
        <v>1.6000960000000001E-3</v>
      </c>
      <c r="I115" s="226">
        <v>1.6000960000000001E-3</v>
      </c>
      <c r="J115" s="226">
        <v>1.6000960000000001E-3</v>
      </c>
      <c r="K115" s="227">
        <v>1.6000960000000001E-3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</v>
      </c>
      <c r="D119" s="225">
        <v>0</v>
      </c>
      <c r="E119" s="221">
        <v>0</v>
      </c>
      <c r="F119" s="225">
        <v>0</v>
      </c>
      <c r="G119" s="225">
        <v>0</v>
      </c>
      <c r="H119" s="225">
        <v>0</v>
      </c>
      <c r="I119" s="226">
        <v>0</v>
      </c>
      <c r="J119" s="226">
        <v>0</v>
      </c>
      <c r="K119" s="227">
        <v>0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1.1054599999999999E-3</v>
      </c>
      <c r="D121" s="225">
        <v>1.0233099999999999E-3</v>
      </c>
      <c r="E121" s="221">
        <v>1.4086399999999998E-3</v>
      </c>
      <c r="F121" s="225">
        <v>1.6429999999999999E-3</v>
      </c>
      <c r="G121" s="225">
        <v>1.6429999999999999E-3</v>
      </c>
      <c r="H121" s="225">
        <v>1.6429999999999999E-3</v>
      </c>
      <c r="I121" s="226">
        <v>1.6429999999999999E-3</v>
      </c>
      <c r="J121" s="226">
        <v>1.6429999999999999E-3</v>
      </c>
      <c r="K121" s="227">
        <v>1.6429999999999999E-3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0.22475000000000001</v>
      </c>
      <c r="D130" s="225">
        <v>0.19756703000000003</v>
      </c>
      <c r="E130" s="221">
        <v>0.13765984000000001</v>
      </c>
      <c r="F130" s="225">
        <v>7.8190679999999999E-2</v>
      </c>
      <c r="G130" s="225">
        <v>7.4979389999999993E-2</v>
      </c>
      <c r="H130" s="225">
        <v>7.4979389999999993E-2</v>
      </c>
      <c r="I130" s="226">
        <v>7.4979389999999993E-2</v>
      </c>
      <c r="J130" s="226">
        <v>7.4979389999999993E-2</v>
      </c>
      <c r="K130" s="227">
        <v>7.4979389999999993E-2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4.1540000000000001E-2</v>
      </c>
      <c r="D131" s="225">
        <v>4.4949999999999997E-2</v>
      </c>
      <c r="E131" s="221">
        <v>4.7119999999999995E-2</v>
      </c>
      <c r="F131" s="225">
        <v>4.4330000000000001E-2</v>
      </c>
      <c r="G131" s="225">
        <v>2.7899999999999998E-2</v>
      </c>
      <c r="H131" s="225">
        <v>2.7899999999999998E-2</v>
      </c>
      <c r="I131" s="226">
        <v>2.7899999999999998E-2</v>
      </c>
      <c r="J131" s="226">
        <v>2.7899999999999998E-2</v>
      </c>
      <c r="K131" s="227">
        <v>2.7899999999999998E-2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</v>
      </c>
      <c r="D134" s="225">
        <v>0</v>
      </c>
      <c r="E134" s="221">
        <v>0</v>
      </c>
      <c r="F134" s="225">
        <v>0</v>
      </c>
      <c r="G134" s="225">
        <v>0</v>
      </c>
      <c r="H134" s="225">
        <v>0</v>
      </c>
      <c r="I134" s="226">
        <v>0</v>
      </c>
      <c r="J134" s="226">
        <v>0</v>
      </c>
      <c r="K134" s="227">
        <v>0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</v>
      </c>
      <c r="D136" s="225">
        <v>0</v>
      </c>
      <c r="E136" s="221">
        <v>0</v>
      </c>
      <c r="F136" s="225">
        <v>0</v>
      </c>
      <c r="G136" s="225">
        <v>0</v>
      </c>
      <c r="H136" s="225">
        <v>0</v>
      </c>
      <c r="I136" s="226">
        <v>0</v>
      </c>
      <c r="J136" s="226">
        <v>0</v>
      </c>
      <c r="K136" s="227">
        <v>0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0.80718430961600007</v>
      </c>
      <c r="D137" s="225">
        <v>0.8496031140150001</v>
      </c>
      <c r="E137" s="221">
        <v>0.98208463871600005</v>
      </c>
      <c r="F137" s="225">
        <v>0.75124671534100007</v>
      </c>
      <c r="G137" s="225">
        <v>0.65113937445000003</v>
      </c>
      <c r="H137" s="225">
        <v>0.65113937445000003</v>
      </c>
      <c r="I137" s="226">
        <v>0.65113937445000003</v>
      </c>
      <c r="J137" s="226">
        <v>0.65113937445000003</v>
      </c>
      <c r="K137" s="227">
        <v>0.65113937445000003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</v>
      </c>
      <c r="D144" s="225">
        <v>0</v>
      </c>
      <c r="E144" s="221">
        <v>0</v>
      </c>
      <c r="F144" s="225">
        <v>0</v>
      </c>
      <c r="G144" s="225">
        <v>0</v>
      </c>
      <c r="H144" s="225">
        <v>0</v>
      </c>
      <c r="I144" s="226">
        <v>0</v>
      </c>
      <c r="J144" s="226">
        <v>0</v>
      </c>
      <c r="K144" s="227">
        <v>0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</v>
      </c>
      <c r="E145" s="221">
        <v>0</v>
      </c>
      <c r="F145" s="225">
        <v>0</v>
      </c>
      <c r="G145" s="225">
        <v>0</v>
      </c>
      <c r="H145" s="225">
        <v>0</v>
      </c>
      <c r="I145" s="226">
        <v>0</v>
      </c>
      <c r="J145" s="226">
        <v>0</v>
      </c>
      <c r="K145" s="227">
        <v>0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0.14697605739936501</v>
      </c>
      <c r="D146" s="225">
        <v>0.14697605739936501</v>
      </c>
      <c r="E146" s="221">
        <v>0.14697605739936501</v>
      </c>
      <c r="F146" s="225">
        <v>0.14697605739936501</v>
      </c>
      <c r="G146" s="225">
        <v>0.13716908091240276</v>
      </c>
      <c r="H146" s="225">
        <v>0.13716908091240276</v>
      </c>
      <c r="I146" s="226">
        <v>0.13716908091240276</v>
      </c>
      <c r="J146" s="226">
        <v>0.13716908091240276</v>
      </c>
      <c r="K146" s="227">
        <v>0.13716908091240276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9.8624559400000006E-2</v>
      </c>
      <c r="D147" s="225">
        <v>0.10234455940000002</v>
      </c>
      <c r="E147" s="221">
        <v>5.354877999999999E-2</v>
      </c>
      <c r="F147" s="225">
        <v>9.7755102400000002E-2</v>
      </c>
      <c r="G147" s="225">
        <v>8.6105709554000001E-2</v>
      </c>
      <c r="H147" s="225">
        <v>8.6105709554000001E-2</v>
      </c>
      <c r="I147" s="226">
        <v>8.6105709554000001E-2</v>
      </c>
      <c r="J147" s="226">
        <v>8.6105709554000001E-2</v>
      </c>
      <c r="K147" s="227">
        <v>8.6105709554000001E-2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1.24E-3</v>
      </c>
      <c r="D148" s="225">
        <v>1.24E-3</v>
      </c>
      <c r="E148" s="221">
        <v>1.24E-3</v>
      </c>
      <c r="F148" s="225">
        <v>1.24E-3</v>
      </c>
      <c r="G148" s="225">
        <v>1.24E-3</v>
      </c>
      <c r="H148" s="225">
        <v>1.24E-3</v>
      </c>
      <c r="I148" s="226">
        <v>1.24E-3</v>
      </c>
      <c r="J148" s="226">
        <v>1.24E-3</v>
      </c>
      <c r="K148" s="227">
        <v>1.24E-3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0.14295498719999999</v>
      </c>
      <c r="D149" s="225">
        <v>0.18554995439999999</v>
      </c>
      <c r="E149" s="221">
        <v>0.21585486000000001</v>
      </c>
      <c r="F149" s="225">
        <v>0.2347116702</v>
      </c>
      <c r="G149" s="225">
        <v>0.21302479560000001</v>
      </c>
      <c r="H149" s="225">
        <v>0.21302479560000001</v>
      </c>
      <c r="I149" s="226">
        <v>0.21302479560000001</v>
      </c>
      <c r="J149" s="226">
        <v>0.21302479560000001</v>
      </c>
      <c r="K149" s="227">
        <v>0.21302479560000001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0.56164396037147635</v>
      </c>
      <c r="D150" s="225">
        <v>0.51172047226966211</v>
      </c>
      <c r="E150" s="221">
        <v>0.52294000060364287</v>
      </c>
      <c r="F150" s="225">
        <v>0.53196025230516297</v>
      </c>
      <c r="G150" s="225">
        <v>0.55764203895987208</v>
      </c>
      <c r="H150" s="225">
        <v>0.55764203895987208</v>
      </c>
      <c r="I150" s="226">
        <v>0.55764203895987208</v>
      </c>
      <c r="J150" s="226">
        <v>0.55764203895987208</v>
      </c>
      <c r="K150" s="227">
        <v>0.55764203895987208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0</v>
      </c>
      <c r="D152" s="225">
        <v>0</v>
      </c>
      <c r="E152" s="221">
        <v>0</v>
      </c>
      <c r="F152" s="225">
        <v>0</v>
      </c>
      <c r="G152" s="225">
        <v>0</v>
      </c>
      <c r="H152" s="225">
        <v>0</v>
      </c>
      <c r="I152" s="226">
        <v>0</v>
      </c>
      <c r="J152" s="226">
        <v>0</v>
      </c>
      <c r="K152" s="227">
        <v>0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0</v>
      </c>
      <c r="D155" s="225">
        <v>0</v>
      </c>
      <c r="E155" s="221">
        <v>0</v>
      </c>
      <c r="F155" s="225">
        <v>0</v>
      </c>
      <c r="G155" s="225">
        <v>0</v>
      </c>
      <c r="H155" s="225">
        <v>0</v>
      </c>
      <c r="I155" s="226">
        <v>0</v>
      </c>
      <c r="J155" s="226">
        <v>0</v>
      </c>
      <c r="K155" s="227">
        <v>0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1.7050000000000003E-2</v>
      </c>
      <c r="D164" s="225">
        <v>3.0994730000000002E-2</v>
      </c>
      <c r="E164" s="221">
        <v>2.0136359999999999E-2</v>
      </c>
      <c r="F164" s="225">
        <v>8.6349880000000004E-2</v>
      </c>
      <c r="G164" s="225">
        <v>7.739646E-2</v>
      </c>
      <c r="H164" s="225">
        <v>7.739646E-2</v>
      </c>
      <c r="I164" s="226">
        <v>7.739646E-2</v>
      </c>
      <c r="J164" s="226">
        <v>7.739646E-2</v>
      </c>
      <c r="K164" s="227">
        <v>7.739646E-2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4.3400000000000008E-2</v>
      </c>
      <c r="D165" s="225">
        <v>1.7250880000000003E-2</v>
      </c>
      <c r="E165" s="221">
        <v>4.2728540000000002E-2</v>
      </c>
      <c r="F165" s="225">
        <v>4.3320329999999997E-2</v>
      </c>
      <c r="G165" s="225">
        <v>3.1E-2</v>
      </c>
      <c r="H165" s="225">
        <v>3.1E-2</v>
      </c>
      <c r="I165" s="226">
        <v>3.1E-2</v>
      </c>
      <c r="J165" s="226">
        <v>3.1E-2</v>
      </c>
      <c r="K165" s="227">
        <v>3.1E-2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</v>
      </c>
      <c r="D168" s="225">
        <v>0</v>
      </c>
      <c r="E168" s="221">
        <v>0</v>
      </c>
      <c r="F168" s="225">
        <v>0</v>
      </c>
      <c r="G168" s="225">
        <v>0</v>
      </c>
      <c r="H168" s="225">
        <v>0</v>
      </c>
      <c r="I168" s="226">
        <v>0</v>
      </c>
      <c r="J168" s="226">
        <v>0</v>
      </c>
      <c r="K168" s="227">
        <v>0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</v>
      </c>
      <c r="D169" s="225">
        <v>0</v>
      </c>
      <c r="E169" s="221">
        <v>0</v>
      </c>
      <c r="F169" s="225">
        <v>0</v>
      </c>
      <c r="G169" s="225">
        <v>0</v>
      </c>
      <c r="H169" s="225">
        <v>0</v>
      </c>
      <c r="I169" s="226">
        <v>0</v>
      </c>
      <c r="J169" s="226">
        <v>0</v>
      </c>
      <c r="K169" s="227">
        <v>0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0.78868691331990004</v>
      </c>
      <c r="D170" s="225">
        <v>1.4234351794926001</v>
      </c>
      <c r="E170" s="221">
        <v>1.3042915974070002</v>
      </c>
      <c r="F170" s="225">
        <v>1.5123614106918002</v>
      </c>
      <c r="G170" s="225">
        <v>1.5956028813710901</v>
      </c>
      <c r="H170" s="225">
        <v>1.5956028813710901</v>
      </c>
      <c r="I170" s="226">
        <v>1.5956028813710901</v>
      </c>
      <c r="J170" s="226">
        <v>1.5956028813710901</v>
      </c>
      <c r="K170" s="227">
        <v>1.5956028813710901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9.0222400000000008E-2</v>
      </c>
      <c r="D175" s="225">
        <v>0.12369000000000001</v>
      </c>
      <c r="E175" s="221">
        <v>0.12214</v>
      </c>
      <c r="F175" s="225">
        <v>0.13645889999999999</v>
      </c>
      <c r="G175" s="225">
        <v>0.12303590000000002</v>
      </c>
      <c r="H175" s="225">
        <v>0.12303590000000002</v>
      </c>
      <c r="I175" s="226">
        <v>0.12303590000000002</v>
      </c>
      <c r="J175" s="226">
        <v>0.12303590000000002</v>
      </c>
      <c r="K175" s="227">
        <v>0.12303590000000002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0.11013673111111119</v>
      </c>
      <c r="D176" s="225">
        <v>8.6429684646464555E-2</v>
      </c>
      <c r="E176" s="221">
        <v>5.9154214090908951E-2</v>
      </c>
      <c r="F176" s="225">
        <v>5.1738147499999998E-2</v>
      </c>
      <c r="G176" s="225">
        <v>5.621129250000001E-2</v>
      </c>
      <c r="H176" s="225">
        <v>5.621129250000001E-2</v>
      </c>
      <c r="I176" s="226">
        <v>5.621129250000001E-2</v>
      </c>
      <c r="J176" s="226">
        <v>5.621129250000001E-2</v>
      </c>
      <c r="K176" s="227">
        <v>5.621129250000001E-2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</v>
      </c>
      <c r="E180" s="221">
        <v>0</v>
      </c>
      <c r="F180" s="225">
        <v>0</v>
      </c>
      <c r="G180" s="225">
        <v>0</v>
      </c>
      <c r="H180" s="225">
        <v>0</v>
      </c>
      <c r="I180" s="226">
        <v>0</v>
      </c>
      <c r="J180" s="226">
        <v>0</v>
      </c>
      <c r="K180" s="227">
        <v>0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</v>
      </c>
      <c r="D182" s="225">
        <v>0</v>
      </c>
      <c r="E182" s="221">
        <v>0</v>
      </c>
      <c r="F182" s="225">
        <v>0</v>
      </c>
      <c r="G182" s="225">
        <v>0</v>
      </c>
      <c r="H182" s="225">
        <v>0</v>
      </c>
      <c r="I182" s="226">
        <v>0</v>
      </c>
      <c r="J182" s="226">
        <v>0</v>
      </c>
      <c r="K182" s="227">
        <v>0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2.1546441697312582E-2</v>
      </c>
      <c r="D186" s="225">
        <v>2.1793213974540308E-2</v>
      </c>
      <c r="E186" s="221">
        <v>1.8247704073550204E-2</v>
      </c>
      <c r="F186" s="225">
        <v>9.0702899999999999E-3</v>
      </c>
      <c r="G186" s="225">
        <v>7.3060799999999995E-3</v>
      </c>
      <c r="H186" s="225">
        <v>7.3060799999999995E-3</v>
      </c>
      <c r="I186" s="226">
        <v>7.3060799999999995E-3</v>
      </c>
      <c r="J186" s="226">
        <v>7.3060799999999995E-3</v>
      </c>
      <c r="K186" s="227">
        <v>7.3060799999999995E-3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0.37680467760000003</v>
      </c>
      <c r="D190" s="225">
        <v>0.37210916339999994</v>
      </c>
      <c r="E190" s="221">
        <v>0.35488889280000002</v>
      </c>
      <c r="F190" s="225">
        <v>0.34038000000000007</v>
      </c>
      <c r="G190" s="225">
        <v>0.33341560200000003</v>
      </c>
      <c r="H190" s="225">
        <v>0.33341560200000003</v>
      </c>
      <c r="I190" s="226">
        <v>0.33341560200000003</v>
      </c>
      <c r="J190" s="226">
        <v>0.33341560200000003</v>
      </c>
      <c r="K190" s="227">
        <v>0.33341560200000003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1.1107010202571476E-2</v>
      </c>
      <c r="D192" s="225">
        <v>1.0446142983591495E-2</v>
      </c>
      <c r="E192" s="221">
        <v>9.005540944196708E-3</v>
      </c>
      <c r="F192" s="225">
        <v>8.702514864831765E-3</v>
      </c>
      <c r="G192" s="225">
        <v>4.9611401836831721E-3</v>
      </c>
      <c r="H192" s="225">
        <v>4.9611401836831721E-3</v>
      </c>
      <c r="I192" s="226">
        <v>4.9611401836831721E-3</v>
      </c>
      <c r="J192" s="226">
        <v>4.9611401836831721E-3</v>
      </c>
      <c r="K192" s="227">
        <v>4.9611401836831721E-3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4.4040190388039999</v>
      </c>
      <c r="D193" s="225">
        <v>4.5875198320874997</v>
      </c>
      <c r="E193" s="221">
        <v>4.8795029951865949</v>
      </c>
      <c r="F193" s="225">
        <v>4.3871454026400007</v>
      </c>
      <c r="G193" s="225">
        <v>4.3871454026400007</v>
      </c>
      <c r="H193" s="225">
        <v>4.3871454026400007</v>
      </c>
      <c r="I193" s="226">
        <v>4.3871454026400007</v>
      </c>
      <c r="J193" s="226">
        <v>4.3871454026400007</v>
      </c>
      <c r="K193" s="227">
        <v>4.3871454026400007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</v>
      </c>
      <c r="D195" s="225">
        <v>0</v>
      </c>
      <c r="E195" s="221">
        <v>0</v>
      </c>
      <c r="F195" s="225">
        <v>0</v>
      </c>
      <c r="G195" s="225">
        <v>0</v>
      </c>
      <c r="H195" s="225">
        <v>0</v>
      </c>
      <c r="I195" s="226">
        <v>0</v>
      </c>
      <c r="J195" s="226">
        <v>0</v>
      </c>
      <c r="K195" s="227">
        <v>0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</v>
      </c>
      <c r="D197" s="225">
        <v>0</v>
      </c>
      <c r="E197" s="221">
        <v>0</v>
      </c>
      <c r="F197" s="225">
        <v>0</v>
      </c>
      <c r="G197" s="225">
        <v>0</v>
      </c>
      <c r="H197" s="225">
        <v>0</v>
      </c>
      <c r="I197" s="226">
        <v>0</v>
      </c>
      <c r="J197" s="226">
        <v>0</v>
      </c>
      <c r="K197" s="227">
        <v>0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80.801886510260786</v>
      </c>
      <c r="D202" s="231">
        <f t="shared" ref="D202:K202" si="0">SUM(D7:D201)</f>
        <v>82.819869077880981</v>
      </c>
      <c r="E202" s="231">
        <f t="shared" si="0"/>
        <v>81.31714508567282</v>
      </c>
      <c r="F202" s="231">
        <f t="shared" si="0"/>
        <v>76.993886231032704</v>
      </c>
      <c r="G202" s="231">
        <f t="shared" si="0"/>
        <v>76.275174821770548</v>
      </c>
      <c r="H202" s="231">
        <f t="shared" si="0"/>
        <v>76.275174821770548</v>
      </c>
      <c r="I202" s="232">
        <f t="shared" si="0"/>
        <v>76.275174821770548</v>
      </c>
      <c r="J202" s="232">
        <f t="shared" si="0"/>
        <v>76.275174821770548</v>
      </c>
      <c r="K202" s="233">
        <f t="shared" si="0"/>
        <v>76.275174821770548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57.97</v>
      </c>
      <c r="D204" s="225">
        <f t="shared" si="1"/>
        <v>57.97</v>
      </c>
      <c r="E204" s="225">
        <f t="shared" si="1"/>
        <v>57.97</v>
      </c>
      <c r="F204" s="225">
        <f t="shared" si="1"/>
        <v>57.97</v>
      </c>
      <c r="G204" s="225">
        <f t="shared" si="1"/>
        <v>57.97</v>
      </c>
      <c r="H204" s="225">
        <f t="shared" si="1"/>
        <v>57.97</v>
      </c>
      <c r="I204" s="225">
        <f t="shared" si="1"/>
        <v>57.97</v>
      </c>
      <c r="J204" s="225">
        <f t="shared" si="1"/>
        <v>57.97</v>
      </c>
      <c r="K204" s="227">
        <f t="shared" si="1"/>
        <v>57.97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0.15437999999999999</v>
      </c>
      <c r="D205" s="225">
        <f t="shared" si="2"/>
        <v>0.15437999999999999</v>
      </c>
      <c r="E205" s="225">
        <f t="shared" si="2"/>
        <v>0.15437999999999999</v>
      </c>
      <c r="F205" s="225">
        <f t="shared" si="2"/>
        <v>0.15437999999999999</v>
      </c>
      <c r="G205" s="225">
        <f t="shared" si="2"/>
        <v>0.15437999999999999</v>
      </c>
      <c r="H205" s="225">
        <f t="shared" si="2"/>
        <v>0.15437999999999999</v>
      </c>
      <c r="I205" s="225">
        <f t="shared" si="2"/>
        <v>0.15437999999999999</v>
      </c>
      <c r="J205" s="225">
        <f t="shared" si="2"/>
        <v>0.15437999999999999</v>
      </c>
      <c r="K205" s="227">
        <f t="shared" si="2"/>
        <v>0.15437999999999999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1.24E-3</v>
      </c>
      <c r="D206" s="225">
        <f t="shared" si="3"/>
        <v>1.24E-3</v>
      </c>
      <c r="E206" s="221">
        <f t="shared" si="3"/>
        <v>1.24E-3</v>
      </c>
      <c r="F206" s="225">
        <f t="shared" si="3"/>
        <v>1.24E-3</v>
      </c>
      <c r="G206" s="225">
        <f t="shared" si="3"/>
        <v>1.24E-3</v>
      </c>
      <c r="H206" s="225">
        <f t="shared" si="3"/>
        <v>1.24E-3</v>
      </c>
      <c r="I206" s="226">
        <f t="shared" si="3"/>
        <v>1.24E-3</v>
      </c>
      <c r="J206" s="226">
        <f t="shared" si="3"/>
        <v>1.24E-3</v>
      </c>
      <c r="K206" s="227">
        <f t="shared" si="3"/>
        <v>1.24E-3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</v>
      </c>
      <c r="D207" s="225">
        <f t="shared" si="4"/>
        <v>0</v>
      </c>
      <c r="E207" s="221">
        <f t="shared" si="4"/>
        <v>0</v>
      </c>
      <c r="F207" s="225">
        <f t="shared" si="4"/>
        <v>0</v>
      </c>
      <c r="G207" s="225">
        <f t="shared" si="4"/>
        <v>0</v>
      </c>
      <c r="H207" s="225">
        <f t="shared" si="4"/>
        <v>0</v>
      </c>
      <c r="I207" s="226">
        <f t="shared" si="4"/>
        <v>0</v>
      </c>
      <c r="J207" s="226">
        <f t="shared" si="4"/>
        <v>0</v>
      </c>
      <c r="K207" s="227">
        <f t="shared" si="4"/>
        <v>0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2.9552835955555527E-3</v>
      </c>
      <c r="D208" s="225">
        <f t="shared" si="5"/>
        <v>2.862229542828281E-3</v>
      </c>
      <c r="E208" s="221">
        <f t="shared" si="5"/>
        <v>3.2766608319696965E-3</v>
      </c>
      <c r="F208" s="225">
        <f t="shared" si="5"/>
        <v>2.5006572375E-3</v>
      </c>
      <c r="G208" s="225">
        <f t="shared" si="5"/>
        <v>1.8538411788224616E-3</v>
      </c>
      <c r="H208" s="225">
        <f t="shared" si="5"/>
        <v>1.8538411788224616E-3</v>
      </c>
      <c r="I208" s="226">
        <f t="shared" si="5"/>
        <v>1.8538411788224616E-3</v>
      </c>
      <c r="J208" s="226">
        <f t="shared" si="5"/>
        <v>1.8538411788224616E-3</v>
      </c>
      <c r="K208" s="227">
        <f t="shared" si="5"/>
        <v>1.8538411788224616E-3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57.97</v>
      </c>
      <c r="D210" s="240">
        <f t="shared" si="6"/>
        <v>57.97</v>
      </c>
      <c r="E210" s="240">
        <f t="shared" si="6"/>
        <v>57.97</v>
      </c>
      <c r="F210" s="240">
        <f t="shared" si="6"/>
        <v>57.97</v>
      </c>
      <c r="G210" s="240">
        <f t="shared" si="6"/>
        <v>57.97</v>
      </c>
      <c r="H210" s="240">
        <f t="shared" si="6"/>
        <v>57.97</v>
      </c>
      <c r="I210" s="241">
        <f t="shared" si="6"/>
        <v>57.97</v>
      </c>
      <c r="J210" s="241">
        <f t="shared" si="6"/>
        <v>57.97</v>
      </c>
      <c r="K210" s="242">
        <f t="shared" si="6"/>
        <v>57.97</v>
      </c>
    </row>
    <row r="211" spans="2:11">
      <c r="B211" s="239" t="s">
        <v>25</v>
      </c>
      <c r="C211" s="243">
        <f t="shared" ref="C211:K211" si="7">SUMIF($N$7:$N$208,$B$211,C$7:C$208)</f>
        <v>0.15437999999999999</v>
      </c>
      <c r="D211" s="243">
        <f t="shared" si="7"/>
        <v>0.15437999999999999</v>
      </c>
      <c r="E211" s="243">
        <f t="shared" si="7"/>
        <v>0.15437999999999999</v>
      </c>
      <c r="F211" s="243">
        <f t="shared" si="7"/>
        <v>0.15437999999999999</v>
      </c>
      <c r="G211" s="243">
        <f t="shared" si="7"/>
        <v>0.15437999999999999</v>
      </c>
      <c r="H211" s="243">
        <f t="shared" si="7"/>
        <v>0.15437999999999999</v>
      </c>
      <c r="I211" s="244">
        <f t="shared" si="7"/>
        <v>0.15437999999999999</v>
      </c>
      <c r="J211" s="244">
        <f t="shared" si="7"/>
        <v>0.15437999999999999</v>
      </c>
      <c r="K211" s="245">
        <f t="shared" si="7"/>
        <v>0.15437999999999999</v>
      </c>
    </row>
    <row r="212" spans="2:11">
      <c r="B212" s="239" t="s">
        <v>239</v>
      </c>
      <c r="C212" s="243">
        <f t="shared" ref="C212:K212" si="8">SUMIF($N$7:$N$208,$B$212,C$7:C$208)</f>
        <v>1.24E-3</v>
      </c>
      <c r="D212" s="243">
        <f t="shared" si="8"/>
        <v>1.24E-3</v>
      </c>
      <c r="E212" s="243">
        <f t="shared" si="8"/>
        <v>1.24E-3</v>
      </c>
      <c r="F212" s="243">
        <f t="shared" si="8"/>
        <v>1.24E-3</v>
      </c>
      <c r="G212" s="243">
        <f t="shared" si="8"/>
        <v>1.24E-3</v>
      </c>
      <c r="H212" s="243">
        <f t="shared" si="8"/>
        <v>1.24E-3</v>
      </c>
      <c r="I212" s="244">
        <f t="shared" si="8"/>
        <v>1.24E-3</v>
      </c>
      <c r="J212" s="244">
        <f t="shared" si="8"/>
        <v>1.24E-3</v>
      </c>
      <c r="K212" s="245">
        <f t="shared" si="8"/>
        <v>1.24E-3</v>
      </c>
    </row>
    <row r="213" spans="2:11">
      <c r="B213" s="239" t="s">
        <v>429</v>
      </c>
      <c r="C213" s="243">
        <f t="shared" ref="C213:K213" si="9">SUMIF($N$7:$N$208,$B$213,C$7:C$208)</f>
        <v>20.993869646759826</v>
      </c>
      <c r="D213" s="243">
        <f t="shared" si="9"/>
        <v>23.046351875651986</v>
      </c>
      <c r="E213" s="243">
        <f t="shared" si="9"/>
        <v>21.507587888086423</v>
      </c>
      <c r="F213" s="243">
        <f t="shared" si="9"/>
        <v>17.197839118165042</v>
      </c>
      <c r="G213" s="243">
        <f t="shared" si="9"/>
        <v>16.552368786530824</v>
      </c>
      <c r="H213" s="243">
        <f t="shared" si="9"/>
        <v>16.552368786530824</v>
      </c>
      <c r="I213" s="244">
        <f t="shared" si="9"/>
        <v>16.552368786530824</v>
      </c>
      <c r="J213" s="244">
        <f t="shared" si="9"/>
        <v>16.552368786530824</v>
      </c>
      <c r="K213" s="245">
        <f t="shared" si="9"/>
        <v>16.552368786530824</v>
      </c>
    </row>
    <row r="214" spans="2:11">
      <c r="B214" s="239" t="s">
        <v>430</v>
      </c>
      <c r="C214" s="243">
        <f t="shared" ref="C214:K214" si="10">SUMIF($N$7:$N$208,$B$214,C$7:C$208)</f>
        <v>0.34410000000000002</v>
      </c>
      <c r="D214" s="243">
        <f t="shared" si="10"/>
        <v>0.34410000000000002</v>
      </c>
      <c r="E214" s="243">
        <f t="shared" si="10"/>
        <v>0.34410000000000002</v>
      </c>
      <c r="F214" s="243">
        <f t="shared" si="10"/>
        <v>0.34410000000000002</v>
      </c>
      <c r="G214" s="243">
        <f t="shared" si="10"/>
        <v>0.34410000000000002</v>
      </c>
      <c r="H214" s="243">
        <f t="shared" si="10"/>
        <v>0.34410000000000002</v>
      </c>
      <c r="I214" s="244">
        <f t="shared" si="10"/>
        <v>0.34410000000000002</v>
      </c>
      <c r="J214" s="244">
        <f t="shared" si="10"/>
        <v>0.34410000000000002</v>
      </c>
      <c r="K214" s="245">
        <f t="shared" si="10"/>
        <v>0.34410000000000002</v>
      </c>
    </row>
    <row r="215" spans="2:11">
      <c r="B215" s="239" t="s">
        <v>431</v>
      </c>
      <c r="C215" s="243">
        <f t="shared" ref="C215:K215" si="11">SUMIF($N$7:$N$208,$B$215,C$7:C$208)</f>
        <v>1.3382968635009318</v>
      </c>
      <c r="D215" s="243">
        <f t="shared" si="11"/>
        <v>1.3037972022289903</v>
      </c>
      <c r="E215" s="243">
        <f t="shared" si="11"/>
        <v>1.3398371975864125</v>
      </c>
      <c r="F215" s="243">
        <f t="shared" si="11"/>
        <v>1.326327112867663</v>
      </c>
      <c r="G215" s="243">
        <f t="shared" si="11"/>
        <v>1.2530860352396946</v>
      </c>
      <c r="H215" s="243">
        <f t="shared" si="11"/>
        <v>1.2530860352396946</v>
      </c>
      <c r="I215" s="244">
        <f t="shared" si="11"/>
        <v>1.2530860352396946</v>
      </c>
      <c r="J215" s="244">
        <f t="shared" si="11"/>
        <v>1.2530860352396946</v>
      </c>
      <c r="K215" s="245">
        <f t="shared" si="11"/>
        <v>1.2530860352396946</v>
      </c>
    </row>
    <row r="216" spans="2:11">
      <c r="B216" s="246" t="s">
        <v>476</v>
      </c>
      <c r="C216" s="247">
        <f t="shared" ref="C216:K217" si="12">SUMIF($O$7:$O$208,$B216,C$7:C$208)</f>
        <v>14.346707289171613</v>
      </c>
      <c r="D216" s="247">
        <f t="shared" si="12"/>
        <v>15.652772593735675</v>
      </c>
      <c r="E216" s="247">
        <f t="shared" si="12"/>
        <v>13.428337397717556</v>
      </c>
      <c r="F216" s="247">
        <f t="shared" si="12"/>
        <v>9.0510317126566466</v>
      </c>
      <c r="G216" s="247">
        <f t="shared" si="12"/>
        <v>7.9057711864788551</v>
      </c>
      <c r="H216" s="247">
        <f t="shared" si="12"/>
        <v>7.9057711864788551</v>
      </c>
      <c r="I216" s="247">
        <f t="shared" si="12"/>
        <v>7.9057711864788551</v>
      </c>
      <c r="J216" s="247">
        <f t="shared" si="12"/>
        <v>7.9057711864788551</v>
      </c>
      <c r="K216" s="248">
        <f t="shared" si="12"/>
        <v>7.9057711864788551</v>
      </c>
    </row>
    <row r="217" spans="2:11" ht="13.5" thickBot="1">
      <c r="B217" s="246" t="s">
        <v>475</v>
      </c>
      <c r="C217" s="247">
        <f t="shared" si="12"/>
        <v>1.24E-3</v>
      </c>
      <c r="D217" s="247">
        <f t="shared" si="12"/>
        <v>1.24E-3</v>
      </c>
      <c r="E217" s="247">
        <f t="shared" si="12"/>
        <v>1.24E-3</v>
      </c>
      <c r="F217" s="247">
        <f t="shared" si="12"/>
        <v>1.24E-3</v>
      </c>
      <c r="G217" s="247">
        <f t="shared" si="12"/>
        <v>1.24E-3</v>
      </c>
      <c r="H217" s="247">
        <f t="shared" si="12"/>
        <v>1.24E-3</v>
      </c>
      <c r="I217" s="247">
        <f t="shared" si="12"/>
        <v>1.24E-3</v>
      </c>
      <c r="J217" s="247">
        <f t="shared" si="12"/>
        <v>1.24E-3</v>
      </c>
      <c r="K217" s="248">
        <f t="shared" si="12"/>
        <v>1.24E-3</v>
      </c>
    </row>
    <row r="218" spans="2:11" ht="13.5" thickBot="1">
      <c r="B218" s="249" t="s">
        <v>428</v>
      </c>
      <c r="C218" s="250">
        <f t="shared" ref="C218:K218" si="13">SUM(C210:C215)</f>
        <v>80.801886510260758</v>
      </c>
      <c r="D218" s="250">
        <f t="shared" si="13"/>
        <v>82.819869077880981</v>
      </c>
      <c r="E218" s="250">
        <f t="shared" si="13"/>
        <v>81.317145085672848</v>
      </c>
      <c r="F218" s="250">
        <f t="shared" si="13"/>
        <v>76.993886231032704</v>
      </c>
      <c r="G218" s="250">
        <f t="shared" si="13"/>
        <v>76.27517482177052</v>
      </c>
      <c r="H218" s="250">
        <f t="shared" si="13"/>
        <v>76.27517482177052</v>
      </c>
      <c r="I218" s="251">
        <f t="shared" si="13"/>
        <v>76.27517482177052</v>
      </c>
      <c r="J218" s="251">
        <f t="shared" si="13"/>
        <v>76.27517482177052</v>
      </c>
      <c r="K218" s="252">
        <f t="shared" si="13"/>
        <v>76.27517482177052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0.71743374447870822</v>
      </c>
      <c r="D221" s="255">
        <f t="shared" ref="D221:K221" si="15">D210/D$218</f>
        <v>0.69995280897494527</v>
      </c>
      <c r="E221" s="255">
        <f t="shared" si="15"/>
        <v>0.71288779185404105</v>
      </c>
      <c r="F221" s="255">
        <f t="shared" si="15"/>
        <v>0.7529169241574788</v>
      </c>
      <c r="G221" s="255">
        <f t="shared" si="15"/>
        <v>0.76001136851480744</v>
      </c>
      <c r="H221" s="255">
        <f t="shared" si="15"/>
        <v>0.76001136851480744</v>
      </c>
      <c r="I221" s="255">
        <f t="shared" si="15"/>
        <v>0.76001136851480744</v>
      </c>
      <c r="J221" s="255">
        <f t="shared" si="15"/>
        <v>0.76001136851480744</v>
      </c>
      <c r="K221" s="256">
        <f t="shared" si="15"/>
        <v>0.76001136851480744</v>
      </c>
    </row>
    <row r="222" spans="2:11" ht="15">
      <c r="B222" s="257" t="s">
        <v>25</v>
      </c>
      <c r="C222" s="258">
        <f t="shared" ref="C222:K226" si="16">C211/C$218</f>
        <v>1.9105989558844743E-3</v>
      </c>
      <c r="D222" s="258">
        <f t="shared" si="16"/>
        <v>1.8640454485001213E-3</v>
      </c>
      <c r="E222" s="258">
        <f t="shared" si="16"/>
        <v>1.8984926221567509E-3</v>
      </c>
      <c r="F222" s="258">
        <f t="shared" si="16"/>
        <v>2.0050942686118951E-3</v>
      </c>
      <c r="G222" s="258">
        <f t="shared" si="16"/>
        <v>2.0239874947613587E-3</v>
      </c>
      <c r="H222" s="258">
        <f t="shared" si="16"/>
        <v>2.0239874947613587E-3</v>
      </c>
      <c r="I222" s="258">
        <f t="shared" si="16"/>
        <v>2.0239874947613587E-3</v>
      </c>
      <c r="J222" s="258">
        <f t="shared" si="16"/>
        <v>2.0239874947613587E-3</v>
      </c>
      <c r="K222" s="259">
        <f t="shared" si="16"/>
        <v>2.0239874947613587E-3</v>
      </c>
    </row>
    <row r="223" spans="2:11" ht="15">
      <c r="B223" s="257" t="s">
        <v>239</v>
      </c>
      <c r="C223" s="258">
        <f t="shared" si="16"/>
        <v>1.5346176352485737E-5</v>
      </c>
      <c r="D223" s="258">
        <f t="shared" si="16"/>
        <v>1.4972252598394551E-5</v>
      </c>
      <c r="E223" s="258">
        <f t="shared" si="16"/>
        <v>1.5248936724150611E-5</v>
      </c>
      <c r="F223" s="258">
        <f t="shared" si="16"/>
        <v>1.6105174848288316E-5</v>
      </c>
      <c r="G223" s="258">
        <f t="shared" si="16"/>
        <v>1.6256927668765936E-5</v>
      </c>
      <c r="H223" s="258">
        <f t="shared" si="16"/>
        <v>1.6256927668765936E-5</v>
      </c>
      <c r="I223" s="258">
        <f t="shared" si="16"/>
        <v>1.6256927668765936E-5</v>
      </c>
      <c r="J223" s="258">
        <f t="shared" si="16"/>
        <v>1.6256927668765936E-5</v>
      </c>
      <c r="K223" s="259">
        <f t="shared" si="16"/>
        <v>1.6256927668765936E-5</v>
      </c>
    </row>
    <row r="224" spans="2:11" ht="15">
      <c r="B224" s="257" t="s">
        <v>429</v>
      </c>
      <c r="C224" s="258">
        <f t="shared" si="16"/>
        <v>0.2598190531615111</v>
      </c>
      <c r="D224" s="258">
        <f t="shared" si="16"/>
        <v>0.27827080786592384</v>
      </c>
      <c r="E224" s="258">
        <f t="shared" si="16"/>
        <v>0.26449019902785315</v>
      </c>
      <c r="F224" s="258">
        <f t="shared" si="16"/>
        <v>0.22336629516998432</v>
      </c>
      <c r="G224" s="258">
        <f t="shared" si="16"/>
        <v>0.21700859847529885</v>
      </c>
      <c r="H224" s="258">
        <f t="shared" si="16"/>
        <v>0.21700859847529885</v>
      </c>
      <c r="I224" s="258">
        <f t="shared" si="16"/>
        <v>0.21700859847529885</v>
      </c>
      <c r="J224" s="258">
        <f t="shared" si="16"/>
        <v>0.21700859847529885</v>
      </c>
      <c r="K224" s="259">
        <f t="shared" si="16"/>
        <v>0.21700859847529885</v>
      </c>
    </row>
    <row r="225" spans="2:11" ht="15">
      <c r="B225" s="257" t="s">
        <v>430</v>
      </c>
      <c r="C225" s="258">
        <f t="shared" si="16"/>
        <v>4.2585639378147928E-3</v>
      </c>
      <c r="D225" s="258">
        <f t="shared" si="16"/>
        <v>4.1548000960544883E-3</v>
      </c>
      <c r="E225" s="258">
        <f t="shared" si="16"/>
        <v>4.2315799409517948E-3</v>
      </c>
      <c r="F225" s="258">
        <f t="shared" si="16"/>
        <v>4.4691860204000081E-3</v>
      </c>
      <c r="G225" s="258">
        <f t="shared" si="16"/>
        <v>4.5112974280825478E-3</v>
      </c>
      <c r="H225" s="258">
        <f t="shared" si="16"/>
        <v>4.5112974280825478E-3</v>
      </c>
      <c r="I225" s="258">
        <f t="shared" si="16"/>
        <v>4.5112974280825478E-3</v>
      </c>
      <c r="J225" s="258">
        <f t="shared" si="16"/>
        <v>4.5112974280825478E-3</v>
      </c>
      <c r="K225" s="259">
        <f t="shared" si="16"/>
        <v>4.5112974280825478E-3</v>
      </c>
    </row>
    <row r="226" spans="2:11" ht="15.75" thickBot="1">
      <c r="B226" s="260" t="s">
        <v>431</v>
      </c>
      <c r="C226" s="261">
        <f t="shared" si="16"/>
        <v>1.6562693289728897E-2</v>
      </c>
      <c r="D226" s="261">
        <f t="shared" si="16"/>
        <v>1.5742565361977861E-2</v>
      </c>
      <c r="E226" s="261">
        <f t="shared" si="16"/>
        <v>1.6476687618272971E-2</v>
      </c>
      <c r="F226" s="261">
        <f t="shared" si="16"/>
        <v>1.7226395208676731E-2</v>
      </c>
      <c r="G226" s="261">
        <f t="shared" si="16"/>
        <v>1.6428491159380967E-2</v>
      </c>
      <c r="H226" s="261">
        <f t="shared" si="16"/>
        <v>1.6428491159380967E-2</v>
      </c>
      <c r="I226" s="261">
        <f t="shared" si="16"/>
        <v>1.6428491159380967E-2</v>
      </c>
      <c r="J226" s="261">
        <f t="shared" si="16"/>
        <v>1.6428491159380967E-2</v>
      </c>
      <c r="K226" s="262">
        <f t="shared" si="16"/>
        <v>1.6428491159380967E-2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</x14:dataValidation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6633"/>
  </sheetPr>
  <dimension ref="B1:O227"/>
  <sheetViews>
    <sheetView showGridLines="0" zoomScale="85" zoomScaleNormal="85" workbookViewId="0">
      <selection sqref="A1:M32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451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330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231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0.15564271966098503</v>
      </c>
      <c r="D7" s="221">
        <v>0.22249211605397295</v>
      </c>
      <c r="E7" s="221">
        <v>0.26213999107272817</v>
      </c>
      <c r="F7" s="221">
        <v>0.31432468193123142</v>
      </c>
      <c r="G7" s="221">
        <v>0.35842755228046719</v>
      </c>
      <c r="H7" s="221">
        <v>0.40099075380378035</v>
      </c>
      <c r="I7" s="222">
        <v>0.44278525325886497</v>
      </c>
      <c r="J7" s="222">
        <v>0.48512162890089761</v>
      </c>
      <c r="K7" s="223">
        <v>0.52526199424730358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4.5250192695173851E-2</v>
      </c>
      <c r="D8" s="225">
        <v>4.7334516310563735E-2</v>
      </c>
      <c r="E8" s="221">
        <v>4.8355102422016877E-2</v>
      </c>
      <c r="F8" s="225">
        <v>4.959782076613236E-2</v>
      </c>
      <c r="G8" s="225">
        <v>5.0941137533950721E-2</v>
      </c>
      <c r="H8" s="225">
        <v>5.2414924624913858E-2</v>
      </c>
      <c r="I8" s="226">
        <v>5.3836526370579875E-2</v>
      </c>
      <c r="J8" s="226">
        <v>5.4904718211805259E-2</v>
      </c>
      <c r="K8" s="227">
        <v>5.5507515325193033E-2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0.28260111921322822</v>
      </c>
      <c r="D9" s="225">
        <v>0.31639422936473321</v>
      </c>
      <c r="E9" s="221">
        <v>0.46189999999999998</v>
      </c>
      <c r="F9" s="225">
        <v>0.49425519407706281</v>
      </c>
      <c r="G9" s="225">
        <v>0.52500046713641457</v>
      </c>
      <c r="H9" s="225">
        <v>0.55618019224083481</v>
      </c>
      <c r="I9" s="226">
        <v>0.58583831057226654</v>
      </c>
      <c r="J9" s="226">
        <v>0.61158268706267171</v>
      </c>
      <c r="K9" s="227">
        <v>0.63208297645221179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8.3526783398859422E-4</v>
      </c>
      <c r="D10" s="225">
        <v>1.0015074631848E-3</v>
      </c>
      <c r="E10" s="221">
        <v>1.0696643060302677E-3</v>
      </c>
      <c r="F10" s="225">
        <v>1.2238956438934971E-3</v>
      </c>
      <c r="G10" s="225">
        <v>1.358999754343E-3</v>
      </c>
      <c r="H10" s="225">
        <v>1.3759621292715048E-3</v>
      </c>
      <c r="I10" s="226">
        <v>1.3768464236990571E-3</v>
      </c>
      <c r="J10" s="226">
        <v>1.368437587597059E-3</v>
      </c>
      <c r="K10" s="227">
        <v>1.3544014233197272E-3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0.12144377237282222</v>
      </c>
      <c r="D11" s="225">
        <v>0.13787492753149741</v>
      </c>
      <c r="E11" s="221">
        <v>0.15190000000000001</v>
      </c>
      <c r="F11" s="225">
        <v>0.1953</v>
      </c>
      <c r="G11" s="225">
        <v>0.21800818926084442</v>
      </c>
      <c r="H11" s="225">
        <v>0.24095133333572505</v>
      </c>
      <c r="I11" s="226">
        <v>0.2652174411721443</v>
      </c>
      <c r="J11" s="226">
        <v>0.29058463695167841</v>
      </c>
      <c r="K11" s="227">
        <v>0.31629715825312021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1.5810000000000002E-3</v>
      </c>
      <c r="D12" s="225">
        <v>2.3405000000000001E-3</v>
      </c>
      <c r="E12" s="221">
        <v>3.1000000000000003E-3</v>
      </c>
      <c r="F12" s="225">
        <v>3.3438003477060689E-3</v>
      </c>
      <c r="G12" s="225">
        <v>3.5691284787195917E-3</v>
      </c>
      <c r="H12" s="225">
        <v>3.8028904725882864E-3</v>
      </c>
      <c r="I12" s="226">
        <v>4.0391620549163256E-3</v>
      </c>
      <c r="J12" s="226">
        <v>4.2716486841581419E-3</v>
      </c>
      <c r="K12" s="227">
        <v>4.4874732916616936E-3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0.76772852674194336</v>
      </c>
      <c r="D13" s="225">
        <v>0.89525786950034325</v>
      </c>
      <c r="E13" s="221">
        <v>0.96374038320685673</v>
      </c>
      <c r="F13" s="225">
        <v>1.011380823864735</v>
      </c>
      <c r="G13" s="225">
        <v>1.067186701535342</v>
      </c>
      <c r="H13" s="225">
        <v>1.1211016573631782</v>
      </c>
      <c r="I13" s="226">
        <v>1.1713620011451285</v>
      </c>
      <c r="J13" s="226">
        <v>1.2174544955731623</v>
      </c>
      <c r="K13" s="227">
        <v>1.2595427168088742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5.3010000000000002E-2</v>
      </c>
      <c r="D14" s="225">
        <v>4.944500000000001E-2</v>
      </c>
      <c r="E14" s="221">
        <v>4.5879999999999997E-2</v>
      </c>
      <c r="F14" s="225">
        <v>4.5259999999999981E-2</v>
      </c>
      <c r="G14" s="225">
        <v>4.5114474440694906E-2</v>
      </c>
      <c r="H14" s="225">
        <v>4.5375219139274253E-2</v>
      </c>
      <c r="I14" s="226">
        <v>4.5883433320834888E-2</v>
      </c>
      <c r="J14" s="226">
        <v>4.629087447402408E-2</v>
      </c>
      <c r="K14" s="227">
        <v>4.638807399075117E-2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0.34256494860643788</v>
      </c>
      <c r="D15" s="225">
        <v>0.34921562637670001</v>
      </c>
      <c r="E15" s="221">
        <v>0.39047515943566652</v>
      </c>
      <c r="F15" s="225">
        <v>0.41085366298658516</v>
      </c>
      <c r="G15" s="225">
        <v>0.43460698265141334</v>
      </c>
      <c r="H15" s="225">
        <v>0.45955858887399742</v>
      </c>
      <c r="I15" s="226">
        <v>0.48354718502043403</v>
      </c>
      <c r="J15" s="226">
        <v>0.50607101607674332</v>
      </c>
      <c r="K15" s="227">
        <v>0.52631384136821047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0.105516135445204</v>
      </c>
      <c r="D16" s="225">
        <v>0.11049662810921114</v>
      </c>
      <c r="E16" s="221">
        <v>0.16661780722149486</v>
      </c>
      <c r="F16" s="225">
        <v>0.18917005432858905</v>
      </c>
      <c r="G16" s="225">
        <v>0.20506091439903018</v>
      </c>
      <c r="H16" s="225">
        <v>0.20530751194673239</v>
      </c>
      <c r="I16" s="226">
        <v>0.2052023123044954</v>
      </c>
      <c r="J16" s="226">
        <v>0.2044467921401241</v>
      </c>
      <c r="K16" s="227">
        <v>0.20270188606660783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0.22319999999999998</v>
      </c>
      <c r="D17" s="225">
        <v>0.23418792541535177</v>
      </c>
      <c r="E17" s="221">
        <v>0.24206504587274455</v>
      </c>
      <c r="F17" s="225">
        <v>0.2484665992173003</v>
      </c>
      <c r="G17" s="225">
        <v>0.257392320243851</v>
      </c>
      <c r="H17" s="225">
        <v>0.26909022400365096</v>
      </c>
      <c r="I17" s="226">
        <v>0.2807646622724122</v>
      </c>
      <c r="J17" s="226">
        <v>0.28990981818808037</v>
      </c>
      <c r="K17" s="227">
        <v>0.29655396193272571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2.7043716167776005E-3</v>
      </c>
      <c r="D18" s="225">
        <v>2.9256299605456E-3</v>
      </c>
      <c r="E18" s="221">
        <v>3.6119202619911092E-3</v>
      </c>
      <c r="F18" s="225">
        <v>3.4952576975482356E-3</v>
      </c>
      <c r="G18" s="225">
        <v>3.6568574693608149E-3</v>
      </c>
      <c r="H18" s="225">
        <v>3.8237936383618398E-3</v>
      </c>
      <c r="I18" s="226">
        <v>3.9783960151855953E-3</v>
      </c>
      <c r="J18" s="226">
        <v>4.1126305537338053E-3</v>
      </c>
      <c r="K18" s="227">
        <v>4.2190404340941368E-3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5.566416933042973E-3</v>
      </c>
      <c r="D19" s="225">
        <v>6.3702806219475428E-3</v>
      </c>
      <c r="E19" s="221">
        <v>7.3711027077754633E-3</v>
      </c>
      <c r="F19" s="225">
        <v>8.2688049520638768E-3</v>
      </c>
      <c r="G19" s="225">
        <v>8.8562161018482591E-3</v>
      </c>
      <c r="H19" s="225">
        <v>9.4005584341336403E-3</v>
      </c>
      <c r="I19" s="226">
        <v>9.9282684507172574E-3</v>
      </c>
      <c r="J19" s="226">
        <v>1.0417145730207879E-2</v>
      </c>
      <c r="K19" s="227">
        <v>1.0835893678557746E-2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0.65976110509175945</v>
      </c>
      <c r="D20" s="225">
        <v>0.73491285309405097</v>
      </c>
      <c r="E20" s="221">
        <v>0.91075127185151861</v>
      </c>
      <c r="F20" s="225">
        <v>1.0185225159200282</v>
      </c>
      <c r="G20" s="225">
        <v>1.0876426376999366</v>
      </c>
      <c r="H20" s="225">
        <v>1.1616450045208202</v>
      </c>
      <c r="I20" s="226">
        <v>1.2437535876573922</v>
      </c>
      <c r="J20" s="226">
        <v>1.3278598403785933</v>
      </c>
      <c r="K20" s="227">
        <v>1.404687923037174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6.2000000000000006E-3</v>
      </c>
      <c r="D21" s="225">
        <v>6.2000000000000006E-3</v>
      </c>
      <c r="E21" s="221">
        <v>6.2830609267501532E-3</v>
      </c>
      <c r="F21" s="225">
        <v>6.429002969688442E-3</v>
      </c>
      <c r="G21" s="225">
        <v>6.5579333634498745E-3</v>
      </c>
      <c r="H21" s="225">
        <v>6.6715968925654097E-3</v>
      </c>
      <c r="I21" s="226">
        <v>6.762417518940092E-3</v>
      </c>
      <c r="J21" s="226">
        <v>6.8187786508283237E-3</v>
      </c>
      <c r="K21" s="227">
        <v>6.8336781924150701E-3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0.2263</v>
      </c>
      <c r="D22" s="225">
        <v>0.19220000000000001</v>
      </c>
      <c r="E22" s="221">
        <v>0.23250000000000001</v>
      </c>
      <c r="F22" s="225">
        <v>0.23250000000000001</v>
      </c>
      <c r="G22" s="225">
        <v>0.20948523502375421</v>
      </c>
      <c r="H22" s="225">
        <v>0.20569099466075627</v>
      </c>
      <c r="I22" s="226">
        <v>0.20156404509978759</v>
      </c>
      <c r="J22" s="226">
        <v>0.19686004655387968</v>
      </c>
      <c r="K22" s="227">
        <v>0.19172777780698144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0.294323841707959</v>
      </c>
      <c r="D23" s="225">
        <v>0.29669269980491431</v>
      </c>
      <c r="E23" s="221">
        <v>0.2798655558817737</v>
      </c>
      <c r="F23" s="225">
        <v>0.29043096761664233</v>
      </c>
      <c r="G23" s="225">
        <v>0.29444738381429308</v>
      </c>
      <c r="H23" s="225">
        <v>0.29530240750100639</v>
      </c>
      <c r="I23" s="226">
        <v>0.29562085212966771</v>
      </c>
      <c r="J23" s="226">
        <v>0.29528828328257917</v>
      </c>
      <c r="K23" s="227">
        <v>0.29405557799512055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4.4751042326491635E-3</v>
      </c>
      <c r="D24" s="225">
        <v>5.0917924233972759E-3</v>
      </c>
      <c r="E24" s="221">
        <v>5.8148102067635422E-3</v>
      </c>
      <c r="F24" s="225">
        <v>6.5952248683501481E-3</v>
      </c>
      <c r="G24" s="225">
        <v>7.3744203152033144E-3</v>
      </c>
      <c r="H24" s="225">
        <v>8.1445654373044196E-3</v>
      </c>
      <c r="I24" s="226">
        <v>8.9012054115889735E-3</v>
      </c>
      <c r="J24" s="226">
        <v>9.6366498066614396E-3</v>
      </c>
      <c r="K24" s="227">
        <v>1.033905817174516E-2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7.7495943030651188E-2</v>
      </c>
      <c r="D25" s="225">
        <v>9.2999999999999985E-2</v>
      </c>
      <c r="E25" s="221">
        <v>5.2700000000000004E-2</v>
      </c>
      <c r="F25" s="225">
        <v>6.192443471337581E-2</v>
      </c>
      <c r="G25" s="225">
        <v>7.2101990445859923E-2</v>
      </c>
      <c r="H25" s="225">
        <v>8.3189864649681575E-2</v>
      </c>
      <c r="I25" s="226">
        <v>9.5193789808917226E-2</v>
      </c>
      <c r="J25" s="226">
        <v>0.10800130573248411</v>
      </c>
      <c r="K25" s="227">
        <v>0.1214017914012739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3.1453944067393776E-3</v>
      </c>
      <c r="D26" s="225">
        <v>2.8975927258562866E-3</v>
      </c>
      <c r="E26" s="221">
        <v>3.1000000000000003E-3</v>
      </c>
      <c r="F26" s="225">
        <v>3.3508409366995004E-3</v>
      </c>
      <c r="G26" s="225">
        <v>3.5808317598436628E-3</v>
      </c>
      <c r="H26" s="225">
        <v>3.7960970303958577E-3</v>
      </c>
      <c r="I26" s="226">
        <v>4.0028022420577278E-3</v>
      </c>
      <c r="J26" s="226">
        <v>4.1963373451818194E-3</v>
      </c>
      <c r="K26" s="227">
        <v>4.3728239628172284E-3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8.9899999999999994E-2</v>
      </c>
      <c r="D27" s="225">
        <v>0.113925</v>
      </c>
      <c r="E27" s="221">
        <v>0.1333</v>
      </c>
      <c r="F27" s="225">
        <v>0.15176027189855176</v>
      </c>
      <c r="G27" s="225">
        <v>0.16638732261199318</v>
      </c>
      <c r="H27" s="225">
        <v>0.18066294568380151</v>
      </c>
      <c r="I27" s="226">
        <v>0.19469708561128551</v>
      </c>
      <c r="J27" s="226">
        <v>0.20847192847543802</v>
      </c>
      <c r="K27" s="227">
        <v>0.22183410730595274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5.2402029130629274E-2</v>
      </c>
      <c r="D28" s="225">
        <v>4.3935936547440463E-2</v>
      </c>
      <c r="E28" s="221">
        <v>4.4710729894742035E-2</v>
      </c>
      <c r="F28" s="225">
        <v>5.4377377384203236E-2</v>
      </c>
      <c r="G28" s="225">
        <v>5.6722879788140772E-2</v>
      </c>
      <c r="H28" s="225">
        <v>5.6681518314276959E-2</v>
      </c>
      <c r="I28" s="226">
        <v>5.6358321966723343E-2</v>
      </c>
      <c r="J28" s="226">
        <v>5.5663657854195817E-2</v>
      </c>
      <c r="K28" s="227">
        <v>5.4587424940198866E-2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1.2470691725025013E-2</v>
      </c>
      <c r="D29" s="225">
        <v>1.4570937059486573E-2</v>
      </c>
      <c r="E29" s="221">
        <v>1.6083628872799082E-2</v>
      </c>
      <c r="F29" s="225">
        <v>1.7110157950575862E-2</v>
      </c>
      <c r="G29" s="225">
        <v>1.8869333944278106E-2</v>
      </c>
      <c r="H29" s="225">
        <v>2.0295822030634486E-2</v>
      </c>
      <c r="I29" s="226">
        <v>2.1499250495164639E-2</v>
      </c>
      <c r="J29" s="226">
        <v>2.254971077266478E-2</v>
      </c>
      <c r="K29" s="227">
        <v>2.3425928094918714E-2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2.7900000000000005</v>
      </c>
      <c r="D30" s="225">
        <v>3.379</v>
      </c>
      <c r="E30" s="221">
        <v>3.8440000000000003</v>
      </c>
      <c r="F30" s="225">
        <v>4.34</v>
      </c>
      <c r="G30" s="225">
        <v>4.6180974288481726</v>
      </c>
      <c r="H30" s="225">
        <v>4.876273344485802</v>
      </c>
      <c r="I30" s="226">
        <v>5.1119151090183541</v>
      </c>
      <c r="J30" s="226">
        <v>5.3250063492536635</v>
      </c>
      <c r="K30" s="227">
        <v>5.5152772404961938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3.2813262647594208E-3</v>
      </c>
      <c r="D31" s="225">
        <v>3.7368039914588954E-3</v>
      </c>
      <c r="E31" s="221">
        <v>3.9214374318923481E-3</v>
      </c>
      <c r="F31" s="225">
        <v>4.7537844607565714E-3</v>
      </c>
      <c r="G31" s="225">
        <v>5.2002802862819823E-3</v>
      </c>
      <c r="H31" s="225">
        <v>5.6560174972341342E-3</v>
      </c>
      <c r="I31" s="226">
        <v>6.1145587182944022E-3</v>
      </c>
      <c r="J31" s="226">
        <v>6.5658068802002317E-3</v>
      </c>
      <c r="K31" s="227">
        <v>6.9962948358126493E-3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0.21771298717343998</v>
      </c>
      <c r="D32" s="225">
        <v>0.20037188207519999</v>
      </c>
      <c r="E32" s="221">
        <v>0.19475011864704</v>
      </c>
      <c r="F32" s="225">
        <v>0.16911468808457136</v>
      </c>
      <c r="G32" s="225">
        <v>0.1644330658224766</v>
      </c>
      <c r="H32" s="225">
        <v>0.15795465901321229</v>
      </c>
      <c r="I32" s="226">
        <v>0.15109612874999295</v>
      </c>
      <c r="J32" s="226">
        <v>0.14393710636511867</v>
      </c>
      <c r="K32" s="227">
        <v>0.13664805627328513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9.1706634496725267E-2</v>
      </c>
      <c r="D33" s="225">
        <v>0.1086169475175091</v>
      </c>
      <c r="E33" s="221">
        <v>0.12349726235169189</v>
      </c>
      <c r="F33" s="225">
        <v>0.15716005336849759</v>
      </c>
      <c r="G33" s="225">
        <v>0.1835863645286685</v>
      </c>
      <c r="H33" s="225">
        <v>0.21399087867346139</v>
      </c>
      <c r="I33" s="226">
        <v>0.24842095670785008</v>
      </c>
      <c r="J33" s="226">
        <v>0.28693053806823915</v>
      </c>
      <c r="K33" s="227">
        <v>0.32952637083583869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0.29423140083090804</v>
      </c>
      <c r="D34" s="225">
        <v>0.31990247140647621</v>
      </c>
      <c r="E34" s="221">
        <v>0.38079951332111922</v>
      </c>
      <c r="F34" s="225">
        <v>0.47495681748104035</v>
      </c>
      <c r="G34" s="225">
        <v>0.50165062549582984</v>
      </c>
      <c r="H34" s="225">
        <v>0.52894126528477126</v>
      </c>
      <c r="I34" s="226">
        <v>0.55529137543481288</v>
      </c>
      <c r="J34" s="226">
        <v>0.57991508846785567</v>
      </c>
      <c r="K34" s="227">
        <v>0.60203145814531145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0.12825245407402008</v>
      </c>
      <c r="D35" s="225">
        <v>0.14283281890894042</v>
      </c>
      <c r="E35" s="221">
        <v>0.15807184151607126</v>
      </c>
      <c r="F35" s="225">
        <v>0.18909999999999999</v>
      </c>
      <c r="G35" s="225">
        <v>0.22851379472620345</v>
      </c>
      <c r="H35" s="225">
        <v>0.26815811619740304</v>
      </c>
      <c r="I35" s="226">
        <v>0.31112104971882898</v>
      </c>
      <c r="J35" s="226">
        <v>0.35829903155353537</v>
      </c>
      <c r="K35" s="227">
        <v>0.40892740796364774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0.11097900448207731</v>
      </c>
      <c r="D36" s="225">
        <v>0.13334928981554953</v>
      </c>
      <c r="E36" s="221">
        <v>0.14721380622470301</v>
      </c>
      <c r="F36" s="225">
        <v>0.16064882759705224</v>
      </c>
      <c r="G36" s="225">
        <v>0.17521506792348854</v>
      </c>
      <c r="H36" s="225">
        <v>0.19178019886350428</v>
      </c>
      <c r="I36" s="226">
        <v>0.20903263587502585</v>
      </c>
      <c r="J36" s="226">
        <v>0.22525666718690154</v>
      </c>
      <c r="K36" s="227">
        <v>0.2396948333380006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0.40830037585473694</v>
      </c>
      <c r="D37" s="225">
        <v>0.46734641711009817</v>
      </c>
      <c r="E37" s="221">
        <v>0.52712104010753191</v>
      </c>
      <c r="F37" s="225">
        <v>0.59303011730024224</v>
      </c>
      <c r="G37" s="225">
        <v>0.66286436979419849</v>
      </c>
      <c r="H37" s="225">
        <v>0.73477611264243037</v>
      </c>
      <c r="I37" s="226">
        <v>0.80636882827998246</v>
      </c>
      <c r="J37" s="226">
        <v>0.87684202844400339</v>
      </c>
      <c r="K37" s="227">
        <v>0.94584799889808502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0.51423885943301484</v>
      </c>
      <c r="D38" s="225">
        <v>0.57121347733761207</v>
      </c>
      <c r="E38" s="221">
        <v>0.62814375741644546</v>
      </c>
      <c r="F38" s="225">
        <v>0.65241829395135364</v>
      </c>
      <c r="G38" s="225">
        <v>0.67553166586333646</v>
      </c>
      <c r="H38" s="225">
        <v>0.70234691617637091</v>
      </c>
      <c r="I38" s="226">
        <v>0.7281102219808806</v>
      </c>
      <c r="J38" s="226">
        <v>0.75155034942880283</v>
      </c>
      <c r="K38" s="227">
        <v>0.77168216732530159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2.7326810663553217E-3</v>
      </c>
      <c r="D39" s="225">
        <v>3.1000000000000003E-3</v>
      </c>
      <c r="E39" s="221">
        <v>3.4595815009405202E-3</v>
      </c>
      <c r="F39" s="225">
        <v>3.7850443017448266E-3</v>
      </c>
      <c r="G39" s="225">
        <v>4.0911796069274167E-3</v>
      </c>
      <c r="H39" s="225">
        <v>4.3914595576311838E-3</v>
      </c>
      <c r="I39" s="226">
        <v>4.6911604073425414E-3</v>
      </c>
      <c r="J39" s="226">
        <v>4.9800111565155318E-3</v>
      </c>
      <c r="K39" s="227">
        <v>5.243067782318216E-3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1.8203140987511329E-2</v>
      </c>
      <c r="D40" s="225">
        <v>2.0914095936512528E-2</v>
      </c>
      <c r="E40" s="221">
        <v>2.4686532566644034E-2</v>
      </c>
      <c r="F40" s="225">
        <v>2.7961776095608088E-2</v>
      </c>
      <c r="G40" s="225">
        <v>3.1050099488834651E-2</v>
      </c>
      <c r="H40" s="225">
        <v>3.4553218727120576E-2</v>
      </c>
      <c r="I40" s="226">
        <v>3.8394106613615142E-2</v>
      </c>
      <c r="J40" s="226">
        <v>4.2539040117298421E-2</v>
      </c>
      <c r="K40" s="227">
        <v>4.6944458720906572E-2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4.4284759060177994E-2</v>
      </c>
      <c r="D41" s="225">
        <v>5.1322174286839287E-2</v>
      </c>
      <c r="E41" s="221">
        <v>6.8325349175246422E-2</v>
      </c>
      <c r="F41" s="225">
        <v>8.1338511591375826E-2</v>
      </c>
      <c r="G41" s="225">
        <v>9.1226557627907934E-2</v>
      </c>
      <c r="H41" s="225">
        <v>0.10064032950465571</v>
      </c>
      <c r="I41" s="226">
        <v>0.11036700776872135</v>
      </c>
      <c r="J41" s="226">
        <v>0.12039615759256625</v>
      </c>
      <c r="K41" s="227">
        <v>0.13077438960301488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0.24497536434601766</v>
      </c>
      <c r="D42" s="225">
        <v>0.21074682657699453</v>
      </c>
      <c r="E42" s="221">
        <v>0.22482661911224613</v>
      </c>
      <c r="F42" s="225">
        <v>0.23727717702783391</v>
      </c>
      <c r="G42" s="225">
        <v>0.24842447185681385</v>
      </c>
      <c r="H42" s="225">
        <v>0.25863341548330593</v>
      </c>
      <c r="I42" s="226">
        <v>0.26787668290667799</v>
      </c>
      <c r="J42" s="226">
        <v>0.27569949532976501</v>
      </c>
      <c r="K42" s="227">
        <v>0.28162387292337793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12.931760106776421</v>
      </c>
      <c r="D43" s="225">
        <v>13.697667115094546</v>
      </c>
      <c r="E43" s="221">
        <v>15.336375513072063</v>
      </c>
      <c r="F43" s="225">
        <v>16.216138965281143</v>
      </c>
      <c r="G43" s="225">
        <v>16.620690801338718</v>
      </c>
      <c r="H43" s="225">
        <v>17.012688014006713</v>
      </c>
      <c r="I43" s="226">
        <v>17.300491375310244</v>
      </c>
      <c r="J43" s="226">
        <v>17.426613761104456</v>
      </c>
      <c r="K43" s="227">
        <v>17.387280626104584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0.58626920074162303</v>
      </c>
      <c r="D44" s="225">
        <v>0.64613170386097329</v>
      </c>
      <c r="E44" s="221">
        <v>0.68820000000000003</v>
      </c>
      <c r="F44" s="225">
        <v>0.78256920208399605</v>
      </c>
      <c r="G44" s="225">
        <v>0.8338287210970724</v>
      </c>
      <c r="H44" s="225">
        <v>0.88157827924592025</v>
      </c>
      <c r="I44" s="226">
        <v>0.92586989970371025</v>
      </c>
      <c r="J44" s="226">
        <v>0.96567126766940281</v>
      </c>
      <c r="K44" s="227">
        <v>0.99905394183326424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7.4480685944158201E-4</v>
      </c>
      <c r="D45" s="225">
        <v>8.6260525240795848E-4</v>
      </c>
      <c r="E45" s="221">
        <v>1.0042611522949477E-3</v>
      </c>
      <c r="F45" s="225">
        <v>1.1656924365740118E-3</v>
      </c>
      <c r="G45" s="225">
        <v>1.3423223377673642E-3</v>
      </c>
      <c r="H45" s="225">
        <v>1.5322469067194744E-3</v>
      </c>
      <c r="I45" s="226">
        <v>1.7369865258006656E-3</v>
      </c>
      <c r="J45" s="226">
        <v>1.9582351370125766E-3</v>
      </c>
      <c r="K45" s="227">
        <v>2.1943925205544796E-3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1.3009303090756827E-2</v>
      </c>
      <c r="D46" s="225">
        <v>1.5213868035010795E-2</v>
      </c>
      <c r="E46" s="221">
        <v>1.9082741180889325E-2</v>
      </c>
      <c r="F46" s="225">
        <v>2.5549983786201096E-2</v>
      </c>
      <c r="G46" s="225">
        <v>2.9250007881024394E-2</v>
      </c>
      <c r="H46" s="225">
        <v>3.3707336194322979E-2</v>
      </c>
      <c r="I46" s="226">
        <v>3.8594951800998041E-2</v>
      </c>
      <c r="J46" s="226">
        <v>4.3680948317641896E-2</v>
      </c>
      <c r="K46" s="227">
        <v>4.8800208002265352E-2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0.14693328105977374</v>
      </c>
      <c r="D47" s="225">
        <v>0.1742188442196371</v>
      </c>
      <c r="E47" s="221">
        <v>0.19510303888732039</v>
      </c>
      <c r="F47" s="225">
        <v>0.22755825082137315</v>
      </c>
      <c r="G47" s="225">
        <v>0.26685437662408901</v>
      </c>
      <c r="H47" s="225">
        <v>0.31103306890542942</v>
      </c>
      <c r="I47" s="226">
        <v>0.35975781537671703</v>
      </c>
      <c r="J47" s="226">
        <v>0.4126996446830592</v>
      </c>
      <c r="K47" s="227">
        <v>0.46894437664656802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3.7097502995058915E-2</v>
      </c>
      <c r="D48" s="225">
        <v>3.6926072759407069E-2</v>
      </c>
      <c r="E48" s="221">
        <v>3.2888386503230713E-2</v>
      </c>
      <c r="F48" s="225">
        <v>2.7422787225389583E-2</v>
      </c>
      <c r="G48" s="225">
        <v>2.3169300554922084E-2</v>
      </c>
      <c r="H48" s="225">
        <v>1.9841537156974533E-2</v>
      </c>
      <c r="I48" s="226">
        <v>1.7292268711516533E-2</v>
      </c>
      <c r="J48" s="226">
        <v>1.5370233245914097E-2</v>
      </c>
      <c r="K48" s="227">
        <v>1.3922151961231463E-2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3.01787256174577E-2</v>
      </c>
      <c r="D49" s="225">
        <v>3.4385838445425615E-2</v>
      </c>
      <c r="E49" s="221">
        <v>3.9314272028228861E-2</v>
      </c>
      <c r="F49" s="225">
        <v>4.1902786903483306E-2</v>
      </c>
      <c r="G49" s="225">
        <v>4.4964623031068178E-2</v>
      </c>
      <c r="H49" s="225">
        <v>4.7930829361120302E-2</v>
      </c>
      <c r="I49" s="226">
        <v>5.0756851667303454E-2</v>
      </c>
      <c r="J49" s="226">
        <v>5.3297985787479081E-2</v>
      </c>
      <c r="K49" s="227">
        <v>5.5467233994334168E-2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5.9626286555695962E-2</v>
      </c>
      <c r="D50" s="225">
        <v>7.0867692221860693E-2</v>
      </c>
      <c r="E50" s="221">
        <v>8.0600000000000005E-2</v>
      </c>
      <c r="F50" s="225">
        <v>9.0318660093251971E-2</v>
      </c>
      <c r="G50" s="225">
        <v>0.10052600182249147</v>
      </c>
      <c r="H50" s="225">
        <v>0.11120214797195398</v>
      </c>
      <c r="I50" s="226">
        <v>0.12174474348129981</v>
      </c>
      <c r="J50" s="226">
        <v>0.13199682804035714</v>
      </c>
      <c r="K50" s="227">
        <v>0.14188805329928869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9.0235178377142372E-2</v>
      </c>
      <c r="D51" s="225">
        <v>8.5674735959999998E-2</v>
      </c>
      <c r="E51" s="221">
        <v>8.3104498148571349E-2</v>
      </c>
      <c r="F51" s="225">
        <v>9.5915659261714331E-2</v>
      </c>
      <c r="G51" s="225">
        <v>0.10236926003484338</v>
      </c>
      <c r="H51" s="225">
        <v>0.10186648062451631</v>
      </c>
      <c r="I51" s="226">
        <v>0.10100949463682712</v>
      </c>
      <c r="J51" s="226">
        <v>9.9794012806942098E-2</v>
      </c>
      <c r="K51" s="227">
        <v>9.8127542158073761E-2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8.1143420996232007E-2</v>
      </c>
      <c r="D52" s="225">
        <v>8.3860248563056197E-2</v>
      </c>
      <c r="E52" s="221">
        <v>0.11129836431118506</v>
      </c>
      <c r="F52" s="225">
        <v>0.12597004172111362</v>
      </c>
      <c r="G52" s="225">
        <v>0.12765287464175801</v>
      </c>
      <c r="H52" s="225">
        <v>0.12881222602779052</v>
      </c>
      <c r="I52" s="226">
        <v>0.12953503694526741</v>
      </c>
      <c r="J52" s="226">
        <v>0.12956907041873955</v>
      </c>
      <c r="K52" s="227">
        <v>0.12875439136698827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1.0689372930920307E-2</v>
      </c>
      <c r="D53" s="225">
        <v>1.215693701290598E-2</v>
      </c>
      <c r="E53" s="221">
        <v>1.3474428253279084E-2</v>
      </c>
      <c r="F53" s="225">
        <v>1.4186747677693064E-2</v>
      </c>
      <c r="G53" s="225">
        <v>1.5477175504081718E-2</v>
      </c>
      <c r="H53" s="225">
        <v>1.669157031290892E-2</v>
      </c>
      <c r="I53" s="226">
        <v>1.7779065636454022E-2</v>
      </c>
      <c r="J53" s="226">
        <v>1.8666590053372213E-2</v>
      </c>
      <c r="K53" s="227">
        <v>1.9298434675588644E-2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0.16154436570100003</v>
      </c>
      <c r="D54" s="225">
        <v>0.16104553143300002</v>
      </c>
      <c r="E54" s="221">
        <v>0.20037160000000001</v>
      </c>
      <c r="F54" s="225">
        <v>0.19933000000000001</v>
      </c>
      <c r="G54" s="225">
        <v>0.20423996855213011</v>
      </c>
      <c r="H54" s="225">
        <v>0.20279457191316</v>
      </c>
      <c r="I54" s="226">
        <v>0.20047040967352839</v>
      </c>
      <c r="J54" s="226">
        <v>0.19708411704222839</v>
      </c>
      <c r="K54" s="227">
        <v>0.19277219157850073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8.5232623162412008E-2</v>
      </c>
      <c r="D55" s="225">
        <v>7.6806498927415687E-2</v>
      </c>
      <c r="E55" s="221">
        <v>5.1753569903350997E-2</v>
      </c>
      <c r="F55" s="225">
        <v>3.7339546300979999E-2</v>
      </c>
      <c r="G55" s="225">
        <v>3.6628547759971403E-2</v>
      </c>
      <c r="H55" s="225">
        <v>3.706637099630114E-2</v>
      </c>
      <c r="I55" s="226">
        <v>3.7470099697754694E-2</v>
      </c>
      <c r="J55" s="226">
        <v>3.7839441663409863E-2</v>
      </c>
      <c r="K55" s="227">
        <v>3.8055769959785324E-2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3.1053234784896556E-3</v>
      </c>
      <c r="D56" s="225">
        <v>3.4402355166854612E-3</v>
      </c>
      <c r="E56" s="221">
        <v>4.698612512273553E-3</v>
      </c>
      <c r="F56" s="225">
        <v>4.9205545689813331E-3</v>
      </c>
      <c r="G56" s="225">
        <v>5.4678998107121988E-3</v>
      </c>
      <c r="H56" s="225">
        <v>6.1161666308476789E-3</v>
      </c>
      <c r="I56" s="226">
        <v>6.8064028870127085E-3</v>
      </c>
      <c r="J56" s="226">
        <v>7.508711632253794E-3</v>
      </c>
      <c r="K56" s="227">
        <v>8.1888542538212858E-3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8.5412225026720932E-4</v>
      </c>
      <c r="D57" s="225">
        <v>8.7134890137459983E-4</v>
      </c>
      <c r="E57" s="221">
        <v>9.171973643297142E-4</v>
      </c>
      <c r="F57" s="225">
        <v>9.2458020969023809E-4</v>
      </c>
      <c r="G57" s="225">
        <v>9.3339977550329723E-4</v>
      </c>
      <c r="H57" s="225">
        <v>9.435781697701125E-4</v>
      </c>
      <c r="I57" s="226">
        <v>9.5173114049264935E-4</v>
      </c>
      <c r="J57" s="226">
        <v>9.5341044735531037E-4</v>
      </c>
      <c r="K57" s="227">
        <v>9.4530875317819826E-4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0.10245664319065206</v>
      </c>
      <c r="D58" s="225">
        <v>0.11202792962574148</v>
      </c>
      <c r="E58" s="221">
        <v>0.12090000000000002</v>
      </c>
      <c r="F58" s="225">
        <v>0.13064200027275774</v>
      </c>
      <c r="G58" s="225">
        <v>0.1407964500945437</v>
      </c>
      <c r="H58" s="225">
        <v>0.15123493695241111</v>
      </c>
      <c r="I58" s="226">
        <v>0.16151534114993199</v>
      </c>
      <c r="J58" s="226">
        <v>0.17138167141535474</v>
      </c>
      <c r="K58" s="227">
        <v>0.18065357810271171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7.5781568264866775E-2</v>
      </c>
      <c r="D59" s="225">
        <v>8.2741101992853477E-2</v>
      </c>
      <c r="E59" s="221">
        <v>9.6512153461703512E-2</v>
      </c>
      <c r="F59" s="225">
        <v>0.10888840061510034</v>
      </c>
      <c r="G59" s="225">
        <v>0.11788084929987049</v>
      </c>
      <c r="H59" s="225">
        <v>0.12647079805689312</v>
      </c>
      <c r="I59" s="226">
        <v>0.13473145115206581</v>
      </c>
      <c r="J59" s="226">
        <v>0.14240454138490824</v>
      </c>
      <c r="K59" s="227">
        <v>0.14938267327551072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2.6122875863917728E-3</v>
      </c>
      <c r="D60" s="225">
        <v>2.8043839634918823E-3</v>
      </c>
      <c r="E60" s="221">
        <v>3.1000000000000003E-3</v>
      </c>
      <c r="F60" s="225">
        <v>3.4513487692919616E-3</v>
      </c>
      <c r="G60" s="225">
        <v>3.8285504776971006E-3</v>
      </c>
      <c r="H60" s="225">
        <v>4.2098992658660935E-3</v>
      </c>
      <c r="I60" s="226">
        <v>4.5796914952786908E-3</v>
      </c>
      <c r="J60" s="226">
        <v>4.9356637254153674E-3</v>
      </c>
      <c r="K60" s="227">
        <v>5.2836950021707772E-3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4.452269449798222E-2</v>
      </c>
      <c r="D61" s="225">
        <v>4.7746661910107825E-2</v>
      </c>
      <c r="E61" s="221">
        <v>5.1876365201055874E-2</v>
      </c>
      <c r="F61" s="225">
        <v>5.6520971067911062E-2</v>
      </c>
      <c r="G61" s="225">
        <v>5.7430463752964525E-2</v>
      </c>
      <c r="H61" s="225">
        <v>5.8277734433949915E-2</v>
      </c>
      <c r="I61" s="226">
        <v>5.8996309855034262E-2</v>
      </c>
      <c r="J61" s="226">
        <v>5.9673435571410784E-2</v>
      </c>
      <c r="K61" s="227">
        <v>6.0162908377851966E-2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4.0494434410382855E-3</v>
      </c>
      <c r="D62" s="225">
        <v>4.6510329488471825E-3</v>
      </c>
      <c r="E62" s="221">
        <v>5.7284894437408425E-3</v>
      </c>
      <c r="F62" s="225">
        <v>6.5245917663657449E-3</v>
      </c>
      <c r="G62" s="225">
        <v>7.4847062781326209E-3</v>
      </c>
      <c r="H62" s="225">
        <v>8.5204037832722103E-3</v>
      </c>
      <c r="I62" s="226">
        <v>9.6181458274853561E-3</v>
      </c>
      <c r="J62" s="226">
        <v>1.0761207761196075E-2</v>
      </c>
      <c r="K62" s="227">
        <v>1.1927090674795918E-2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2.2433977699138914E-2</v>
      </c>
      <c r="D63" s="225">
        <v>2.5487336607274855E-2</v>
      </c>
      <c r="E63" s="221">
        <v>2.8899577174418978E-2</v>
      </c>
      <c r="F63" s="225">
        <v>3.3121441250805725E-2</v>
      </c>
      <c r="G63" s="225">
        <v>3.7847841534013701E-2</v>
      </c>
      <c r="H63" s="225">
        <v>4.2647958091257328E-2</v>
      </c>
      <c r="I63" s="226">
        <v>4.7432120102618242E-2</v>
      </c>
      <c r="J63" s="226">
        <v>5.2185202763133813E-2</v>
      </c>
      <c r="K63" s="227">
        <v>5.6905840593651946E-2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4.0213975790057005E-2</v>
      </c>
      <c r="D64" s="225">
        <v>3.7076843288571339E-2</v>
      </c>
      <c r="E64" s="221">
        <v>3.5130819500228665E-2</v>
      </c>
      <c r="F64" s="225">
        <v>3.8724110975314335E-2</v>
      </c>
      <c r="G64" s="225">
        <v>3.8277097132653884E-2</v>
      </c>
      <c r="H64" s="225">
        <v>3.7036204971452311E-2</v>
      </c>
      <c r="I64" s="226">
        <v>3.5654497726737254E-2</v>
      </c>
      <c r="J64" s="226">
        <v>3.4069690663674643E-2</v>
      </c>
      <c r="K64" s="227">
        <v>3.2366925028548849E-2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0.41649131744169593</v>
      </c>
      <c r="D65" s="225">
        <v>0.47804378674880027</v>
      </c>
      <c r="E65" s="221">
        <v>0.55218144753641141</v>
      </c>
      <c r="F65" s="225">
        <v>0.64525441142910711</v>
      </c>
      <c r="G65" s="225">
        <v>0.75741359577010503</v>
      </c>
      <c r="H65" s="225">
        <v>0.88753715037428016</v>
      </c>
      <c r="I65" s="226">
        <v>1.0362929341830192</v>
      </c>
      <c r="J65" s="226">
        <v>1.2059920212268342</v>
      </c>
      <c r="K65" s="227">
        <v>1.3983352414441907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7.5121412681262946E-3</v>
      </c>
      <c r="D66" s="225">
        <v>7.8967842731621912E-3</v>
      </c>
      <c r="E66" s="221">
        <v>8.8268508862545947E-3</v>
      </c>
      <c r="F66" s="225">
        <v>9.939737027363062E-3</v>
      </c>
      <c r="G66" s="225">
        <v>1.0653794184407312E-2</v>
      </c>
      <c r="H66" s="225">
        <v>1.1386227239875672E-2</v>
      </c>
      <c r="I66" s="226">
        <v>1.2113098582745938E-2</v>
      </c>
      <c r="J66" s="226">
        <v>1.2828768636443636E-2</v>
      </c>
      <c r="K66" s="227">
        <v>1.3543849148605933E-2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0.105332653027</v>
      </c>
      <c r="D67" s="225">
        <v>9.9361030864E-2</v>
      </c>
      <c r="E67" s="221">
        <v>8.5209260792000002E-2</v>
      </c>
      <c r="F67" s="225">
        <v>7.965551469042613E-2</v>
      </c>
      <c r="G67" s="225">
        <v>7.3541980927474354E-2</v>
      </c>
      <c r="H67" s="225">
        <v>7.3764465282155398E-2</v>
      </c>
      <c r="I67" s="226">
        <v>7.377880963135329E-2</v>
      </c>
      <c r="J67" s="226">
        <v>7.3488857854737591E-2</v>
      </c>
      <c r="K67" s="227">
        <v>7.2791554549875834E-2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1.2851292778537198</v>
      </c>
      <c r="D68" s="225">
        <v>1.3397959209102235</v>
      </c>
      <c r="E68" s="221">
        <v>1.2048924020448237</v>
      </c>
      <c r="F68" s="225">
        <v>1.1201212283653326</v>
      </c>
      <c r="G68" s="225">
        <v>1.0800893840118144</v>
      </c>
      <c r="H68" s="225">
        <v>1.105646898925321</v>
      </c>
      <c r="I68" s="226">
        <v>1.1259343070329946</v>
      </c>
      <c r="J68" s="226">
        <v>1.1420155320123349</v>
      </c>
      <c r="K68" s="227">
        <v>1.1548137338962416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1.732300531028208E-2</v>
      </c>
      <c r="D69" s="225">
        <v>2.0666666666666667E-2</v>
      </c>
      <c r="E69" s="221">
        <v>2.7899999999999998E-2</v>
      </c>
      <c r="F69" s="225">
        <v>3.1493721839264521E-2</v>
      </c>
      <c r="G69" s="225">
        <v>3.4868653598386951E-2</v>
      </c>
      <c r="H69" s="225">
        <v>3.8480878724132132E-2</v>
      </c>
      <c r="I69" s="226">
        <v>4.2348133293541312E-2</v>
      </c>
      <c r="J69" s="226">
        <v>4.65592105167381E-2</v>
      </c>
      <c r="K69" s="227">
        <v>5.1133245499741561E-2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2.7611348042020896E-4</v>
      </c>
      <c r="D70" s="225">
        <v>3.3438625408791823E-4</v>
      </c>
      <c r="E70" s="221">
        <v>3.979077739397682E-4</v>
      </c>
      <c r="F70" s="225">
        <v>4.6371747724556419E-4</v>
      </c>
      <c r="G70" s="225">
        <v>5.3050434074521633E-4</v>
      </c>
      <c r="H70" s="225">
        <v>5.9988271450899043E-4</v>
      </c>
      <c r="I70" s="226">
        <v>6.7373275944560072E-4</v>
      </c>
      <c r="J70" s="226">
        <v>7.5092957804616769E-4</v>
      </c>
      <c r="K70" s="227">
        <v>8.3002546095205601E-4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9.8592037233455818E-2</v>
      </c>
      <c r="D71" s="225">
        <v>9.1083357165240228E-2</v>
      </c>
      <c r="E71" s="221">
        <v>8.6800000000000016E-2</v>
      </c>
      <c r="F71" s="225">
        <v>8.5542431066435984E-2</v>
      </c>
      <c r="G71" s="225">
        <v>8.4141974445046563E-2</v>
      </c>
      <c r="H71" s="225">
        <v>8.2754557491060157E-2</v>
      </c>
      <c r="I71" s="226">
        <v>8.119619836145571E-2</v>
      </c>
      <c r="J71" s="226">
        <v>7.9391292589130955E-2</v>
      </c>
      <c r="K71" s="227">
        <v>7.7383183809071943E-2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2.2235264004799999</v>
      </c>
      <c r="D72" s="225">
        <v>2.211242332521838</v>
      </c>
      <c r="E72" s="221">
        <v>2.2700196837878752</v>
      </c>
      <c r="F72" s="225">
        <v>2.3218375212763123</v>
      </c>
      <c r="G72" s="225">
        <v>2.3559999999999999</v>
      </c>
      <c r="H72" s="225">
        <v>2.3559999999999999</v>
      </c>
      <c r="I72" s="226">
        <v>2.3559999999999999</v>
      </c>
      <c r="J72" s="226">
        <v>2.3332878612614247</v>
      </c>
      <c r="K72" s="227">
        <v>2.3024729333300069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0.1023</v>
      </c>
      <c r="D73" s="225">
        <v>0.12090000000000002</v>
      </c>
      <c r="E73" s="221">
        <v>0.13950000000000001</v>
      </c>
      <c r="F73" s="225">
        <v>0.16739999999999999</v>
      </c>
      <c r="G73" s="225">
        <v>0.18089241989212043</v>
      </c>
      <c r="H73" s="225">
        <v>0.19757586573763458</v>
      </c>
      <c r="I73" s="226">
        <v>0.21392118765909426</v>
      </c>
      <c r="J73" s="226">
        <v>0.22978977981898357</v>
      </c>
      <c r="K73" s="227">
        <v>0.24517271644728347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0.32504772866604553</v>
      </c>
      <c r="D74" s="225">
        <v>0.35383976437895731</v>
      </c>
      <c r="E74" s="221">
        <v>0.36762704403905672</v>
      </c>
      <c r="F74" s="225">
        <v>0.37331432534314335</v>
      </c>
      <c r="G74" s="225">
        <v>0.38025128290268856</v>
      </c>
      <c r="H74" s="225">
        <v>0.38116035358060724</v>
      </c>
      <c r="I74" s="226">
        <v>0.37997145184692904</v>
      </c>
      <c r="J74" s="226">
        <v>0.3774481616987056</v>
      </c>
      <c r="K74" s="227">
        <v>0.37434713414260484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7.8955265844458673E-4</v>
      </c>
      <c r="D75" s="225">
        <v>8.1921410443663997E-4</v>
      </c>
      <c r="E75" s="221">
        <v>8.9411900115710856E-4</v>
      </c>
      <c r="F75" s="225">
        <v>1.0136220441901715E-3</v>
      </c>
      <c r="G75" s="225">
        <v>1.044885857049257E-3</v>
      </c>
      <c r="H75" s="225">
        <v>1.0727577497283429E-3</v>
      </c>
      <c r="I75" s="226">
        <v>1.0960166309626285E-3</v>
      </c>
      <c r="J75" s="226">
        <v>1.1119780382096568E-3</v>
      </c>
      <c r="K75" s="227">
        <v>1.1195565570118284E-3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7.4528778398151349E-2</v>
      </c>
      <c r="D76" s="225">
        <v>8.3359183153180819E-2</v>
      </c>
      <c r="E76" s="221">
        <v>8.741396306286231E-2</v>
      </c>
      <c r="F76" s="225">
        <v>9.8394927445302399E-2</v>
      </c>
      <c r="G76" s="225">
        <v>0.10944299670741486</v>
      </c>
      <c r="H76" s="225">
        <v>0.12049645313620262</v>
      </c>
      <c r="I76" s="226">
        <v>0.13136238447373488</v>
      </c>
      <c r="J76" s="226">
        <v>0.14185995314600811</v>
      </c>
      <c r="K76" s="227">
        <v>0.15182485460778114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4.7468318107503286E-2</v>
      </c>
      <c r="D77" s="225">
        <v>5.7765365944105924E-2</v>
      </c>
      <c r="E77" s="221">
        <v>6.4471976243719448E-2</v>
      </c>
      <c r="F77" s="225">
        <v>7.0478924654708119E-2</v>
      </c>
      <c r="G77" s="225">
        <v>7.9489582946877718E-2</v>
      </c>
      <c r="H77" s="225">
        <v>9.0701074864372858E-2</v>
      </c>
      <c r="I77" s="226">
        <v>0.10332629067285286</v>
      </c>
      <c r="J77" s="226">
        <v>0.11734647444872606</v>
      </c>
      <c r="K77" s="227">
        <v>0.13262973416772089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6.224640125260983E-3</v>
      </c>
      <c r="D78" s="225">
        <v>7.1454658084922516E-3</v>
      </c>
      <c r="E78" s="221">
        <v>7.5417771194202388E-3</v>
      </c>
      <c r="F78" s="225">
        <v>7.9609642138600938E-3</v>
      </c>
      <c r="G78" s="225">
        <v>8.8108282563573066E-3</v>
      </c>
      <c r="H78" s="225">
        <v>9.7174204576987982E-3</v>
      </c>
      <c r="I78" s="226">
        <v>1.0654242907427095E-2</v>
      </c>
      <c r="J78" s="226">
        <v>1.1603810474911014E-2</v>
      </c>
      <c r="K78" s="227">
        <v>1.2557825322883869E-2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1.5578282216420982E-2</v>
      </c>
      <c r="D79" s="225">
        <v>1.5530367927133651E-2</v>
      </c>
      <c r="E79" s="221">
        <v>1.5861669089639582E-2</v>
      </c>
      <c r="F79" s="225">
        <v>1.5678593294878414E-2</v>
      </c>
      <c r="G79" s="225">
        <v>1.5113010843455116E-2</v>
      </c>
      <c r="H79" s="225">
        <v>1.4913499215790499E-2</v>
      </c>
      <c r="I79" s="226">
        <v>1.5231292304325409E-2</v>
      </c>
      <c r="J79" s="226">
        <v>1.5876247309979018E-2</v>
      </c>
      <c r="K79" s="227">
        <v>1.6527905874015845E-2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3.6526293271855241E-2</v>
      </c>
      <c r="D80" s="225">
        <v>4.0336676802139669E-2</v>
      </c>
      <c r="E80" s="221">
        <v>4.5936261945328731E-2</v>
      </c>
      <c r="F80" s="225">
        <v>4.9864968447963433E-2</v>
      </c>
      <c r="G80" s="225">
        <v>5.4667979040968227E-2</v>
      </c>
      <c r="H80" s="225">
        <v>5.9895284884481814E-2</v>
      </c>
      <c r="I80" s="226">
        <v>6.5402337613354983E-2</v>
      </c>
      <c r="J80" s="226">
        <v>7.1015499795941489E-2</v>
      </c>
      <c r="K80" s="227">
        <v>7.649133687350948E-2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1.2684168406799999E-5</v>
      </c>
      <c r="D81" s="225">
        <v>1.2684168406799999E-5</v>
      </c>
      <c r="E81" s="221">
        <v>1.3402062612400001E-5</v>
      </c>
      <c r="F81" s="225">
        <v>1.3280063678933332E-5</v>
      </c>
      <c r="G81" s="225">
        <v>1.3280063678933332E-5</v>
      </c>
      <c r="H81" s="225">
        <v>1.3280063678933332E-5</v>
      </c>
      <c r="I81" s="226">
        <v>1.3280063678933332E-5</v>
      </c>
      <c r="J81" s="226">
        <v>1.3280063678933332E-5</v>
      </c>
      <c r="K81" s="227">
        <v>1.3280063678933332E-5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0.22222097500303109</v>
      </c>
      <c r="D82" s="225">
        <v>0.25730000000000003</v>
      </c>
      <c r="E82" s="221">
        <v>0.29478177096497743</v>
      </c>
      <c r="F82" s="225">
        <v>0.33342544470672925</v>
      </c>
      <c r="G82" s="225">
        <v>0.37033924332973683</v>
      </c>
      <c r="H82" s="225">
        <v>0.40544098165793602</v>
      </c>
      <c r="I82" s="226">
        <v>0.43874400956764187</v>
      </c>
      <c r="J82" s="226">
        <v>0.47020433736224715</v>
      </c>
      <c r="K82" s="227">
        <v>0.49993029372559916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0.21389999999999998</v>
      </c>
      <c r="D83" s="225">
        <v>0.19220000000000001</v>
      </c>
      <c r="E83" s="221">
        <v>0.19220000000000001</v>
      </c>
      <c r="F83" s="225">
        <v>0.20816986752257133</v>
      </c>
      <c r="G83" s="225">
        <v>0.19740137118174383</v>
      </c>
      <c r="H83" s="225">
        <v>0.19473866636010348</v>
      </c>
      <c r="I83" s="226">
        <v>0.19183806233900891</v>
      </c>
      <c r="J83" s="226">
        <v>0.18856051985340566</v>
      </c>
      <c r="K83" s="227">
        <v>0.18482212384175792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6.6464605278720003E-3</v>
      </c>
      <c r="D84" s="225">
        <v>6.9609163895040004E-3</v>
      </c>
      <c r="E84" s="221">
        <v>7.3519198220160006E-3</v>
      </c>
      <c r="F84" s="225">
        <v>7.7822237391360002E-3</v>
      </c>
      <c r="G84" s="225">
        <v>8.3156139046136768E-3</v>
      </c>
      <c r="H84" s="225">
        <v>8.5978618466999602E-3</v>
      </c>
      <c r="I84" s="226">
        <v>8.8596781065694158E-3</v>
      </c>
      <c r="J84" s="226">
        <v>9.0887875233644933E-3</v>
      </c>
      <c r="K84" s="227">
        <v>9.2675041745338641E-3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2.0128888248627796</v>
      </c>
      <c r="D85" s="225">
        <v>2.2108401557395583</v>
      </c>
      <c r="E85" s="221">
        <v>2.4166906645494688</v>
      </c>
      <c r="F85" s="225">
        <v>2.6200373235865668</v>
      </c>
      <c r="G85" s="225">
        <v>2.8172894354305553</v>
      </c>
      <c r="H85" s="225">
        <v>3.0060222000616141</v>
      </c>
      <c r="I85" s="226">
        <v>3.1846926607306694</v>
      </c>
      <c r="J85" s="226">
        <v>3.352689142476077</v>
      </c>
      <c r="K85" s="227">
        <v>3.5080625511102053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1.4105240247830266</v>
      </c>
      <c r="D86" s="225">
        <v>1.534636057545818</v>
      </c>
      <c r="E86" s="221">
        <v>1.5818922593729063</v>
      </c>
      <c r="F86" s="225">
        <v>1.7349839668109621</v>
      </c>
      <c r="G86" s="225">
        <v>1.841651429435663</v>
      </c>
      <c r="H86" s="225">
        <v>1.9386051206959847</v>
      </c>
      <c r="I86" s="226">
        <v>2.0278424543182876</v>
      </c>
      <c r="J86" s="226">
        <v>2.1109961343739672</v>
      </c>
      <c r="K86" s="227">
        <v>2.1881249118925257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1.3544542398266959</v>
      </c>
      <c r="D87" s="225">
        <v>1.4527424799174291</v>
      </c>
      <c r="E87" s="221">
        <v>1.5123108379458836</v>
      </c>
      <c r="F87" s="225">
        <v>1.5473015968334818</v>
      </c>
      <c r="G87" s="225">
        <v>1.6022814617026013</v>
      </c>
      <c r="H87" s="225">
        <v>1.6858009667151128</v>
      </c>
      <c r="I87" s="226">
        <v>1.769966761934411</v>
      </c>
      <c r="J87" s="226">
        <v>1.8351159936468244</v>
      </c>
      <c r="K87" s="227">
        <v>1.8766318456939393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0.20992457173490872</v>
      </c>
      <c r="D88" s="225">
        <v>0.22639975412234328</v>
      </c>
      <c r="E88" s="221">
        <v>0.26997442384587589</v>
      </c>
      <c r="F88" s="225">
        <v>0.32094696624627295</v>
      </c>
      <c r="G88" s="225">
        <v>0.36520093076874666</v>
      </c>
      <c r="H88" s="225">
        <v>0.40998062325763301</v>
      </c>
      <c r="I88" s="226">
        <v>0.45403787980709542</v>
      </c>
      <c r="J88" s="226">
        <v>0.4970888388239933</v>
      </c>
      <c r="K88" s="227">
        <v>0.53947404067857341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0.11399939674765701</v>
      </c>
      <c r="D89" s="225">
        <v>0.11126493341417135</v>
      </c>
      <c r="E89" s="221">
        <v>0.12669717462034299</v>
      </c>
      <c r="F89" s="225">
        <v>0.13420198656480001</v>
      </c>
      <c r="G89" s="225">
        <v>0.15106487171028582</v>
      </c>
      <c r="H89" s="225">
        <v>0.182</v>
      </c>
      <c r="I89" s="226">
        <v>0.192</v>
      </c>
      <c r="J89" s="226">
        <v>0.19890533205195904</v>
      </c>
      <c r="K89" s="227">
        <v>0.20492216848931621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0.13553964125457915</v>
      </c>
      <c r="D90" s="225">
        <v>0.16202800147109434</v>
      </c>
      <c r="E90" s="221">
        <v>0.18508310857142865</v>
      </c>
      <c r="F90" s="225">
        <v>0.22061689809908566</v>
      </c>
      <c r="G90" s="225">
        <v>0.23811192782221488</v>
      </c>
      <c r="H90" s="225">
        <v>0.25692921945673258</v>
      </c>
      <c r="I90" s="226">
        <v>0.27452525408656547</v>
      </c>
      <c r="J90" s="226">
        <v>0.29089880132393608</v>
      </c>
      <c r="K90" s="227">
        <v>0.30626427242832349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1.7614646867712191</v>
      </c>
      <c r="D91" s="225">
        <v>1.706490132812307</v>
      </c>
      <c r="E91" s="221">
        <v>1.8535765650306455</v>
      </c>
      <c r="F91" s="225">
        <v>1.8391413613107577</v>
      </c>
      <c r="G91" s="225">
        <v>1.9026264131780655</v>
      </c>
      <c r="H91" s="225">
        <v>1.889480791125655</v>
      </c>
      <c r="I91" s="226">
        <v>1.8678280820814492</v>
      </c>
      <c r="J91" s="226">
        <v>1.8418204435709868</v>
      </c>
      <c r="K91" s="227">
        <v>1.8131836806500423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7.4655659806233288E-2</v>
      </c>
      <c r="D92" s="225">
        <v>7.853795196670546E-2</v>
      </c>
      <c r="E92" s="221">
        <v>8.3200036118345019E-2</v>
      </c>
      <c r="F92" s="225">
        <v>8.7045112018174053E-2</v>
      </c>
      <c r="G92" s="225">
        <v>9.0566947199494277E-2</v>
      </c>
      <c r="H92" s="225">
        <v>9.3842550693944135E-2</v>
      </c>
      <c r="I92" s="226">
        <v>9.7050974066617765E-2</v>
      </c>
      <c r="J92" s="226">
        <v>0.10024886873649402</v>
      </c>
      <c r="K92" s="227">
        <v>0.10324388707271064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6.9564147956440447E-2</v>
      </c>
      <c r="D93" s="225">
        <v>8.0189377806356751E-2</v>
      </c>
      <c r="E93" s="221">
        <v>3.5805834100669197E-2</v>
      </c>
      <c r="F93" s="225">
        <v>6.8886797783416888E-3</v>
      </c>
      <c r="G93" s="225">
        <v>5.7412407666871381E-3</v>
      </c>
      <c r="H93" s="225">
        <v>5.6468101205102671E-3</v>
      </c>
      <c r="I93" s="226">
        <v>5.5071142258960697E-3</v>
      </c>
      <c r="J93" s="226">
        <v>5.3342835201630173E-3</v>
      </c>
      <c r="K93" s="227">
        <v>5.1397638623515308E-3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3.2870544493566564E-2</v>
      </c>
      <c r="D94" s="225">
        <v>4.2026375738730248E-2</v>
      </c>
      <c r="E94" s="221">
        <v>4.6904057891715201E-2</v>
      </c>
      <c r="F94" s="225">
        <v>5.4042150344674925E-2</v>
      </c>
      <c r="G94" s="225">
        <v>6.6010673504102169E-2</v>
      </c>
      <c r="H94" s="225">
        <v>6.823806888711112E-2</v>
      </c>
      <c r="I94" s="226">
        <v>7.4979155927951138E-2</v>
      </c>
      <c r="J94" s="226">
        <v>8.1856991532204951E-2</v>
      </c>
      <c r="K94" s="227">
        <v>8.8720526902448471E-2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0.46500000000000002</v>
      </c>
      <c r="D95" s="225">
        <v>0.46500000000000002</v>
      </c>
      <c r="E95" s="221">
        <v>0.31</v>
      </c>
      <c r="F95" s="225">
        <v>0.40300000000000002</v>
      </c>
      <c r="G95" s="225">
        <v>0.43919628285415374</v>
      </c>
      <c r="H95" s="225">
        <v>0.44774011599926422</v>
      </c>
      <c r="I95" s="226">
        <v>0.45387057578492013</v>
      </c>
      <c r="J95" s="226">
        <v>0.45569153565443232</v>
      </c>
      <c r="K95" s="227">
        <v>0.45393560093493829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0.19649627161611216</v>
      </c>
      <c r="D96" s="225">
        <v>0.2282108981697597</v>
      </c>
      <c r="E96" s="221">
        <v>0.24969214206439699</v>
      </c>
      <c r="F96" s="225">
        <v>0.28122580942945558</v>
      </c>
      <c r="G96" s="225">
        <v>0.32258819976547515</v>
      </c>
      <c r="H96" s="225">
        <v>0.36049782706923661</v>
      </c>
      <c r="I96" s="226">
        <v>0.38922919018481827</v>
      </c>
      <c r="J96" s="226">
        <v>0.41292548230995324</v>
      </c>
      <c r="K96" s="227">
        <v>0.43619382711244536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5.1299255787555812E-4</v>
      </c>
      <c r="D97" s="225">
        <v>5.5073989928739039E-4</v>
      </c>
      <c r="E97" s="221">
        <v>6.1853004991686855E-4</v>
      </c>
      <c r="F97" s="225">
        <v>6.8960859292044752E-4</v>
      </c>
      <c r="G97" s="225">
        <v>7.4096408827278122E-4</v>
      </c>
      <c r="H97" s="225">
        <v>7.8735906732277144E-4</v>
      </c>
      <c r="I97" s="226">
        <v>8.326815023073905E-4</v>
      </c>
      <c r="J97" s="226">
        <v>8.7724421857903834E-4</v>
      </c>
      <c r="K97" s="227">
        <v>9.194607447076858E-4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2.868632794335146E-2</v>
      </c>
      <c r="D98" s="225">
        <v>2.1708996335103318E-2</v>
      </c>
      <c r="E98" s="221">
        <v>2.4939113357902859E-2</v>
      </c>
      <c r="F98" s="225">
        <v>2.8930181080960345E-2</v>
      </c>
      <c r="G98" s="225">
        <v>3.4532826826228089E-2</v>
      </c>
      <c r="H98" s="225">
        <v>4.0600238403088955E-2</v>
      </c>
      <c r="I98" s="226">
        <v>4.6353736801458365E-2</v>
      </c>
      <c r="J98" s="226">
        <v>5.1743425748191248E-2</v>
      </c>
      <c r="K98" s="227">
        <v>5.7065661867109166E-2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8.3080000000000001E-2</v>
      </c>
      <c r="D99" s="225">
        <v>8.0909999999999996E-2</v>
      </c>
      <c r="E99" s="221">
        <v>7.936E-2</v>
      </c>
      <c r="F99" s="225">
        <v>8.7730000000000002E-2</v>
      </c>
      <c r="G99" s="225">
        <v>9.3906990111888536E-2</v>
      </c>
      <c r="H99" s="225">
        <v>0.10080543739449906</v>
      </c>
      <c r="I99" s="226">
        <v>0.10763746854476075</v>
      </c>
      <c r="J99" s="226">
        <v>0.11385392306793975</v>
      </c>
      <c r="K99" s="227">
        <v>0.1195744556952875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3.0942538413956017E-2</v>
      </c>
      <c r="D100" s="225">
        <v>3.5614022078505322E-2</v>
      </c>
      <c r="E100" s="221">
        <v>4.5028758265123474E-2</v>
      </c>
      <c r="F100" s="225">
        <v>5.5417051713326365E-2</v>
      </c>
      <c r="G100" s="225">
        <v>6.2350850634732093E-2</v>
      </c>
      <c r="H100" s="225">
        <v>6.9636461286175094E-2</v>
      </c>
      <c r="I100" s="226">
        <v>7.7049247304527613E-2</v>
      </c>
      <c r="J100" s="226">
        <v>8.4303592340004854E-2</v>
      </c>
      <c r="K100" s="227">
        <v>9.1480036334048179E-2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6.3527545352190989E-2</v>
      </c>
      <c r="D101" s="225">
        <v>5.9513805997950996E-2</v>
      </c>
      <c r="E101" s="221">
        <v>5.6561412102284658E-2</v>
      </c>
      <c r="F101" s="225">
        <v>5.4920650888450336E-2</v>
      </c>
      <c r="G101" s="225">
        <v>5.3519207180155501E-2</v>
      </c>
      <c r="H101" s="225">
        <v>5.1918651657753299E-2</v>
      </c>
      <c r="I101" s="226">
        <v>5.0128435698962651E-2</v>
      </c>
      <c r="J101" s="226">
        <v>4.8079065403427504E-2</v>
      </c>
      <c r="K101" s="227">
        <v>4.5917250116343997E-2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7.3131687474202109E-2</v>
      </c>
      <c r="D102" s="225">
        <v>7.7674969741487174E-2</v>
      </c>
      <c r="E102" s="221">
        <v>8.0600000000000005E-2</v>
      </c>
      <c r="F102" s="225">
        <v>8.2744794019245713E-2</v>
      </c>
      <c r="G102" s="225">
        <v>8.7694935164097557E-2</v>
      </c>
      <c r="H102" s="225">
        <v>8.8247369546841023E-2</v>
      </c>
      <c r="I102" s="226">
        <v>9.0205007206919693E-2</v>
      </c>
      <c r="J102" s="226">
        <v>9.1560509034035412E-2</v>
      </c>
      <c r="K102" s="227">
        <v>9.2153695204662003E-2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2.6117586508798855E-2</v>
      </c>
      <c r="D103" s="225">
        <v>2.8330514807114272E-2</v>
      </c>
      <c r="E103" s="221">
        <v>2.9384736330974996E-2</v>
      </c>
      <c r="F103" s="225">
        <v>2.9473550327370701E-2</v>
      </c>
      <c r="G103" s="225">
        <v>2.9434234186701057E-2</v>
      </c>
      <c r="H103" s="225">
        <v>2.9865868369115214E-2</v>
      </c>
      <c r="I103" s="226">
        <v>3.0197586805584192E-2</v>
      </c>
      <c r="J103" s="226">
        <v>3.0216079498894492E-2</v>
      </c>
      <c r="K103" s="227">
        <v>2.9929427418676713E-2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1.0900389450828975E-2</v>
      </c>
      <c r="D104" s="225">
        <v>9.6856988849497068E-3</v>
      </c>
      <c r="E104" s="221">
        <v>1.2860504621054347E-2</v>
      </c>
      <c r="F104" s="225">
        <v>1.3625894797110785E-2</v>
      </c>
      <c r="G104" s="225">
        <v>1.7136872196233974E-2</v>
      </c>
      <c r="H104" s="225">
        <v>1.9511291495774907E-2</v>
      </c>
      <c r="I104" s="226">
        <v>2.1983540088495186E-2</v>
      </c>
      <c r="J104" s="226">
        <v>2.4571368338613359E-2</v>
      </c>
      <c r="K104" s="227">
        <v>2.7258462838301634E-2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4.69523095369812E-2</v>
      </c>
      <c r="D105" s="225">
        <v>5.2800674057321369E-2</v>
      </c>
      <c r="E105" s="221">
        <v>5.748832299600732E-2</v>
      </c>
      <c r="F105" s="225">
        <v>6.0969040349064064E-2</v>
      </c>
      <c r="G105" s="225">
        <v>6.8186320671113784E-2</v>
      </c>
      <c r="H105" s="225">
        <v>7.5261096214155151E-2</v>
      </c>
      <c r="I105" s="226">
        <v>8.1875031732070946E-2</v>
      </c>
      <c r="J105" s="226">
        <v>8.8032960399386267E-2</v>
      </c>
      <c r="K105" s="227">
        <v>9.3935406194975188E-2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7.6589319200000001E-4</v>
      </c>
      <c r="D106" s="225">
        <v>8.1577966299999994E-4</v>
      </c>
      <c r="E106" s="221">
        <v>8.6695880299999997E-4</v>
      </c>
      <c r="F106" s="225">
        <v>9.2082880499999998E-4</v>
      </c>
      <c r="G106" s="225">
        <v>9.5375030082126531E-4</v>
      </c>
      <c r="H106" s="225">
        <v>9.8345111300043148E-4</v>
      </c>
      <c r="I106" s="226">
        <v>1.0076204895168724E-3</v>
      </c>
      <c r="J106" s="226">
        <v>1.0250867469543455E-3</v>
      </c>
      <c r="K106" s="227">
        <v>1.0336155122865284E-3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7.9909343051245682E-2</v>
      </c>
      <c r="D107" s="225">
        <v>7.9353941245920004E-2</v>
      </c>
      <c r="E107" s="221">
        <v>7.7416126173257022E-2</v>
      </c>
      <c r="F107" s="225">
        <v>7.6405532392388661E-2</v>
      </c>
      <c r="G107" s="225">
        <v>7.5204282073397632E-2</v>
      </c>
      <c r="H107" s="225">
        <v>7.4143604679765024E-2</v>
      </c>
      <c r="I107" s="226">
        <v>7.2871419690749964E-2</v>
      </c>
      <c r="J107" s="226">
        <v>7.1188077172771008E-2</v>
      </c>
      <c r="K107" s="227">
        <v>6.9092919545298975E-2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6.3805796842495086E-3</v>
      </c>
      <c r="D108" s="225">
        <v>6.8260603263886636E-3</v>
      </c>
      <c r="E108" s="221">
        <v>7.3104443008411889E-3</v>
      </c>
      <c r="F108" s="225">
        <v>8.2622976379414324E-3</v>
      </c>
      <c r="G108" s="225">
        <v>8.7730718336945842E-3</v>
      </c>
      <c r="H108" s="225">
        <v>9.2839341942897551E-3</v>
      </c>
      <c r="I108" s="226">
        <v>9.8067164415258992E-3</v>
      </c>
      <c r="J108" s="226">
        <v>1.033813884327991E-2</v>
      </c>
      <c r="K108" s="227">
        <v>1.0861185585042113E-2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5.3585090742857014E-2</v>
      </c>
      <c r="D109" s="225">
        <v>5.1946887771428668E-2</v>
      </c>
      <c r="E109" s="221">
        <v>5.3532245485714336E-2</v>
      </c>
      <c r="F109" s="225">
        <v>5.3828593978921729E-2</v>
      </c>
      <c r="G109" s="225">
        <v>5.4534566223499968E-2</v>
      </c>
      <c r="H109" s="225">
        <v>5.5164345892472252E-2</v>
      </c>
      <c r="I109" s="226">
        <v>5.5605420633259857E-2</v>
      </c>
      <c r="J109" s="226">
        <v>5.5782729573452351E-2</v>
      </c>
      <c r="K109" s="227">
        <v>5.5634002718616696E-2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7.6838838790548938E-2</v>
      </c>
      <c r="D110" s="225">
        <v>8.9385601670586443E-2</v>
      </c>
      <c r="E110" s="221">
        <v>0.10300504047350517</v>
      </c>
      <c r="F110" s="225">
        <v>0.11904144874211897</v>
      </c>
      <c r="G110" s="225">
        <v>0.13834638440383978</v>
      </c>
      <c r="H110" s="225">
        <v>0.16024732624497659</v>
      </c>
      <c r="I110" s="226">
        <v>0.18444991062962574</v>
      </c>
      <c r="J110" s="226">
        <v>0.21082439055436417</v>
      </c>
      <c r="K110" s="227">
        <v>0.23920672794692488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6.9985908835258195E-2</v>
      </c>
      <c r="D111" s="225">
        <v>7.5250241238105517E-2</v>
      </c>
      <c r="E111" s="221">
        <v>9.0794339242607644E-2</v>
      </c>
      <c r="F111" s="225">
        <v>0.1032111295848489</v>
      </c>
      <c r="G111" s="225">
        <v>0.11816931907497617</v>
      </c>
      <c r="H111" s="225">
        <v>0.135515672446165</v>
      </c>
      <c r="I111" s="226">
        <v>0.15455474441818065</v>
      </c>
      <c r="J111" s="226">
        <v>0.17487052696966465</v>
      </c>
      <c r="K111" s="227">
        <v>0.19613068490735638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0.18720775067182882</v>
      </c>
      <c r="D112" s="225">
        <v>0.20978330462386441</v>
      </c>
      <c r="E112" s="221">
        <v>0.23490442972562703</v>
      </c>
      <c r="F112" s="225">
        <v>0.26334190994617557</v>
      </c>
      <c r="G112" s="225">
        <v>0.28745156406453926</v>
      </c>
      <c r="H112" s="225">
        <v>0.31242297107872036</v>
      </c>
      <c r="I112" s="226">
        <v>0.33805260936149933</v>
      </c>
      <c r="J112" s="226">
        <v>0.36364785488468443</v>
      </c>
      <c r="K112" s="227">
        <v>0.38836132719001376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1.5492422686066859E-3</v>
      </c>
      <c r="D113" s="225">
        <v>1.8637883868526475E-3</v>
      </c>
      <c r="E113" s="221">
        <v>2.2815478728159338E-3</v>
      </c>
      <c r="F113" s="225">
        <v>2.5721929708056685E-3</v>
      </c>
      <c r="G113" s="225">
        <v>3.0265998575434291E-3</v>
      </c>
      <c r="H113" s="225">
        <v>3.0082635505586401E-3</v>
      </c>
      <c r="I113" s="226">
        <v>2.9979441187178049E-3</v>
      </c>
      <c r="J113" s="226">
        <v>2.9732891677741371E-3</v>
      </c>
      <c r="K113" s="227">
        <v>3.070118944083463E-3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8.2331157913170194E-2</v>
      </c>
      <c r="D114" s="225">
        <v>9.2306372432943276E-2</v>
      </c>
      <c r="E114" s="221">
        <v>0.10607996437540028</v>
      </c>
      <c r="F114" s="225">
        <v>0.12574257067443856</v>
      </c>
      <c r="G114" s="225">
        <v>0.14297133516149349</v>
      </c>
      <c r="H114" s="225">
        <v>0.1628861528739044</v>
      </c>
      <c r="I114" s="226">
        <v>0.18539036830087111</v>
      </c>
      <c r="J114" s="226">
        <v>0.20974830315706908</v>
      </c>
      <c r="K114" s="227">
        <v>0.23513568604450835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1.0028277110921135E-2</v>
      </c>
      <c r="D115" s="225">
        <v>1.0485372447917699E-2</v>
      </c>
      <c r="E115" s="221">
        <v>1.0845900298891431E-2</v>
      </c>
      <c r="F115" s="225">
        <v>1.1222499639648E-2</v>
      </c>
      <c r="G115" s="225">
        <v>1.1488536485229035E-2</v>
      </c>
      <c r="H115" s="225">
        <v>1.1691718451187124E-2</v>
      </c>
      <c r="I115" s="226">
        <v>1.1837397152940226E-2</v>
      </c>
      <c r="J115" s="226">
        <v>1.1897159877428318E-2</v>
      </c>
      <c r="K115" s="227">
        <v>1.1857760538741701E-2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3.2975317617641142E-4</v>
      </c>
      <c r="D116" s="225">
        <v>3.5717504390811038E-4</v>
      </c>
      <c r="E116" s="221">
        <v>3.856466301992229E-4</v>
      </c>
      <c r="F116" s="225">
        <v>4.4016016727215244E-4</v>
      </c>
      <c r="G116" s="225">
        <v>4.9053249723122864E-4</v>
      </c>
      <c r="H116" s="225">
        <v>5.3769464321686672E-4</v>
      </c>
      <c r="I116" s="226">
        <v>5.8034316626073335E-4</v>
      </c>
      <c r="J116" s="226">
        <v>6.1971447132707649E-4</v>
      </c>
      <c r="K116" s="227">
        <v>6.5710454916155221E-4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1.3933656188493824E-2</v>
      </c>
      <c r="D117" s="225">
        <v>1.617618254E-2</v>
      </c>
      <c r="E117" s="221">
        <v>5.5583E-2</v>
      </c>
      <c r="F117" s="225">
        <v>6.3074546655619818E-2</v>
      </c>
      <c r="G117" s="225">
        <v>7.1234036028305359E-2</v>
      </c>
      <c r="H117" s="225">
        <v>7.993847224422565E-2</v>
      </c>
      <c r="I117" s="226">
        <v>8.9023653367012248E-2</v>
      </c>
      <c r="J117" s="226">
        <v>9.8349781050731541E-2</v>
      </c>
      <c r="K117" s="227">
        <v>0.10781128420743678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2.6390189857428598E-2</v>
      </c>
      <c r="D118" s="225">
        <v>2.7919436624528227E-2</v>
      </c>
      <c r="E118" s="221">
        <v>2.9481000000000004E-2</v>
      </c>
      <c r="F118" s="225">
        <v>2.5947000000000001E-2</v>
      </c>
      <c r="G118" s="225">
        <v>2.5604866027085785E-2</v>
      </c>
      <c r="H118" s="225">
        <v>2.6509531563515962E-2</v>
      </c>
      <c r="I118" s="226">
        <v>2.7291822007698901E-2</v>
      </c>
      <c r="J118" s="226">
        <v>2.7945128906795378E-2</v>
      </c>
      <c r="K118" s="227">
        <v>2.8428396752897052E-2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1.5831700000000002</v>
      </c>
      <c r="D119" s="225">
        <v>1.7680850000000001</v>
      </c>
      <c r="E119" s="221">
        <v>1.8996800000000003</v>
      </c>
      <c r="F119" s="225">
        <v>2.0204049999999998</v>
      </c>
      <c r="G119" s="225">
        <v>2.1391681253453658</v>
      </c>
      <c r="H119" s="225">
        <v>2.2574788502871468</v>
      </c>
      <c r="I119" s="226">
        <v>2.3709235506169062</v>
      </c>
      <c r="J119" s="226">
        <v>2.4763912808400046</v>
      </c>
      <c r="K119" s="227">
        <v>2.5709870115619418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7.8142609175085712E-4</v>
      </c>
      <c r="D120" s="225">
        <v>7.625883983051505E-4</v>
      </c>
      <c r="E120" s="221">
        <v>7.8277429890678872E-4</v>
      </c>
      <c r="F120" s="225">
        <v>8.0501880328801923E-4</v>
      </c>
      <c r="G120" s="225">
        <v>7.9810685264451427E-4</v>
      </c>
      <c r="H120" s="225">
        <v>7.8367219709805707E-4</v>
      </c>
      <c r="I120" s="226">
        <v>7.6296613805824768E-4</v>
      </c>
      <c r="J120" s="226">
        <v>7.3698673736369541E-4</v>
      </c>
      <c r="K120" s="227">
        <v>7.0650116195004767E-4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0.129053</v>
      </c>
      <c r="D121" s="225">
        <v>8.2739000000000007E-2</v>
      </c>
      <c r="E121" s="221">
        <v>7.7686000000000005E-2</v>
      </c>
      <c r="F121" s="225">
        <v>9.2752000000000001E-2</v>
      </c>
      <c r="G121" s="225">
        <v>9.2267016579277786E-2</v>
      </c>
      <c r="H121" s="225">
        <v>9.1896728938013372E-2</v>
      </c>
      <c r="I121" s="226">
        <v>9.1186350252535797E-2</v>
      </c>
      <c r="J121" s="226">
        <v>8.9876356478549163E-2</v>
      </c>
      <c r="K121" s="227">
        <v>8.7995832944140304E-2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7.5461977309714326E-4</v>
      </c>
      <c r="D122" s="225">
        <v>7.8040152432000008E-4</v>
      </c>
      <c r="E122" s="221">
        <v>8.0618327554285668E-4</v>
      </c>
      <c r="F122" s="225">
        <v>8.319650267657135E-4</v>
      </c>
      <c r="G122" s="225">
        <v>8.2864665219569865E-4</v>
      </c>
      <c r="H122" s="225">
        <v>8.2726494228717914E-4</v>
      </c>
      <c r="I122" s="226">
        <v>8.382373445018933E-4</v>
      </c>
      <c r="J122" s="226">
        <v>8.5899008548083488E-4</v>
      </c>
      <c r="K122" s="227">
        <v>8.7727742250535892E-4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2.2340503261205083E-2</v>
      </c>
      <c r="D123" s="225">
        <v>2.4652621568913024E-2</v>
      </c>
      <c r="E123" s="221">
        <v>3.0985708313013959E-2</v>
      </c>
      <c r="F123" s="225">
        <v>2.8841537169884645E-2</v>
      </c>
      <c r="G123" s="225">
        <v>3.1064775515017122E-2</v>
      </c>
      <c r="H123" s="225">
        <v>3.3391243834911807E-2</v>
      </c>
      <c r="I123" s="226">
        <v>3.5578334581160886E-2</v>
      </c>
      <c r="J123" s="226">
        <v>3.7489568428581539E-2</v>
      </c>
      <c r="K123" s="227">
        <v>3.914198265025548E-2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6.90854742740293E-3</v>
      </c>
      <c r="D124" s="225">
        <v>7.9439493917987658E-3</v>
      </c>
      <c r="E124" s="221">
        <v>8.1135189703122543E-3</v>
      </c>
      <c r="F124" s="225">
        <v>8.5823094517903827E-3</v>
      </c>
      <c r="G124" s="225">
        <v>8.1830669048123805E-3</v>
      </c>
      <c r="H124" s="225">
        <v>7.9418080051860008E-3</v>
      </c>
      <c r="I124" s="226">
        <v>7.8464311466116213E-3</v>
      </c>
      <c r="J124" s="226">
        <v>7.8002216661673352E-3</v>
      </c>
      <c r="K124" s="227">
        <v>7.7180264761180966E-3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0.4181399631331173</v>
      </c>
      <c r="D125" s="225">
        <v>0.45555711238017832</v>
      </c>
      <c r="E125" s="221">
        <v>0.48980000000000001</v>
      </c>
      <c r="F125" s="225">
        <v>0.52095012855246237</v>
      </c>
      <c r="G125" s="225">
        <v>0.55102957341213543</v>
      </c>
      <c r="H125" s="225">
        <v>0.58056547041735385</v>
      </c>
      <c r="I125" s="226">
        <v>0.6090192894001204</v>
      </c>
      <c r="J125" s="226">
        <v>0.63565059058011397</v>
      </c>
      <c r="K125" s="227">
        <v>0.66008433673972478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0.11157140437315513</v>
      </c>
      <c r="D126" s="225">
        <v>0.13886120830045431</v>
      </c>
      <c r="E126" s="221">
        <v>0.15964721153315345</v>
      </c>
      <c r="F126" s="225">
        <v>0.17752324953644624</v>
      </c>
      <c r="G126" s="225">
        <v>0.19432462676207277</v>
      </c>
      <c r="H126" s="225">
        <v>0.21286417013317233</v>
      </c>
      <c r="I126" s="226">
        <v>0.23324148428950447</v>
      </c>
      <c r="J126" s="226">
        <v>0.25450157847779009</v>
      </c>
      <c r="K126" s="227">
        <v>0.2760566285351051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4.8153192968150071E-2</v>
      </c>
      <c r="D127" s="225">
        <v>5.5059323707829434E-2</v>
      </c>
      <c r="E127" s="221">
        <v>6.2E-2</v>
      </c>
      <c r="F127" s="225">
        <v>6.6417704899331506E-2</v>
      </c>
      <c r="G127" s="225">
        <v>6.9695930480046409E-2</v>
      </c>
      <c r="H127" s="225">
        <v>7.244110672521259E-2</v>
      </c>
      <c r="I127" s="226">
        <v>7.4087046764569481E-2</v>
      </c>
      <c r="J127" s="226">
        <v>7.4783589885510052E-2</v>
      </c>
      <c r="K127" s="227">
        <v>7.4680215184832657E-2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6.8270448973592362E-5</v>
      </c>
      <c r="D128" s="225">
        <v>7.6545218821782857E-5</v>
      </c>
      <c r="E128" s="221">
        <v>8.6071456412228564E-5</v>
      </c>
      <c r="F128" s="225">
        <v>9.7214202369638118E-5</v>
      </c>
      <c r="G128" s="225">
        <v>1.0624144825318097E-4</v>
      </c>
      <c r="H128" s="225">
        <v>1.1546234792630478E-4</v>
      </c>
      <c r="I128" s="226">
        <v>1.2463111004069524E-4</v>
      </c>
      <c r="J128" s="226">
        <v>1.3332318590380954E-4</v>
      </c>
      <c r="K128" s="227">
        <v>1.4141195573015239E-4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0.30362901857626601</v>
      </c>
      <c r="D129" s="225">
        <v>0.35111014134642338</v>
      </c>
      <c r="E129" s="221">
        <v>0.39831970615720513</v>
      </c>
      <c r="F129" s="225">
        <v>0.43484372205894251</v>
      </c>
      <c r="G129" s="225">
        <v>0.46466346626905286</v>
      </c>
      <c r="H129" s="225">
        <v>0.50638345162209641</v>
      </c>
      <c r="I129" s="226">
        <v>0.54903238346974259</v>
      </c>
      <c r="J129" s="226">
        <v>0.58777542271789063</v>
      </c>
      <c r="K129" s="227">
        <v>0.62409838622263625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0.26221722000000003</v>
      </c>
      <c r="D130" s="225">
        <v>0.20233080000000003</v>
      </c>
      <c r="E130" s="221">
        <v>0.16481212000000006</v>
      </c>
      <c r="F130" s="225">
        <v>0.13545109000000002</v>
      </c>
      <c r="G130" s="225">
        <v>9.0215701186306604E-2</v>
      </c>
      <c r="H130" s="225">
        <v>9.1803651160193886E-2</v>
      </c>
      <c r="I130" s="226">
        <v>9.3166323823975411E-2</v>
      </c>
      <c r="J130" s="226">
        <v>9.4282421873906536E-2</v>
      </c>
      <c r="K130" s="227">
        <v>9.4997316779062951E-2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8.4046136327999996E-2</v>
      </c>
      <c r="D131" s="225">
        <v>9.1348174269000007E-2</v>
      </c>
      <c r="E131" s="221">
        <v>9.5446483109999994E-2</v>
      </c>
      <c r="F131" s="225">
        <v>0.10254397527</v>
      </c>
      <c r="G131" s="225">
        <v>0.10812043871425618</v>
      </c>
      <c r="H131" s="225">
        <v>0.11285271358057895</v>
      </c>
      <c r="I131" s="226">
        <v>0.11733479187764054</v>
      </c>
      <c r="J131" s="226">
        <v>0.12143509156825329</v>
      </c>
      <c r="K131" s="227">
        <v>0.12492642704811339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4.8221706395288839E-2</v>
      </c>
      <c r="D132" s="225">
        <v>5.8383333333333329E-2</v>
      </c>
      <c r="E132" s="221">
        <v>7.1300000000000002E-2</v>
      </c>
      <c r="F132" s="225">
        <v>7.9015382172935855E-2</v>
      </c>
      <c r="G132" s="225">
        <v>8.66255006739413E-2</v>
      </c>
      <c r="H132" s="225">
        <v>9.4158903542507777E-2</v>
      </c>
      <c r="I132" s="226">
        <v>0.10156657078977172</v>
      </c>
      <c r="J132" s="226">
        <v>0.10869122814553896</v>
      </c>
      <c r="K132" s="227">
        <v>0.11536478024569888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2.8055E-2</v>
      </c>
      <c r="D133" s="225">
        <v>0.16902749999999997</v>
      </c>
      <c r="E133" s="221">
        <v>0.31</v>
      </c>
      <c r="F133" s="225">
        <v>0.37333496051839093</v>
      </c>
      <c r="G133" s="225">
        <v>0.44946321246873022</v>
      </c>
      <c r="H133" s="225">
        <v>0.53880315882093188</v>
      </c>
      <c r="I133" s="226">
        <v>0.64396369678913112</v>
      </c>
      <c r="J133" s="226">
        <v>0.76605312293520078</v>
      </c>
      <c r="K133" s="227">
        <v>0.90428360210193603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0.7653128887669044</v>
      </c>
      <c r="D134" s="225">
        <v>0.86720267401319295</v>
      </c>
      <c r="E134" s="221">
        <v>1.0101937251770969</v>
      </c>
      <c r="F134" s="225">
        <v>1.1471988759301113</v>
      </c>
      <c r="G134" s="225">
        <v>1.2700352204831686</v>
      </c>
      <c r="H134" s="225">
        <v>1.3956390002662633</v>
      </c>
      <c r="I134" s="226">
        <v>1.5214030515820889</v>
      </c>
      <c r="J134" s="226">
        <v>1.6455423104986304</v>
      </c>
      <c r="K134" s="227">
        <v>1.7669627104183359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1.0390232748510476E-5</v>
      </c>
      <c r="D135" s="225">
        <v>1.0390232748510476E-5</v>
      </c>
      <c r="E135" s="221">
        <v>1.0492797219017142E-5</v>
      </c>
      <c r="F135" s="225">
        <v>1.075523354441905E-5</v>
      </c>
      <c r="G135" s="225">
        <v>1.075523354441905E-5</v>
      </c>
      <c r="H135" s="225">
        <v>1.075523354441905E-5</v>
      </c>
      <c r="I135" s="226">
        <v>1.075523354441905E-5</v>
      </c>
      <c r="J135" s="226">
        <v>1.075523354441905E-5</v>
      </c>
      <c r="K135" s="227">
        <v>1.075523354441905E-5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0.1761761670563837</v>
      </c>
      <c r="D136" s="225">
        <v>0.18951295871801366</v>
      </c>
      <c r="E136" s="221">
        <v>0.17805822444685107</v>
      </c>
      <c r="F136" s="225">
        <v>0.18674454222848633</v>
      </c>
      <c r="G136" s="225">
        <v>0.19144464193558675</v>
      </c>
      <c r="H136" s="225">
        <v>0.19474155190093598</v>
      </c>
      <c r="I136" s="226">
        <v>0.19713004248569524</v>
      </c>
      <c r="J136" s="226">
        <v>0.19836461290009055</v>
      </c>
      <c r="K136" s="227">
        <v>0.1987306305768983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6.1741024261337901E-2</v>
      </c>
      <c r="D137" s="225">
        <v>6.3445304084582224E-2</v>
      </c>
      <c r="E137" s="221">
        <v>6.6596166580432756E-2</v>
      </c>
      <c r="F137" s="225">
        <v>6.8204817486740135E-2</v>
      </c>
      <c r="G137" s="225">
        <v>6.9441254505964625E-2</v>
      </c>
      <c r="H137" s="225">
        <v>7.059566233977653E-2</v>
      </c>
      <c r="I137" s="226">
        <v>7.1819432650971168E-2</v>
      </c>
      <c r="J137" s="226">
        <v>7.3012315796043753E-2</v>
      </c>
      <c r="K137" s="227">
        <v>7.391692367384349E-2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1.9950684847932474E-2</v>
      </c>
      <c r="D138" s="225">
        <v>2.3777565218768469E-2</v>
      </c>
      <c r="E138" s="221">
        <v>2.8251880754287265E-2</v>
      </c>
      <c r="F138" s="225">
        <v>3.2363282294807956E-2</v>
      </c>
      <c r="G138" s="225">
        <v>3.5613279983751862E-2</v>
      </c>
      <c r="H138" s="225">
        <v>3.9443980695151669E-2</v>
      </c>
      <c r="I138" s="226">
        <v>4.3617095905998819E-2</v>
      </c>
      <c r="J138" s="226">
        <v>4.7773590801371973E-2</v>
      </c>
      <c r="K138" s="227">
        <v>5.1655652487666105E-2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1.0019738735469761</v>
      </c>
      <c r="D139" s="225">
        <v>1.1296198301324301</v>
      </c>
      <c r="E139" s="221">
        <v>1.2749637625419845</v>
      </c>
      <c r="F139" s="225">
        <v>1.3766484721556904</v>
      </c>
      <c r="G139" s="225">
        <v>1.4937949155464867</v>
      </c>
      <c r="H139" s="225">
        <v>1.6073465172342918</v>
      </c>
      <c r="I139" s="226">
        <v>1.7212867169798869</v>
      </c>
      <c r="J139" s="226">
        <v>1.8363294879826304</v>
      </c>
      <c r="K139" s="227">
        <v>1.9506571566549005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5.0311312700106723E-4</v>
      </c>
      <c r="D140" s="225">
        <v>5.7242475987193174E-4</v>
      </c>
      <c r="E140" s="221">
        <v>6.4487940234791909E-4</v>
      </c>
      <c r="F140" s="225">
        <v>6.7240554962646733E-4</v>
      </c>
      <c r="G140" s="225">
        <v>6.9076734258271069E-4</v>
      </c>
      <c r="H140" s="225">
        <v>7.0353788687299904E-4</v>
      </c>
      <c r="I140" s="226">
        <v>7.1743329775880466E-4</v>
      </c>
      <c r="J140" s="226">
        <v>7.3122945570971206E-4</v>
      </c>
      <c r="K140" s="227">
        <v>7.442646744930632E-4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4.014175428264264E-2</v>
      </c>
      <c r="D141" s="225">
        <v>4.4246293232673026E-2</v>
      </c>
      <c r="E141" s="221">
        <v>4.8629374354884035E-2</v>
      </c>
      <c r="F141" s="225">
        <v>5.2914828189988633E-2</v>
      </c>
      <c r="G141" s="225">
        <v>5.7202378470873734E-2</v>
      </c>
      <c r="H141" s="225">
        <v>6.1334020271954462E-2</v>
      </c>
      <c r="I141" s="226">
        <v>6.5309854222628291E-2</v>
      </c>
      <c r="J141" s="226">
        <v>6.9063330748038956E-2</v>
      </c>
      <c r="K141" s="227">
        <v>7.2497292164934876E-2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2.8578465864782427E-2</v>
      </c>
      <c r="D142" s="225">
        <v>3.2715005430942745E-2</v>
      </c>
      <c r="E142" s="221">
        <v>3.5604619253296603E-2</v>
      </c>
      <c r="F142" s="225">
        <v>4.1232360858970703E-2</v>
      </c>
      <c r="G142" s="225">
        <v>4.5967810565970851E-2</v>
      </c>
      <c r="H142" s="225">
        <v>5.0575677080012232E-2</v>
      </c>
      <c r="I142" s="226">
        <v>5.5025224312249293E-2</v>
      </c>
      <c r="J142" s="226">
        <v>5.9298366859972959E-2</v>
      </c>
      <c r="K142" s="227">
        <v>6.3357092026374254E-2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7.45658443402442E-2</v>
      </c>
      <c r="D143" s="225">
        <v>8.5661950966657505E-2</v>
      </c>
      <c r="E143" s="221">
        <v>9.6182973610449127E-2</v>
      </c>
      <c r="F143" s="225">
        <v>0.10518840960205245</v>
      </c>
      <c r="G143" s="225">
        <v>0.11318180358435699</v>
      </c>
      <c r="H143" s="225">
        <v>0.12041459059656051</v>
      </c>
      <c r="I143" s="226">
        <v>0.12766461450674915</v>
      </c>
      <c r="J143" s="226">
        <v>0.13496354434273483</v>
      </c>
      <c r="K143" s="227">
        <v>0.14155311635844761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0.39329935432602731</v>
      </c>
      <c r="D144" s="225">
        <v>0.43595167383219696</v>
      </c>
      <c r="E144" s="221">
        <v>0.47500000000000031</v>
      </c>
      <c r="F144" s="225">
        <v>0.51076899066746506</v>
      </c>
      <c r="G144" s="225">
        <v>0.54456213886044247</v>
      </c>
      <c r="H144" s="225">
        <v>0.57595068865565413</v>
      </c>
      <c r="I144" s="226">
        <v>0.60506918277689092</v>
      </c>
      <c r="J144" s="226">
        <v>0.6314369710306349</v>
      </c>
      <c r="K144" s="227">
        <v>0.65410721059145327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0.87597642530747111</v>
      </c>
      <c r="D145" s="225">
        <v>0.97704511649604886</v>
      </c>
      <c r="E145" s="221">
        <v>1.0931190867707501</v>
      </c>
      <c r="F145" s="225">
        <v>1.2171207666234896</v>
      </c>
      <c r="G145" s="225">
        <v>1.3444963187532712</v>
      </c>
      <c r="H145" s="225">
        <v>1.4752545584106307</v>
      </c>
      <c r="I145" s="226">
        <v>1.6059734591713262</v>
      </c>
      <c r="J145" s="226">
        <v>1.7350758044846069</v>
      </c>
      <c r="K145" s="227">
        <v>1.8617340643887645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1.0960500843097134</v>
      </c>
      <c r="D146" s="225">
        <v>1.0749971865964567</v>
      </c>
      <c r="E146" s="221">
        <v>1.0827432139517732</v>
      </c>
      <c r="F146" s="225">
        <v>1.0974763992985899</v>
      </c>
      <c r="G146" s="225">
        <v>1.1084210982264011</v>
      </c>
      <c r="H146" s="225">
        <v>1.08023</v>
      </c>
      <c r="I146" s="226">
        <v>1.07494</v>
      </c>
      <c r="J146" s="226">
        <v>1.0602499999999999</v>
      </c>
      <c r="K146" s="227">
        <v>1.04556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0.29913534389909774</v>
      </c>
      <c r="D147" s="225">
        <v>0.31833911833001005</v>
      </c>
      <c r="E147" s="221">
        <v>0.34718618390015998</v>
      </c>
      <c r="F147" s="225">
        <v>0.3551512118657818</v>
      </c>
      <c r="G147" s="225">
        <v>0.35537337848716238</v>
      </c>
      <c r="H147" s="225">
        <v>0.35833744800649836</v>
      </c>
      <c r="I147" s="226">
        <v>0.35889120838116306</v>
      </c>
      <c r="J147" s="226">
        <v>0.35770497149990998</v>
      </c>
      <c r="K147" s="227">
        <v>0.35522024946013153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4.9602836984050536E-3</v>
      </c>
      <c r="D148" s="225">
        <v>5.7950677872936306E-3</v>
      </c>
      <c r="E148" s="221">
        <v>7.282143947001188E-3</v>
      </c>
      <c r="F148" s="225">
        <v>9.4281829584810049E-3</v>
      </c>
      <c r="G148" s="225">
        <v>1.0091303545323397E-2</v>
      </c>
      <c r="H148" s="225">
        <v>1.0486519046998551E-2</v>
      </c>
      <c r="I148" s="226">
        <v>1.0864910229327484E-2</v>
      </c>
      <c r="J148" s="226">
        <v>1.1256729666541168E-2</v>
      </c>
      <c r="K148" s="227">
        <v>1.1657513273905795E-2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0.60079227630999998</v>
      </c>
      <c r="D149" s="225">
        <v>0.60008586195000002</v>
      </c>
      <c r="E149" s="221">
        <v>0.62549710507</v>
      </c>
      <c r="F149" s="225">
        <v>0.67669796615</v>
      </c>
      <c r="G149" s="225">
        <v>0.67084980810814054</v>
      </c>
      <c r="H149" s="225">
        <v>0.66418437348484083</v>
      </c>
      <c r="I149" s="226">
        <v>0.65472194781662807</v>
      </c>
      <c r="J149" s="226">
        <v>0.64299062077203117</v>
      </c>
      <c r="K149" s="227">
        <v>0.6298931138690762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5.4203795240179256</v>
      </c>
      <c r="D150" s="225">
        <v>3.7642056634285672</v>
      </c>
      <c r="E150" s="221">
        <v>3.5940940137142987</v>
      </c>
      <c r="F150" s="225">
        <v>3.9296422273672893</v>
      </c>
      <c r="G150" s="225">
        <v>4.0267371414753654</v>
      </c>
      <c r="H150" s="225">
        <v>3.9290886349669889</v>
      </c>
      <c r="I150" s="226">
        <v>3.8202414882109599</v>
      </c>
      <c r="J150" s="226">
        <v>3.7029055332992757</v>
      </c>
      <c r="K150" s="227">
        <v>3.5848705408522816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8.8189095392257874E-2</v>
      </c>
      <c r="D151" s="225">
        <v>6.895770284085298E-2</v>
      </c>
      <c r="E151" s="221">
        <v>0.10581723036452674</v>
      </c>
      <c r="F151" s="225">
        <v>0.12109624510647908</v>
      </c>
      <c r="G151" s="225">
        <v>0.13930164654877999</v>
      </c>
      <c r="H151" s="225">
        <v>0.15953365447437876</v>
      </c>
      <c r="I151" s="226">
        <v>0.18052025662230628</v>
      </c>
      <c r="J151" s="226">
        <v>0.20261187500811473</v>
      </c>
      <c r="K151" s="227">
        <v>0.2265830113323643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4.0169909376432008E-4</v>
      </c>
      <c r="D152" s="225">
        <v>4.1590257356735995E-4</v>
      </c>
      <c r="E152" s="221">
        <v>4.8256367776299051E-4</v>
      </c>
      <c r="F152" s="225">
        <v>5.4465410606262872E-4</v>
      </c>
      <c r="G152" s="225">
        <v>5.6732528774868581E-4</v>
      </c>
      <c r="H152" s="225">
        <v>5.9049673623222875E-4</v>
      </c>
      <c r="I152" s="226">
        <v>6.1192862062451421E-4</v>
      </c>
      <c r="J152" s="226">
        <v>6.2993822533399997E-4</v>
      </c>
      <c r="K152" s="227">
        <v>6.4313844696765724E-4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1.6341766476291144E-3</v>
      </c>
      <c r="D153" s="225">
        <v>1.7403213277823997E-3</v>
      </c>
      <c r="E153" s="221">
        <v>1.9029633408661748E-3</v>
      </c>
      <c r="F153" s="225">
        <v>2.1332716513782456E-3</v>
      </c>
      <c r="G153" s="225">
        <v>2.1814078876228149E-3</v>
      </c>
      <c r="H153" s="225">
        <v>2.2220749416171004E-3</v>
      </c>
      <c r="I153" s="226">
        <v>2.2568452727822147E-3</v>
      </c>
      <c r="J153" s="226">
        <v>2.2843904240210109E-3</v>
      </c>
      <c r="K153" s="227">
        <v>2.3001285739167997E-3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1.519E-3</v>
      </c>
      <c r="D154" s="225">
        <v>1.6120000000000002E-3</v>
      </c>
      <c r="E154" s="221">
        <v>1.6009274908615468E-3</v>
      </c>
      <c r="F154" s="225">
        <v>1.5743445634259301E-3</v>
      </c>
      <c r="G154" s="225">
        <v>1.546841400646367E-3</v>
      </c>
      <c r="H154" s="225">
        <v>1.5232418168258028E-3</v>
      </c>
      <c r="I154" s="226">
        <v>1.5048816374635147E-3</v>
      </c>
      <c r="J154" s="226">
        <v>1.4903211395213929E-3</v>
      </c>
      <c r="K154" s="227">
        <v>1.476176231734602E-3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1.5558132826359202E-3</v>
      </c>
      <c r="D155" s="225">
        <v>1.6136472595682271E-3</v>
      </c>
      <c r="E155" s="221">
        <v>1.8628707220546767E-3</v>
      </c>
      <c r="F155" s="225">
        <v>1.9801783928599199E-3</v>
      </c>
      <c r="G155" s="225">
        <v>2.0607847082377865E-3</v>
      </c>
      <c r="H155" s="225">
        <v>2.1227367258624267E-3</v>
      </c>
      <c r="I155" s="226">
        <v>2.1871466457802132E-3</v>
      </c>
      <c r="J155" s="226">
        <v>2.25793208518328E-3</v>
      </c>
      <c r="K155" s="227">
        <v>2.3344275858088533E-3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3.6039315779562854E-4</v>
      </c>
      <c r="D156" s="225">
        <v>3.8210673422082856E-4</v>
      </c>
      <c r="E156" s="221">
        <v>4.3936374513459998E-4</v>
      </c>
      <c r="F156" s="225">
        <v>4.7597613222133325E-4</v>
      </c>
      <c r="G156" s="225">
        <v>5.0607332254453319E-4</v>
      </c>
      <c r="H156" s="225">
        <v>5.3088099597866669E-4</v>
      </c>
      <c r="I156" s="226">
        <v>5.5036699740586672E-4</v>
      </c>
      <c r="J156" s="226">
        <v>5.6597830713013314E-4</v>
      </c>
      <c r="K156" s="227">
        <v>5.7748983932639998E-4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1.6263180762753978E-3</v>
      </c>
      <c r="D157" s="225">
        <v>1.7835308343409917E-3</v>
      </c>
      <c r="E157" s="221">
        <v>1.9735693132840264E-3</v>
      </c>
      <c r="F157" s="225">
        <v>2.209619913798859E-3</v>
      </c>
      <c r="G157" s="225">
        <v>2.4662497162483963E-3</v>
      </c>
      <c r="H157" s="225">
        <v>2.7215328224568071E-3</v>
      </c>
      <c r="I157" s="226">
        <v>2.961637539780862E-3</v>
      </c>
      <c r="J157" s="226">
        <v>3.1899165807375315E-3</v>
      </c>
      <c r="K157" s="227">
        <v>3.4172697680284266E-3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0.6962600000000001</v>
      </c>
      <c r="D158" s="225">
        <v>0.79453000000000018</v>
      </c>
      <c r="E158" s="221">
        <v>0.89279999999999993</v>
      </c>
      <c r="F158" s="225">
        <v>1.0184570904732144</v>
      </c>
      <c r="G158" s="225">
        <v>1.1265655062744402</v>
      </c>
      <c r="H158" s="225">
        <v>1.2169810675178747</v>
      </c>
      <c r="I158" s="226">
        <v>1.2951340870452934</v>
      </c>
      <c r="J158" s="226">
        <v>1.3762463042288768</v>
      </c>
      <c r="K158" s="227">
        <v>1.4721067583025382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0.14632584630088655</v>
      </c>
      <c r="D159" s="225">
        <v>0.17007130175046167</v>
      </c>
      <c r="E159" s="221">
        <v>0.1953</v>
      </c>
      <c r="F159" s="225">
        <v>0.22459658293769758</v>
      </c>
      <c r="G159" s="225">
        <v>0.2576247654630856</v>
      </c>
      <c r="H159" s="225">
        <v>0.29342842028610522</v>
      </c>
      <c r="I159" s="226">
        <v>0.33122469281163641</v>
      </c>
      <c r="J159" s="226">
        <v>0.37049041801553673</v>
      </c>
      <c r="K159" s="227">
        <v>0.41091925035841109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0.24490000000000001</v>
      </c>
      <c r="D160" s="225">
        <v>0.24683749999999996</v>
      </c>
      <c r="E160" s="221">
        <v>0.24570708264356639</v>
      </c>
      <c r="F160" s="225">
        <v>0.24240685586409799</v>
      </c>
      <c r="G160" s="225">
        <v>0.23732264936162731</v>
      </c>
      <c r="H160" s="225">
        <v>0.23189261342035181</v>
      </c>
      <c r="I160" s="226">
        <v>0.22657321188050278</v>
      </c>
      <c r="J160" s="226">
        <v>0.22119248321042381</v>
      </c>
      <c r="K160" s="227">
        <v>0.21558273098972827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7.3878480948800032E-4</v>
      </c>
      <c r="D161" s="225">
        <v>7.8189102485516008E-4</v>
      </c>
      <c r="E161" s="221">
        <v>8.3617791950817177E-4</v>
      </c>
      <c r="F161" s="225">
        <v>9.2614702029695985E-4</v>
      </c>
      <c r="G161" s="225">
        <v>9.7532160042240008E-4</v>
      </c>
      <c r="H161" s="225">
        <v>1.0204774227648003E-3</v>
      </c>
      <c r="I161" s="226">
        <v>1.0596823922361599E-3</v>
      </c>
      <c r="J161" s="226">
        <v>1.09128042733248E-3</v>
      </c>
      <c r="K161" s="227">
        <v>1.1140460277408002E-3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2.5278268140147404E-2</v>
      </c>
      <c r="D162" s="225">
        <v>2.3205136174184047E-2</v>
      </c>
      <c r="E162" s="221">
        <v>2.294978129998777E-2</v>
      </c>
      <c r="F162" s="225">
        <v>3.1449582140746293E-2</v>
      </c>
      <c r="G162" s="225">
        <v>3.5040999059866795E-2</v>
      </c>
      <c r="H162" s="225">
        <v>3.927210169307685E-2</v>
      </c>
      <c r="I162" s="226">
        <v>4.4254244866443929E-2</v>
      </c>
      <c r="J162" s="226">
        <v>5.0100586993500264E-2</v>
      </c>
      <c r="K162" s="227">
        <v>5.6782631392302045E-2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5.2355685376135615E-2</v>
      </c>
      <c r="D163" s="225">
        <v>6.1375000000000027E-2</v>
      </c>
      <c r="E163" s="221">
        <v>7.3750000000000121E-2</v>
      </c>
      <c r="F163" s="225">
        <v>8.0856284741722004E-2</v>
      </c>
      <c r="G163" s="225">
        <v>8.5886810203646483E-2</v>
      </c>
      <c r="H163" s="225">
        <v>8.9173389479118625E-2</v>
      </c>
      <c r="I163" s="226">
        <v>9.1630856222810877E-2</v>
      </c>
      <c r="J163" s="226">
        <v>9.319210606891247E-2</v>
      </c>
      <c r="K163" s="227">
        <v>9.3717449395591082E-2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0.11874341170421875</v>
      </c>
      <c r="D164" s="225">
        <v>0.10911409175946238</v>
      </c>
      <c r="E164" s="221">
        <v>9.2618969291271183E-2</v>
      </c>
      <c r="F164" s="225">
        <v>7.9820150331587569E-2</v>
      </c>
      <c r="G164" s="225">
        <v>0.10973999999999999</v>
      </c>
      <c r="H164" s="225">
        <v>0.10973999999999999</v>
      </c>
      <c r="I164" s="226">
        <v>0.10973999999999999</v>
      </c>
      <c r="J164" s="226">
        <v>0.10902998236298826</v>
      </c>
      <c r="K164" s="227">
        <v>0.10772703498353152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5.9570866898965673E-2</v>
      </c>
      <c r="D165" s="225">
        <v>5.5585190837548065E-2</v>
      </c>
      <c r="E165" s="221">
        <v>6.0200290961518396E-2</v>
      </c>
      <c r="F165" s="225">
        <v>5.8031105422435197E-2</v>
      </c>
      <c r="G165" s="225">
        <v>5.8934034544488305E-2</v>
      </c>
      <c r="H165" s="225">
        <v>5.8353737002356632E-2</v>
      </c>
      <c r="I165" s="226">
        <v>5.7410679944179338E-2</v>
      </c>
      <c r="J165" s="226">
        <v>5.6122104008756335E-2</v>
      </c>
      <c r="K165" s="227">
        <v>5.458674568723515E-2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2.4076270350295004E-3</v>
      </c>
      <c r="D166" s="225">
        <v>2.8588682234814331E-3</v>
      </c>
      <c r="E166" s="221">
        <v>3.3882215928535547E-3</v>
      </c>
      <c r="F166" s="225">
        <v>4.0081344134064089E-3</v>
      </c>
      <c r="G166" s="225">
        <v>4.5418814986048963E-3</v>
      </c>
      <c r="H166" s="225">
        <v>5.0629740534765353E-3</v>
      </c>
      <c r="I166" s="226">
        <v>5.5731326174595242E-3</v>
      </c>
      <c r="J166" s="226">
        <v>6.0760291643332295E-3</v>
      </c>
      <c r="K166" s="227">
        <v>6.5688333694806974E-3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4.9993556940981419E-2</v>
      </c>
      <c r="D167" s="225">
        <v>4.7817250853983861E-2</v>
      </c>
      <c r="E167" s="221">
        <v>5.3228355821487647E-2</v>
      </c>
      <c r="F167" s="225">
        <v>6.6182452806724829E-2</v>
      </c>
      <c r="G167" s="225">
        <v>7.6466248867342476E-2</v>
      </c>
      <c r="H167" s="225">
        <v>8.7768236044273307E-2</v>
      </c>
      <c r="I167" s="226">
        <v>0.10035409845196536</v>
      </c>
      <c r="J167" s="226">
        <v>0.11454233792855241</v>
      </c>
      <c r="K167" s="227">
        <v>0.13001006691224468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0.7377999999999999</v>
      </c>
      <c r="D168" s="225">
        <v>0.83580996486545067</v>
      </c>
      <c r="E168" s="221">
        <v>0.89194592757889313</v>
      </c>
      <c r="F168" s="225">
        <v>0.9398316855040173</v>
      </c>
      <c r="G168" s="225">
        <v>0.97200809379755282</v>
      </c>
      <c r="H168" s="225">
        <v>0.95572196137369425</v>
      </c>
      <c r="I168" s="226">
        <v>0.96053949605242761</v>
      </c>
      <c r="J168" s="226">
        <v>0.96419726999154776</v>
      </c>
      <c r="K168" s="227">
        <v>0.96695904241310571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0.84506188725034304</v>
      </c>
      <c r="D169" s="225">
        <v>0.88914094530583465</v>
      </c>
      <c r="E169" s="221">
        <v>0.92331802041430033</v>
      </c>
      <c r="F169" s="225">
        <v>0.94630918780865003</v>
      </c>
      <c r="G169" s="225">
        <v>0.95874611986554448</v>
      </c>
      <c r="H169" s="225">
        <v>0.96819100572512762</v>
      </c>
      <c r="I169" s="226">
        <v>0.97305228489723672</v>
      </c>
      <c r="J169" s="226">
        <v>0.97325934664497227</v>
      </c>
      <c r="K169" s="227">
        <v>0.96597760947408062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1.0722402481</v>
      </c>
      <c r="D170" s="225">
        <v>1.0123086269999999</v>
      </c>
      <c r="E170" s="221">
        <v>1.0749879889</v>
      </c>
      <c r="F170" s="225">
        <v>1.1933622266999999</v>
      </c>
      <c r="G170" s="225">
        <v>1.2659001078993248</v>
      </c>
      <c r="H170" s="225">
        <v>1.2638086080243813</v>
      </c>
      <c r="I170" s="226">
        <v>1.2525113742908232</v>
      </c>
      <c r="J170" s="226">
        <v>1.2355960248604088</v>
      </c>
      <c r="K170" s="227">
        <v>1.2163377048040485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0.29911262616580964</v>
      </c>
      <c r="D171" s="225">
        <v>0.31</v>
      </c>
      <c r="E171" s="221">
        <v>0.32610726730123091</v>
      </c>
      <c r="F171" s="225">
        <v>0.3440334723939027</v>
      </c>
      <c r="G171" s="225">
        <v>0.36097529200500433</v>
      </c>
      <c r="H171" s="225">
        <v>0.37555288510719015</v>
      </c>
      <c r="I171" s="226">
        <v>0.38778841627154814</v>
      </c>
      <c r="J171" s="226">
        <v>0.39777482233324513</v>
      </c>
      <c r="K171" s="227">
        <v>0.40590722326544421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0.26792358695855567</v>
      </c>
      <c r="D172" s="225">
        <v>0.31</v>
      </c>
      <c r="E172" s="221">
        <v>0.35168814921593433</v>
      </c>
      <c r="F172" s="225">
        <v>0.38839590720658801</v>
      </c>
      <c r="G172" s="225">
        <v>0.43177181613046173</v>
      </c>
      <c r="H172" s="225">
        <v>0.48148276105296961</v>
      </c>
      <c r="I172" s="226">
        <v>0.53524784884754095</v>
      </c>
      <c r="J172" s="226">
        <v>0.5910013616854457</v>
      </c>
      <c r="K172" s="227">
        <v>0.64858426053267459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3.3342947587553786E-3</v>
      </c>
      <c r="D173" s="225">
        <v>3.4020868464869946E-3</v>
      </c>
      <c r="E173" s="221">
        <v>3.5582874334261056E-3</v>
      </c>
      <c r="F173" s="225">
        <v>3.8901838100377992E-3</v>
      </c>
      <c r="G173" s="225">
        <v>4.1108664920856347E-3</v>
      </c>
      <c r="H173" s="225">
        <v>4.3324868833440246E-3</v>
      </c>
      <c r="I173" s="226">
        <v>4.5398219928452282E-3</v>
      </c>
      <c r="J173" s="226">
        <v>4.7313005240742691E-3</v>
      </c>
      <c r="K173" s="227">
        <v>4.9008400389086281E-3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5.2191759605836072E-5</v>
      </c>
      <c r="D174" s="225">
        <v>5.941617332518524E-5</v>
      </c>
      <c r="E174" s="221">
        <v>6.7721596898632664E-5</v>
      </c>
      <c r="F174" s="225">
        <v>7.4532669391184773E-5</v>
      </c>
      <c r="G174" s="225">
        <v>8.0161143151783661E-5</v>
      </c>
      <c r="H174" s="225">
        <v>8.4989693300740923E-5</v>
      </c>
      <c r="I174" s="226">
        <v>8.9582978764036342E-5</v>
      </c>
      <c r="J174" s="226">
        <v>9.3859538996256939E-5</v>
      </c>
      <c r="K174" s="227">
        <v>9.7728914903368665E-5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3.2915658285713412E-2</v>
      </c>
      <c r="D175" s="225">
        <v>3.2915658285713412E-2</v>
      </c>
      <c r="E175" s="221">
        <v>3.5874369142856695E-2</v>
      </c>
      <c r="F175" s="225">
        <v>3.7723563428570098E-2</v>
      </c>
      <c r="G175" s="225">
        <v>3.7783540375543566E-2</v>
      </c>
      <c r="H175" s="225">
        <v>3.81120353299787E-2</v>
      </c>
      <c r="I175" s="226">
        <v>3.8494981723984245E-2</v>
      </c>
      <c r="J175" s="226">
        <v>3.8788924560536439E-2</v>
      </c>
      <c r="K175" s="227">
        <v>3.8825887581800209E-2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0.17935213729407798</v>
      </c>
      <c r="D176" s="225">
        <v>0.18687352621827052</v>
      </c>
      <c r="E176" s="221">
        <v>0.19025155352457448</v>
      </c>
      <c r="F176" s="225">
        <v>0.19795767831708047</v>
      </c>
      <c r="G176" s="225">
        <v>0.20574173943224791</v>
      </c>
      <c r="H176" s="225">
        <v>0.20774894879481301</v>
      </c>
      <c r="I176" s="226">
        <v>0.20917726444684726</v>
      </c>
      <c r="J176" s="226">
        <v>0.20981412849258654</v>
      </c>
      <c r="K176" s="227">
        <v>0.20932040907345126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0.12603328924798213</v>
      </c>
      <c r="D177" s="225">
        <v>0.14567997878586678</v>
      </c>
      <c r="E177" s="221">
        <v>0.17319812650764618</v>
      </c>
      <c r="F177" s="225">
        <v>0.20956804937597762</v>
      </c>
      <c r="G177" s="225">
        <v>0.25061128665937499</v>
      </c>
      <c r="H177" s="225">
        <v>0.2582929959580969</v>
      </c>
      <c r="I177" s="226">
        <v>0.27935191675546089</v>
      </c>
      <c r="J177" s="226">
        <v>0.29958953024864915</v>
      </c>
      <c r="K177" s="227">
        <v>0.31864568187244324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3.7248599741269275E-2</v>
      </c>
      <c r="D178" s="225">
        <v>4.0116193394057004E-2</v>
      </c>
      <c r="E178" s="221">
        <v>4.2078723513063916E-2</v>
      </c>
      <c r="F178" s="225">
        <v>5.3781560903014183E-2</v>
      </c>
      <c r="G178" s="225">
        <v>5.9090417543861407E-2</v>
      </c>
      <c r="H178" s="225">
        <v>6.4650007328461614E-2</v>
      </c>
      <c r="I178" s="226">
        <v>7.0029993547372049E-2</v>
      </c>
      <c r="J178" s="226">
        <v>7.505287187686055E-2</v>
      </c>
      <c r="K178" s="227">
        <v>7.9731924362847498E-2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1.0796232434260546</v>
      </c>
      <c r="D179" s="225">
        <v>1.2739574345469233</v>
      </c>
      <c r="E179" s="221">
        <v>1.4434828360750545</v>
      </c>
      <c r="F179" s="225">
        <v>1.61725731690223</v>
      </c>
      <c r="G179" s="225">
        <v>1.7937667068558099</v>
      </c>
      <c r="H179" s="225">
        <v>1.9748845041091354</v>
      </c>
      <c r="I179" s="226">
        <v>2.1404110970918087</v>
      </c>
      <c r="J179" s="226">
        <v>2.2876704941379784</v>
      </c>
      <c r="K179" s="227">
        <v>2.4204922017298554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0.91215427920709602</v>
      </c>
      <c r="D180" s="225">
        <v>0.97306794039997757</v>
      </c>
      <c r="E180" s="221">
        <v>1.0229999999999999</v>
      </c>
      <c r="F180" s="225">
        <v>1.0617819142756415</v>
      </c>
      <c r="G180" s="225">
        <v>1.0973716938953746</v>
      </c>
      <c r="H180" s="225">
        <v>1.1272089250803241</v>
      </c>
      <c r="I180" s="226">
        <v>1.1511533227302959</v>
      </c>
      <c r="J180" s="226">
        <v>1.1692549922079694</v>
      </c>
      <c r="K180" s="227">
        <v>1.1800513427732424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6.740796575850104E-3</v>
      </c>
      <c r="D181" s="225">
        <v>7.8622960798754755E-3</v>
      </c>
      <c r="E181" s="221">
        <v>6.996677715187893E-3</v>
      </c>
      <c r="F181" s="225">
        <v>8.1524612281653423E-3</v>
      </c>
      <c r="G181" s="225">
        <v>9.0353055612757156E-3</v>
      </c>
      <c r="H181" s="225">
        <v>9.9542715533410264E-3</v>
      </c>
      <c r="I181" s="226">
        <v>1.0865451355921903E-2</v>
      </c>
      <c r="J181" s="226">
        <v>1.1724819740837994E-2</v>
      </c>
      <c r="K181" s="227">
        <v>1.2520607432727891E-2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5.7707949204757046E-2</v>
      </c>
      <c r="D182" s="225">
        <v>6.5256814814861966E-2</v>
      </c>
      <c r="E182" s="221">
        <v>7.7499999999999999E-2</v>
      </c>
      <c r="F182" s="225">
        <v>8.8819467471827757E-2</v>
      </c>
      <c r="G182" s="225">
        <v>0.10193665031607538</v>
      </c>
      <c r="H182" s="225">
        <v>0.11658642423578966</v>
      </c>
      <c r="I182" s="226">
        <v>0.13227967806286123</v>
      </c>
      <c r="J182" s="226">
        <v>0.14877430604394828</v>
      </c>
      <c r="K182" s="227">
        <v>0.16614171498969685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3.0236184788708539E-2</v>
      </c>
      <c r="D183" s="225">
        <v>3.1248477917897571E-2</v>
      </c>
      <c r="E183" s="221">
        <v>3.3595724405196786E-2</v>
      </c>
      <c r="F183" s="225">
        <v>3.6908982137373876E-2</v>
      </c>
      <c r="G183" s="225">
        <v>4.0235697722435758E-2</v>
      </c>
      <c r="H183" s="225">
        <v>4.3068739874845163E-2</v>
      </c>
      <c r="I183" s="226">
        <v>4.625890748917337E-2</v>
      </c>
      <c r="J183" s="226">
        <v>4.9487479220270414E-2</v>
      </c>
      <c r="K183" s="227">
        <v>5.2538472941350861E-2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0.11377</v>
      </c>
      <c r="D184" s="225">
        <v>0.11459717823371622</v>
      </c>
      <c r="E184" s="221">
        <v>0.11346055594018115</v>
      </c>
      <c r="F184" s="225">
        <v>0.11209325551769496</v>
      </c>
      <c r="G184" s="225">
        <v>0.11136822826681876</v>
      </c>
      <c r="H184" s="225">
        <v>0.11079466001534431</v>
      </c>
      <c r="I184" s="226">
        <v>0.10956431623444757</v>
      </c>
      <c r="J184" s="226">
        <v>0.10730276417336355</v>
      </c>
      <c r="K184" s="227">
        <v>0.10437482877080666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0.10036843797424193</v>
      </c>
      <c r="D185" s="225">
        <v>0.1097227804761398</v>
      </c>
      <c r="E185" s="221">
        <v>0.12356685695193745</v>
      </c>
      <c r="F185" s="225">
        <v>0.128769263699511</v>
      </c>
      <c r="G185" s="225">
        <v>0.13528024070386416</v>
      </c>
      <c r="H185" s="225">
        <v>0.14176116969849636</v>
      </c>
      <c r="I185" s="226">
        <v>0.14766872083416324</v>
      </c>
      <c r="J185" s="226">
        <v>0.1525068208891536</v>
      </c>
      <c r="K185" s="227">
        <v>0.15606593865282389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0.80989627878358539</v>
      </c>
      <c r="D186" s="225">
        <v>0.88692534354251884</v>
      </c>
      <c r="E186" s="221">
        <v>0.92975830964411188</v>
      </c>
      <c r="F186" s="225">
        <v>0.98725555534754095</v>
      </c>
      <c r="G186" s="225">
        <v>1.0569495623449194</v>
      </c>
      <c r="H186" s="225">
        <v>1.1210550612179211</v>
      </c>
      <c r="I186" s="226">
        <v>1.1785705977661305</v>
      </c>
      <c r="J186" s="226">
        <v>1.2293929414727349</v>
      </c>
      <c r="K186" s="227">
        <v>1.2734742468475091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3.7869200389551105E-2</v>
      </c>
      <c r="D187" s="225">
        <v>4.2219436975339197E-2</v>
      </c>
      <c r="E187" s="221">
        <v>4.9699664216674572E-2</v>
      </c>
      <c r="F187" s="225">
        <v>5.7720456025723024E-2</v>
      </c>
      <c r="G187" s="225">
        <v>6.1145464656468605E-2</v>
      </c>
      <c r="H187" s="225">
        <v>6.4740572194320306E-2</v>
      </c>
      <c r="I187" s="226">
        <v>6.8418582066017294E-2</v>
      </c>
      <c r="J187" s="226">
        <v>7.178175117411395E-2</v>
      </c>
      <c r="K187" s="227">
        <v>7.4580902254544668E-2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6.5989490676308579E-5</v>
      </c>
      <c r="D188" s="225">
        <v>7.0126875600403813E-5</v>
      </c>
      <c r="E188" s="221">
        <v>7.2933660448251414E-5</v>
      </c>
      <c r="F188" s="225">
        <v>7.572607994882859E-5</v>
      </c>
      <c r="G188" s="225">
        <v>7.799778786506669E-5</v>
      </c>
      <c r="H188" s="225">
        <v>8.0954732267514296E-5</v>
      </c>
      <c r="I188" s="226">
        <v>8.4477741593352412E-5</v>
      </c>
      <c r="J188" s="226">
        <v>8.803054380989525E-5</v>
      </c>
      <c r="K188" s="227">
        <v>9.1069418661780935E-5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0.12169216155797108</v>
      </c>
      <c r="D189" s="225">
        <v>0.14423618405045646</v>
      </c>
      <c r="E189" s="221">
        <v>0.17915411821867297</v>
      </c>
      <c r="F189" s="225">
        <v>0.22501331507341427</v>
      </c>
      <c r="G189" s="225">
        <v>0.26650038018208083</v>
      </c>
      <c r="H189" s="225">
        <v>0.31870623428977241</v>
      </c>
      <c r="I189" s="226">
        <v>0.38054770210506345</v>
      </c>
      <c r="J189" s="226">
        <v>0.45278776283331984</v>
      </c>
      <c r="K189" s="227">
        <v>0.53690117127970516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1.5561999999999998</v>
      </c>
      <c r="D190" s="225">
        <v>1.1315</v>
      </c>
      <c r="E190" s="221">
        <v>1.0261</v>
      </c>
      <c r="F190" s="225">
        <v>1.0633000000000001</v>
      </c>
      <c r="G190" s="225">
        <v>1.025324407863353</v>
      </c>
      <c r="H190" s="225">
        <v>0.99355728769309171</v>
      </c>
      <c r="I190" s="226">
        <v>0.96088006436069673</v>
      </c>
      <c r="J190" s="226">
        <v>0.92648427402820399</v>
      </c>
      <c r="K190" s="227">
        <v>0.89158642787810016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5.2757247933322086E-2</v>
      </c>
      <c r="D191" s="225">
        <v>7.1006850253331713E-2</v>
      </c>
      <c r="E191" s="221">
        <v>9.2999999999999985E-2</v>
      </c>
      <c r="F191" s="225">
        <v>0.11805496231009446</v>
      </c>
      <c r="G191" s="225">
        <v>0.14373639617593534</v>
      </c>
      <c r="H191" s="225">
        <v>0.16696740934433829</v>
      </c>
      <c r="I191" s="226">
        <v>0.18764331063583142</v>
      </c>
      <c r="J191" s="226">
        <v>0.20404801980059628</v>
      </c>
      <c r="K191" s="227">
        <v>0.21619049220994527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1.2457881607104029</v>
      </c>
      <c r="D192" s="225">
        <v>1.2911297601821625</v>
      </c>
      <c r="E192" s="221">
        <v>1.3686131932561887</v>
      </c>
      <c r="F192" s="225">
        <v>1.4003840614427585</v>
      </c>
      <c r="G192" s="225">
        <v>1.3762911451001809</v>
      </c>
      <c r="H192" s="225">
        <v>1.3962846303904841</v>
      </c>
      <c r="I192" s="226">
        <v>1.4163372232888611</v>
      </c>
      <c r="J192" s="226">
        <v>1.4331929973738413</v>
      </c>
      <c r="K192" s="227">
        <v>1.4440906257529103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3.687941623779011</v>
      </c>
      <c r="D193" s="225">
        <v>4.0399423371098919</v>
      </c>
      <c r="E193" s="221">
        <v>4.4625088035747789</v>
      </c>
      <c r="F193" s="225">
        <v>4.7636110963431353</v>
      </c>
      <c r="G193" s="225">
        <v>5.069279639993316</v>
      </c>
      <c r="H193" s="225">
        <v>5.3193985108363577</v>
      </c>
      <c r="I193" s="226">
        <v>5.5783402619396858</v>
      </c>
      <c r="J193" s="226">
        <v>5.8408454927246938</v>
      </c>
      <c r="K193" s="227">
        <v>6.1031399180650352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6.8199999999999997E-2</v>
      </c>
      <c r="D194" s="225">
        <v>6.8199999999999997E-2</v>
      </c>
      <c r="E194" s="221">
        <v>7.1300000000000002E-2</v>
      </c>
      <c r="F194" s="225">
        <v>7.2508205812662208E-2</v>
      </c>
      <c r="G194" s="225">
        <v>7.4318259823862337E-2</v>
      </c>
      <c r="H194" s="225">
        <v>7.5894840430901916E-2</v>
      </c>
      <c r="I194" s="226">
        <v>7.7334296696379284E-2</v>
      </c>
      <c r="J194" s="226">
        <v>7.8666479681218163E-2</v>
      </c>
      <c r="K194" s="227">
        <v>7.9798004257947294E-2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0.43768899999999999</v>
      </c>
      <c r="D195" s="225">
        <v>0.48670000000000002</v>
      </c>
      <c r="E195" s="221">
        <v>0.52799200000000002</v>
      </c>
      <c r="F195" s="225">
        <v>0.56038700000000008</v>
      </c>
      <c r="G195" s="225">
        <v>0.58838218611193849</v>
      </c>
      <c r="H195" s="225">
        <v>0.6165537660729391</v>
      </c>
      <c r="I195" s="226">
        <v>0.64538550328686395</v>
      </c>
      <c r="J195" s="226">
        <v>0.67195972017922612</v>
      </c>
      <c r="K195" s="227">
        <v>0.69371993060264625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1.2954868828880001E-3</v>
      </c>
      <c r="D196" s="225">
        <v>1.4526408576922003E-3</v>
      </c>
      <c r="E196" s="221">
        <v>1.6804330263431541E-3</v>
      </c>
      <c r="F196" s="225">
        <v>1.872678753952705E-3</v>
      </c>
      <c r="G196" s="225">
        <v>2.0131773656932878E-3</v>
      </c>
      <c r="H196" s="225">
        <v>2.1488781979099396E-3</v>
      </c>
      <c r="I196" s="226">
        <v>2.2787453663872643E-3</v>
      </c>
      <c r="J196" s="226">
        <v>2.399316837036973E-3</v>
      </c>
      <c r="K196" s="227">
        <v>2.5085208414282762E-3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0.35485971043344616</v>
      </c>
      <c r="D197" s="225">
        <v>0.39569388931159716</v>
      </c>
      <c r="E197" s="221">
        <v>0.43138606774423982</v>
      </c>
      <c r="F197" s="225">
        <v>0.46400568299352524</v>
      </c>
      <c r="G197" s="225">
        <v>0.49988697698498286</v>
      </c>
      <c r="H197" s="225">
        <v>0.53757112122209694</v>
      </c>
      <c r="I197" s="226">
        <v>0.57430329750934728</v>
      </c>
      <c r="J197" s="226">
        <v>0.60942636646394821</v>
      </c>
      <c r="K197" s="227">
        <v>0.6419123576796868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1.0517025865338696</v>
      </c>
      <c r="D198" s="225">
        <v>1.1061833333333333</v>
      </c>
      <c r="E198" s="221">
        <v>0.96409999999999996</v>
      </c>
      <c r="F198" s="225">
        <v>1.0279887663844318</v>
      </c>
      <c r="G198" s="225">
        <v>1.0906507761671771</v>
      </c>
      <c r="H198" s="225">
        <v>1.1488258563135121</v>
      </c>
      <c r="I198" s="226">
        <v>1.2020662818808172</v>
      </c>
      <c r="J198" s="226">
        <v>1.247576091575257</v>
      </c>
      <c r="K198" s="227">
        <v>1.2843385832684966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0.20201164238478336</v>
      </c>
      <c r="D199" s="225">
        <v>0.24180000000000004</v>
      </c>
      <c r="E199" s="221">
        <v>0.28321898586689415</v>
      </c>
      <c r="F199" s="225">
        <v>0.33101104329558939</v>
      </c>
      <c r="G199" s="225">
        <v>0.38227334746823349</v>
      </c>
      <c r="H199" s="225">
        <v>0.43387974931299278</v>
      </c>
      <c r="I199" s="226">
        <v>0.48367069385717254</v>
      </c>
      <c r="J199" s="226">
        <v>0.53122255487310899</v>
      </c>
      <c r="K199" s="227">
        <v>0.57715019808149348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5.7353590720833555E-2</v>
      </c>
      <c r="D200" s="225">
        <v>6.5437144145912118E-2</v>
      </c>
      <c r="E200" s="221">
        <v>6.9226997160553902E-2</v>
      </c>
      <c r="F200" s="225">
        <v>7.5367023477139486E-2</v>
      </c>
      <c r="G200" s="225">
        <v>8.1751079769830939E-2</v>
      </c>
      <c r="H200" s="225">
        <v>8.8260072200526965E-2</v>
      </c>
      <c r="I200" s="226">
        <v>9.4571286371727972E-2</v>
      </c>
      <c r="J200" s="226">
        <v>0.10055362273777448</v>
      </c>
      <c r="K200" s="227">
        <v>0.10609323115792876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6.5594984302520143E-2</v>
      </c>
      <c r="D201" s="225">
        <v>7.207596802102266E-2</v>
      </c>
      <c r="E201" s="221">
        <v>7.7494445563509332E-2</v>
      </c>
      <c r="F201" s="225">
        <v>8.0230201198361023E-2</v>
      </c>
      <c r="G201" s="225">
        <v>8.0315590974050582E-2</v>
      </c>
      <c r="H201" s="225">
        <v>9.8083412508501444E-2</v>
      </c>
      <c r="I201" s="226">
        <v>0.10912900184204603</v>
      </c>
      <c r="J201" s="226">
        <v>0.11973220899816248</v>
      </c>
      <c r="K201" s="227">
        <v>0.12972189599244494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68.000518631859364</v>
      </c>
      <c r="D202" s="231">
        <f t="shared" ref="D202:K202" si="0">SUM(D7:D201)</f>
        <v>70.611276489316197</v>
      </c>
      <c r="E202" s="231">
        <f t="shared" si="0"/>
        <v>76.111829292721154</v>
      </c>
      <c r="F202" s="231">
        <f t="shared" si="0"/>
        <v>81.708426475083868</v>
      </c>
      <c r="G202" s="231">
        <f t="shared" si="0"/>
        <v>85.941187706245572</v>
      </c>
      <c r="H202" s="231">
        <f t="shared" si="0"/>
        <v>89.768826030474898</v>
      </c>
      <c r="I202" s="232">
        <f t="shared" si="0"/>
        <v>93.439219983694372</v>
      </c>
      <c r="J202" s="232">
        <f t="shared" si="0"/>
        <v>96.77323259244794</v>
      </c>
      <c r="K202" s="233">
        <f t="shared" si="0"/>
        <v>99.776232818251373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4.1317675476938156</v>
      </c>
      <c r="D204" s="225">
        <f t="shared" si="1"/>
        <v>4.8445388083264946</v>
      </c>
      <c r="E204" s="225">
        <f t="shared" si="1"/>
        <v>5.5893189616114034</v>
      </c>
      <c r="F204" s="225">
        <f t="shared" si="1"/>
        <v>6.3274231410884312</v>
      </c>
      <c r="G204" s="225">
        <f t="shared" si="1"/>
        <v>7.0741602704464679</v>
      </c>
      <c r="H204" s="225">
        <f t="shared" si="1"/>
        <v>7.8881149979688736</v>
      </c>
      <c r="I204" s="225">
        <f t="shared" si="1"/>
        <v>8.7109850295694695</v>
      </c>
      <c r="J204" s="225">
        <f t="shared" si="1"/>
        <v>9.5456053729117691</v>
      </c>
      <c r="K204" s="227">
        <f t="shared" si="1"/>
        <v>10.394855241184212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0.98200409927447907</v>
      </c>
      <c r="D205" s="225">
        <f t="shared" si="2"/>
        <v>1.0813924102974617</v>
      </c>
      <c r="E205" s="225">
        <f t="shared" si="2"/>
        <v>1.2083214563310456</v>
      </c>
      <c r="F205" s="225">
        <f t="shared" si="2"/>
        <v>1.3186006636290633</v>
      </c>
      <c r="G205" s="225">
        <f t="shared" si="2"/>
        <v>1.4108955659647842</v>
      </c>
      <c r="H205" s="225">
        <f t="shared" si="2"/>
        <v>1.5006741535283319</v>
      </c>
      <c r="I205" s="225">
        <f t="shared" si="2"/>
        <v>1.5873422996926101</v>
      </c>
      <c r="J205" s="225">
        <f t="shared" si="2"/>
        <v>1.6691889834472278</v>
      </c>
      <c r="K205" s="227">
        <f t="shared" si="2"/>
        <v>1.7441108062270241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0.43165400458634806</v>
      </c>
      <c r="D206" s="225">
        <f t="shared" si="3"/>
        <v>0.50109786215536367</v>
      </c>
      <c r="E206" s="221">
        <f t="shared" si="3"/>
        <v>0.57992223978360424</v>
      </c>
      <c r="F206" s="225">
        <f t="shared" si="3"/>
        <v>0.6733841568961656</v>
      </c>
      <c r="G206" s="225">
        <f t="shared" si="3"/>
        <v>0.7751403689226295</v>
      </c>
      <c r="H206" s="225">
        <f t="shared" si="3"/>
        <v>0.83975117299421453</v>
      </c>
      <c r="I206" s="226">
        <f t="shared" si="3"/>
        <v>0.91763789240559668</v>
      </c>
      <c r="J206" s="226">
        <f t="shared" si="3"/>
        <v>0.99182006035391457</v>
      </c>
      <c r="K206" s="227">
        <f t="shared" si="3"/>
        <v>1.0620986345987284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0.767635013257011</v>
      </c>
      <c r="D207" s="225">
        <f t="shared" si="4"/>
        <v>0.87574738901257543</v>
      </c>
      <c r="E207" s="221">
        <f t="shared" si="4"/>
        <v>0.95989978580416269</v>
      </c>
      <c r="F207" s="225">
        <f t="shared" si="4"/>
        <v>1.0666850913060231</v>
      </c>
      <c r="G207" s="225">
        <f t="shared" si="4"/>
        <v>1.1592552376656213</v>
      </c>
      <c r="H207" s="225">
        <f t="shared" si="4"/>
        <v>1.2486074660584259</v>
      </c>
      <c r="I207" s="226">
        <f t="shared" si="4"/>
        <v>1.3364488472417801</v>
      </c>
      <c r="J207" s="226">
        <f t="shared" si="4"/>
        <v>1.4229199691482133</v>
      </c>
      <c r="K207" s="227">
        <f t="shared" si="4"/>
        <v>1.5045343054907321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0.32690246495206465</v>
      </c>
      <c r="D208" s="225">
        <f t="shared" si="5"/>
        <v>0.32357177342887533</v>
      </c>
      <c r="E208" s="221">
        <f t="shared" si="5"/>
        <v>0.32524104897756845</v>
      </c>
      <c r="F208" s="225">
        <f t="shared" si="5"/>
        <v>0.33340977066222643</v>
      </c>
      <c r="G208" s="225">
        <f t="shared" si="5"/>
        <v>0.33202641148527889</v>
      </c>
      <c r="H208" s="225">
        <f t="shared" si="5"/>
        <v>0.32780280280584034</v>
      </c>
      <c r="I208" s="226">
        <f t="shared" si="5"/>
        <v>0.32334254175753274</v>
      </c>
      <c r="J208" s="226">
        <f t="shared" si="5"/>
        <v>0.31819289536694795</v>
      </c>
      <c r="K208" s="227">
        <f t="shared" si="5"/>
        <v>0.31202316445898715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6.7515364496206667</v>
      </c>
      <c r="D210" s="240">
        <f t="shared" si="6"/>
        <v>7.8333201773027188</v>
      </c>
      <c r="E210" s="240">
        <f t="shared" si="6"/>
        <v>9.0781972190097981</v>
      </c>
      <c r="F210" s="240">
        <f t="shared" si="6"/>
        <v>10.234582805630506</v>
      </c>
      <c r="G210" s="240">
        <f t="shared" si="6"/>
        <v>11.393425720380662</v>
      </c>
      <c r="H210" s="240">
        <f t="shared" si="6"/>
        <v>12.610570924971118</v>
      </c>
      <c r="I210" s="241">
        <f t="shared" si="6"/>
        <v>13.891168723747967</v>
      </c>
      <c r="J210" s="241">
        <f t="shared" si="6"/>
        <v>15.213833150948783</v>
      </c>
      <c r="K210" s="242">
        <f t="shared" si="6"/>
        <v>16.581243705198911</v>
      </c>
    </row>
    <row r="211" spans="2:11">
      <c r="B211" s="239" t="s">
        <v>25</v>
      </c>
      <c r="C211" s="243">
        <f t="shared" ref="C211:K211" si="7">SUMIF($N$7:$N$208,$B$211,C$7:C$208)</f>
        <v>6.1080424597823866</v>
      </c>
      <c r="D211" s="243">
        <f t="shared" si="7"/>
        <v>7.0982936487954271</v>
      </c>
      <c r="E211" s="243">
        <f t="shared" si="7"/>
        <v>7.9117600607438465</v>
      </c>
      <c r="F211" s="243">
        <f t="shared" si="7"/>
        <v>8.7604822415650982</v>
      </c>
      <c r="G211" s="243">
        <f t="shared" si="7"/>
        <v>9.3330439650265227</v>
      </c>
      <c r="H211" s="243">
        <f t="shared" si="7"/>
        <v>9.8761778286725779</v>
      </c>
      <c r="I211" s="244">
        <f t="shared" si="7"/>
        <v>10.382624623305773</v>
      </c>
      <c r="J211" s="244">
        <f t="shared" si="7"/>
        <v>10.847727382979603</v>
      </c>
      <c r="K211" s="245">
        <f t="shared" si="7"/>
        <v>11.265019058475907</v>
      </c>
    </row>
    <row r="212" spans="2:11">
      <c r="B212" s="239" t="s">
        <v>239</v>
      </c>
      <c r="C212" s="243">
        <f t="shared" ref="C212:K212" si="8">SUMIF($N$7:$N$208,$B$212,C$7:C$208)</f>
        <v>2.8066069365181927</v>
      </c>
      <c r="D212" s="243">
        <f t="shared" si="8"/>
        <v>3.1095123185223019</v>
      </c>
      <c r="E212" s="243">
        <f t="shared" si="8"/>
        <v>3.4198506728249818</v>
      </c>
      <c r="F212" s="243">
        <f t="shared" si="8"/>
        <v>3.7611171041848648</v>
      </c>
      <c r="G212" s="243">
        <f t="shared" si="8"/>
        <v>4.1134681641746829</v>
      </c>
      <c r="H212" s="243">
        <f t="shared" si="8"/>
        <v>4.428319547119373</v>
      </c>
      <c r="I212" s="244">
        <f t="shared" si="8"/>
        <v>4.7457528245576377</v>
      </c>
      <c r="J212" s="244">
        <f t="shared" si="8"/>
        <v>5.0379196341346013</v>
      </c>
      <c r="K212" s="245">
        <f t="shared" si="8"/>
        <v>5.3122879602532826</v>
      </c>
    </row>
    <row r="213" spans="2:11">
      <c r="B213" s="239" t="s">
        <v>429</v>
      </c>
      <c r="C213" s="243">
        <f t="shared" ref="C213:K213" si="9">SUMIF($N$7:$N$208,$B$213,C$7:C$208)</f>
        <v>19.432797192975293</v>
      </c>
      <c r="D213" s="243">
        <f t="shared" si="9"/>
        <v>20.06889682298214</v>
      </c>
      <c r="E213" s="243">
        <f t="shared" si="9"/>
        <v>21.072423172332641</v>
      </c>
      <c r="F213" s="243">
        <f t="shared" si="9"/>
        <v>21.780498725602698</v>
      </c>
      <c r="G213" s="243">
        <f t="shared" si="9"/>
        <v>22.510962979157295</v>
      </c>
      <c r="H213" s="243">
        <f t="shared" si="9"/>
        <v>23.078249646478564</v>
      </c>
      <c r="I213" s="244">
        <f t="shared" si="9"/>
        <v>23.605057215154137</v>
      </c>
      <c r="J213" s="244">
        <f t="shared" si="9"/>
        <v>24.048284238557585</v>
      </c>
      <c r="K213" s="245">
        <f t="shared" si="9"/>
        <v>24.425179472959694</v>
      </c>
    </row>
    <row r="214" spans="2:11">
      <c r="B214" s="239" t="s">
        <v>430</v>
      </c>
      <c r="C214" s="243">
        <f t="shared" ref="C214:K214" si="10">SUMIF($N$7:$N$208,$B$214,C$7:C$208)</f>
        <v>22.615030557363344</v>
      </c>
      <c r="D214" s="243">
        <f t="shared" si="10"/>
        <v>24.35523629578222</v>
      </c>
      <c r="E214" s="243">
        <f t="shared" si="10"/>
        <v>26.814948060690863</v>
      </c>
      <c r="F214" s="243">
        <f t="shared" si="10"/>
        <v>28.76221656533443</v>
      </c>
      <c r="G214" s="243">
        <f t="shared" si="10"/>
        <v>30.065119483910163</v>
      </c>
      <c r="H214" s="243">
        <f t="shared" si="10"/>
        <v>31.340251224653834</v>
      </c>
      <c r="I214" s="244">
        <f t="shared" si="10"/>
        <v>32.488453581394474</v>
      </c>
      <c r="J214" s="244">
        <f t="shared" si="10"/>
        <v>33.435612281842005</v>
      </c>
      <c r="K214" s="245">
        <f t="shared" si="10"/>
        <v>34.158366241383369</v>
      </c>
    </row>
    <row r="215" spans="2:11">
      <c r="B215" s="239" t="s">
        <v>431</v>
      </c>
      <c r="C215" s="243">
        <f t="shared" ref="C215:K215" si="11">SUMIF($N$7:$N$208,$B$215,C$7:C$208)</f>
        <v>10.286505035599472</v>
      </c>
      <c r="D215" s="243">
        <f t="shared" si="11"/>
        <v>8.1460172259313843</v>
      </c>
      <c r="E215" s="243">
        <f t="shared" si="11"/>
        <v>7.8146501071190064</v>
      </c>
      <c r="F215" s="243">
        <f t="shared" si="11"/>
        <v>8.4095290327662493</v>
      </c>
      <c r="G215" s="243">
        <f t="shared" si="11"/>
        <v>8.5251673935962469</v>
      </c>
      <c r="H215" s="243">
        <f t="shared" si="11"/>
        <v>8.4352568585793719</v>
      </c>
      <c r="I215" s="244">
        <f t="shared" si="11"/>
        <v>8.3261630155343909</v>
      </c>
      <c r="J215" s="244">
        <f t="shared" si="11"/>
        <v>8.189855903985368</v>
      </c>
      <c r="K215" s="245">
        <f t="shared" si="11"/>
        <v>8.0341363799802465</v>
      </c>
    </row>
    <row r="216" spans="2:11">
      <c r="B216" s="246" t="s">
        <v>476</v>
      </c>
      <c r="C216" s="247">
        <f t="shared" ref="C216:K217" si="12">SUMIF($O$7:$O$208,$B216,C$7:C$208)</f>
        <v>11.890932460873351</v>
      </c>
      <c r="D216" s="247">
        <f t="shared" si="12"/>
        <v>11.761826610512243</v>
      </c>
      <c r="E216" s="247">
        <f t="shared" si="12"/>
        <v>12.046853347070954</v>
      </c>
      <c r="F216" s="247">
        <f t="shared" si="12"/>
        <v>12.199646675255282</v>
      </c>
      <c r="G216" s="247">
        <f t="shared" si="12"/>
        <v>12.322033368396736</v>
      </c>
      <c r="H216" s="247">
        <f t="shared" si="12"/>
        <v>12.342836864310344</v>
      </c>
      <c r="I216" s="247">
        <f t="shared" si="12"/>
        <v>12.331501787104159</v>
      </c>
      <c r="J216" s="247">
        <f t="shared" si="12"/>
        <v>12.256319218123345</v>
      </c>
      <c r="K216" s="248">
        <f t="shared" si="12"/>
        <v>12.148219965180507</v>
      </c>
    </row>
    <row r="217" spans="2:11" ht="13.5" thickBot="1">
      <c r="B217" s="246" t="s">
        <v>475</v>
      </c>
      <c r="C217" s="247">
        <f t="shared" si="12"/>
        <v>3.9939940397249316</v>
      </c>
      <c r="D217" s="247">
        <f t="shared" si="12"/>
        <v>4.4248906446866965</v>
      </c>
      <c r="E217" s="247">
        <f t="shared" si="12"/>
        <v>5.0096867884757117</v>
      </c>
      <c r="F217" s="247">
        <f t="shared" si="12"/>
        <v>5.5137361738673691</v>
      </c>
      <c r="G217" s="247">
        <f t="shared" si="12"/>
        <v>5.9814064491296692</v>
      </c>
      <c r="H217" s="247">
        <f t="shared" si="12"/>
        <v>6.462890365621015</v>
      </c>
      <c r="I217" s="247">
        <f t="shared" si="12"/>
        <v>6.9273692701734007</v>
      </c>
      <c r="J217" s="247">
        <f t="shared" si="12"/>
        <v>7.3630728146762463</v>
      </c>
      <c r="K217" s="248">
        <f t="shared" si="12"/>
        <v>7.7736995942998508</v>
      </c>
    </row>
    <row r="218" spans="2:11" ht="13.5" thickBot="1">
      <c r="B218" s="249" t="s">
        <v>428</v>
      </c>
      <c r="C218" s="250">
        <f t="shared" ref="C218:K218" si="13">SUM(C210:C215)</f>
        <v>68.000518631859364</v>
      </c>
      <c r="D218" s="250">
        <f t="shared" si="13"/>
        <v>70.611276489316197</v>
      </c>
      <c r="E218" s="250">
        <f t="shared" si="13"/>
        <v>76.11182929272114</v>
      </c>
      <c r="F218" s="250">
        <f t="shared" si="13"/>
        <v>81.70842647508384</v>
      </c>
      <c r="G218" s="250">
        <f t="shared" si="13"/>
        <v>85.941187706245572</v>
      </c>
      <c r="H218" s="250">
        <f t="shared" si="13"/>
        <v>89.768826030474855</v>
      </c>
      <c r="I218" s="251">
        <f t="shared" si="13"/>
        <v>93.439219983694372</v>
      </c>
      <c r="J218" s="251">
        <f t="shared" si="13"/>
        <v>96.773232592447954</v>
      </c>
      <c r="K218" s="252">
        <f t="shared" si="13"/>
        <v>99.77623281825143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9.9286543477294306E-2</v>
      </c>
      <c r="D221" s="255">
        <f t="shared" ref="D221:K221" si="15">D210/D$218</f>
        <v>0.1109358245136375</v>
      </c>
      <c r="E221" s="255">
        <f t="shared" si="15"/>
        <v>0.1192744584300509</v>
      </c>
      <c r="F221" s="255">
        <f t="shared" si="15"/>
        <v>0.12525737242965312</v>
      </c>
      <c r="G221" s="255">
        <f t="shared" si="15"/>
        <v>0.13257235586881089</v>
      </c>
      <c r="H221" s="255">
        <f t="shared" si="15"/>
        <v>0.14047828720284325</v>
      </c>
      <c r="I221" s="255">
        <f t="shared" si="15"/>
        <v>0.14866528986620445</v>
      </c>
      <c r="J221" s="255">
        <f t="shared" si="15"/>
        <v>0.15721117031421816</v>
      </c>
      <c r="K221" s="256">
        <f t="shared" si="15"/>
        <v>0.16618430298328332</v>
      </c>
    </row>
    <row r="222" spans="2:11" ht="15">
      <c r="B222" s="257" t="s">
        <v>25</v>
      </c>
      <c r="C222" s="258">
        <f t="shared" ref="C222:K226" si="16">C211/C$218</f>
        <v>8.9823468742202622E-2</v>
      </c>
      <c r="D222" s="258">
        <f t="shared" si="16"/>
        <v>0.10052634652298675</v>
      </c>
      <c r="E222" s="258">
        <f t="shared" si="16"/>
        <v>0.10394915132463486</v>
      </c>
      <c r="F222" s="258">
        <f t="shared" si="16"/>
        <v>0.10721638660165018</v>
      </c>
      <c r="G222" s="258">
        <f t="shared" si="16"/>
        <v>0.10859803330770429</v>
      </c>
      <c r="H222" s="258">
        <f t="shared" si="16"/>
        <v>0.11001790115111675</v>
      </c>
      <c r="I222" s="258">
        <f t="shared" si="16"/>
        <v>0.11111634520405451</v>
      </c>
      <c r="J222" s="258">
        <f t="shared" si="16"/>
        <v>0.1120942960401443</v>
      </c>
      <c r="K222" s="259">
        <f t="shared" si="16"/>
        <v>0.11290283006571149</v>
      </c>
    </row>
    <row r="223" spans="2:11" ht="15">
      <c r="B223" s="257" t="s">
        <v>239</v>
      </c>
      <c r="C223" s="258">
        <f t="shared" si="16"/>
        <v>4.1273316630312452E-2</v>
      </c>
      <c r="D223" s="258">
        <f t="shared" si="16"/>
        <v>4.4037050073620819E-2</v>
      </c>
      <c r="E223" s="258">
        <f t="shared" si="16"/>
        <v>4.493192063052983E-2</v>
      </c>
      <c r="F223" s="258">
        <f t="shared" si="16"/>
        <v>4.6030957472076389E-2</v>
      </c>
      <c r="G223" s="258">
        <f t="shared" si="16"/>
        <v>4.7863757459751119E-2</v>
      </c>
      <c r="H223" s="258">
        <f t="shared" si="16"/>
        <v>4.9330260213228595E-2</v>
      </c>
      <c r="I223" s="258">
        <f t="shared" si="16"/>
        <v>5.0789730751025067E-2</v>
      </c>
      <c r="J223" s="258">
        <f t="shared" si="16"/>
        <v>5.2059019825775182E-2</v>
      </c>
      <c r="K223" s="259">
        <f t="shared" si="16"/>
        <v>5.3242017765192072E-2</v>
      </c>
    </row>
    <row r="224" spans="2:11" ht="15">
      <c r="B224" s="257" t="s">
        <v>429</v>
      </c>
      <c r="C224" s="258">
        <f t="shared" si="16"/>
        <v>0.28577424972565885</v>
      </c>
      <c r="D224" s="258">
        <f t="shared" si="16"/>
        <v>0.28421659854879772</v>
      </c>
      <c r="E224" s="258">
        <f t="shared" si="16"/>
        <v>0.27686134163573278</v>
      </c>
      <c r="F224" s="258">
        <f t="shared" si="16"/>
        <v>0.26656367849948059</v>
      </c>
      <c r="G224" s="258">
        <f t="shared" si="16"/>
        <v>0.26193451102981863</v>
      </c>
      <c r="H224" s="258">
        <f t="shared" si="16"/>
        <v>0.25708534540313499</v>
      </c>
      <c r="I224" s="258">
        <f t="shared" si="16"/>
        <v>0.2526247245992993</v>
      </c>
      <c r="J224" s="258">
        <f t="shared" si="16"/>
        <v>0.2485014047204028</v>
      </c>
      <c r="K224" s="259">
        <f t="shared" si="16"/>
        <v>0.24479957584138967</v>
      </c>
    </row>
    <row r="225" spans="2:11" ht="15">
      <c r="B225" s="257" t="s">
        <v>430</v>
      </c>
      <c r="C225" s="258">
        <f t="shared" si="16"/>
        <v>0.33257144228261559</v>
      </c>
      <c r="D225" s="258">
        <f t="shared" si="16"/>
        <v>0.34491992648606595</v>
      </c>
      <c r="E225" s="258">
        <f t="shared" si="16"/>
        <v>0.35230986181612217</v>
      </c>
      <c r="F225" s="258">
        <f t="shared" si="16"/>
        <v>0.3520104083035448</v>
      </c>
      <c r="G225" s="258">
        <f t="shared" si="16"/>
        <v>0.34983365120197485</v>
      </c>
      <c r="H225" s="258">
        <f t="shared" si="16"/>
        <v>0.34912176766146413</v>
      </c>
      <c r="I225" s="258">
        <f t="shared" si="16"/>
        <v>0.34769611290701996</v>
      </c>
      <c r="J225" s="258">
        <f t="shared" si="16"/>
        <v>0.34550475773247313</v>
      </c>
      <c r="K225" s="259">
        <f t="shared" si="16"/>
        <v>0.34234972875358949</v>
      </c>
    </row>
    <row r="226" spans="2:11" ht="15.75" thickBot="1">
      <c r="B226" s="260" t="s">
        <v>431</v>
      </c>
      <c r="C226" s="261">
        <f t="shared" si="16"/>
        <v>0.15127097914191606</v>
      </c>
      <c r="D226" s="261">
        <f t="shared" si="16"/>
        <v>0.1153642538548912</v>
      </c>
      <c r="E226" s="261">
        <f t="shared" si="16"/>
        <v>0.10267326616292943</v>
      </c>
      <c r="F226" s="261">
        <f t="shared" si="16"/>
        <v>0.10292119669359501</v>
      </c>
      <c r="G226" s="261">
        <f t="shared" si="16"/>
        <v>9.9197691131940227E-2</v>
      </c>
      <c r="H226" s="261">
        <f t="shared" si="16"/>
        <v>9.3966438368212127E-2</v>
      </c>
      <c r="I226" s="261">
        <f t="shared" si="16"/>
        <v>8.9107796672396766E-2</v>
      </c>
      <c r="J226" s="261">
        <f t="shared" si="16"/>
        <v>8.4629351366986294E-2</v>
      </c>
      <c r="K226" s="262">
        <f t="shared" si="16"/>
        <v>8.0521544590833799E-2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</x14:dataValidation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6633"/>
  </sheetPr>
  <dimension ref="B1:O227"/>
  <sheetViews>
    <sheetView showGridLines="0" topLeftCell="A109" workbookViewId="0">
      <selection sqref="A1:M32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452</v>
      </c>
      <c r="D2" s="215"/>
      <c r="E2" s="215"/>
      <c r="F2" s="215"/>
      <c r="G2" s="215"/>
      <c r="H2" s="215"/>
      <c r="I2" s="215"/>
      <c r="J2" s="215"/>
      <c r="K2" s="215"/>
    </row>
    <row r="3" spans="2:15" ht="16.5">
      <c r="B3" s="213" t="s">
        <v>427</v>
      </c>
      <c r="C3" s="214" t="s">
        <v>433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231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2.5109140653222202</v>
      </c>
      <c r="D7" s="221">
        <v>2.76002392367498</v>
      </c>
      <c r="E7" s="221">
        <v>3.2054206405728212</v>
      </c>
      <c r="F7" s="221">
        <v>3.6982953768563522</v>
      </c>
      <c r="G7" s="221">
        <v>4.2711651543477656</v>
      </c>
      <c r="H7" s="221">
        <v>4.9053997790984329</v>
      </c>
      <c r="I7" s="222">
        <v>5.580934768592317</v>
      </c>
      <c r="J7" s="222">
        <v>6.2923095487186176</v>
      </c>
      <c r="K7" s="223">
        <v>7.0312683863308854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0.28165322217714533</v>
      </c>
      <c r="D8" s="225">
        <v>0.29462679040676959</v>
      </c>
      <c r="E8" s="221">
        <v>0.30097927974833832</v>
      </c>
      <c r="F8" s="225">
        <v>0.30871439876178958</v>
      </c>
      <c r="G8" s="225">
        <v>0.31707567798571168</v>
      </c>
      <c r="H8" s="225">
        <v>0.32624905069970506</v>
      </c>
      <c r="I8" s="226">
        <v>0.33509760334602773</v>
      </c>
      <c r="J8" s="226">
        <v>0.34174640760662378</v>
      </c>
      <c r="K8" s="227">
        <v>0.34549843028746552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3.7522135699407988</v>
      </c>
      <c r="D9" s="225">
        <v>4.6870599999999998</v>
      </c>
      <c r="E9" s="221">
        <v>7.5423600000000004</v>
      </c>
      <c r="F9" s="225">
        <v>8.0706876068393054</v>
      </c>
      <c r="G9" s="225">
        <v>8.5727268311561087</v>
      </c>
      <c r="H9" s="225">
        <v>9.0818602181198997</v>
      </c>
      <c r="I9" s="226">
        <v>9.5661473048881547</v>
      </c>
      <c r="J9" s="226">
        <v>9.9865269443472844</v>
      </c>
      <c r="K9" s="227">
        <v>10.321275943438193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1.8153812857723547E-2</v>
      </c>
      <c r="D10" s="225">
        <v>2.4094745085765517E-2</v>
      </c>
      <c r="E10" s="221">
        <v>2.9499828820804947E-2</v>
      </c>
      <c r="F10" s="225">
        <v>3.5466567341844342E-2</v>
      </c>
      <c r="G10" s="225">
        <v>4.3889973856613543E-2</v>
      </c>
      <c r="H10" s="225">
        <v>5.0452196642850909E-2</v>
      </c>
      <c r="I10" s="226">
        <v>5.6128706387253612E-2</v>
      </c>
      <c r="J10" s="226">
        <v>6.1175695316332275E-2</v>
      </c>
      <c r="K10" s="227">
        <v>6.5777292548301669E-2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0.39052287724311219</v>
      </c>
      <c r="D11" s="225">
        <v>0.44336002042156175</v>
      </c>
      <c r="E11" s="221">
        <v>0.48846000000000006</v>
      </c>
      <c r="F11" s="225">
        <v>0.75138000000000005</v>
      </c>
      <c r="G11" s="225">
        <v>0.83874548513473268</v>
      </c>
      <c r="H11" s="225">
        <v>0.92701491470454223</v>
      </c>
      <c r="I11" s="226">
        <v>1.0203741984020778</v>
      </c>
      <c r="J11" s="226">
        <v>1.1179697107667801</v>
      </c>
      <c r="K11" s="227">
        <v>1.216893798096413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7.5810000000000002E-2</v>
      </c>
      <c r="D12" s="225">
        <v>9.6705000000000013E-2</v>
      </c>
      <c r="E12" s="221">
        <v>0.1176</v>
      </c>
      <c r="F12" s="225">
        <v>0.12684868415813991</v>
      </c>
      <c r="G12" s="225">
        <v>0.13539661583787871</v>
      </c>
      <c r="H12" s="225">
        <v>0.14426449018592985</v>
      </c>
      <c r="I12" s="226">
        <v>0.15322756698650322</v>
      </c>
      <c r="J12" s="226">
        <v>0.1620470597603218</v>
      </c>
      <c r="K12" s="227">
        <v>0.17023447067723069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4.3709918000000068</v>
      </c>
      <c r="D13" s="225">
        <v>5.1616739066666693</v>
      </c>
      <c r="E13" s="221">
        <v>7.5013754199999934</v>
      </c>
      <c r="F13" s="225">
        <v>7.8721898392939424</v>
      </c>
      <c r="G13" s="225">
        <v>8.3065608030350813</v>
      </c>
      <c r="H13" s="225">
        <v>8.72621357619329</v>
      </c>
      <c r="I13" s="226">
        <v>9.1174202891382521</v>
      </c>
      <c r="J13" s="226">
        <v>9.4761861048846328</v>
      </c>
      <c r="K13" s="227">
        <v>9.8037842358237235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0.51200100000000004</v>
      </c>
      <c r="D14" s="225">
        <v>0.48998249999999999</v>
      </c>
      <c r="E14" s="221">
        <v>0.46796399999999999</v>
      </c>
      <c r="F14" s="225">
        <v>0.45765650000000002</v>
      </c>
      <c r="G14" s="225">
        <v>0.45413011451189578</v>
      </c>
      <c r="H14" s="225">
        <v>0.4567548158143539</v>
      </c>
      <c r="I14" s="226">
        <v>0.46187058779950901</v>
      </c>
      <c r="J14" s="226">
        <v>0.46597196102503324</v>
      </c>
      <c r="K14" s="227">
        <v>0.46695038819744322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14.216413132804007</v>
      </c>
      <c r="D15" s="225">
        <v>13.525001536051805</v>
      </c>
      <c r="E15" s="221">
        <v>11.872995617869304</v>
      </c>
      <c r="F15" s="225">
        <v>10.641074759847839</v>
      </c>
      <c r="G15" s="225">
        <v>11.155242764781988</v>
      </c>
      <c r="H15" s="225">
        <v>11.795686282477192</v>
      </c>
      <c r="I15" s="226">
        <v>12.411411809865802</v>
      </c>
      <c r="J15" s="226">
        <v>12.989540587027196</v>
      </c>
      <c r="K15" s="227">
        <v>13.509121816472156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3.314272099270041</v>
      </c>
      <c r="D16" s="225">
        <v>2.8058856306109861</v>
      </c>
      <c r="E16" s="221">
        <v>2.2060505440570384</v>
      </c>
      <c r="F16" s="225">
        <v>1.9110509605344992</v>
      </c>
      <c r="G16" s="225">
        <v>1.4587446667821717</v>
      </c>
      <c r="H16" s="225">
        <v>1.4604988911725507</v>
      </c>
      <c r="I16" s="226">
        <v>1.4597505310205914</v>
      </c>
      <c r="J16" s="226">
        <v>1.4543759767636137</v>
      </c>
      <c r="K16" s="227">
        <v>1.4419632142621035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1.3471500000000001</v>
      </c>
      <c r="D17" s="225">
        <v>1.4191021895461204</v>
      </c>
      <c r="E17" s="221">
        <v>1.4668349617143641</v>
      </c>
      <c r="F17" s="225">
        <v>1.5056262800611289</v>
      </c>
      <c r="G17" s="225">
        <v>1.5597132285218183</v>
      </c>
      <c r="H17" s="225">
        <v>1.6305986971436077</v>
      </c>
      <c r="I17" s="226">
        <v>1.7013419725688319</v>
      </c>
      <c r="J17" s="226">
        <v>1.7567586246470632</v>
      </c>
      <c r="K17" s="227">
        <v>1.7970199614301732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9.918730917545944E-2</v>
      </c>
      <c r="D18" s="225">
        <v>0.10921493632115455</v>
      </c>
      <c r="E18" s="221">
        <v>0.11932494943576183</v>
      </c>
      <c r="F18" s="225">
        <v>0.13008658596795028</v>
      </c>
      <c r="G18" s="225">
        <v>0.14074611713933502</v>
      </c>
      <c r="H18" s="225">
        <v>0.15052911981809483</v>
      </c>
      <c r="I18" s="226">
        <v>0.16286906043232852</v>
      </c>
      <c r="J18" s="226">
        <v>0.17650015833055646</v>
      </c>
      <c r="K18" s="227">
        <v>0.19077716882139212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0.3537926017942421</v>
      </c>
      <c r="D19" s="225">
        <v>0.40488489858164667</v>
      </c>
      <c r="E19" s="221">
        <v>0.44846952509146631</v>
      </c>
      <c r="F19" s="225">
        <v>0.48693432186097141</v>
      </c>
      <c r="G19" s="225">
        <v>0.52152585613128211</v>
      </c>
      <c r="H19" s="225">
        <v>0.55358114900228428</v>
      </c>
      <c r="I19" s="226">
        <v>0.58465699618383515</v>
      </c>
      <c r="J19" s="226">
        <v>0.61344605674845587</v>
      </c>
      <c r="K19" s="227">
        <v>0.6381053333237876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1.2024579119411483</v>
      </c>
      <c r="D20" s="225">
        <v>1.3394269046328209</v>
      </c>
      <c r="E20" s="221">
        <v>1.4748625447634702</v>
      </c>
      <c r="F20" s="225">
        <v>1.5972182673662694</v>
      </c>
      <c r="G20" s="225">
        <v>1.7056104918128017</v>
      </c>
      <c r="H20" s="225">
        <v>1.8216589151585409</v>
      </c>
      <c r="I20" s="226">
        <v>1.9504192781779415</v>
      </c>
      <c r="J20" s="226">
        <v>2.0823123302669084</v>
      </c>
      <c r="K20" s="227">
        <v>2.2027919614493041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0.14699999999999999</v>
      </c>
      <c r="D21" s="225">
        <v>0.17500000000000002</v>
      </c>
      <c r="E21" s="221">
        <v>0.19153201857351271</v>
      </c>
      <c r="F21" s="225">
        <v>0.19598089697921214</v>
      </c>
      <c r="G21" s="225">
        <v>0.1999111944664558</v>
      </c>
      <c r="H21" s="225">
        <v>0.203376098821752</v>
      </c>
      <c r="I21" s="226">
        <v>0.20614466307736742</v>
      </c>
      <c r="J21" s="226">
        <v>0.20786276854944413</v>
      </c>
      <c r="K21" s="227">
        <v>0.20831696425265303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2.34843</v>
      </c>
      <c r="D22" s="225">
        <v>1.9454400000000001</v>
      </c>
      <c r="E22" s="221">
        <v>2.7230699999999999</v>
      </c>
      <c r="F22" s="225">
        <v>4.38774</v>
      </c>
      <c r="G22" s="225">
        <v>5.9725293689714398</v>
      </c>
      <c r="H22" s="225">
        <v>5.8643536686726927</v>
      </c>
      <c r="I22" s="226">
        <v>5.7466922618706606</v>
      </c>
      <c r="J22" s="226">
        <v>5.6125788983973459</v>
      </c>
      <c r="K22" s="227">
        <v>5.4662553361814785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2.6299787010000002</v>
      </c>
      <c r="D23" s="225">
        <v>2.3854102020000001</v>
      </c>
      <c r="E23" s="221">
        <v>1.688161209</v>
      </c>
      <c r="F23" s="225">
        <v>0.80335604999999999</v>
      </c>
      <c r="G23" s="225">
        <v>0.42429443192730665</v>
      </c>
      <c r="H23" s="225">
        <v>0.42552650872397879</v>
      </c>
      <c r="I23" s="226">
        <v>0.42598538283950965</v>
      </c>
      <c r="J23" s="226">
        <v>0.42550615592900287</v>
      </c>
      <c r="K23" s="227">
        <v>0.42372984539467007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2.0974344374273209E-2</v>
      </c>
      <c r="D24" s="225">
        <v>2.3864697271515415E-2</v>
      </c>
      <c r="E24" s="221">
        <v>2.7253405821901621E-2</v>
      </c>
      <c r="F24" s="225">
        <v>3.091112752309191E-2</v>
      </c>
      <c r="G24" s="225">
        <v>3.4563134892647472E-2</v>
      </c>
      <c r="H24" s="225">
        <v>3.8172724338914478E-2</v>
      </c>
      <c r="I24" s="226">
        <v>4.1719016573227595E-2</v>
      </c>
      <c r="J24" s="226">
        <v>4.5165967349890826E-2</v>
      </c>
      <c r="K24" s="227">
        <v>4.8458081717451557E-2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0.13911771708566903</v>
      </c>
      <c r="D25" s="225">
        <v>0.16695000000000002</v>
      </c>
      <c r="E25" s="221">
        <v>2.8140000000000002E-2</v>
      </c>
      <c r="F25" s="225">
        <v>3.3065533070861394E-2</v>
      </c>
      <c r="G25" s="225">
        <v>3.8500000211508505E-2</v>
      </c>
      <c r="H25" s="225">
        <v>4.4420546323378378E-2</v>
      </c>
      <c r="I25" s="226">
        <v>5.0830232357171379E-2</v>
      </c>
      <c r="J25" s="226">
        <v>5.7669008411994384E-2</v>
      </c>
      <c r="K25" s="227">
        <v>6.4824410057530341E-2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3.9418894419943479E-2</v>
      </c>
      <c r="D26" s="225">
        <v>3.6313379806295717E-2</v>
      </c>
      <c r="E26" s="221">
        <v>3.8850000000000003E-2</v>
      </c>
      <c r="F26" s="225">
        <v>4.1993603351863092E-2</v>
      </c>
      <c r="G26" s="225">
        <v>4.4875907699976222E-2</v>
      </c>
      <c r="H26" s="225">
        <v>4.7573667622864212E-2</v>
      </c>
      <c r="I26" s="226">
        <v>5.0164150678691191E-2</v>
      </c>
      <c r="J26" s="226">
        <v>5.2589582535585044E-2</v>
      </c>
      <c r="K26" s="227">
        <v>5.480135837272556E-2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5.04E-2</v>
      </c>
      <c r="D27" s="225">
        <v>0.44189249999999997</v>
      </c>
      <c r="E27" s="221">
        <v>0.74907000000000001</v>
      </c>
      <c r="F27" s="225">
        <v>0.82287111944347813</v>
      </c>
      <c r="G27" s="225">
        <v>0.9021815835336584</v>
      </c>
      <c r="H27" s="225">
        <v>0.97958654460083872</v>
      </c>
      <c r="I27" s="226">
        <v>1.0556821412157087</v>
      </c>
      <c r="J27" s="226">
        <v>1.1303717831488773</v>
      </c>
      <c r="K27" s="227">
        <v>1.2028238874770756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0.9924599999999999</v>
      </c>
      <c r="D28" s="225">
        <v>0.83211776927900627</v>
      </c>
      <c r="E28" s="221">
        <v>0.9053684798060242</v>
      </c>
      <c r="F28" s="225">
        <v>0.99399637205147073</v>
      </c>
      <c r="G28" s="225">
        <v>1.0368712033196148</v>
      </c>
      <c r="H28" s="225">
        <v>1.0361151323772291</v>
      </c>
      <c r="I28" s="226">
        <v>1.0302072344170399</v>
      </c>
      <c r="J28" s="226">
        <v>1.0175090565926839</v>
      </c>
      <c r="K28" s="227">
        <v>0.99783595605977538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0.14503863543532483</v>
      </c>
      <c r="D29" s="225">
        <v>0.16946524496961682</v>
      </c>
      <c r="E29" s="221">
        <v>0.19264287794834015</v>
      </c>
      <c r="F29" s="225">
        <v>0.21104331896479561</v>
      </c>
      <c r="G29" s="225">
        <v>0.23274167741516971</v>
      </c>
      <c r="H29" s="225">
        <v>0.25033653428779468</v>
      </c>
      <c r="I29" s="226">
        <v>0.26518008734117865</v>
      </c>
      <c r="J29" s="226">
        <v>0.27813687149505323</v>
      </c>
      <c r="K29" s="227">
        <v>0.28894447551350078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16.632000000000001</v>
      </c>
      <c r="D30" s="225">
        <v>19.341000000000001</v>
      </c>
      <c r="E30" s="221">
        <v>22.26</v>
      </c>
      <c r="F30" s="225">
        <v>23.184000000000001</v>
      </c>
      <c r="G30" s="225">
        <v>24.669578523137339</v>
      </c>
      <c r="H30" s="225">
        <v>26.048737607962874</v>
      </c>
      <c r="I30" s="226">
        <v>27.307520711401285</v>
      </c>
      <c r="J30" s="226">
        <v>28.445840368916357</v>
      </c>
      <c r="K30" s="227">
        <v>29.462255194392583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6.3140135805891798E-2</v>
      </c>
      <c r="D31" s="225">
        <v>6.9204355040419163E-2</v>
      </c>
      <c r="E31" s="221">
        <v>7.745194927262071E-2</v>
      </c>
      <c r="F31" s="225">
        <v>8.5750532681636404E-2</v>
      </c>
      <c r="G31" s="225">
        <v>9.4644472098211127E-2</v>
      </c>
      <c r="H31" s="225">
        <v>0.10345075997167456</v>
      </c>
      <c r="I31" s="226">
        <v>0.11374411865619849</v>
      </c>
      <c r="J31" s="226">
        <v>0.12414917926789601</v>
      </c>
      <c r="K31" s="227">
        <v>0.1346081176853561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4.717728903718089</v>
      </c>
      <c r="D32" s="225">
        <v>5.1012149380621805</v>
      </c>
      <c r="E32" s="221">
        <v>4.8440789620141169</v>
      </c>
      <c r="F32" s="225">
        <v>4.3219641111245961</v>
      </c>
      <c r="G32" s="225">
        <v>3.8400996350086074</v>
      </c>
      <c r="H32" s="225">
        <v>3.6888056875336432</v>
      </c>
      <c r="I32" s="226">
        <v>3.5286344991613587</v>
      </c>
      <c r="J32" s="226">
        <v>3.3614457460376159</v>
      </c>
      <c r="K32" s="227">
        <v>3.1912203813446762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0.17171731710928215</v>
      </c>
      <c r="D33" s="225">
        <v>0.20338125941119761</v>
      </c>
      <c r="E33" s="221">
        <v>0.2379868508367303</v>
      </c>
      <c r="F33" s="225">
        <v>0.28555518055989326</v>
      </c>
      <c r="G33" s="225">
        <v>0.33357100832994901</v>
      </c>
      <c r="H33" s="225">
        <v>0.38881511356128812</v>
      </c>
      <c r="I33" s="226">
        <v>0.4513735496210447</v>
      </c>
      <c r="J33" s="226">
        <v>0.52134432287388754</v>
      </c>
      <c r="K33" s="227">
        <v>0.59873969438429853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3.6830346790450812</v>
      </c>
      <c r="D34" s="225">
        <v>4.0855795942379851</v>
      </c>
      <c r="E34" s="221">
        <v>4.5080048005223512</v>
      </c>
      <c r="F34" s="225">
        <v>4.9149568498174911</v>
      </c>
      <c r="G34" s="225">
        <v>5.3309461181465183</v>
      </c>
      <c r="H34" s="225">
        <v>5.7252316350886741</v>
      </c>
      <c r="I34" s="226">
        <v>6.1283727030115376</v>
      </c>
      <c r="J34" s="226">
        <v>6.5326595984682401</v>
      </c>
      <c r="K34" s="227">
        <v>6.9286659713704415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4.1445930265498953E-3</v>
      </c>
      <c r="D35" s="225">
        <v>4.6157705868988584E-3</v>
      </c>
      <c r="E35" s="221">
        <v>6.1320000000000012E-3</v>
      </c>
      <c r="F35" s="225">
        <v>9.4500000000000018E-3</v>
      </c>
      <c r="G35" s="225">
        <v>1.1419647594725666E-2</v>
      </c>
      <c r="H35" s="225">
        <v>1.3400815431335058E-2</v>
      </c>
      <c r="I35" s="226">
        <v>1.5547826122913458E-2</v>
      </c>
      <c r="J35" s="226">
        <v>1.7905477779909629E-2</v>
      </c>
      <c r="K35" s="227">
        <v>2.0435557933667227E-2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0.10560905265229938</v>
      </c>
      <c r="D36" s="225">
        <v>0.12689690482447455</v>
      </c>
      <c r="E36" s="221">
        <v>0.14009055753641092</v>
      </c>
      <c r="F36" s="225">
        <v>0.1528754972294529</v>
      </c>
      <c r="G36" s="225">
        <v>0.16673691947557778</v>
      </c>
      <c r="H36" s="225">
        <v>0.18250051182172186</v>
      </c>
      <c r="I36" s="226">
        <v>0.19891815349397626</v>
      </c>
      <c r="J36" s="226">
        <v>0.21435715103269673</v>
      </c>
      <c r="K36" s="227">
        <v>0.22809669624100065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0.95245000118740941</v>
      </c>
      <c r="D37" s="225">
        <v>1.0901878172402384</v>
      </c>
      <c r="E37" s="221">
        <v>1.2296252096886302</v>
      </c>
      <c r="F37" s="225">
        <v>1.3833725593427777</v>
      </c>
      <c r="G37" s="225">
        <v>1.5462762395844394</v>
      </c>
      <c r="H37" s="225">
        <v>1.7140261208276419</v>
      </c>
      <c r="I37" s="226">
        <v>1.8810318012687886</v>
      </c>
      <c r="J37" s="226">
        <v>2.0454259668126942</v>
      </c>
      <c r="K37" s="227">
        <v>2.206397497890372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17.28125825429932</v>
      </c>
      <c r="D38" s="225">
        <v>18.042485224091223</v>
      </c>
      <c r="E38" s="221">
        <v>18.805992802192154</v>
      </c>
      <c r="F38" s="225">
        <v>20.244385756672791</v>
      </c>
      <c r="G38" s="225">
        <v>21.094409974976053</v>
      </c>
      <c r="H38" s="225">
        <v>21.931753229584029</v>
      </c>
      <c r="I38" s="226">
        <v>22.736248062933495</v>
      </c>
      <c r="J38" s="226">
        <v>23.468198441040848</v>
      </c>
      <c r="K38" s="227">
        <v>24.096842280715734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2.7119655808523057E-2</v>
      </c>
      <c r="D39" s="225">
        <v>3.0765000000000001E-2</v>
      </c>
      <c r="E39" s="221">
        <v>2.1609E-2</v>
      </c>
      <c r="F39" s="225">
        <v>2.3641883359061866E-2</v>
      </c>
      <c r="G39" s="225">
        <v>2.5554044644434726E-2</v>
      </c>
      <c r="H39" s="225">
        <v>2.7429632617429062E-2</v>
      </c>
      <c r="I39" s="226">
        <v>2.9301603449638711E-2</v>
      </c>
      <c r="J39" s="226">
        <v>3.1105803130201885E-2</v>
      </c>
      <c r="K39" s="227">
        <v>3.2748889331647026E-2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7.5890276419686556E-2</v>
      </c>
      <c r="D40" s="225">
        <v>8.7192453367179734E-2</v>
      </c>
      <c r="E40" s="221">
        <v>9.7904623802567481E-2</v>
      </c>
      <c r="F40" s="225">
        <v>0.10733075519359879</v>
      </c>
      <c r="G40" s="225">
        <v>0.11918522684603183</v>
      </c>
      <c r="H40" s="225">
        <v>0.1326318846009914</v>
      </c>
      <c r="I40" s="226">
        <v>0.14737506100229866</v>
      </c>
      <c r="J40" s="226">
        <v>0.16328531082535813</v>
      </c>
      <c r="K40" s="227">
        <v>0.18019542783839937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0.26979592618487352</v>
      </c>
      <c r="D41" s="225">
        <v>0.3126699532614246</v>
      </c>
      <c r="E41" s="221">
        <v>0.36684653040343157</v>
      </c>
      <c r="F41" s="225">
        <v>0.43418606084338868</v>
      </c>
      <c r="G41" s="225">
        <v>0.48696858260390696</v>
      </c>
      <c r="H41" s="225">
        <v>0.53721942256735622</v>
      </c>
      <c r="I41" s="226">
        <v>0.58914056100399126</v>
      </c>
      <c r="J41" s="226">
        <v>0.64267629666509329</v>
      </c>
      <c r="K41" s="227">
        <v>0.69807543769896052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1.4520632074357507</v>
      </c>
      <c r="D42" s="225">
        <v>1.5899238987198911</v>
      </c>
      <c r="E42" s="221">
        <v>1.7968433923193461</v>
      </c>
      <c r="F42" s="225">
        <v>2.1811854640555737</v>
      </c>
      <c r="G42" s="225">
        <v>2.3413327516619367</v>
      </c>
      <c r="H42" s="225">
        <v>2.437549255188824</v>
      </c>
      <c r="I42" s="226">
        <v>2.5246645244252006</v>
      </c>
      <c r="J42" s="226">
        <v>2.5983923935009914</v>
      </c>
      <c r="K42" s="227">
        <v>2.6542280331602468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40.666810461191695</v>
      </c>
      <c r="D43" s="225">
        <v>43.075376262056658</v>
      </c>
      <c r="E43" s="221">
        <v>44.748953235051985</v>
      </c>
      <c r="F43" s="225">
        <v>45.957514002687823</v>
      </c>
      <c r="G43" s="225">
        <v>47.104038259185337</v>
      </c>
      <c r="H43" s="225">
        <v>48.214981957236674</v>
      </c>
      <c r="I43" s="226">
        <v>49.030634008285702</v>
      </c>
      <c r="J43" s="226">
        <v>49.388072441910374</v>
      </c>
      <c r="K43" s="227">
        <v>49.276599969554503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6.5499000000000001</v>
      </c>
      <c r="D44" s="225">
        <v>7.3822699999999992</v>
      </c>
      <c r="E44" s="221">
        <v>8.2366200000000003</v>
      </c>
      <c r="F44" s="225">
        <v>9.1733351912690235</v>
      </c>
      <c r="G44" s="225">
        <v>9.774203138024367</v>
      </c>
      <c r="H44" s="225">
        <v>10.333927058883903</v>
      </c>
      <c r="I44" s="226">
        <v>10.853116773406004</v>
      </c>
      <c r="J44" s="226">
        <v>11.319671409658028</v>
      </c>
      <c r="K44" s="227">
        <v>11.710985633205951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1.5211145107878615E-3</v>
      </c>
      <c r="D45" s="225">
        <v>1.7616934509751064E-3</v>
      </c>
      <c r="E45" s="221">
        <v>2.0509964321779968E-3</v>
      </c>
      <c r="F45" s="225">
        <v>2.3806865604296483E-3</v>
      </c>
      <c r="G45" s="225">
        <v>2.7414167313972899E-3</v>
      </c>
      <c r="H45" s="225">
        <v>3.1292985213217071E-3</v>
      </c>
      <c r="I45" s="226">
        <v>3.5474369978538327E-3</v>
      </c>
      <c r="J45" s="226">
        <v>3.9992916884221009E-3</v>
      </c>
      <c r="K45" s="227">
        <v>4.4815944738779284E-3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0.11626702797970036</v>
      </c>
      <c r="D46" s="225">
        <v>0.12743499999999999</v>
      </c>
      <c r="E46" s="221">
        <v>0.10521</v>
      </c>
      <c r="F46" s="225">
        <v>0.12215987688554646</v>
      </c>
      <c r="G46" s="225">
        <v>0.13985047472229661</v>
      </c>
      <c r="H46" s="225">
        <v>0.16116190421467416</v>
      </c>
      <c r="I46" s="226">
        <v>0.18453062827225131</v>
      </c>
      <c r="J46" s="226">
        <v>0.20884785342247159</v>
      </c>
      <c r="K46" s="227">
        <v>0.23332411681472032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5.1679173490161521</v>
      </c>
      <c r="D47" s="225">
        <v>6.0710160000000002</v>
      </c>
      <c r="E47" s="221">
        <v>6.9984600000000006</v>
      </c>
      <c r="F47" s="225">
        <v>8.1466718267333444</v>
      </c>
      <c r="G47" s="225">
        <v>9.5534880587145334</v>
      </c>
      <c r="H47" s="225">
        <v>11.13510202547347</v>
      </c>
      <c r="I47" s="226">
        <v>12.879466459237523</v>
      </c>
      <c r="J47" s="226">
        <v>14.77480406052829</v>
      </c>
      <c r="K47" s="227">
        <v>16.788386831688566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2.6854820524515395E-4</v>
      </c>
      <c r="D48" s="225">
        <v>2.6730722462941847E-4</v>
      </c>
      <c r="E48" s="221">
        <v>2.3807848118586092E-4</v>
      </c>
      <c r="F48" s="225">
        <v>1.9851309920182445E-4</v>
      </c>
      <c r="G48" s="225">
        <v>1.6772218015963515E-4</v>
      </c>
      <c r="H48" s="225">
        <v>1.4363255644241735E-4</v>
      </c>
      <c r="I48" s="226">
        <v>1.2517844469783353E-4</v>
      </c>
      <c r="J48" s="226">
        <v>1.112648620296465E-4</v>
      </c>
      <c r="K48" s="227">
        <v>1.007822257696693E-4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0.33557999999999999</v>
      </c>
      <c r="D49" s="225">
        <v>0.70868000000000009</v>
      </c>
      <c r="E49" s="221">
        <v>0.62369999999999992</v>
      </c>
      <c r="F49" s="225">
        <v>0.66569999999999996</v>
      </c>
      <c r="G49" s="225">
        <v>0.71434269087466873</v>
      </c>
      <c r="H49" s="225">
        <v>0.76146613300905219</v>
      </c>
      <c r="I49" s="226">
        <v>0.8063625035907841</v>
      </c>
      <c r="J49" s="226">
        <v>0.84673292066345585</v>
      </c>
      <c r="K49" s="227">
        <v>0.88119527121378138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7.555126925805979</v>
      </c>
      <c r="D50" s="225">
        <v>8.8880925000000008</v>
      </c>
      <c r="E50" s="221">
        <v>9.8399699999999992</v>
      </c>
      <c r="F50" s="225">
        <v>11.02646285059301</v>
      </c>
      <c r="G50" s="225">
        <v>12.272615907608705</v>
      </c>
      <c r="H50" s="225">
        <v>13.576002481136333</v>
      </c>
      <c r="I50" s="226">
        <v>14.863084658978735</v>
      </c>
      <c r="J50" s="226">
        <v>16.114700099407862</v>
      </c>
      <c r="K50" s="227">
        <v>17.322260394831297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0.24262301662801652</v>
      </c>
      <c r="D51" s="225">
        <v>0.3052560634815405</v>
      </c>
      <c r="E51" s="221">
        <v>0.40410677510735071</v>
      </c>
      <c r="F51" s="225">
        <v>0.50925552775054439</v>
      </c>
      <c r="G51" s="225">
        <v>0.71773860947977841</v>
      </c>
      <c r="H51" s="225">
        <v>0.71421348685292341</v>
      </c>
      <c r="I51" s="226">
        <v>0.70820492597304296</v>
      </c>
      <c r="J51" s="226">
        <v>0.69968285364261229</v>
      </c>
      <c r="K51" s="227">
        <v>0.68799877654905395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1.4928900000000001</v>
      </c>
      <c r="D52" s="225">
        <v>1.1787300000000001</v>
      </c>
      <c r="E52" s="221">
        <v>1.2044063396595104</v>
      </c>
      <c r="F52" s="225">
        <v>1.2282967465329411</v>
      </c>
      <c r="G52" s="225">
        <v>1.2447055543188599</v>
      </c>
      <c r="H52" s="225">
        <v>1.2560100479595375</v>
      </c>
      <c r="I52" s="226">
        <v>1.2630579641637798</v>
      </c>
      <c r="J52" s="226">
        <v>1.2633898145320726</v>
      </c>
      <c r="K52" s="227">
        <v>1.2554461192291049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0.1599757087838834</v>
      </c>
      <c r="D53" s="225">
        <v>0.17888457123694795</v>
      </c>
      <c r="E53" s="221">
        <v>0.20044771942804768</v>
      </c>
      <c r="F53" s="225">
        <v>0.2227867298354364</v>
      </c>
      <c r="G53" s="225">
        <v>0.24789499993817035</v>
      </c>
      <c r="H53" s="225">
        <v>0.27368112253786719</v>
      </c>
      <c r="I53" s="226">
        <v>0.30003610702398431</v>
      </c>
      <c r="J53" s="226">
        <v>0.32588358050181243</v>
      </c>
      <c r="K53" s="227">
        <v>0.35031101472909049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1.66259064615</v>
      </c>
      <c r="D54" s="225">
        <v>2.0201837499900002</v>
      </c>
      <c r="E54" s="221">
        <v>2.1521355638999999</v>
      </c>
      <c r="F54" s="225">
        <v>2.3457047123999999</v>
      </c>
      <c r="G54" s="225">
        <v>2.4990000000000001</v>
      </c>
      <c r="H54" s="225">
        <v>2.6040000000000001</v>
      </c>
      <c r="I54" s="226">
        <v>2.625</v>
      </c>
      <c r="J54" s="226">
        <v>2.6459999999999999</v>
      </c>
      <c r="K54" s="227">
        <v>2.6669999999999998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1.1144831133068305</v>
      </c>
      <c r="D55" s="225">
        <v>1.1077897692932217</v>
      </c>
      <c r="E55" s="221">
        <v>1.0731867085695317</v>
      </c>
      <c r="F55" s="225">
        <v>1.0229581027281629</v>
      </c>
      <c r="G55" s="225">
        <v>1.089</v>
      </c>
      <c r="H55" s="225">
        <v>1.091</v>
      </c>
      <c r="I55" s="226">
        <v>1.099</v>
      </c>
      <c r="J55" s="226">
        <v>1.1080000000000001</v>
      </c>
      <c r="K55" s="227">
        <v>1.117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2.7027249054657958E-2</v>
      </c>
      <c r="D56" s="225">
        <v>2.9942163114472328E-2</v>
      </c>
      <c r="E56" s="221">
        <v>3.62437332416638E-2</v>
      </c>
      <c r="F56" s="225">
        <v>3.608044001375043E-2</v>
      </c>
      <c r="G56" s="225">
        <v>4.0093901684427634E-2</v>
      </c>
      <c r="H56" s="225">
        <v>4.4847380543141961E-2</v>
      </c>
      <c r="I56" s="226">
        <v>4.9908604331385352E-2</v>
      </c>
      <c r="J56" s="226">
        <v>5.5058350807837733E-2</v>
      </c>
      <c r="K56" s="227">
        <v>6.0045562048814012E-2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5.6591973858605225E-2</v>
      </c>
      <c r="D57" s="225">
        <v>5.7733368066326382E-2</v>
      </c>
      <c r="E57" s="221">
        <v>5.724593130481373E-2</v>
      </c>
      <c r="F57" s="225">
        <v>5.8302448464510312E-2</v>
      </c>
      <c r="G57" s="225">
        <v>5.885859521728095E-2</v>
      </c>
      <c r="H57" s="225">
        <v>5.9500427370914509E-2</v>
      </c>
      <c r="I57" s="226">
        <v>6.0014539776092009E-2</v>
      </c>
      <c r="J57" s="226">
        <v>6.0120433997913149E-2</v>
      </c>
      <c r="K57" s="227">
        <v>5.9609555004088953E-2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1.2184200000000001</v>
      </c>
      <c r="D58" s="225">
        <v>1.9112625000000003</v>
      </c>
      <c r="E58" s="221">
        <v>0.69573000000000007</v>
      </c>
      <c r="F58" s="225">
        <v>0.75179122290955935</v>
      </c>
      <c r="G58" s="225">
        <v>0.81022592410485417</v>
      </c>
      <c r="H58" s="225">
        <v>0.87029514214971837</v>
      </c>
      <c r="I58" s="226">
        <v>0.92945465920795811</v>
      </c>
      <c r="J58" s="226">
        <v>0.98623135032096532</v>
      </c>
      <c r="K58" s="227">
        <v>1.039587377116622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0.83810999999999991</v>
      </c>
      <c r="D59" s="225">
        <v>0.91507930726448306</v>
      </c>
      <c r="E59" s="221">
        <v>1.0109463938854251</v>
      </c>
      <c r="F59" s="225">
        <v>1.1097582271451656</v>
      </c>
      <c r="G59" s="225">
        <v>1.2014065923863799</v>
      </c>
      <c r="H59" s="225">
        <v>1.2889527979510822</v>
      </c>
      <c r="I59" s="226">
        <v>1.3731429199675202</v>
      </c>
      <c r="J59" s="226">
        <v>1.4513447758623825</v>
      </c>
      <c r="K59" s="227">
        <v>1.5224638228127909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5.5496699999999999</v>
      </c>
      <c r="D60" s="225">
        <v>8.6233349999999991</v>
      </c>
      <c r="E60" s="221">
        <v>11.697000000000001</v>
      </c>
      <c r="F60" s="225">
        <v>13.022718243357446</v>
      </c>
      <c r="G60" s="225">
        <v>14.445985463749354</v>
      </c>
      <c r="H60" s="225">
        <v>15.88490055252765</v>
      </c>
      <c r="I60" s="226">
        <v>17.280210135572535</v>
      </c>
      <c r="J60" s="226">
        <v>18.62337374070438</v>
      </c>
      <c r="K60" s="227">
        <v>19.936574335610199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0.50995911622149925</v>
      </c>
      <c r="D61" s="225">
        <v>0.54688616187209438</v>
      </c>
      <c r="E61" s="221">
        <v>0.58381141112522661</v>
      </c>
      <c r="F61" s="225">
        <v>0.59443001632933601</v>
      </c>
      <c r="G61" s="225">
        <v>0.60399513422120965</v>
      </c>
      <c r="H61" s="225">
        <v>0.61290586443722772</v>
      </c>
      <c r="I61" s="226">
        <v>0.62046310896467605</v>
      </c>
      <c r="J61" s="226">
        <v>0.62758442770775102</v>
      </c>
      <c r="K61" s="227">
        <v>0.63273220423791732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4.7509244093202015E-2</v>
      </c>
      <c r="D62" s="225">
        <v>5.4528437402868189E-2</v>
      </c>
      <c r="E62" s="221">
        <v>6.3747090836819328E-2</v>
      </c>
      <c r="F62" s="225">
        <v>7.5384528869565787E-2</v>
      </c>
      <c r="G62" s="225">
        <v>8.8295942059234592E-2</v>
      </c>
      <c r="H62" s="225">
        <v>0.10114347717512737</v>
      </c>
      <c r="I62" s="226">
        <v>0.11471471298497081</v>
      </c>
      <c r="J62" s="226">
        <v>0.12923080718348773</v>
      </c>
      <c r="K62" s="227">
        <v>0.1445382181998886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5.0109163361384212E-2</v>
      </c>
      <c r="D63" s="225">
        <v>5.6909999999999995E-2</v>
      </c>
      <c r="E63" s="221">
        <v>0.10857</v>
      </c>
      <c r="F63" s="225">
        <v>0.13113216472931474</v>
      </c>
      <c r="G63" s="225">
        <v>0.1498446083038899</v>
      </c>
      <c r="H63" s="225">
        <v>0.1688489043530261</v>
      </c>
      <c r="I63" s="226">
        <v>0.18779003424574311</v>
      </c>
      <c r="J63" s="226">
        <v>0.20660811687962052</v>
      </c>
      <c r="K63" s="227">
        <v>0.22529774614217202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0.59992903364098749</v>
      </c>
      <c r="D64" s="225">
        <v>0.54497578653345236</v>
      </c>
      <c r="E64" s="221">
        <v>0.68603230144136529</v>
      </c>
      <c r="F64" s="225">
        <v>0.56039865355967222</v>
      </c>
      <c r="G64" s="225">
        <v>0.46516042356500364</v>
      </c>
      <c r="H64" s="225">
        <v>0.45008054639190953</v>
      </c>
      <c r="I64" s="226">
        <v>0.43328942127165598</v>
      </c>
      <c r="J64" s="226">
        <v>0.41403013621751011</v>
      </c>
      <c r="K64" s="227">
        <v>0.39333736577773326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0.53042184556768246</v>
      </c>
      <c r="D65" s="225">
        <v>0.60881189357556875</v>
      </c>
      <c r="E65" s="221">
        <v>0.70322979189475865</v>
      </c>
      <c r="F65" s="225">
        <v>0.82176271494261743</v>
      </c>
      <c r="G65" s="225">
        <v>0.96460286325818489</v>
      </c>
      <c r="H65" s="225">
        <v>1.1303215063476311</v>
      </c>
      <c r="I65" s="226">
        <v>1.3197691948885673</v>
      </c>
      <c r="J65" s="226">
        <v>1.535889193485013</v>
      </c>
      <c r="K65" s="227">
        <v>1.7808475913618262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6.8774714421936778E-2</v>
      </c>
      <c r="D66" s="225">
        <v>7.2296175465005996E-2</v>
      </c>
      <c r="E66" s="221">
        <v>7.7563325215267862E-2</v>
      </c>
      <c r="F66" s="225">
        <v>8.3226964152240443E-2</v>
      </c>
      <c r="G66" s="225">
        <v>8.9205875792294012E-2</v>
      </c>
      <c r="H66" s="225">
        <v>9.5338651688031434E-2</v>
      </c>
      <c r="I66" s="226">
        <v>0.10142485849911878</v>
      </c>
      <c r="J66" s="226">
        <v>0.10741727517372089</v>
      </c>
      <c r="K66" s="227">
        <v>0.11340475552535008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3.6353097914292807</v>
      </c>
      <c r="D67" s="225">
        <v>3.56589444087408</v>
      </c>
      <c r="E67" s="221">
        <v>2.9333533916375014</v>
      </c>
      <c r="F67" s="225">
        <v>2.0497641464386529</v>
      </c>
      <c r="G67" s="225">
        <v>1.8508230260645853</v>
      </c>
      <c r="H67" s="225">
        <v>1.8564222655926703</v>
      </c>
      <c r="I67" s="226">
        <v>1.8567832682669871</v>
      </c>
      <c r="J67" s="226">
        <v>1.8494860834775551</v>
      </c>
      <c r="K67" s="227">
        <v>1.8319371271329901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8.9027532209660318</v>
      </c>
      <c r="D68" s="225">
        <v>11.739865575462906</v>
      </c>
      <c r="E68" s="221">
        <v>14.618617707874005</v>
      </c>
      <c r="F68" s="225">
        <v>16.488565963909156</v>
      </c>
      <c r="G68" s="225">
        <v>17.366262871055383</v>
      </c>
      <c r="H68" s="225">
        <v>17.777190456206075</v>
      </c>
      <c r="I68" s="226">
        <v>18.103382406044172</v>
      </c>
      <c r="J68" s="226">
        <v>18.361945062444427</v>
      </c>
      <c r="K68" s="227">
        <v>18.56772149306466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6.6491679019533817E-2</v>
      </c>
      <c r="D69" s="225">
        <v>9.6582499999999988E-2</v>
      </c>
      <c r="E69" s="221">
        <v>0.21063000000000001</v>
      </c>
      <c r="F69" s="225">
        <v>0.23776066777793142</v>
      </c>
      <c r="G69" s="225">
        <v>0.26323958807986547</v>
      </c>
      <c r="H69" s="225">
        <v>0.29050994572272243</v>
      </c>
      <c r="I69" s="226">
        <v>0.31970563855263828</v>
      </c>
      <c r="J69" s="226">
        <v>0.3514970075677617</v>
      </c>
      <c r="K69" s="227">
        <v>0.3860285125308448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0.17563489420664838</v>
      </c>
      <c r="D70" s="225">
        <v>0.21270201755998899</v>
      </c>
      <c r="E70" s="221">
        <v>0.25310785142962217</v>
      </c>
      <c r="F70" s="225">
        <v>0.29496919141307348</v>
      </c>
      <c r="G70" s="225">
        <v>0.33745209984370705</v>
      </c>
      <c r="H70" s="225">
        <v>0.3815834595936381</v>
      </c>
      <c r="I70" s="226">
        <v>0.42855923495186443</v>
      </c>
      <c r="J70" s="226">
        <v>0.47766388224168982</v>
      </c>
      <c r="K70" s="227">
        <v>0.52797651821011604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1.0473813761905748</v>
      </c>
      <c r="D71" s="225">
        <v>0.96761376124008802</v>
      </c>
      <c r="E71" s="221">
        <v>0.92210999999999987</v>
      </c>
      <c r="F71" s="225">
        <v>0.90384000000000009</v>
      </c>
      <c r="G71" s="225">
        <v>0.90783296074009212</v>
      </c>
      <c r="H71" s="225">
        <v>0.89286370372626833</v>
      </c>
      <c r="I71" s="226">
        <v>0.87605010038672315</v>
      </c>
      <c r="J71" s="226">
        <v>0.85657643148421103</v>
      </c>
      <c r="K71" s="227">
        <v>0.83491034447694956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38.597999999999999</v>
      </c>
      <c r="D72" s="225">
        <v>36.267000000000003</v>
      </c>
      <c r="E72" s="221">
        <v>23.792999999999999</v>
      </c>
      <c r="F72" s="225">
        <v>14.259</v>
      </c>
      <c r="G72" s="225">
        <v>6.9509999999999996</v>
      </c>
      <c r="H72" s="225">
        <v>4.9560000000000004</v>
      </c>
      <c r="I72" s="226">
        <v>3.738</v>
      </c>
      <c r="J72" s="226">
        <v>2.5199999999999898</v>
      </c>
      <c r="K72" s="227">
        <v>1.3019999999999901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0.39312000000000002</v>
      </c>
      <c r="D73" s="225">
        <v>0.57498000000000005</v>
      </c>
      <c r="E73" s="221">
        <v>0.9859500000000001</v>
      </c>
      <c r="F73" s="225">
        <v>1.5584099999999999</v>
      </c>
      <c r="G73" s="225">
        <v>1.7654840837499781</v>
      </c>
      <c r="H73" s="225">
        <v>1.9283121233103193</v>
      </c>
      <c r="I73" s="226">
        <v>2.0878401218484366</v>
      </c>
      <c r="J73" s="226">
        <v>2.2427153062619802</v>
      </c>
      <c r="K73" s="227">
        <v>2.3928505623152447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1.8978560068825499</v>
      </c>
      <c r="D74" s="225">
        <v>2.159989690345872</v>
      </c>
      <c r="E74" s="221">
        <v>2.3748437041489443</v>
      </c>
      <c r="F74" s="225">
        <v>2.5387614135982139</v>
      </c>
      <c r="G74" s="225">
        <v>2.089</v>
      </c>
      <c r="H74" s="225">
        <v>1.8280000000000001</v>
      </c>
      <c r="I74" s="226">
        <v>1.532</v>
      </c>
      <c r="J74" s="226">
        <v>1.236</v>
      </c>
      <c r="K74" s="227">
        <v>0.93999999999999795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1.4313165891472865</v>
      </c>
      <c r="D75" s="225">
        <v>1.4850874418604652</v>
      </c>
      <c r="E75" s="221">
        <v>1.5438266666666667</v>
      </c>
      <c r="F75" s="225">
        <v>1.5891497674418602</v>
      </c>
      <c r="G75" s="225">
        <v>1.6381649612403097</v>
      </c>
      <c r="H75" s="225">
        <v>1.6818623255813947</v>
      </c>
      <c r="I75" s="226">
        <v>1.7183274418604646</v>
      </c>
      <c r="J75" s="226">
        <v>1.7433516279069758</v>
      </c>
      <c r="K75" s="227">
        <v>1.7552331782945727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0.60799200000000009</v>
      </c>
      <c r="D76" s="225">
        <v>0.68002880998416948</v>
      </c>
      <c r="E76" s="221">
        <v>0.75172234437741869</v>
      </c>
      <c r="F76" s="225">
        <v>0.82615001256654208</v>
      </c>
      <c r="G76" s="225">
        <v>0.91891254409850653</v>
      </c>
      <c r="H76" s="225">
        <v>1.0117203077164341</v>
      </c>
      <c r="I76" s="226">
        <v>1.1029535607318366</v>
      </c>
      <c r="J76" s="226">
        <v>1.1910939427178671</v>
      </c>
      <c r="K76" s="227">
        <v>1.2747619089597715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0.28971454548445552</v>
      </c>
      <c r="D77" s="225">
        <v>0.35256076908683487</v>
      </c>
      <c r="E77" s="221">
        <v>0.39540003041659699</v>
      </c>
      <c r="F77" s="225">
        <v>0.43343785755570613</v>
      </c>
      <c r="G77" s="225">
        <v>0.4888524434685696</v>
      </c>
      <c r="H77" s="225">
        <v>0.55780192106814852</v>
      </c>
      <c r="I77" s="226">
        <v>0.63544564957302774</v>
      </c>
      <c r="J77" s="226">
        <v>0.72166828205676281</v>
      </c>
      <c r="K77" s="227">
        <v>0.81565869665974755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3.9152180098055198E-2</v>
      </c>
      <c r="D78" s="225">
        <v>4.4944054369224204E-2</v>
      </c>
      <c r="E78" s="221">
        <v>5.0271757908991729E-2</v>
      </c>
      <c r="F78" s="225">
        <v>5.559038087296711E-2</v>
      </c>
      <c r="G78" s="225">
        <v>6.152487128688041E-2</v>
      </c>
      <c r="H78" s="225">
        <v>6.7855487078531923E-2</v>
      </c>
      <c r="I78" s="226">
        <v>7.4397196774962038E-2</v>
      </c>
      <c r="J78" s="226">
        <v>8.1027903976125665E-2</v>
      </c>
      <c r="K78" s="227">
        <v>8.7689665960301408E-2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2.1000000000000001E-2</v>
      </c>
      <c r="D79" s="225">
        <v>2.1000000000000001E-2</v>
      </c>
      <c r="E79" s="221">
        <v>2.1352290891958746E-2</v>
      </c>
      <c r="F79" s="225">
        <v>2.1105842198386505E-2</v>
      </c>
      <c r="G79" s="225">
        <v>2.0344479635724957E-2</v>
      </c>
      <c r="H79" s="225">
        <v>2.0075905736840281E-2</v>
      </c>
      <c r="I79" s="226">
        <v>2.0503705007617123E-2</v>
      </c>
      <c r="J79" s="226">
        <v>2.1371915459815732E-2</v>
      </c>
      <c r="K79" s="227">
        <v>2.2249149951527512E-2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0.10096558712167993</v>
      </c>
      <c r="D80" s="225">
        <v>0.11149820830583893</v>
      </c>
      <c r="E80" s="221">
        <v>0.1226492894975493</v>
      </c>
      <c r="F80" s="225">
        <v>0.13477868386787156</v>
      </c>
      <c r="G80" s="225">
        <v>0.14776061219304773</v>
      </c>
      <c r="H80" s="225">
        <v>0.16188935675444874</v>
      </c>
      <c r="I80" s="226">
        <v>0.17677422165841533</v>
      </c>
      <c r="J80" s="226">
        <v>0.19194588695477263</v>
      </c>
      <c r="K80" s="227">
        <v>0.20674637991326458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0.27096622113272822</v>
      </c>
      <c r="D82" s="225">
        <v>0.31374000000000002</v>
      </c>
      <c r="E82" s="221">
        <v>0.35944357878955319</v>
      </c>
      <c r="F82" s="225">
        <v>0.40656392935207641</v>
      </c>
      <c r="G82" s="225">
        <v>0.45157494831819539</v>
      </c>
      <c r="H82" s="225">
        <v>0.49437642279580613</v>
      </c>
      <c r="I82" s="226">
        <v>0.53498463102118932</v>
      </c>
      <c r="J82" s="226">
        <v>0.57334593394493372</v>
      </c>
      <c r="K82" s="227">
        <v>0.60959242267185976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2.2637999999999998</v>
      </c>
      <c r="D83" s="225">
        <v>2.5678313645323501</v>
      </c>
      <c r="E83" s="221">
        <v>2.8805483329354411</v>
      </c>
      <c r="F83" s="225">
        <v>3.0538273923832291</v>
      </c>
      <c r="G83" s="225">
        <v>2.9825334596747006</v>
      </c>
      <c r="H83" s="225">
        <v>2.9423027045576662</v>
      </c>
      <c r="I83" s="226">
        <v>2.8984775350849747</v>
      </c>
      <c r="J83" s="226">
        <v>2.8489572097179483</v>
      </c>
      <c r="K83" s="227">
        <v>2.7924738574316645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0.13386423663133079</v>
      </c>
      <c r="D84" s="225">
        <v>0.15142830768193002</v>
      </c>
      <c r="E84" s="221">
        <v>0.16397019388450931</v>
      </c>
      <c r="F84" s="225">
        <v>0.16674452379679627</v>
      </c>
      <c r="G84" s="225">
        <v>0.18591720251803179</v>
      </c>
      <c r="H84" s="225">
        <v>0.19222759023096292</v>
      </c>
      <c r="I84" s="226">
        <v>0.19808117448427418</v>
      </c>
      <c r="J84" s="226">
        <v>0.20320351209273937</v>
      </c>
      <c r="K84" s="227">
        <v>0.20719918820396019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11.337109316807783</v>
      </c>
      <c r="D85" s="225">
        <v>12.258362307692307</v>
      </c>
      <c r="E85" s="221">
        <v>12.440173846153845</v>
      </c>
      <c r="F85" s="225">
        <v>12.621985384615384</v>
      </c>
      <c r="G85" s="225">
        <v>13.247758252779844</v>
      </c>
      <c r="H85" s="225">
        <v>14.135237547156626</v>
      </c>
      <c r="I85" s="226">
        <v>14.975400804821602</v>
      </c>
      <c r="J85" s="226">
        <v>15.765371742664051</v>
      </c>
      <c r="K85" s="227">
        <v>16.495985122535238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19.227270514846232</v>
      </c>
      <c r="D86" s="225">
        <v>21.479935977559592</v>
      </c>
      <c r="E86" s="221">
        <v>23.782806841222303</v>
      </c>
      <c r="F86" s="225">
        <v>25.996385321404684</v>
      </c>
      <c r="G86" s="225">
        <v>28.286293790680695</v>
      </c>
      <c r="H86" s="225">
        <v>30.544414166330121</v>
      </c>
      <c r="I86" s="226">
        <v>32.874411170311845</v>
      </c>
      <c r="J86" s="226">
        <v>35.291859690233572</v>
      </c>
      <c r="K86" s="227">
        <v>37.841269969086909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5.8730054879026001</v>
      </c>
      <c r="D87" s="225">
        <v>6.9388899999999998</v>
      </c>
      <c r="E87" s="221">
        <v>10.44834</v>
      </c>
      <c r="F87" s="225">
        <v>10.69008616523427</v>
      </c>
      <c r="G87" s="225">
        <v>11.069934214254982</v>
      </c>
      <c r="H87" s="225">
        <v>11.646958568710907</v>
      </c>
      <c r="I87" s="226">
        <v>12.228448050077084</v>
      </c>
      <c r="J87" s="226">
        <v>12.678554804978505</v>
      </c>
      <c r="K87" s="227">
        <v>12.965381908702188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2.6660719475671519</v>
      </c>
      <c r="D88" s="225">
        <v>3.0923711075680176</v>
      </c>
      <c r="E88" s="221">
        <v>3.5847028731855088</v>
      </c>
      <c r="F88" s="225">
        <v>4.1551453185316047</v>
      </c>
      <c r="G88" s="225">
        <v>4.8039764687773081</v>
      </c>
      <c r="H88" s="225">
        <v>5.5284345271136877</v>
      </c>
      <c r="I88" s="226">
        <v>6.3100369128371776</v>
      </c>
      <c r="J88" s="226">
        <v>7.1345263751906511</v>
      </c>
      <c r="K88" s="227">
        <v>7.9944227019286194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1.1730494182636133</v>
      </c>
      <c r="D89" s="225">
        <v>1.4496594088338013</v>
      </c>
      <c r="E89" s="221">
        <v>1.2668482617725152</v>
      </c>
      <c r="F89" s="225">
        <v>1.2356567271665946</v>
      </c>
      <c r="G89" s="225">
        <v>1.2376518803322116</v>
      </c>
      <c r="H89" s="225">
        <v>2.016</v>
      </c>
      <c r="I89" s="226">
        <v>2.0830000000000002</v>
      </c>
      <c r="J89" s="226">
        <v>2.15</v>
      </c>
      <c r="K89" s="227">
        <v>2.2170000000000001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6.309266168091904</v>
      </c>
      <c r="D90" s="225">
        <v>7.5422789857102686</v>
      </c>
      <c r="E90" s="221">
        <v>8.0187030000000004</v>
      </c>
      <c r="F90" s="225">
        <v>5.011433507614381</v>
      </c>
      <c r="G90" s="225">
        <v>5.5122736156182679</v>
      </c>
      <c r="H90" s="225">
        <v>5.947892532919183</v>
      </c>
      <c r="I90" s="226">
        <v>6.3552394403868062</v>
      </c>
      <c r="J90" s="226">
        <v>6.7342858546345905</v>
      </c>
      <c r="K90" s="227">
        <v>7.0899953805492242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15.253878714217501</v>
      </c>
      <c r="D91" s="225">
        <v>15.908695307659393</v>
      </c>
      <c r="E91" s="221">
        <v>18.357106213579392</v>
      </c>
      <c r="F91" s="225">
        <v>15.514320853849419</v>
      </c>
      <c r="G91" s="225">
        <v>11.613000000000001</v>
      </c>
      <c r="H91" s="225">
        <v>11.020799999999999</v>
      </c>
      <c r="I91" s="226">
        <v>10.586100000000002</v>
      </c>
      <c r="J91" s="226">
        <v>10.151400000000001</v>
      </c>
      <c r="K91" s="227">
        <v>9.7166999999999994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0.29332449562578111</v>
      </c>
      <c r="D92" s="225">
        <v>0.30857814675950723</v>
      </c>
      <c r="E92" s="221">
        <v>0.32689562578111048</v>
      </c>
      <c r="F92" s="225">
        <v>0.34200305302624523</v>
      </c>
      <c r="G92" s="225">
        <v>0.35584045706123885</v>
      </c>
      <c r="H92" s="225">
        <v>0.36871040885556128</v>
      </c>
      <c r="I92" s="226">
        <v>0.38131640778432407</v>
      </c>
      <c r="J92" s="226">
        <v>0.39388103910016053</v>
      </c>
      <c r="K92" s="227">
        <v>0.40564856275665045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7.639750437652725</v>
      </c>
      <c r="D93" s="225">
        <v>7.0737135824425978</v>
      </c>
      <c r="E93" s="221">
        <v>5.8809943930333892</v>
      </c>
      <c r="F93" s="225">
        <v>4.5165521535751676</v>
      </c>
      <c r="G93" s="225">
        <v>3.2958900879582211</v>
      </c>
      <c r="H93" s="225">
        <v>3.2416800237261594</v>
      </c>
      <c r="I93" s="226">
        <v>3.1614844121679511</v>
      </c>
      <c r="J93" s="226">
        <v>3.0622670072429381</v>
      </c>
      <c r="K93" s="227">
        <v>2.9505985651504383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6.2291180960699979</v>
      </c>
      <c r="D94" s="225">
        <v>6.9103065500000005</v>
      </c>
      <c r="E94" s="221">
        <v>2.5152393000000002</v>
      </c>
      <c r="F94" s="225">
        <v>2.814529822207688</v>
      </c>
      <c r="G94" s="225">
        <v>3.4378537489046694</v>
      </c>
      <c r="H94" s="225">
        <v>3.5538571035332867</v>
      </c>
      <c r="I94" s="226">
        <v>3.9049347418125628</v>
      </c>
      <c r="J94" s="226">
        <v>4.2631342822999754</v>
      </c>
      <c r="K94" s="227">
        <v>4.6205890627282518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3.6376988514846005</v>
      </c>
      <c r="D95" s="225">
        <v>3.6714659384587804</v>
      </c>
      <c r="E95" s="221">
        <v>3.7155325930463996</v>
      </c>
      <c r="F95" s="225">
        <v>3.8018422634640001</v>
      </c>
      <c r="G95" s="225">
        <v>3.8356299718036033</v>
      </c>
      <c r="H95" s="225">
        <v>3.9102457729039899</v>
      </c>
      <c r="I95" s="226">
        <v>3.9637848765184143</v>
      </c>
      <c r="J95" s="226">
        <v>3.9796878532184055</v>
      </c>
      <c r="K95" s="227">
        <v>3.9643527602279702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0.12505018518260239</v>
      </c>
      <c r="D96" s="225">
        <v>0.14523336673059015</v>
      </c>
      <c r="E96" s="221">
        <v>0.16335318749136435</v>
      </c>
      <c r="F96" s="225">
        <v>0.18693307677457355</v>
      </c>
      <c r="G96" s="225">
        <v>0.2144269931542597</v>
      </c>
      <c r="H96" s="225">
        <v>0.23962582993828951</v>
      </c>
      <c r="I96" s="226">
        <v>0.25872380006421586</v>
      </c>
      <c r="J96" s="226">
        <v>0.27447491765931609</v>
      </c>
      <c r="K96" s="227">
        <v>0.28994157519763353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8.4191666765027987E-3</v>
      </c>
      <c r="D97" s="225">
        <v>9.038671100226164E-3</v>
      </c>
      <c r="E97" s="221">
        <v>1.0052008397208666E-2</v>
      </c>
      <c r="F97" s="225">
        <v>1.0933674433716225E-2</v>
      </c>
      <c r="G97" s="225">
        <v>1.1747910613962626E-2</v>
      </c>
      <c r="H97" s="225">
        <v>1.2483498310373769E-2</v>
      </c>
      <c r="I97" s="226">
        <v>1.320208092919891E-2</v>
      </c>
      <c r="J97" s="226">
        <v>1.3908618284733968E-2</v>
      </c>
      <c r="K97" s="227">
        <v>1.4577957033049647E-2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0.32768439016565187</v>
      </c>
      <c r="D98" s="225">
        <v>0.35923414827322375</v>
      </c>
      <c r="E98" s="221">
        <v>0.40519788411993335</v>
      </c>
      <c r="F98" s="225">
        <v>0.46386036839302908</v>
      </c>
      <c r="G98" s="225">
        <v>0.54246140418949462</v>
      </c>
      <c r="H98" s="225">
        <v>0.63647970298376988</v>
      </c>
      <c r="I98" s="226">
        <v>0.74704782608577147</v>
      </c>
      <c r="J98" s="226">
        <v>0.87035455078180424</v>
      </c>
      <c r="K98" s="227">
        <v>1.0041563727769849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1.5701699999999998</v>
      </c>
      <c r="D99" s="225">
        <v>0.83916000000000002</v>
      </c>
      <c r="E99" s="221">
        <v>0.57455999999999996</v>
      </c>
      <c r="F99" s="225">
        <v>0.51723000000000008</v>
      </c>
      <c r="G99" s="225">
        <v>0.55364769743043574</v>
      </c>
      <c r="H99" s="225">
        <v>0.59431889186773912</v>
      </c>
      <c r="I99" s="226">
        <v>0.63459851653261867</v>
      </c>
      <c r="J99" s="226">
        <v>0.67124888440021091</v>
      </c>
      <c r="K99" s="227">
        <v>0.70497544419552716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0.23519999999999999</v>
      </c>
      <c r="D100" s="225">
        <v>0.27070881777063366</v>
      </c>
      <c r="E100" s="221">
        <v>0.3070629239806083</v>
      </c>
      <c r="F100" s="225">
        <v>0.34723283827959572</v>
      </c>
      <c r="G100" s="225">
        <v>0.3906787200994099</v>
      </c>
      <c r="H100" s="225">
        <v>0.43632898814664089</v>
      </c>
      <c r="I100" s="226">
        <v>0.48277611315839736</v>
      </c>
      <c r="J100" s="226">
        <v>0.52823047672791446</v>
      </c>
      <c r="K100" s="227">
        <v>0.57319672700223179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0.39612372743937208</v>
      </c>
      <c r="D101" s="225">
        <v>0.48397238060131798</v>
      </c>
      <c r="E101" s="221">
        <v>0.55741267623051571</v>
      </c>
      <c r="F101" s="225">
        <v>0.5433248133531603</v>
      </c>
      <c r="G101" s="225">
        <v>0.58971752594703897</v>
      </c>
      <c r="H101" s="225">
        <v>0.57208132218873886</v>
      </c>
      <c r="I101" s="226">
        <v>0.55235528770965614</v>
      </c>
      <c r="J101" s="226">
        <v>0.52977368300904581</v>
      </c>
      <c r="K101" s="227">
        <v>0.50595306925514705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0.85406481219738339</v>
      </c>
      <c r="D102" s="225">
        <v>1.0224199999999999</v>
      </c>
      <c r="E102" s="221">
        <v>1.6400999999999999</v>
      </c>
      <c r="F102" s="225">
        <v>1.6837436311534102</v>
      </c>
      <c r="G102" s="225">
        <v>1.7844722476753891</v>
      </c>
      <c r="H102" s="225">
        <v>1.7957135334215129</v>
      </c>
      <c r="I102" s="226">
        <v>1.835548788090186</v>
      </c>
      <c r="J102" s="226">
        <v>1.863131400331532</v>
      </c>
      <c r="K102" s="227">
        <v>1.8752019293444935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2.496616602830343E-2</v>
      </c>
      <c r="D103" s="225">
        <v>2.7081535122069456E-2</v>
      </c>
      <c r="E103" s="221">
        <v>2.8089280213157826E-2</v>
      </c>
      <c r="F103" s="225">
        <v>2.8174178753798452E-2</v>
      </c>
      <c r="G103" s="225">
        <v>2.8136595905351884E-2</v>
      </c>
      <c r="H103" s="225">
        <v>2.8549201053917672E-2</v>
      </c>
      <c r="I103" s="226">
        <v>2.8866295344262754E-2</v>
      </c>
      <c r="J103" s="226">
        <v>2.8883972768298079E-2</v>
      </c>
      <c r="K103" s="227">
        <v>2.8609958037853343E-2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0.23642270908450966</v>
      </c>
      <c r="D104" s="225">
        <v>0.21946973498391936</v>
      </c>
      <c r="E104" s="221">
        <v>0.24148685505702414</v>
      </c>
      <c r="F104" s="225">
        <v>0.28199408623274791</v>
      </c>
      <c r="G104" s="225">
        <v>0.33724712703255383</v>
      </c>
      <c r="H104" s="225">
        <v>0.39547302995690026</v>
      </c>
      <c r="I104" s="226">
        <v>0.45268091227747859</v>
      </c>
      <c r="J104" s="226">
        <v>0.51264326563979035</v>
      </c>
      <c r="K104" s="227">
        <v>0.57575118859035967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0.4115351384111447</v>
      </c>
      <c r="D105" s="225">
        <v>0.48946279759201505</v>
      </c>
      <c r="E105" s="221">
        <v>0.5697123124800334</v>
      </c>
      <c r="F105" s="225">
        <v>0.65577552449999732</v>
      </c>
      <c r="G105" s="225">
        <v>0.7518578519089183</v>
      </c>
      <c r="H105" s="225">
        <v>0.85640612928233728</v>
      </c>
      <c r="I105" s="226">
        <v>0.96875842379590904</v>
      </c>
      <c r="J105" s="226">
        <v>1.0869554046538976</v>
      </c>
      <c r="K105" s="227">
        <v>1.2109048434404281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2.1849686393238268E-4</v>
      </c>
      <c r="D106" s="225">
        <v>1.0904620175353736E-4</v>
      </c>
      <c r="E106" s="221">
        <v>5.4422172945022468E-5</v>
      </c>
      <c r="F106" s="225">
        <v>2.7160715920688703E-5</v>
      </c>
      <c r="G106" s="225">
        <v>1.5684622844729925E-5</v>
      </c>
      <c r="H106" s="225">
        <v>1.6173058902691056E-5</v>
      </c>
      <c r="I106" s="226">
        <v>1.6570529346187864E-5</v>
      </c>
      <c r="J106" s="226">
        <v>1.6857765596787028E-5</v>
      </c>
      <c r="K106" s="227">
        <v>1.6998022923522661E-5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0.75294128498472446</v>
      </c>
      <c r="D107" s="225">
        <v>0.81182241780925946</v>
      </c>
      <c r="E107" s="221">
        <v>0.83375603114553754</v>
      </c>
      <c r="F107" s="225">
        <v>0.8278441020047751</v>
      </c>
      <c r="G107" s="225">
        <v>0.88911938903393239</v>
      </c>
      <c r="H107" s="225">
        <v>0.87657929410598256</v>
      </c>
      <c r="I107" s="226">
        <v>0.86153860348324285</v>
      </c>
      <c r="J107" s="226">
        <v>0.84163691132082641</v>
      </c>
      <c r="K107" s="227">
        <v>0.81686644322634161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7.459028402137452E-2</v>
      </c>
      <c r="D108" s="225">
        <v>7.0662412288066828E-2</v>
      </c>
      <c r="E108" s="221">
        <v>5.8668428142481084E-2</v>
      </c>
      <c r="F108" s="225">
        <v>4.5826612446125702E-2</v>
      </c>
      <c r="G108" s="225">
        <v>3.7945009498837667E-2</v>
      </c>
      <c r="H108" s="225">
        <v>4.0154575029913327E-2</v>
      </c>
      <c r="I108" s="226">
        <v>4.2415696073173428E-2</v>
      </c>
      <c r="J108" s="226">
        <v>4.4714187236212163E-2</v>
      </c>
      <c r="K108" s="227">
        <v>4.6976452262730783E-2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0.67771102044800069</v>
      </c>
      <c r="D109" s="225">
        <v>0.67570252749999915</v>
      </c>
      <c r="E109" s="221">
        <v>0.7498980873999993</v>
      </c>
      <c r="F109" s="225">
        <v>0.7907079803087933</v>
      </c>
      <c r="G109" s="225">
        <v>0.85492290234696211</v>
      </c>
      <c r="H109" s="225">
        <v>0.86479577930779294</v>
      </c>
      <c r="I109" s="226">
        <v>0.8717103827173196</v>
      </c>
      <c r="J109" s="226">
        <v>0.87449000460227588</v>
      </c>
      <c r="K109" s="227">
        <v>0.87215845594977659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0.18607754328208828</v>
      </c>
      <c r="D110" s="225">
        <v>0.21646153723108891</v>
      </c>
      <c r="E110" s="221">
        <v>0.25180565049385267</v>
      </c>
      <c r="F110" s="225">
        <v>0.29291850498270539</v>
      </c>
      <c r="G110" s="225">
        <v>0.34042105936667116</v>
      </c>
      <c r="H110" s="225">
        <v>0.39431145812783119</v>
      </c>
      <c r="I110" s="226">
        <v>0.45386537745241051</v>
      </c>
      <c r="J110" s="226">
        <v>0.51876355628747117</v>
      </c>
      <c r="K110" s="227">
        <v>0.58860235550230366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8.4839999999999999E-2</v>
      </c>
      <c r="D111" s="225">
        <v>8.1034713803633945E-2</v>
      </c>
      <c r="E111" s="221">
        <v>9.3172945033689961E-2</v>
      </c>
      <c r="F111" s="225">
        <v>0.10652031212207924</v>
      </c>
      <c r="G111" s="225">
        <v>0.12195809504024491</v>
      </c>
      <c r="H111" s="225">
        <v>0.13986061178152237</v>
      </c>
      <c r="I111" s="226">
        <v>0.15951011951514904</v>
      </c>
      <c r="J111" s="226">
        <v>0.18047727206054706</v>
      </c>
      <c r="K111" s="227">
        <v>0.20241907880558302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19.985452227969841</v>
      </c>
      <c r="D112" s="225">
        <v>22.395516199195455</v>
      </c>
      <c r="E112" s="221">
        <v>24.89026037683514</v>
      </c>
      <c r="F112" s="225">
        <v>27.358505745746193</v>
      </c>
      <c r="G112" s="225">
        <v>29.863249904623235</v>
      </c>
      <c r="H112" s="225">
        <v>32.457521292783511</v>
      </c>
      <c r="I112" s="226">
        <v>35.120176114281996</v>
      </c>
      <c r="J112" s="226">
        <v>37.779257883123755</v>
      </c>
      <c r="K112" s="227">
        <v>40.346732517908947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2.0501725072619346E-2</v>
      </c>
      <c r="D113" s="225">
        <v>2.4664236107602933E-2</v>
      </c>
      <c r="E113" s="221">
        <v>2.8393156186852751E-2</v>
      </c>
      <c r="F113" s="225">
        <v>3.1825822240464784E-2</v>
      </c>
      <c r="G113" s="225">
        <v>3.7448212537888388E-2</v>
      </c>
      <c r="H113" s="225">
        <v>3.7221336851161933E-2</v>
      </c>
      <c r="I113" s="226">
        <v>3.70936542056075E-2</v>
      </c>
      <c r="J113" s="226">
        <v>3.6788597744064178E-2</v>
      </c>
      <c r="K113" s="227">
        <v>3.7986675525700959E-2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0.10301833436125152</v>
      </c>
      <c r="D114" s="225">
        <v>0.11550000000000001</v>
      </c>
      <c r="E114" s="221">
        <v>0.13139480878472651</v>
      </c>
      <c r="F114" s="225">
        <v>0.15011282878296556</v>
      </c>
      <c r="G114" s="225">
        <v>0.17068071251331662</v>
      </c>
      <c r="H114" s="225">
        <v>0.19445523537755152</v>
      </c>
      <c r="I114" s="226">
        <v>0.22132100899076709</v>
      </c>
      <c r="J114" s="226">
        <v>0.25039977272975567</v>
      </c>
      <c r="K114" s="227">
        <v>0.28070750256372562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8.2312470396419965E-2</v>
      </c>
      <c r="D115" s="225">
        <v>0.11496650646033735</v>
      </c>
      <c r="E115" s="221">
        <v>0.13448997843074115</v>
      </c>
      <c r="F115" s="225">
        <v>0.15530816298452427</v>
      </c>
      <c r="G115" s="225">
        <v>0.19225094754614852</v>
      </c>
      <c r="H115" s="225">
        <v>0.19565102600957635</v>
      </c>
      <c r="I115" s="226">
        <v>0.19808883595041046</v>
      </c>
      <c r="J115" s="226">
        <v>0.19908891463106287</v>
      </c>
      <c r="K115" s="227">
        <v>0.19842959999991444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1.557670405798282E-2</v>
      </c>
      <c r="D116" s="225">
        <v>1.7973324420248741E-2</v>
      </c>
      <c r="E116" s="221">
        <v>1.9505032768199985E-2</v>
      </c>
      <c r="F116" s="225">
        <v>2.1323823275387579E-2</v>
      </c>
      <c r="G116" s="225">
        <v>2.3778170351629147E-2</v>
      </c>
      <c r="H116" s="225">
        <v>2.6379726427272203E-2</v>
      </c>
      <c r="I116" s="226">
        <v>2.8889098458217088E-2</v>
      </c>
      <c r="J116" s="226">
        <v>3.128340638675256E-2</v>
      </c>
      <c r="K116" s="227">
        <v>3.3595296764589416E-2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0.18179814418322249</v>
      </c>
      <c r="D117" s="225">
        <v>0.21105730799999997</v>
      </c>
      <c r="E117" s="221">
        <v>2.3654400000000003E-2</v>
      </c>
      <c r="F117" s="225">
        <v>2.684256978591824E-2</v>
      </c>
      <c r="G117" s="225">
        <v>3.0314995265242003E-2</v>
      </c>
      <c r="H117" s="225">
        <v>3.401933321076249E-2</v>
      </c>
      <c r="I117" s="226">
        <v>3.7885704373723163E-2</v>
      </c>
      <c r="J117" s="226">
        <v>4.1854614916187034E-2</v>
      </c>
      <c r="K117" s="227">
        <v>4.5881137059107874E-2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6.7608266783009741E-2</v>
      </c>
      <c r="D118" s="225">
        <v>7.1525999999999992E-2</v>
      </c>
      <c r="E118" s="221">
        <v>0.44731680000000001</v>
      </c>
      <c r="F118" s="225">
        <v>0.62507550000000001</v>
      </c>
      <c r="G118" s="225">
        <v>0.73063103200207447</v>
      </c>
      <c r="H118" s="225">
        <v>0.75644552811384813</v>
      </c>
      <c r="I118" s="226">
        <v>0.77876806922592101</v>
      </c>
      <c r="J118" s="226">
        <v>0.7974100841224645</v>
      </c>
      <c r="K118" s="227">
        <v>0.81120006001053102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16.294383</v>
      </c>
      <c r="D119" s="225">
        <v>25.774738500000002</v>
      </c>
      <c r="E119" s="221">
        <v>32.467575000000004</v>
      </c>
      <c r="F119" s="225">
        <v>49.118577749999929</v>
      </c>
      <c r="G119" s="225">
        <v>56.352850034511462</v>
      </c>
      <c r="H119" s="225">
        <v>59.469550615977973</v>
      </c>
      <c r="I119" s="226">
        <v>62.458063818445822</v>
      </c>
      <c r="J119" s="226">
        <v>65.236436922608945</v>
      </c>
      <c r="K119" s="227">
        <v>67.728405162093466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2.1628542164561283E-3</v>
      </c>
      <c r="D120" s="225">
        <v>2.1107146921588711E-3</v>
      </c>
      <c r="E120" s="221">
        <v>2.1454079890747685E-3</v>
      </c>
      <c r="F120" s="225">
        <v>2.1525378399908949E-3</v>
      </c>
      <c r="G120" s="225">
        <v>2.1340559918060762E-3</v>
      </c>
      <c r="H120" s="225">
        <v>2.0954592010925224E-3</v>
      </c>
      <c r="I120" s="226">
        <v>2.0400933196767944E-3</v>
      </c>
      <c r="J120" s="226">
        <v>1.9706270627062698E-3</v>
      </c>
      <c r="K120" s="227">
        <v>1.8891117560031856E-3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1.3211268</v>
      </c>
      <c r="D121" s="225">
        <v>1.6165820999999998</v>
      </c>
      <c r="E121" s="221">
        <v>1.5364167</v>
      </c>
      <c r="F121" s="225">
        <v>1.1862059999999999</v>
      </c>
      <c r="G121" s="225">
        <v>1.1800035435186167</v>
      </c>
      <c r="H121" s="225">
        <v>1.1752679321917052</v>
      </c>
      <c r="I121" s="226">
        <v>1.1661828940363488</v>
      </c>
      <c r="J121" s="226">
        <v>1.1494293741697628</v>
      </c>
      <c r="K121" s="227">
        <v>1.1253793450635767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6.1338994235953063E-3</v>
      </c>
      <c r="D122" s="225">
        <v>6.7673495442683784E-3</v>
      </c>
      <c r="E122" s="221">
        <v>7.3130076076117602E-3</v>
      </c>
      <c r="F122" s="225">
        <v>7.726694542737376E-3</v>
      </c>
      <c r="G122" s="225">
        <v>7.9554115799938679E-3</v>
      </c>
      <c r="H122" s="225">
        <v>7.942146491699234E-3</v>
      </c>
      <c r="I122" s="226">
        <v>8.0474868987448593E-3</v>
      </c>
      <c r="J122" s="226">
        <v>8.2467233229348569E-3</v>
      </c>
      <c r="K122" s="227">
        <v>8.422290668010899E-3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7.1399999999999991E-2</v>
      </c>
      <c r="D123" s="225">
        <v>7.3499999999999996E-2</v>
      </c>
      <c r="E123" s="221">
        <v>6.7882499999999998E-2</v>
      </c>
      <c r="F123" s="225">
        <v>5.3838750000000005E-2</v>
      </c>
      <c r="G123" s="225">
        <v>5.416217269064845E-2</v>
      </c>
      <c r="H123" s="225">
        <v>5.821842536952411E-2</v>
      </c>
      <c r="I123" s="226">
        <v>6.203166994395206E-2</v>
      </c>
      <c r="J123" s="226">
        <v>6.5363951474400217E-2</v>
      </c>
      <c r="K123" s="227">
        <v>6.8244974850459161E-2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0.10436999999999999</v>
      </c>
      <c r="D124" s="225">
        <v>0.12001220325033177</v>
      </c>
      <c r="E124" s="221">
        <v>0.13105297948223768</v>
      </c>
      <c r="F124" s="225">
        <v>0.12513959456586224</v>
      </c>
      <c r="G124" s="225">
        <v>0.11931819523938531</v>
      </c>
      <c r="H124" s="225">
        <v>0.11580037278678744</v>
      </c>
      <c r="I124" s="226">
        <v>0.11440967236052003</v>
      </c>
      <c r="J124" s="226">
        <v>0.11373588686252793</v>
      </c>
      <c r="K124" s="227">
        <v>0.11253738978947263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1.8221676512781821</v>
      </c>
      <c r="D125" s="225">
        <v>2.0206900000000001</v>
      </c>
      <c r="E125" s="221">
        <v>2.35914</v>
      </c>
      <c r="F125" s="225">
        <v>2.5091757580099148</v>
      </c>
      <c r="G125" s="225">
        <v>2.6540545280104233</v>
      </c>
      <c r="H125" s="225">
        <v>2.7963152794618136</v>
      </c>
      <c r="I125" s="226">
        <v>2.9333641616892607</v>
      </c>
      <c r="J125" s="226">
        <v>3.0616348188263989</v>
      </c>
      <c r="K125" s="227">
        <v>3.1793208701023974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0.40739999999999998</v>
      </c>
      <c r="D126" s="225">
        <v>1.6616311360985008</v>
      </c>
      <c r="E126" s="221">
        <v>1.910359132845912</v>
      </c>
      <c r="F126" s="225">
        <v>2.124266110178862</v>
      </c>
      <c r="G126" s="225">
        <v>2.3253135579803508</v>
      </c>
      <c r="H126" s="225">
        <v>2.5471601261580723</v>
      </c>
      <c r="I126" s="226">
        <v>2.790997696683601</v>
      </c>
      <c r="J126" s="226">
        <v>3.0453987269785863</v>
      </c>
      <c r="K126" s="227">
        <v>3.3033292372611989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6.4277428187413138E-2</v>
      </c>
      <c r="D127" s="225">
        <v>7.9275000000000012E-2</v>
      </c>
      <c r="E127" s="221">
        <v>0.1176</v>
      </c>
      <c r="F127" s="225">
        <v>0.12597938864776426</v>
      </c>
      <c r="G127" s="225">
        <v>0.13219744232989444</v>
      </c>
      <c r="H127" s="225">
        <v>0.13740442178846773</v>
      </c>
      <c r="I127" s="226">
        <v>0.14052639837924788</v>
      </c>
      <c r="J127" s="226">
        <v>0.14184758339574163</v>
      </c>
      <c r="K127" s="227">
        <v>0.14165150493123096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1.9387329479768785E-3</v>
      </c>
      <c r="D128" s="225">
        <v>2.1737184971098267E-3</v>
      </c>
      <c r="E128" s="221">
        <v>2.4203511560693647E-3</v>
      </c>
      <c r="F128" s="225">
        <v>2.6669838150289028E-3</v>
      </c>
      <c r="G128" s="225">
        <v>2.914638150289018E-3</v>
      </c>
      <c r="H128" s="225">
        <v>3.1676052023121388E-3</v>
      </c>
      <c r="I128" s="226">
        <v>3.4191419075144513E-3</v>
      </c>
      <c r="J128" s="226">
        <v>3.6576011560693657E-3</v>
      </c>
      <c r="K128" s="227">
        <v>3.8795092485549151E-3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0.17445757656788211</v>
      </c>
      <c r="D129" s="225">
        <v>0.20173903224048309</v>
      </c>
      <c r="E129" s="221">
        <v>0.22886445755830259</v>
      </c>
      <c r="F129" s="225">
        <v>0.24985023596190201</v>
      </c>
      <c r="G129" s="225">
        <v>0.2669839089328313</v>
      </c>
      <c r="H129" s="225">
        <v>0.29095516034110647</v>
      </c>
      <c r="I129" s="226">
        <v>0.3154601609772042</v>
      </c>
      <c r="J129" s="226">
        <v>0.33772093423201255</v>
      </c>
      <c r="K129" s="227">
        <v>0.35859119299883024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12.010541741100001</v>
      </c>
      <c r="D130" s="225">
        <v>10.501515754800002</v>
      </c>
      <c r="E130" s="221">
        <v>8.1002092731000008</v>
      </c>
      <c r="F130" s="225">
        <v>6.0560601653999999</v>
      </c>
      <c r="G130" s="225">
        <v>4.6554723858291771</v>
      </c>
      <c r="H130" s="225">
        <v>4.7374166278657563</v>
      </c>
      <c r="I130" s="226">
        <v>4.8077357061829371</v>
      </c>
      <c r="J130" s="226">
        <v>4.8653305991229328</v>
      </c>
      <c r="K130" s="227">
        <v>4.9022218879558217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1.5143955587436859</v>
      </c>
      <c r="D131" s="225">
        <v>1.4609433188309382</v>
      </c>
      <c r="E131" s="221">
        <v>1.5069322807739867</v>
      </c>
      <c r="F131" s="225">
        <v>1.513799108257794</v>
      </c>
      <c r="G131" s="225">
        <v>1.4114617446532562</v>
      </c>
      <c r="H131" s="225">
        <v>1.4732393790989629</v>
      </c>
      <c r="I131" s="226">
        <v>1.5317508143842224</v>
      </c>
      <c r="J131" s="226">
        <v>1.5852783085725195</v>
      </c>
      <c r="K131" s="227">
        <v>1.6308560598855415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0.20579779858376496</v>
      </c>
      <c r="D132" s="225">
        <v>0.28626499999999999</v>
      </c>
      <c r="E132" s="221">
        <v>0.52688999999999997</v>
      </c>
      <c r="F132" s="225">
        <v>0.58390483468580889</v>
      </c>
      <c r="G132" s="225">
        <v>0.64014179593398224</v>
      </c>
      <c r="H132" s="225">
        <v>0.69581184694967635</v>
      </c>
      <c r="I132" s="226">
        <v>0.75055274170298458</v>
      </c>
      <c r="J132" s="226">
        <v>0.80320226083594681</v>
      </c>
      <c r="K132" s="227">
        <v>0.85251821968662334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0.61620127710081385</v>
      </c>
      <c r="D133" s="225">
        <v>0.70893425372046426</v>
      </c>
      <c r="E133" s="221">
        <v>0.82419000541322451</v>
      </c>
      <c r="F133" s="225">
        <v>0.96915190419803277</v>
      </c>
      <c r="G133" s="225">
        <v>1.1504772440968727</v>
      </c>
      <c r="H133" s="225">
        <v>1.3720444344171077</v>
      </c>
      <c r="I133" s="226">
        <v>1.6386351979059153</v>
      </c>
      <c r="J133" s="226">
        <v>1.9560738509607749</v>
      </c>
      <c r="K133" s="227">
        <v>2.3288936566027632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3.7011353354565659</v>
      </c>
      <c r="D134" s="225">
        <v>4.1938852813051559</v>
      </c>
      <c r="E134" s="221">
        <v>4.7192933339123293</v>
      </c>
      <c r="F134" s="225">
        <v>5.2677847298990086</v>
      </c>
      <c r="G134" s="225">
        <v>5.8318328942493993</v>
      </c>
      <c r="H134" s="225">
        <v>6.408588753273877</v>
      </c>
      <c r="I134" s="226">
        <v>6.9860805578701912</v>
      </c>
      <c r="J134" s="226">
        <v>7.5561115317685452</v>
      </c>
      <c r="K134" s="227">
        <v>8.113657866597956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1.3967100000000001</v>
      </c>
      <c r="D136" s="225">
        <v>1.5024429750837054</v>
      </c>
      <c r="E136" s="221">
        <v>1.4835679499150445</v>
      </c>
      <c r="F136" s="225">
        <v>1.5488118823055383</v>
      </c>
      <c r="G136" s="225">
        <v>1.5877933175191652</v>
      </c>
      <c r="H136" s="225">
        <v>1.6151370528074325</v>
      </c>
      <c r="I136" s="226">
        <v>1.6349465880918628</v>
      </c>
      <c r="J136" s="226">
        <v>1.6451858020712395</v>
      </c>
      <c r="K136" s="227">
        <v>1.6482214598752576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1.6817422572300003</v>
      </c>
      <c r="D137" s="225">
        <v>1.5834063999600001</v>
      </c>
      <c r="E137" s="221">
        <v>1.33899638607</v>
      </c>
      <c r="F137" s="225">
        <v>1.1103077081669999</v>
      </c>
      <c r="G137" s="225">
        <v>1.0689407238380984</v>
      </c>
      <c r="H137" s="225">
        <v>1.08671104717483</v>
      </c>
      <c r="I137" s="226">
        <v>1.1055490985834144</v>
      </c>
      <c r="J137" s="226">
        <v>1.1239116898358326</v>
      </c>
      <c r="K137" s="227">
        <v>1.1378367291595655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0.25637342252832862</v>
      </c>
      <c r="D138" s="225">
        <v>0.31820491511280252</v>
      </c>
      <c r="E138" s="221">
        <v>0.38593567429643044</v>
      </c>
      <c r="F138" s="225">
        <v>0.456014969663461</v>
      </c>
      <c r="G138" s="225">
        <v>0.52807217808955342</v>
      </c>
      <c r="H138" s="225">
        <v>0.60443335629566086</v>
      </c>
      <c r="I138" s="226">
        <v>0.6880127005580261</v>
      </c>
      <c r="J138" s="226">
        <v>0.77855160029110682</v>
      </c>
      <c r="K138" s="227">
        <v>0.87449043858722753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1.758260380251442</v>
      </c>
      <c r="D139" s="225">
        <v>1.9822530751597465</v>
      </c>
      <c r="E139" s="221">
        <v>2.247111831531992</v>
      </c>
      <c r="F139" s="225">
        <v>2.4879598572295394</v>
      </c>
      <c r="G139" s="225">
        <v>2.6996737801870272</v>
      </c>
      <c r="H139" s="225">
        <v>2.9048908943868423</v>
      </c>
      <c r="I139" s="226">
        <v>3.1108103057873864</v>
      </c>
      <c r="J139" s="226">
        <v>3.3187223486279831</v>
      </c>
      <c r="K139" s="227">
        <v>3.5253420165972771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1.0413900747065103E-2</v>
      </c>
      <c r="D140" s="225">
        <v>1.18485770188545E-2</v>
      </c>
      <c r="E140" s="221">
        <v>1.3348310209889721E-2</v>
      </c>
      <c r="F140" s="225">
        <v>1.3918071860547844E-2</v>
      </c>
      <c r="G140" s="225">
        <v>1.4298141230878686E-2</v>
      </c>
      <c r="H140" s="225">
        <v>1.4562477765919596E-2</v>
      </c>
      <c r="I140" s="226">
        <v>1.4850097829953749E-2</v>
      </c>
      <c r="J140" s="226">
        <v>1.5135663464959089E-2</v>
      </c>
      <c r="K140" s="227">
        <v>1.5405478477410176E-2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0.48500303440528375</v>
      </c>
      <c r="D141" s="225">
        <v>0.53459513323540908</v>
      </c>
      <c r="E141" s="221">
        <v>0.58755265047167138</v>
      </c>
      <c r="F141" s="225">
        <v>0.63933060963097532</v>
      </c>
      <c r="G141" s="225">
        <v>0.69113389858921781</v>
      </c>
      <c r="H141" s="225">
        <v>0.74105346106001735</v>
      </c>
      <c r="I141" s="226">
        <v>0.78909051287372312</v>
      </c>
      <c r="J141" s="226">
        <v>0.83444098489283802</v>
      </c>
      <c r="K141" s="227">
        <v>0.87593099291536591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1.2750395056049131</v>
      </c>
      <c r="D142" s="225">
        <v>1.4631803003599837</v>
      </c>
      <c r="E142" s="221">
        <v>1.6779400312275066</v>
      </c>
      <c r="F142" s="225">
        <v>1.9060412553246704</v>
      </c>
      <c r="G142" s="225">
        <v>2.1470332914662964</v>
      </c>
      <c r="H142" s="225">
        <v>2.3914498901447692</v>
      </c>
      <c r="I142" s="226">
        <v>2.6348463518833052</v>
      </c>
      <c r="J142" s="226">
        <v>2.8752990042649422</v>
      </c>
      <c r="K142" s="227">
        <v>3.1106813346315603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0.17094000000000001</v>
      </c>
      <c r="D143" s="225">
        <v>0.19637749733543058</v>
      </c>
      <c r="E143" s="221">
        <v>0.2204966315937828</v>
      </c>
      <c r="F143" s="225">
        <v>0.24114132813044956</v>
      </c>
      <c r="G143" s="225">
        <v>0.25946594819510399</v>
      </c>
      <c r="H143" s="225">
        <v>0.27604689920297432</v>
      </c>
      <c r="I143" s="226">
        <v>0.29266736529134357</v>
      </c>
      <c r="J143" s="226">
        <v>0.30939994677288934</v>
      </c>
      <c r="K143" s="227">
        <v>0.32450634636284198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1.8540621397805261</v>
      </c>
      <c r="D144" s="225">
        <v>2.7104416666666675</v>
      </c>
      <c r="E144" s="221">
        <v>6.1900000000000048</v>
      </c>
      <c r="F144" s="225">
        <v>6.6561264257507569</v>
      </c>
      <c r="G144" s="225">
        <v>7.0965045043076636</v>
      </c>
      <c r="H144" s="225">
        <v>7.505546869007369</v>
      </c>
      <c r="I144" s="226">
        <v>7.8850068239767506</v>
      </c>
      <c r="J144" s="226">
        <v>8.2286207382729089</v>
      </c>
      <c r="K144" s="227">
        <v>8.5240497548654677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3.902012582496821</v>
      </c>
      <c r="D145" s="225">
        <v>4.3522202516996655</v>
      </c>
      <c r="E145" s="221">
        <v>4.8692685185560123</v>
      </c>
      <c r="F145" s="225">
        <v>5.4216305468677852</v>
      </c>
      <c r="G145" s="225">
        <v>5.9890213952441336</v>
      </c>
      <c r="H145" s="225">
        <v>6.5714803309729835</v>
      </c>
      <c r="I145" s="226">
        <v>7.153764032682596</v>
      </c>
      <c r="J145" s="226">
        <v>7.7288468331877</v>
      </c>
      <c r="K145" s="227">
        <v>8.2930425233282232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6.3727766028568311</v>
      </c>
      <c r="D146" s="225">
        <v>6.7068842379077278</v>
      </c>
      <c r="E146" s="221">
        <v>7.400731820433232</v>
      </c>
      <c r="F146" s="225">
        <v>7.0070236612692334</v>
      </c>
      <c r="G146" s="225">
        <v>6.4302018900848807</v>
      </c>
      <c r="H146" s="225">
        <v>6.4574699999999998</v>
      </c>
      <c r="I146" s="226">
        <v>6.7759200000000002</v>
      </c>
      <c r="J146" s="226">
        <v>6.9822800000000012</v>
      </c>
      <c r="K146" s="227">
        <v>7.1886400000000004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3.0325715736240757</v>
      </c>
      <c r="D147" s="225">
        <v>3.7732827590057036</v>
      </c>
      <c r="E147" s="221">
        <v>4.0056521428220009</v>
      </c>
      <c r="F147" s="225">
        <v>4.6367293956610416</v>
      </c>
      <c r="G147" s="225">
        <v>5.3073005533613484</v>
      </c>
      <c r="H147" s="225">
        <v>5.3515672563629675</v>
      </c>
      <c r="I147" s="226">
        <v>5.3598373545774107</v>
      </c>
      <c r="J147" s="226">
        <v>5.3421215772080037</v>
      </c>
      <c r="K147" s="227">
        <v>5.305013657890008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0.18394964762417829</v>
      </c>
      <c r="D148" s="225">
        <v>0.21490719931476002</v>
      </c>
      <c r="E148" s="221">
        <v>0.25851108054146721</v>
      </c>
      <c r="F148" s="225">
        <v>0.3239478265351326</v>
      </c>
      <c r="G148" s="225">
        <v>0.34673233058901926</v>
      </c>
      <c r="H148" s="225">
        <v>0.36031174491991019</v>
      </c>
      <c r="I148" s="226">
        <v>0.37331308373941746</v>
      </c>
      <c r="J148" s="226">
        <v>0.38677581093070662</v>
      </c>
      <c r="K148" s="227">
        <v>0.40054654269189838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2.3929953829674693</v>
      </c>
      <c r="D149" s="225">
        <v>3.0372889538775212</v>
      </c>
      <c r="E149" s="221">
        <v>4.1066180277580298</v>
      </c>
      <c r="F149" s="225">
        <v>3.6710610227697842</v>
      </c>
      <c r="G149" s="225">
        <v>3.3204250548885752</v>
      </c>
      <c r="H149" s="225">
        <v>3.2874339503858545</v>
      </c>
      <c r="I149" s="226">
        <v>3.2405989138560538</v>
      </c>
      <c r="J149" s="226">
        <v>3.1825337675667185</v>
      </c>
      <c r="K149" s="227">
        <v>3.1177066042411568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28.220260140056041</v>
      </c>
      <c r="D150" s="225">
        <v>31.05094102095741</v>
      </c>
      <c r="E150" s="221">
        <v>34.676985665128377</v>
      </c>
      <c r="F150" s="225">
        <v>40.022969444958363</v>
      </c>
      <c r="G150" s="225">
        <v>47.234465572659964</v>
      </c>
      <c r="H150" s="225">
        <v>46.089028247887967</v>
      </c>
      <c r="I150" s="226">
        <v>44.812228539962121</v>
      </c>
      <c r="J150" s="226">
        <v>43.435853343869617</v>
      </c>
      <c r="K150" s="227">
        <v>42.051278291855191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0.85576241800522956</v>
      </c>
      <c r="D151" s="225">
        <v>0.95740524411399275</v>
      </c>
      <c r="E151" s="221">
        <v>1.0514462807297766</v>
      </c>
      <c r="F151" s="225">
        <v>1.2163735854633091</v>
      </c>
      <c r="G151" s="225">
        <v>1.3970641523466931</v>
      </c>
      <c r="H151" s="225">
        <v>1.6066766614514001</v>
      </c>
      <c r="I151" s="226">
        <v>1.8368022788608196</v>
      </c>
      <c r="J151" s="226">
        <v>2.0840641305801175</v>
      </c>
      <c r="K151" s="227">
        <v>2.3505460457674983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4.393802858551011E-2</v>
      </c>
      <c r="D152" s="225">
        <v>4.5491611631345498E-2</v>
      </c>
      <c r="E152" s="221">
        <v>4.815580088713653E-2</v>
      </c>
      <c r="F152" s="225">
        <v>5.0524672252341064E-2</v>
      </c>
      <c r="G152" s="225">
        <v>5.2627757516017767E-2</v>
      </c>
      <c r="H152" s="225">
        <v>5.4777249876786629E-2</v>
      </c>
      <c r="I152" s="226">
        <v>5.6765372104485005E-2</v>
      </c>
      <c r="J152" s="226">
        <v>5.8436027599802889E-2</v>
      </c>
      <c r="K152" s="227">
        <v>5.9660542138984765E-2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0.55522776269955421</v>
      </c>
      <c r="D153" s="225">
        <v>0.59129147305147445</v>
      </c>
      <c r="E153" s="221">
        <v>0.61876205085283631</v>
      </c>
      <c r="F153" s="225">
        <v>0.63518546858333036</v>
      </c>
      <c r="G153" s="225">
        <v>0.64951811944619176</v>
      </c>
      <c r="H153" s="225">
        <v>0.66162680786877281</v>
      </c>
      <c r="I153" s="226">
        <v>0.67197973647007947</v>
      </c>
      <c r="J153" s="226">
        <v>0.6801813547616411</v>
      </c>
      <c r="K153" s="227">
        <v>0.68486741718117994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3.5343000000000006E-2</v>
      </c>
      <c r="D154" s="225">
        <v>3.7163000000000002E-2</v>
      </c>
      <c r="E154" s="221">
        <v>3.6935542377563128E-2</v>
      </c>
      <c r="F154" s="225">
        <v>3.6322238621819943E-2</v>
      </c>
      <c r="G154" s="225">
        <v>3.5687703803622219E-2</v>
      </c>
      <c r="H154" s="225">
        <v>3.5143229782610683E-2</v>
      </c>
      <c r="I154" s="226">
        <v>3.4719635842993528E-2</v>
      </c>
      <c r="J154" s="226">
        <v>3.4383705645124142E-2</v>
      </c>
      <c r="K154" s="227">
        <v>3.4057363669008425E-2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6.3899907066047867E-2</v>
      </c>
      <c r="D155" s="225">
        <v>6.5926503047048959E-2</v>
      </c>
      <c r="E155" s="221">
        <v>6.9005108290966552E-2</v>
      </c>
      <c r="F155" s="225">
        <v>7.2492042860799327E-2</v>
      </c>
      <c r="G155" s="225">
        <v>7.6272290940096507E-2</v>
      </c>
      <c r="H155" s="225">
        <v>7.9500599565368438E-2</v>
      </c>
      <c r="I155" s="226">
        <v>8.2782896123957631E-2</v>
      </c>
      <c r="J155" s="226">
        <v>8.6291598881753348E-2</v>
      </c>
      <c r="K155" s="227">
        <v>9.0071817866031384E-2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1.2343605079268165E-2</v>
      </c>
      <c r="D156" s="225">
        <v>1.4635611231838437E-2</v>
      </c>
      <c r="E156" s="221">
        <v>1.7031208121033467E-2</v>
      </c>
      <c r="F156" s="225">
        <v>1.9750712785392536E-2</v>
      </c>
      <c r="G156" s="225">
        <v>2.2472916236558175E-2</v>
      </c>
      <c r="H156" s="225">
        <v>2.5003238234320494E-2</v>
      </c>
      <c r="I156" s="226">
        <v>2.773534777460241E-2</v>
      </c>
      <c r="J156" s="226">
        <v>3.0553185203139797E-2</v>
      </c>
      <c r="K156" s="227">
        <v>3.3419451627368313E-2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5.5798362575203431E-3</v>
      </c>
      <c r="D157" s="225">
        <v>6.1192273276904473E-3</v>
      </c>
      <c r="E157" s="221">
        <v>6.7712422137076135E-3</v>
      </c>
      <c r="F157" s="225">
        <v>7.5811229612539966E-3</v>
      </c>
      <c r="G157" s="225">
        <v>8.4616101779660374E-3</v>
      </c>
      <c r="H157" s="225">
        <v>9.3374769304381995E-3</v>
      </c>
      <c r="I157" s="226">
        <v>1.016126720054005E-2</v>
      </c>
      <c r="J157" s="226">
        <v>1.0944484019035462E-2</v>
      </c>
      <c r="K157" s="227">
        <v>1.1724524268365956E-2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12.549348</v>
      </c>
      <c r="D158" s="225">
        <v>14.305808999999998</v>
      </c>
      <c r="E158" s="221">
        <v>16.062270000000002</v>
      </c>
      <c r="F158" s="225">
        <v>18.322953372082441</v>
      </c>
      <c r="G158" s="225">
        <v>20.267920401508469</v>
      </c>
      <c r="H158" s="225">
        <v>21.894577163262035</v>
      </c>
      <c r="I158" s="226">
        <v>23.300619839073715</v>
      </c>
      <c r="J158" s="226">
        <v>24.759901125701582</v>
      </c>
      <c r="K158" s="227">
        <v>26.484516376209815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1.4078749168820786</v>
      </c>
      <c r="D159" s="225">
        <v>1.636341944153904</v>
      </c>
      <c r="E159" s="221">
        <v>1.8790800000000001</v>
      </c>
      <c r="F159" s="225">
        <v>2.160957230243568</v>
      </c>
      <c r="G159" s="225">
        <v>2.4787380659824625</v>
      </c>
      <c r="H159" s="225">
        <v>2.823223123354913</v>
      </c>
      <c r="I159" s="226">
        <v>3.1868801626650791</v>
      </c>
      <c r="J159" s="226">
        <v>3.5646755488204551</v>
      </c>
      <c r="K159" s="227">
        <v>3.9536617765667343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1.68462</v>
      </c>
      <c r="D160" s="225">
        <v>2.1504262500000002</v>
      </c>
      <c r="E160" s="221">
        <v>2.4074439402678567</v>
      </c>
      <c r="F160" s="225">
        <v>2.3751082384384299</v>
      </c>
      <c r="G160" s="225">
        <v>2.3252930601222257</v>
      </c>
      <c r="H160" s="225">
        <v>2.2720894365977706</v>
      </c>
      <c r="I160" s="226">
        <v>2.2199698116151314</v>
      </c>
      <c r="J160" s="226">
        <v>2.1672493019267782</v>
      </c>
      <c r="K160" s="227">
        <v>2.1122848139485919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4.1271890138927812E-2</v>
      </c>
      <c r="D161" s="225">
        <v>4.3680000000000004E-2</v>
      </c>
      <c r="E161" s="221">
        <v>4.6144071746006328E-2</v>
      </c>
      <c r="F161" s="225">
        <v>4.8900194579012686E-2</v>
      </c>
      <c r="G161" s="225">
        <v>5.149659286543621E-2</v>
      </c>
      <c r="H161" s="225">
        <v>5.3880802338151124E-2</v>
      </c>
      <c r="I161" s="226">
        <v>5.5950809144412902E-2</v>
      </c>
      <c r="J161" s="226">
        <v>5.7619172839011926E-2</v>
      </c>
      <c r="K161" s="227">
        <v>5.8821187492493127E-2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1.4272369249877563</v>
      </c>
      <c r="D162" s="225">
        <v>1.5172134892199587</v>
      </c>
      <c r="E162" s="221">
        <v>1.4491961229586789</v>
      </c>
      <c r="F162" s="225">
        <v>1.6191747484370833</v>
      </c>
      <c r="G162" s="225">
        <v>1.8282512780102718</v>
      </c>
      <c r="H162" s="225">
        <v>2.0405176584164608</v>
      </c>
      <c r="I162" s="226">
        <v>2.2872834565746327</v>
      </c>
      <c r="J162" s="226">
        <v>2.5767906457669776</v>
      </c>
      <c r="K162" s="227">
        <v>2.9138125399352286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0.50350448382699442</v>
      </c>
      <c r="D163" s="225">
        <v>0.64436816217951609</v>
      </c>
      <c r="E163" s="221">
        <v>0.83488602375722443</v>
      </c>
      <c r="F163" s="225">
        <v>1.0111913903812786</v>
      </c>
      <c r="G163" s="225">
        <v>1.214929598275464</v>
      </c>
      <c r="H163" s="225">
        <v>1.3861988082041079</v>
      </c>
      <c r="I163" s="226">
        <v>1.6030443821688138</v>
      </c>
      <c r="J163" s="226">
        <v>1.8455367741007407</v>
      </c>
      <c r="K163" s="227">
        <v>2.1102284227630821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0.46977000000000002</v>
      </c>
      <c r="D164" s="225">
        <v>0.64785000000000004</v>
      </c>
      <c r="E164" s="221">
        <v>1.2068021000000009</v>
      </c>
      <c r="F164" s="225">
        <v>1.73607</v>
      </c>
      <c r="G164" s="225">
        <v>1.853691</v>
      </c>
      <c r="H164" s="225">
        <v>1.813812</v>
      </c>
      <c r="I164" s="226">
        <v>1.7738699999999998</v>
      </c>
      <c r="J164" s="226">
        <v>1.7339279999999999</v>
      </c>
      <c r="K164" s="227">
        <v>1.693986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0.3451099408543668</v>
      </c>
      <c r="D165" s="225">
        <v>0.37646861748693117</v>
      </c>
      <c r="E165" s="221">
        <v>0.43892448439813053</v>
      </c>
      <c r="F165" s="225">
        <v>0.48645284841554948</v>
      </c>
      <c r="G165" s="225">
        <v>0.36079998605667124</v>
      </c>
      <c r="H165" s="225">
        <v>0.35724734713201417</v>
      </c>
      <c r="I165" s="226">
        <v>0.35147385858552482</v>
      </c>
      <c r="J165" s="226">
        <v>0.34358506931244998</v>
      </c>
      <c r="K165" s="227">
        <v>0.33418545387328186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0.11031193074215909</v>
      </c>
      <c r="D166" s="225">
        <v>0.132007649377513</v>
      </c>
      <c r="E166" s="221">
        <v>0.15644281313080716</v>
      </c>
      <c r="F166" s="225">
        <v>0.18213318292715555</v>
      </c>
      <c r="G166" s="225">
        <v>0.20937398176416774</v>
      </c>
      <c r="H166" s="225">
        <v>0.23684081542379282</v>
      </c>
      <c r="I166" s="226">
        <v>0.26413104031952739</v>
      </c>
      <c r="J166" s="226">
        <v>0.2912719919032502</v>
      </c>
      <c r="K166" s="227">
        <v>0.31821503092036996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0.64515253124661487</v>
      </c>
      <c r="D167" s="225">
        <v>0.70377696845203486</v>
      </c>
      <c r="E167" s="221">
        <v>0.76595999699430695</v>
      </c>
      <c r="F167" s="225">
        <v>0.85614235495253277</v>
      </c>
      <c r="G167" s="225">
        <v>0.97493247405707195</v>
      </c>
      <c r="H167" s="225">
        <v>1.1150021358338957</v>
      </c>
      <c r="I167" s="226">
        <v>1.2768149396575819</v>
      </c>
      <c r="J167" s="226">
        <v>1.4620486594591449</v>
      </c>
      <c r="K167" s="227">
        <v>1.672471939985666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14.05467</v>
      </c>
      <c r="D168" s="225">
        <v>15.362584483242539</v>
      </c>
      <c r="E168" s="221">
        <v>16.394390163942035</v>
      </c>
      <c r="F168" s="225">
        <v>17.274553158633353</v>
      </c>
      <c r="G168" s="225">
        <v>17.865970839153974</v>
      </c>
      <c r="H168" s="225">
        <v>17.566623983069196</v>
      </c>
      <c r="I168" s="226">
        <v>17.655172560633606</v>
      </c>
      <c r="J168" s="226">
        <v>17.722404184474534</v>
      </c>
      <c r="K168" s="227">
        <v>17.773166874479674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4.2</v>
      </c>
      <c r="D169" s="225">
        <v>6.6913636363636373</v>
      </c>
      <c r="E169" s="221">
        <v>9.1827272727272735</v>
      </c>
      <c r="F169" s="225">
        <v>9.8507733840597229</v>
      </c>
      <c r="G169" s="225">
        <v>9.9802378348584249</v>
      </c>
      <c r="H169" s="225">
        <v>10.078556049919312</v>
      </c>
      <c r="I169" s="226">
        <v>10.129160397946396</v>
      </c>
      <c r="J169" s="226">
        <v>10.131315843946211</v>
      </c>
      <c r="K169" s="227">
        <v>10.055515308944706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4.7603452589070008</v>
      </c>
      <c r="D170" s="225">
        <v>6.7868822483280002</v>
      </c>
      <c r="E170" s="221">
        <v>8.7854630023650007</v>
      </c>
      <c r="F170" s="225">
        <v>9.8653982276640004</v>
      </c>
      <c r="G170" s="225">
        <v>11.944631231163896</v>
      </c>
      <c r="H170" s="225">
        <v>11.924896502830807</v>
      </c>
      <c r="I170" s="226">
        <v>11.818299394545903</v>
      </c>
      <c r="J170" s="226">
        <v>11.658691531467465</v>
      </c>
      <c r="K170" s="227">
        <v>11.476976141943821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9.3815227877747329</v>
      </c>
      <c r="D171" s="225">
        <v>9.9960000000000004</v>
      </c>
      <c r="E171" s="221">
        <v>10.515381432074529</v>
      </c>
      <c r="F171" s="225">
        <v>11.093414806611129</v>
      </c>
      <c r="G171" s="225">
        <v>11.639706512522649</v>
      </c>
      <c r="H171" s="225">
        <v>12.109763353327324</v>
      </c>
      <c r="I171" s="226">
        <v>12.504300029194813</v>
      </c>
      <c r="J171" s="226">
        <v>12.826313303364893</v>
      </c>
      <c r="K171" s="227">
        <v>13.088543883101222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0.45374155855884435</v>
      </c>
      <c r="D172" s="225">
        <v>0.52500000000000002</v>
      </c>
      <c r="E172" s="221">
        <v>0.59560089786569526</v>
      </c>
      <c r="F172" s="225">
        <v>0.65776726220470561</v>
      </c>
      <c r="G172" s="225">
        <v>0.73122646280158843</v>
      </c>
      <c r="H172" s="225">
        <v>0.81541435339615831</v>
      </c>
      <c r="I172" s="226">
        <v>0.90646813111277114</v>
      </c>
      <c r="J172" s="226">
        <v>1.000889402854384</v>
      </c>
      <c r="K172" s="227">
        <v>1.098408828321465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1.8426872120391791E-2</v>
      </c>
      <c r="D173" s="225">
        <v>1.8801522900178023E-2</v>
      </c>
      <c r="E173" s="221">
        <v>2.0185728478366683E-2</v>
      </c>
      <c r="F173" s="225">
        <v>2.1493062269548002E-2</v>
      </c>
      <c r="G173" s="225">
        <v>2.2712322556125285E-2</v>
      </c>
      <c r="H173" s="225">
        <v>2.3936763637091036E-2</v>
      </c>
      <c r="I173" s="226">
        <v>2.5082279282823382E-2</v>
      </c>
      <c r="J173" s="226">
        <v>2.6140188162184885E-2</v>
      </c>
      <c r="K173" s="227">
        <v>2.7076885122385444E-2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1.9910846151835939E-2</v>
      </c>
      <c r="D174" s="225">
        <v>2.2666917056314306E-2</v>
      </c>
      <c r="E174" s="221">
        <v>2.5835386796473275E-2</v>
      </c>
      <c r="F174" s="225">
        <v>2.8433770479115827E-2</v>
      </c>
      <c r="G174" s="225">
        <v>3.0580999772845147E-2</v>
      </c>
      <c r="H174" s="225">
        <v>3.2423062962099312E-2</v>
      </c>
      <c r="I174" s="226">
        <v>3.4175374071780944E-2</v>
      </c>
      <c r="J174" s="226">
        <v>3.5806856387875965E-2</v>
      </c>
      <c r="K174" s="227">
        <v>3.7283000303543222E-2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2.874223846766895</v>
      </c>
      <c r="D175" s="225">
        <v>2.6969070364123442</v>
      </c>
      <c r="E175" s="221">
        <v>2.4144560007222902</v>
      </c>
      <c r="F175" s="225">
        <v>1.9226182798478713</v>
      </c>
      <c r="G175" s="225">
        <v>1.3694764436886873</v>
      </c>
      <c r="H175" s="225">
        <v>1.3813828478397578</v>
      </c>
      <c r="I175" s="226">
        <v>1.3952628617445839</v>
      </c>
      <c r="J175" s="226">
        <v>1.4059169133884539</v>
      </c>
      <c r="K175" s="227">
        <v>1.4072566498558461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0.68816184045000006</v>
      </c>
      <c r="D176" s="225">
        <v>0.52624136785500009</v>
      </c>
      <c r="E176" s="221">
        <v>0.40031886194999999</v>
      </c>
      <c r="F176" s="225">
        <v>0.29541318901500002</v>
      </c>
      <c r="G176" s="225">
        <v>0.21241586033530804</v>
      </c>
      <c r="H176" s="225">
        <v>0.21448818219279259</v>
      </c>
      <c r="I176" s="226">
        <v>0.21596283142485642</v>
      </c>
      <c r="J176" s="226">
        <v>0.21662035490339626</v>
      </c>
      <c r="K176" s="227">
        <v>0.21611061956496044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1.6023559263750251</v>
      </c>
      <c r="D177" s="225">
        <v>1.9300623468246934</v>
      </c>
      <c r="E177" s="221">
        <v>2.2890125988571182</v>
      </c>
      <c r="F177" s="225">
        <v>2.6771598026200731</v>
      </c>
      <c r="G177" s="225">
        <v>3.1368663234049947</v>
      </c>
      <c r="H177" s="225">
        <v>3.6086594402336081</v>
      </c>
      <c r="I177" s="226">
        <v>4.0470503552779231</v>
      </c>
      <c r="J177" s="226">
        <v>4.491608533661263</v>
      </c>
      <c r="K177" s="227">
        <v>4.9366715773933203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0.65100000000000002</v>
      </c>
      <c r="D178" s="225">
        <v>0.56700000000000006</v>
      </c>
      <c r="E178" s="221">
        <v>0.42</v>
      </c>
      <c r="F178" s="225">
        <v>0.45642145393233863</v>
      </c>
      <c r="G178" s="225">
        <v>0.49390048898097993</v>
      </c>
      <c r="H178" s="225">
        <v>0.54036968360309456</v>
      </c>
      <c r="I178" s="226">
        <v>0.58533768238662709</v>
      </c>
      <c r="J178" s="226">
        <v>0.62732083576652842</v>
      </c>
      <c r="K178" s="227">
        <v>0.66643016020278323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0.3487092</v>
      </c>
      <c r="D179" s="225">
        <v>0.36037379227908123</v>
      </c>
      <c r="E179" s="221">
        <v>0.408328700488439</v>
      </c>
      <c r="F179" s="225">
        <v>0.45748557728730127</v>
      </c>
      <c r="G179" s="225">
        <v>0.50741609812378519</v>
      </c>
      <c r="H179" s="225">
        <v>0.55865023332754704</v>
      </c>
      <c r="I179" s="226">
        <v>0.60547396889247707</v>
      </c>
      <c r="J179" s="226">
        <v>0.64713032720018826</v>
      </c>
      <c r="K179" s="227">
        <v>0.68470258916425542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0.39001394852082372</v>
      </c>
      <c r="D180" s="225">
        <v>1.1530225000000001</v>
      </c>
      <c r="E180" s="221">
        <v>4.8635999999999999</v>
      </c>
      <c r="F180" s="225">
        <v>5.0479790012424335</v>
      </c>
      <c r="G180" s="225">
        <v>5.2171817892761911</v>
      </c>
      <c r="H180" s="225">
        <v>5.3590355112616477</v>
      </c>
      <c r="I180" s="226">
        <v>5.4728732164526557</v>
      </c>
      <c r="J180" s="226">
        <v>5.5589331183799402</v>
      </c>
      <c r="K180" s="227">
        <v>5.6102616918005284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8.0052819417166021E-2</v>
      </c>
      <c r="D181" s="225">
        <v>9.1634797068466417E-2</v>
      </c>
      <c r="E181" s="221">
        <v>0.1052323954248461</v>
      </c>
      <c r="F181" s="225">
        <v>0.11369193820994625</v>
      </c>
      <c r="G181" s="225">
        <v>0.12800751303569702</v>
      </c>
      <c r="H181" s="225">
        <v>0.14331219335073322</v>
      </c>
      <c r="I181" s="226">
        <v>0.1602616249167923</v>
      </c>
      <c r="J181" s="226">
        <v>0.17851993791076309</v>
      </c>
      <c r="K181" s="227">
        <v>0.1979259578922728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3.2313076725001091E-3</v>
      </c>
      <c r="D182" s="225">
        <v>3.6540000000000001E-3</v>
      </c>
      <c r="E182" s="221">
        <v>9.1560000000000002E-2</v>
      </c>
      <c r="F182" s="225">
        <v>0.10493303795768449</v>
      </c>
      <c r="G182" s="225">
        <v>0.1204299316508369</v>
      </c>
      <c r="H182" s="225">
        <v>0.13773745810359872</v>
      </c>
      <c r="I182" s="226">
        <v>0.15627777191529771</v>
      </c>
      <c r="J182" s="226">
        <v>0.17576484466301806</v>
      </c>
      <c r="K182" s="227">
        <v>0.19628303773492439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1.6386061433880751E-2</v>
      </c>
      <c r="D183" s="225">
        <v>1.6934659000667068E-2</v>
      </c>
      <c r="E183" s="221">
        <v>1.8206715161526003E-2</v>
      </c>
      <c r="F183" s="225">
        <v>2.0002287093802616E-2</v>
      </c>
      <c r="G183" s="225">
        <v>2.1805152314094217E-2</v>
      </c>
      <c r="H183" s="225">
        <v>2.3340478383787052E-2</v>
      </c>
      <c r="I183" s="226">
        <v>2.5069343413487502E-2</v>
      </c>
      <c r="J183" s="226">
        <v>2.6819020996791707E-2</v>
      </c>
      <c r="K183" s="227">
        <v>2.8472462755312723E-2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0.33356400000000003</v>
      </c>
      <c r="D184" s="225">
        <v>0.33598921649249652</v>
      </c>
      <c r="E184" s="221">
        <v>0.33265673623653513</v>
      </c>
      <c r="F184" s="225">
        <v>0.32864792725239006</v>
      </c>
      <c r="G184" s="225">
        <v>0.32652220878608734</v>
      </c>
      <c r="H184" s="225">
        <v>0.32484055527255273</v>
      </c>
      <c r="I184" s="226">
        <v>0.32123329155688918</v>
      </c>
      <c r="J184" s="226">
        <v>0.31460261254042227</v>
      </c>
      <c r="K184" s="227">
        <v>0.3060181540309867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0.62187503376472664</v>
      </c>
      <c r="D185" s="225">
        <v>0.6798338122076818</v>
      </c>
      <c r="E185" s="221">
        <v>0.72461560368320432</v>
      </c>
      <c r="F185" s="225">
        <v>0.76337972974410651</v>
      </c>
      <c r="G185" s="225">
        <v>0.80197859816313954</v>
      </c>
      <c r="H185" s="225">
        <v>0.84039933368864561</v>
      </c>
      <c r="I185" s="226">
        <v>0.87542092703966856</v>
      </c>
      <c r="J185" s="226">
        <v>0.90410251926397434</v>
      </c>
      <c r="K185" s="227">
        <v>0.92520195152366491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6.3864557992620004</v>
      </c>
      <c r="D186" s="225">
        <v>20.313775944</v>
      </c>
      <c r="E186" s="221">
        <v>29.042563033176005</v>
      </c>
      <c r="F186" s="225">
        <v>29.752334304000001</v>
      </c>
      <c r="G186" s="225">
        <v>30.562023925123235</v>
      </c>
      <c r="H186" s="225">
        <v>32.415654278062725</v>
      </c>
      <c r="I186" s="226">
        <v>34.078733829515393</v>
      </c>
      <c r="J186" s="226">
        <v>35.54827763711782</v>
      </c>
      <c r="K186" s="227">
        <v>36.822902233702749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0.29357964659965374</v>
      </c>
      <c r="D187" s="225">
        <v>0.33162500000000006</v>
      </c>
      <c r="E187" s="221">
        <v>0.38325000000000004</v>
      </c>
      <c r="F187" s="225">
        <v>0.51689101257228276</v>
      </c>
      <c r="G187" s="225">
        <v>0.54756222172603453</v>
      </c>
      <c r="H187" s="225">
        <v>0.5797566793498321</v>
      </c>
      <c r="I187" s="226">
        <v>0.61269353359064216</v>
      </c>
      <c r="J187" s="226">
        <v>0.64281096518129333</v>
      </c>
      <c r="K187" s="227">
        <v>0.66787757303452711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3.9170714664509268E-3</v>
      </c>
      <c r="D188" s="225">
        <v>4.2226437712164803E-3</v>
      </c>
      <c r="E188" s="221">
        <v>4.5319866470925809E-3</v>
      </c>
      <c r="F188" s="225">
        <v>4.7540757867057977E-3</v>
      </c>
      <c r="G188" s="225">
        <v>4.9711504803443881E-3</v>
      </c>
      <c r="H188" s="225">
        <v>5.2077482024829756E-3</v>
      </c>
      <c r="I188" s="226">
        <v>5.4786360798033604E-3</v>
      </c>
      <c r="J188" s="226">
        <v>5.7693779438206909E-3</v>
      </c>
      <c r="K188" s="227">
        <v>6.0521904243835533E-3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5.3289365794315181E-2</v>
      </c>
      <c r="D189" s="225">
        <v>6.3161461463394283E-2</v>
      </c>
      <c r="E189" s="221">
        <v>7.3132920464496765E-2</v>
      </c>
      <c r="F189" s="225">
        <v>8.6087788848043953E-2</v>
      </c>
      <c r="G189" s="225">
        <v>0.10196031487982421</v>
      </c>
      <c r="H189" s="225">
        <v>0.12193373975731826</v>
      </c>
      <c r="I189" s="226">
        <v>0.14559365171230151</v>
      </c>
      <c r="J189" s="226">
        <v>0.17323195877121914</v>
      </c>
      <c r="K189" s="227">
        <v>0.20541288701210639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5.2724700000000002</v>
      </c>
      <c r="D190" s="225">
        <v>5.7569399999999993</v>
      </c>
      <c r="E190" s="221">
        <v>6.0944099999999999</v>
      </c>
      <c r="F190" s="225">
        <v>6.6655616999999996</v>
      </c>
      <c r="G190" s="225">
        <v>7.1672335162085243</v>
      </c>
      <c r="H190" s="225">
        <v>6.9451746569327746</v>
      </c>
      <c r="I190" s="226">
        <v>6.7167539849109055</v>
      </c>
      <c r="J190" s="226">
        <v>6.4763201676752011</v>
      </c>
      <c r="K190" s="227">
        <v>6.2323768745551895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1.179379768315878</v>
      </c>
      <c r="D191" s="225">
        <v>1.5873466846954478</v>
      </c>
      <c r="E191" s="221">
        <v>2.0790000000000002</v>
      </c>
      <c r="F191" s="225">
        <v>2.6390996413192087</v>
      </c>
      <c r="G191" s="225">
        <v>3.2132039532233292</v>
      </c>
      <c r="H191" s="225">
        <v>3.7325295056653682</v>
      </c>
      <c r="I191" s="226">
        <v>4.1947359442139076</v>
      </c>
      <c r="J191" s="226">
        <v>4.5614605716713941</v>
      </c>
      <c r="K191" s="227">
        <v>4.832903583919097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56.216709057824488</v>
      </c>
      <c r="D192" s="225">
        <v>43.701636124186329</v>
      </c>
      <c r="E192" s="221">
        <v>29.448490621068331</v>
      </c>
      <c r="F192" s="225">
        <v>17.946001647873896</v>
      </c>
      <c r="G192" s="225">
        <v>18.899999999999999</v>
      </c>
      <c r="H192" s="225">
        <v>17.8</v>
      </c>
      <c r="I192" s="226">
        <v>16.899999999999999</v>
      </c>
      <c r="J192" s="226">
        <v>16</v>
      </c>
      <c r="K192" s="227">
        <v>15.1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147.38595393404043</v>
      </c>
      <c r="D193" s="225">
        <v>139.37131009552925</v>
      </c>
      <c r="E193" s="221">
        <v>111.66402665767231</v>
      </c>
      <c r="F193" s="225">
        <v>112.51224075589008</v>
      </c>
      <c r="G193" s="225">
        <v>129.72980367033199</v>
      </c>
      <c r="H193" s="225">
        <v>128.40575977314649</v>
      </c>
      <c r="I193" s="226">
        <v>127.74395502335578</v>
      </c>
      <c r="J193" s="226">
        <v>128</v>
      </c>
      <c r="K193" s="227">
        <v>128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0.99582000000000004</v>
      </c>
      <c r="D194" s="225">
        <v>1.0284225</v>
      </c>
      <c r="E194" s="221">
        <v>1.0629696000000002</v>
      </c>
      <c r="F194" s="225">
        <v>1.0687428708574598</v>
      </c>
      <c r="G194" s="225">
        <v>1.0954223659388189</v>
      </c>
      <c r="H194" s="225">
        <v>1.1186605534683665</v>
      </c>
      <c r="I194" s="226">
        <v>1.1398775813122877</v>
      </c>
      <c r="J194" s="226">
        <v>1.1595134425471207</v>
      </c>
      <c r="K194" s="227">
        <v>1.1761916765625056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3.3433008000000002</v>
      </c>
      <c r="D195" s="225">
        <v>3.5225001000000002</v>
      </c>
      <c r="E195" s="221">
        <v>3.7050006</v>
      </c>
      <c r="F195" s="225">
        <v>3.8142006000000004</v>
      </c>
      <c r="G195" s="225">
        <v>4.0047461616658975</v>
      </c>
      <c r="H195" s="225">
        <v>4.1964923249248534</v>
      </c>
      <c r="I195" s="226">
        <v>4.3927317619217767</v>
      </c>
      <c r="J195" s="226">
        <v>4.5736056830073428</v>
      </c>
      <c r="K195" s="227">
        <v>4.7217137005972134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5.4191472292240889E-2</v>
      </c>
      <c r="D196" s="225">
        <v>6.1864600329231315E-2</v>
      </c>
      <c r="E196" s="221">
        <v>6.9042388042821784E-2</v>
      </c>
      <c r="F196" s="225">
        <v>7.6054214090663999E-2</v>
      </c>
      <c r="G196" s="225">
        <v>8.2995671390203848E-2</v>
      </c>
      <c r="H196" s="225">
        <v>8.9908736691365038E-2</v>
      </c>
      <c r="I196" s="226">
        <v>9.6717797959557317E-2</v>
      </c>
      <c r="J196" s="226">
        <v>0.10330501279684441</v>
      </c>
      <c r="K196" s="227">
        <v>0.10955300924409427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4.8916496151809703</v>
      </c>
      <c r="D197" s="225">
        <v>5.4545382427784972</v>
      </c>
      <c r="E197" s="221">
        <v>5.9465457199918115</v>
      </c>
      <c r="F197" s="225">
        <v>6.3961987059186098</v>
      </c>
      <c r="G197" s="225">
        <v>6.8908130923507027</v>
      </c>
      <c r="H197" s="225">
        <v>7.4102793045919917</v>
      </c>
      <c r="I197" s="226">
        <v>7.91662288408941</v>
      </c>
      <c r="J197" s="226">
        <v>8.4007853338808793</v>
      </c>
      <c r="K197" s="227">
        <v>8.8485963469573949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1.2905352897254294</v>
      </c>
      <c r="D198" s="225">
        <v>2.093035</v>
      </c>
      <c r="E198" s="221">
        <v>5.5969199999999999</v>
      </c>
      <c r="F198" s="225">
        <v>5.9678154614172332</v>
      </c>
      <c r="G198" s="225">
        <v>6.3315891942180222</v>
      </c>
      <c r="H198" s="225">
        <v>6.669314813523723</v>
      </c>
      <c r="I198" s="226">
        <v>6.9783931276676512</v>
      </c>
      <c r="J198" s="226">
        <v>7.2425926547654669</v>
      </c>
      <c r="K198" s="227">
        <v>7.4560111020299908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0.4566816545773123</v>
      </c>
      <c r="D199" s="225">
        <v>0.54663000000000006</v>
      </c>
      <c r="E199" s="221">
        <v>0.64026465775194519</v>
      </c>
      <c r="F199" s="225">
        <v>0.74830672703336654</v>
      </c>
      <c r="G199" s="225">
        <v>0.86419387893532018</v>
      </c>
      <c r="H199" s="225">
        <v>0.98085892211315628</v>
      </c>
      <c r="I199" s="226">
        <v>1.0934198154803396</v>
      </c>
      <c r="J199" s="226">
        <v>1.2009188799432895</v>
      </c>
      <c r="K199" s="227">
        <v>1.3047461239755445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0.3355647601620973</v>
      </c>
      <c r="D200" s="225">
        <v>0.38286006691189184</v>
      </c>
      <c r="E200" s="221">
        <v>0.42926246335990231</v>
      </c>
      <c r="F200" s="225">
        <v>0.46754466756893215</v>
      </c>
      <c r="G200" s="225">
        <v>0.50714861289408009</v>
      </c>
      <c r="H200" s="225">
        <v>0.54752760839921055</v>
      </c>
      <c r="I200" s="226">
        <v>0.58667967246507513</v>
      </c>
      <c r="J200" s="226">
        <v>0.62379151977581782</v>
      </c>
      <c r="K200" s="227">
        <v>0.65815687292060121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0.46766521809533457</v>
      </c>
      <c r="D201" s="225">
        <v>0.51387196235198873</v>
      </c>
      <c r="E201" s="221">
        <v>0.54428816668353419</v>
      </c>
      <c r="F201" s="225">
        <v>0.53597397530614321</v>
      </c>
      <c r="G201" s="225">
        <v>0.53654441756907201</v>
      </c>
      <c r="H201" s="225">
        <v>0.65524148922173864</v>
      </c>
      <c r="I201" s="226">
        <v>0.72903101406740189</v>
      </c>
      <c r="J201" s="226">
        <v>0.79986522619168066</v>
      </c>
      <c r="K201" s="227">
        <v>0.8666008465742332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706.08657468518368</v>
      </c>
      <c r="D202" s="231">
        <f t="shared" ref="D202:K202" si="0">SUM(D7:D201)</f>
        <v>755.43360542837399</v>
      </c>
      <c r="E202" s="231">
        <f t="shared" si="0"/>
        <v>769.80352295973546</v>
      </c>
      <c r="F202" s="231">
        <f t="shared" si="0"/>
        <v>794.03563687455471</v>
      </c>
      <c r="G202" s="231">
        <f t="shared" si="0"/>
        <v>846.73298629312933</v>
      </c>
      <c r="H202" s="231">
        <f t="shared" si="0"/>
        <v>875.59551246200874</v>
      </c>
      <c r="I202" s="232">
        <f t="shared" si="0"/>
        <v>904.97076295272109</v>
      </c>
      <c r="J202" s="232">
        <f t="shared" si="0"/>
        <v>933.28816173891244</v>
      </c>
      <c r="K202" s="233">
        <f t="shared" si="0"/>
        <v>959.38572756327403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20.49453539203876</v>
      </c>
      <c r="D204" s="225">
        <f t="shared" si="1"/>
        <v>24.712839517445399</v>
      </c>
      <c r="E204" s="225">
        <f t="shared" si="1"/>
        <v>28.020782864278285</v>
      </c>
      <c r="F204" s="225">
        <f t="shared" si="1"/>
        <v>32.059403706516207</v>
      </c>
      <c r="G204" s="225">
        <f t="shared" si="1"/>
        <v>35.726205712942814</v>
      </c>
      <c r="H204" s="225">
        <f t="shared" si="1"/>
        <v>39.621370260376509</v>
      </c>
      <c r="I204" s="225">
        <f t="shared" si="1"/>
        <v>43.624121614781309</v>
      </c>
      <c r="J204" s="225">
        <f t="shared" si="1"/>
        <v>47.744171300255452</v>
      </c>
      <c r="K204" s="227">
        <f t="shared" si="1"/>
        <v>51.968633109028886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8.5302181330518181</v>
      </c>
      <c r="D205" s="225">
        <f t="shared" si="2"/>
        <v>9.7739837250874064</v>
      </c>
      <c r="E205" s="225">
        <f t="shared" si="2"/>
        <v>9.1381289928228764</v>
      </c>
      <c r="F205" s="225">
        <f t="shared" si="2"/>
        <v>9.6386491587443839</v>
      </c>
      <c r="G205" s="225">
        <f t="shared" si="2"/>
        <v>10.153152718446563</v>
      </c>
      <c r="H205" s="225">
        <f t="shared" si="2"/>
        <v>10.648391589182109</v>
      </c>
      <c r="I205" s="225">
        <f t="shared" si="2"/>
        <v>11.120263985961888</v>
      </c>
      <c r="J205" s="225">
        <f t="shared" si="2"/>
        <v>11.551412328507746</v>
      </c>
      <c r="K205" s="227">
        <f t="shared" si="2"/>
        <v>11.925224735925266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3.7072180650964701</v>
      </c>
      <c r="D206" s="225">
        <f t="shared" si="3"/>
        <v>4.4371093598339026</v>
      </c>
      <c r="E206" s="221">
        <f t="shared" si="3"/>
        <v>5.6622935365384279</v>
      </c>
      <c r="F206" s="225">
        <f t="shared" si="3"/>
        <v>6.3761072788664155</v>
      </c>
      <c r="G206" s="225">
        <f t="shared" si="3"/>
        <v>7.1818628148255597</v>
      </c>
      <c r="H206" s="225">
        <f t="shared" si="3"/>
        <v>7.9035581459861319</v>
      </c>
      <c r="I206" s="226">
        <f t="shared" si="3"/>
        <v>8.6220017393297272</v>
      </c>
      <c r="J206" s="226">
        <f t="shared" si="3"/>
        <v>9.3344322819063539</v>
      </c>
      <c r="K206" s="227">
        <f t="shared" si="3"/>
        <v>10.029761945316272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33.712303225661273</v>
      </c>
      <c r="D207" s="225">
        <f t="shared" si="4"/>
        <v>37.233201735197113</v>
      </c>
      <c r="E207" s="221">
        <f t="shared" si="4"/>
        <v>40.98143150708443</v>
      </c>
      <c r="F207" s="225">
        <f t="shared" si="4"/>
        <v>44.819375452257496</v>
      </c>
      <c r="G207" s="225">
        <f t="shared" si="4"/>
        <v>48.765795729531632</v>
      </c>
      <c r="H207" s="225">
        <f t="shared" si="4"/>
        <v>52.784661702568712</v>
      </c>
      <c r="I207" s="226">
        <f t="shared" si="4"/>
        <v>56.83965107569442</v>
      </c>
      <c r="J207" s="226">
        <f t="shared" si="4"/>
        <v>60.852168495843948</v>
      </c>
      <c r="K207" s="227">
        <f t="shared" si="4"/>
        <v>64.737765633689577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3.0544540939812275</v>
      </c>
      <c r="D208" s="225">
        <f t="shared" si="5"/>
        <v>3.4352467027459808</v>
      </c>
      <c r="E208" s="221">
        <f t="shared" si="5"/>
        <v>3.825388556529691</v>
      </c>
      <c r="F208" s="225">
        <f t="shared" si="5"/>
        <v>3.9275835387188813</v>
      </c>
      <c r="G208" s="225">
        <f t="shared" si="5"/>
        <v>3.9880069808815612</v>
      </c>
      <c r="H208" s="225">
        <f t="shared" si="5"/>
        <v>3.9688086982453048</v>
      </c>
      <c r="I208" s="226">
        <f t="shared" si="5"/>
        <v>3.9465922860582885</v>
      </c>
      <c r="J208" s="226">
        <f t="shared" si="5"/>
        <v>3.9152124787999343</v>
      </c>
      <c r="K208" s="227">
        <f t="shared" si="5"/>
        <v>3.8706125167254379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54.711727774696342</v>
      </c>
      <c r="D210" s="240">
        <f t="shared" si="6"/>
        <v>65.959035581185972</v>
      </c>
      <c r="E210" s="240">
        <f t="shared" si="6"/>
        <v>78.027729074491901</v>
      </c>
      <c r="F210" s="240">
        <f t="shared" si="6"/>
        <v>86.910627006012902</v>
      </c>
      <c r="G210" s="240">
        <f t="shared" si="6"/>
        <v>95.541511044086661</v>
      </c>
      <c r="H210" s="240">
        <f t="shared" si="6"/>
        <v>103.77392416230047</v>
      </c>
      <c r="I210" s="241">
        <f t="shared" si="6"/>
        <v>112.64344164224926</v>
      </c>
      <c r="J210" s="241">
        <f t="shared" si="6"/>
        <v>121.68118846315517</v>
      </c>
      <c r="K210" s="242">
        <f t="shared" si="6"/>
        <v>130.84161721578414</v>
      </c>
    </row>
    <row r="211" spans="2:11">
      <c r="B211" s="239" t="s">
        <v>25</v>
      </c>
      <c r="C211" s="243">
        <f t="shared" ref="C211:K211" si="7">SUMIF($N$7:$N$208,$B$211,C$7:C$208)</f>
        <v>44.713151688013326</v>
      </c>
      <c r="D211" s="243">
        <f t="shared" si="7"/>
        <v>52.209301848463724</v>
      </c>
      <c r="E211" s="243">
        <f t="shared" si="7"/>
        <v>62.095656126700121</v>
      </c>
      <c r="F211" s="243">
        <f t="shared" si="7"/>
        <v>65.92187153842282</v>
      </c>
      <c r="G211" s="243">
        <f t="shared" si="7"/>
        <v>70.089823321160566</v>
      </c>
      <c r="H211" s="243">
        <f t="shared" si="7"/>
        <v>74.060295901841826</v>
      </c>
      <c r="I211" s="244">
        <f t="shared" si="7"/>
        <v>77.7686541104691</v>
      </c>
      <c r="J211" s="244">
        <f t="shared" si="7"/>
        <v>81.16374628567894</v>
      </c>
      <c r="K211" s="245">
        <f t="shared" si="7"/>
        <v>84.176375288022754</v>
      </c>
    </row>
    <row r="212" spans="2:11">
      <c r="B212" s="239" t="s">
        <v>239</v>
      </c>
      <c r="C212" s="243">
        <f t="shared" ref="C212:K212" si="8">SUMIF($N$7:$N$208,$B$212,C$7:C$208)</f>
        <v>32.531825755117751</v>
      </c>
      <c r="D212" s="243">
        <f t="shared" si="8"/>
        <v>37.631066850370594</v>
      </c>
      <c r="E212" s="243">
        <f t="shared" si="8"/>
        <v>40.757043593843868</v>
      </c>
      <c r="F212" s="243">
        <f t="shared" si="8"/>
        <v>45.461781966634653</v>
      </c>
      <c r="G212" s="243">
        <f t="shared" si="8"/>
        <v>50.517213005683807</v>
      </c>
      <c r="H212" s="243">
        <f t="shared" si="8"/>
        <v>54.896394717255184</v>
      </c>
      <c r="I212" s="244">
        <f t="shared" si="8"/>
        <v>59.307825053429951</v>
      </c>
      <c r="J212" s="244">
        <f t="shared" si="8"/>
        <v>63.602363992530272</v>
      </c>
      <c r="K212" s="245">
        <f t="shared" si="8"/>
        <v>67.931731951581227</v>
      </c>
    </row>
    <row r="213" spans="2:11">
      <c r="B213" s="239" t="s">
        <v>429</v>
      </c>
      <c r="C213" s="243">
        <f t="shared" ref="C213:K213" si="9">SUMIF($N$7:$N$208,$B$213,C$7:C$208)</f>
        <v>391.78631784408202</v>
      </c>
      <c r="D213" s="243">
        <f t="shared" si="9"/>
        <v>400.88690512725429</v>
      </c>
      <c r="E213" s="243">
        <f t="shared" si="9"/>
        <v>367.34588840219413</v>
      </c>
      <c r="F213" s="243">
        <f t="shared" si="9"/>
        <v>357.83996952653769</v>
      </c>
      <c r="G213" s="243">
        <f t="shared" si="9"/>
        <v>373.32362902668615</v>
      </c>
      <c r="H213" s="243">
        <f t="shared" si="9"/>
        <v>376.53243622301363</v>
      </c>
      <c r="I213" s="244">
        <f t="shared" si="9"/>
        <v>380.28259923288522</v>
      </c>
      <c r="J213" s="244">
        <f t="shared" si="9"/>
        <v>384.02596691859208</v>
      </c>
      <c r="K213" s="245">
        <f t="shared" si="9"/>
        <v>386.57239315867037</v>
      </c>
    </row>
    <row r="214" spans="2:11">
      <c r="B214" s="239" t="s">
        <v>430</v>
      </c>
      <c r="C214" s="243">
        <f t="shared" ref="C214:K214" si="10">SUMIF($N$7:$N$208,$B$214,C$7:C$208)</f>
        <v>119.65668942353491</v>
      </c>
      <c r="D214" s="243">
        <f t="shared" si="10"/>
        <v>131.8720695003347</v>
      </c>
      <c r="E214" s="243">
        <f t="shared" si="10"/>
        <v>148.57548753763399</v>
      </c>
      <c r="F214" s="243">
        <f t="shared" si="10"/>
        <v>158.19662073906392</v>
      </c>
      <c r="G214" s="243">
        <f t="shared" si="10"/>
        <v>168.35919343805531</v>
      </c>
      <c r="H214" s="243">
        <f t="shared" si="10"/>
        <v>178.70024642037509</v>
      </c>
      <c r="I214" s="244">
        <f t="shared" si="10"/>
        <v>188.81190679072756</v>
      </c>
      <c r="J214" s="244">
        <f t="shared" si="10"/>
        <v>198.3979343439872</v>
      </c>
      <c r="K214" s="245">
        <f t="shared" si="10"/>
        <v>207.35431543517285</v>
      </c>
    </row>
    <row r="215" spans="2:11">
      <c r="B215" s="239" t="s">
        <v>431</v>
      </c>
      <c r="C215" s="243">
        <f t="shared" ref="C215:K215" si="11">SUMIF($N$7:$N$208,$B$215,C$7:C$208)</f>
        <v>62.686862199739501</v>
      </c>
      <c r="D215" s="243">
        <f t="shared" si="11"/>
        <v>66.875226520764699</v>
      </c>
      <c r="E215" s="243">
        <f t="shared" si="11"/>
        <v>73.001718224871695</v>
      </c>
      <c r="F215" s="243">
        <f t="shared" si="11"/>
        <v>79.704766097882853</v>
      </c>
      <c r="G215" s="243">
        <f t="shared" si="11"/>
        <v>88.90161645745647</v>
      </c>
      <c r="H215" s="243">
        <f t="shared" si="11"/>
        <v>87.632215037222437</v>
      </c>
      <c r="I215" s="244">
        <f t="shared" si="11"/>
        <v>86.156336122960582</v>
      </c>
      <c r="J215" s="244">
        <f t="shared" si="11"/>
        <v>84.416961734968098</v>
      </c>
      <c r="K215" s="245">
        <f t="shared" si="11"/>
        <v>82.509294514042821</v>
      </c>
    </row>
    <row r="216" spans="2:11">
      <c r="B216" s="246" t="s">
        <v>476</v>
      </c>
      <c r="C216" s="247">
        <f t="shared" ref="C216:K217" si="12">SUMIF($O$7:$O$208,$B216,C$7:C$208)</f>
        <v>175.70461652937183</v>
      </c>
      <c r="D216" s="247">
        <f t="shared" si="12"/>
        <v>167.51341988459873</v>
      </c>
      <c r="E216" s="247">
        <f t="shared" si="12"/>
        <v>146.56608520697421</v>
      </c>
      <c r="F216" s="247">
        <f t="shared" si="12"/>
        <v>121.22783475721759</v>
      </c>
      <c r="G216" s="247">
        <f t="shared" si="12"/>
        <v>109.96549681144731</v>
      </c>
      <c r="H216" s="247">
        <f t="shared" si="12"/>
        <v>107.18600093246773</v>
      </c>
      <c r="I216" s="247">
        <f t="shared" si="12"/>
        <v>104.74683566342213</v>
      </c>
      <c r="J216" s="247">
        <f t="shared" si="12"/>
        <v>101.98263110535265</v>
      </c>
      <c r="K216" s="248">
        <f t="shared" si="12"/>
        <v>99.046606259641649</v>
      </c>
    </row>
    <row r="217" spans="2:11" ht="13.5" thickBot="1">
      <c r="B217" s="246" t="s">
        <v>475</v>
      </c>
      <c r="C217" s="247">
        <f t="shared" si="12"/>
        <v>36.76460577780805</v>
      </c>
      <c r="D217" s="247">
        <f t="shared" si="12"/>
        <v>42.681943789213157</v>
      </c>
      <c r="E217" s="247">
        <f t="shared" si="12"/>
        <v>53.115339598116506</v>
      </c>
      <c r="F217" s="247">
        <f t="shared" si="12"/>
        <v>58.846677486397766</v>
      </c>
      <c r="G217" s="247">
        <f t="shared" si="12"/>
        <v>64.331611519728838</v>
      </c>
      <c r="H217" s="247">
        <f t="shared" si="12"/>
        <v>69.772393330579419</v>
      </c>
      <c r="I217" s="247">
        <f t="shared" si="12"/>
        <v>74.985327945040325</v>
      </c>
      <c r="J217" s="247">
        <f t="shared" si="12"/>
        <v>79.991266940534416</v>
      </c>
      <c r="K217" s="248">
        <f t="shared" si="12"/>
        <v>84.915720107571772</v>
      </c>
    </row>
    <row r="218" spans="2:11" ht="13.5" thickBot="1">
      <c r="B218" s="249" t="s">
        <v>428</v>
      </c>
      <c r="C218" s="250">
        <f t="shared" ref="C218:K218" si="13">SUM(C210:C215)</f>
        <v>706.08657468518379</v>
      </c>
      <c r="D218" s="250">
        <f t="shared" si="13"/>
        <v>755.43360542837399</v>
      </c>
      <c r="E218" s="250">
        <f t="shared" si="13"/>
        <v>769.8035229597358</v>
      </c>
      <c r="F218" s="250">
        <f t="shared" si="13"/>
        <v>794.03563687455494</v>
      </c>
      <c r="G218" s="250">
        <f t="shared" si="13"/>
        <v>846.73298629312899</v>
      </c>
      <c r="H218" s="250">
        <f t="shared" si="13"/>
        <v>875.59551246200874</v>
      </c>
      <c r="I218" s="251">
        <f t="shared" si="13"/>
        <v>904.97076295272166</v>
      </c>
      <c r="J218" s="251">
        <f t="shared" si="13"/>
        <v>933.28816173891187</v>
      </c>
      <c r="K218" s="252">
        <f t="shared" si="13"/>
        <v>959.38572756327414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7.7485863258468193E-2</v>
      </c>
      <c r="D221" s="255">
        <f t="shared" ref="D221:K221" si="15">D210/D$218</f>
        <v>8.7312816251778252E-2</v>
      </c>
      <c r="E221" s="255">
        <f t="shared" si="15"/>
        <v>0.10136057675404157</v>
      </c>
      <c r="F221" s="255">
        <f t="shared" si="15"/>
        <v>0.10945431536058804</v>
      </c>
      <c r="G221" s="255">
        <f t="shared" si="15"/>
        <v>0.11283546595055093</v>
      </c>
      <c r="H221" s="255">
        <f t="shared" si="15"/>
        <v>0.11851810874465066</v>
      </c>
      <c r="I221" s="255">
        <f t="shared" si="15"/>
        <v>0.1244719125231387</v>
      </c>
      <c r="J221" s="255">
        <f t="shared" si="15"/>
        <v>0.13037901202607943</v>
      </c>
      <c r="K221" s="256">
        <f t="shared" si="15"/>
        <v>0.13638061673911525</v>
      </c>
    </row>
    <row r="222" spans="2:11" ht="15">
      <c r="B222" s="257" t="s">
        <v>25</v>
      </c>
      <c r="C222" s="258">
        <f t="shared" ref="C222:K226" si="16">C211/C$218</f>
        <v>6.3325310650396038E-2</v>
      </c>
      <c r="D222" s="258">
        <f t="shared" si="16"/>
        <v>6.9111701509304804E-2</v>
      </c>
      <c r="E222" s="258">
        <f t="shared" si="16"/>
        <v>8.0664291958492382E-2</v>
      </c>
      <c r="F222" s="258">
        <f t="shared" si="16"/>
        <v>8.3021300905210427E-2</v>
      </c>
      <c r="G222" s="258">
        <f t="shared" si="16"/>
        <v>8.2776771964445814E-2</v>
      </c>
      <c r="H222" s="258">
        <f t="shared" si="16"/>
        <v>8.4582772350669438E-2</v>
      </c>
      <c r="I222" s="258">
        <f t="shared" si="16"/>
        <v>8.5934990713652445E-2</v>
      </c>
      <c r="J222" s="258">
        <f t="shared" si="16"/>
        <v>8.6965365696328803E-2</v>
      </c>
      <c r="K222" s="259">
        <f t="shared" si="16"/>
        <v>8.7739866113935999E-2</v>
      </c>
    </row>
    <row r="223" spans="2:11" ht="15">
      <c r="B223" s="257" t="s">
        <v>239</v>
      </c>
      <c r="C223" s="258">
        <f t="shared" si="16"/>
        <v>4.6073423460320589E-2</v>
      </c>
      <c r="D223" s="258">
        <f t="shared" si="16"/>
        <v>4.9813863958344334E-2</v>
      </c>
      <c r="E223" s="258">
        <f t="shared" si="16"/>
        <v>5.294473508921009E-2</v>
      </c>
      <c r="F223" s="258">
        <f t="shared" si="16"/>
        <v>5.7254082632335175E-2</v>
      </c>
      <c r="G223" s="258">
        <f t="shared" si="16"/>
        <v>5.9661326325363383E-2</v>
      </c>
      <c r="H223" s="258">
        <f t="shared" si="16"/>
        <v>6.2696066775053377E-2</v>
      </c>
      <c r="I223" s="258">
        <f t="shared" si="16"/>
        <v>6.5535625548743134E-2</v>
      </c>
      <c r="J223" s="258">
        <f t="shared" si="16"/>
        <v>6.81486882615394E-2</v>
      </c>
      <c r="K223" s="259">
        <f t="shared" si="16"/>
        <v>7.0807528192148278E-2</v>
      </c>
    </row>
    <row r="224" spans="2:11" ht="15">
      <c r="B224" s="257" t="s">
        <v>429</v>
      </c>
      <c r="C224" s="258">
        <f t="shared" si="16"/>
        <v>0.55487008518574954</v>
      </c>
      <c r="D224" s="258">
        <f t="shared" si="16"/>
        <v>0.53067126249953966</v>
      </c>
      <c r="E224" s="258">
        <f t="shared" si="16"/>
        <v>0.47719434562968088</v>
      </c>
      <c r="F224" s="258">
        <f t="shared" si="16"/>
        <v>0.45065983553968719</v>
      </c>
      <c r="G224" s="258">
        <f t="shared" si="16"/>
        <v>0.44089888438271602</v>
      </c>
      <c r="H224" s="258">
        <f t="shared" si="16"/>
        <v>0.43003011192265678</v>
      </c>
      <c r="I224" s="258">
        <f t="shared" si="16"/>
        <v>0.42021534263947519</v>
      </c>
      <c r="J224" s="258">
        <f t="shared" si="16"/>
        <v>0.41147630781373146</v>
      </c>
      <c r="K224" s="259">
        <f t="shared" si="16"/>
        <v>0.40293740260293254</v>
      </c>
    </row>
    <row r="225" spans="2:11" ht="15">
      <c r="B225" s="257" t="s">
        <v>430</v>
      </c>
      <c r="C225" s="258">
        <f t="shared" si="16"/>
        <v>0.16946461484115474</v>
      </c>
      <c r="D225" s="258">
        <f t="shared" si="16"/>
        <v>0.17456473812222811</v>
      </c>
      <c r="E225" s="258">
        <f t="shared" si="16"/>
        <v>0.19300442659237499</v>
      </c>
      <c r="F225" s="258">
        <f t="shared" si="16"/>
        <v>0.19923113446362417</v>
      </c>
      <c r="G225" s="258">
        <f t="shared" si="16"/>
        <v>0.19883386635863426</v>
      </c>
      <c r="H225" s="258">
        <f t="shared" si="16"/>
        <v>0.20408995235471666</v>
      </c>
      <c r="I225" s="258">
        <f t="shared" si="16"/>
        <v>0.20863868151350615</v>
      </c>
      <c r="J225" s="258">
        <f t="shared" si="16"/>
        <v>0.21257950382048155</v>
      </c>
      <c r="K225" s="259">
        <f t="shared" si="16"/>
        <v>0.21613237457870901</v>
      </c>
    </row>
    <row r="226" spans="2:11" ht="15.75" thickBot="1">
      <c r="B226" s="260" t="s">
        <v>431</v>
      </c>
      <c r="C226" s="261">
        <f t="shared" si="16"/>
        <v>8.8780702603911008E-2</v>
      </c>
      <c r="D226" s="261">
        <f t="shared" si="16"/>
        <v>8.8525617658804873E-2</v>
      </c>
      <c r="E226" s="261">
        <f t="shared" si="16"/>
        <v>9.4831623976199986E-2</v>
      </c>
      <c r="F226" s="261">
        <f t="shared" si="16"/>
        <v>0.10037933109855489</v>
      </c>
      <c r="G226" s="261">
        <f t="shared" si="16"/>
        <v>0.10499368501828955</v>
      </c>
      <c r="H226" s="261">
        <f t="shared" si="16"/>
        <v>0.10008298785225297</v>
      </c>
      <c r="I226" s="261">
        <f t="shared" si="16"/>
        <v>9.5203447061484398E-2</v>
      </c>
      <c r="J226" s="261">
        <f t="shared" si="16"/>
        <v>9.045112238183925E-2</v>
      </c>
      <c r="K226" s="262">
        <f t="shared" si="16"/>
        <v>8.6002211773158893E-2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6633"/>
  </sheetPr>
  <dimension ref="B1:O227"/>
  <sheetViews>
    <sheetView showGridLines="0" workbookViewId="0">
      <selection sqref="A1:M32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394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329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231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1.3723968388275727</v>
      </c>
      <c r="D7" s="221">
        <v>1.9618487610703927</v>
      </c>
      <c r="E7" s="221">
        <v>2.2470564718644526</v>
      </c>
      <c r="F7" s="221">
        <v>2.6059467953981112</v>
      </c>
      <c r="G7" s="221">
        <v>2.971586976590098</v>
      </c>
      <c r="H7" s="221">
        <v>3.3244623471466768</v>
      </c>
      <c r="I7" s="222">
        <v>3.6709647002265235</v>
      </c>
      <c r="J7" s="222">
        <v>4.0219595433781121</v>
      </c>
      <c r="K7" s="223">
        <v>4.3547480975504573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0.22667687346956406</v>
      </c>
      <c r="D8" s="225">
        <v>0.23711810989960799</v>
      </c>
      <c r="E8" s="221">
        <v>0.24223064655572998</v>
      </c>
      <c r="F8" s="225">
        <v>0.24845593515825595</v>
      </c>
      <c r="G8" s="225">
        <v>0.25518516274540798</v>
      </c>
      <c r="H8" s="225">
        <v>0.26256796997873405</v>
      </c>
      <c r="I8" s="226">
        <v>0.26968935929959803</v>
      </c>
      <c r="J8" s="226">
        <v>0.27504037268567999</v>
      </c>
      <c r="K8" s="227">
        <v>0.27806003198126994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0.26801525499577133</v>
      </c>
      <c r="D9" s="225">
        <v>0.32462639999999998</v>
      </c>
      <c r="E9" s="221">
        <v>0.47775840000000003</v>
      </c>
      <c r="F9" s="225">
        <v>0.51122444406570033</v>
      </c>
      <c r="G9" s="225">
        <v>0.54302529373965358</v>
      </c>
      <c r="H9" s="225">
        <v>0.5752755114887933</v>
      </c>
      <c r="I9" s="226">
        <v>0.60595188118144439</v>
      </c>
      <c r="J9" s="226">
        <v>0.63258013864204965</v>
      </c>
      <c r="K9" s="227">
        <v>0.65378426390354238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3.6780503143859999E-3</v>
      </c>
      <c r="D10" s="225">
        <v>4.4100762533099995E-3</v>
      </c>
      <c r="E10" s="221">
        <v>4.5393557437620009E-3</v>
      </c>
      <c r="F10" s="225">
        <v>5.3079899526359995E-3</v>
      </c>
      <c r="G10" s="225">
        <v>5.8939314619499998E-3</v>
      </c>
      <c r="H10" s="225">
        <v>5.9674966520399993E-3</v>
      </c>
      <c r="I10" s="226">
        <v>5.9713318041300003E-3</v>
      </c>
      <c r="J10" s="226">
        <v>5.9348629942559987E-3</v>
      </c>
      <c r="K10" s="227">
        <v>5.8739886710820009E-3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3.1899977074888782E-3</v>
      </c>
      <c r="D11" s="225">
        <v>3.621599478937951E-3</v>
      </c>
      <c r="E11" s="221">
        <v>3.9900000000000005E-3</v>
      </c>
      <c r="F11" s="225">
        <v>4.62E-3</v>
      </c>
      <c r="G11" s="225">
        <v>1.0662988257332104</v>
      </c>
      <c r="H11" s="225">
        <v>1.1785159294512819</v>
      </c>
      <c r="I11" s="226">
        <v>1.2972037749804708</v>
      </c>
      <c r="J11" s="226">
        <v>1.4212771465522969</v>
      </c>
      <c r="K11" s="227">
        <v>1.5470395381547661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7.7846066337375012E-3</v>
      </c>
      <c r="D12" s="225">
        <v>8.3364035068125009E-3</v>
      </c>
      <c r="E12" s="221">
        <v>9.1421385626812481E-3</v>
      </c>
      <c r="F12" s="225">
        <v>9.8611245498937492E-3</v>
      </c>
      <c r="G12" s="225">
        <v>1.0525634548537501E-2</v>
      </c>
      <c r="H12" s="225">
        <v>1.1215016657774999E-2</v>
      </c>
      <c r="I12" s="226">
        <v>1.1911799736506251E-2</v>
      </c>
      <c r="J12" s="226">
        <v>1.2597420697312503E-2</v>
      </c>
      <c r="K12" s="227">
        <v>1.3233904073774999E-2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4.2510366955223997</v>
      </c>
      <c r="D13" s="225">
        <v>4.6599556376394</v>
      </c>
      <c r="E13" s="221">
        <v>5.5476012141858</v>
      </c>
      <c r="F13" s="225">
        <v>5.8218349923310777</v>
      </c>
      <c r="G13" s="225">
        <v>6.1430716657326876</v>
      </c>
      <c r="H13" s="225">
        <v>6.4534235816895791</v>
      </c>
      <c r="I13" s="226">
        <v>6.7427383692077223</v>
      </c>
      <c r="J13" s="226">
        <v>7.008061668417163</v>
      </c>
      <c r="K13" s="227">
        <v>7.2503350765867154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5.1531479280249919E-2</v>
      </c>
      <c r="D14" s="225">
        <v>4.6830749436000532E-2</v>
      </c>
      <c r="E14" s="221">
        <v>4.6431E-2</v>
      </c>
      <c r="F14" s="225">
        <v>1.3793500000000002E-2</v>
      </c>
      <c r="G14" s="225">
        <v>0.20687521619847596</v>
      </c>
      <c r="H14" s="225">
        <v>0.20807087716006198</v>
      </c>
      <c r="I14" s="226">
        <v>0.21040132476006002</v>
      </c>
      <c r="J14" s="226">
        <v>0.212269671398232</v>
      </c>
      <c r="K14" s="227">
        <v>0.21271538580112798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3.2360088583481277</v>
      </c>
      <c r="D15" s="225">
        <v>2.9072065792153041</v>
      </c>
      <c r="E15" s="221">
        <v>2.5571145230098042</v>
      </c>
      <c r="F15" s="225">
        <v>2.4723016450675681</v>
      </c>
      <c r="G15" s="225">
        <v>2.5742954469857691</v>
      </c>
      <c r="H15" s="225">
        <v>2.7220906018217863</v>
      </c>
      <c r="I15" s="226">
        <v>2.864181585870432</v>
      </c>
      <c r="J15" s="226">
        <v>2.9975963676192112</v>
      </c>
      <c r="K15" s="227">
        <v>3.1175001313922586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0.10184812647774553</v>
      </c>
      <c r="D16" s="225">
        <v>8.8314779341152005E-2</v>
      </c>
      <c r="E16" s="221">
        <v>5.6319352304443834E-2</v>
      </c>
      <c r="F16" s="225">
        <v>3.4455972315749671E-2</v>
      </c>
      <c r="G16" s="225">
        <v>2.7325689951827492E-2</v>
      </c>
      <c r="H16" s="225">
        <v>2.7358550666172491E-2</v>
      </c>
      <c r="I16" s="226">
        <v>2.7344532135068038E-2</v>
      </c>
      <c r="J16" s="226">
        <v>2.7243854198346313E-2</v>
      </c>
      <c r="K16" s="227">
        <v>2.7011334205447119E-2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0.35175000000000001</v>
      </c>
      <c r="D17" s="225">
        <v>0.11981083521526016</v>
      </c>
      <c r="E17" s="221">
        <v>0.12384077988220914</v>
      </c>
      <c r="F17" s="225">
        <v>0.1271158225707934</v>
      </c>
      <c r="G17" s="225">
        <v>0.13168223259894826</v>
      </c>
      <c r="H17" s="225">
        <v>0.13766689477674254</v>
      </c>
      <c r="I17" s="226">
        <v>0.14363955198000583</v>
      </c>
      <c r="J17" s="226">
        <v>0.14831822517157492</v>
      </c>
      <c r="K17" s="227">
        <v>0.15171737741191504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2.9740492592212502E-2</v>
      </c>
      <c r="D18" s="225">
        <v>3.2173712972493752E-2</v>
      </c>
      <c r="E18" s="221">
        <v>3.4286022462431245E-2</v>
      </c>
      <c r="F18" s="225">
        <v>3.5998800927075005E-2</v>
      </c>
      <c r="G18" s="225">
        <v>3.7663169771587499E-2</v>
      </c>
      <c r="H18" s="225">
        <v>3.9382499914143755E-2</v>
      </c>
      <c r="I18" s="226">
        <v>4.097480030161875E-2</v>
      </c>
      <c r="J18" s="226">
        <v>4.2357325668524994E-2</v>
      </c>
      <c r="K18" s="227">
        <v>4.3453275790443752E-2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1.7313254981420356</v>
      </c>
      <c r="D19" s="225">
        <v>1.9813516313569943</v>
      </c>
      <c r="E19" s="221">
        <v>2.1946381015114307</v>
      </c>
      <c r="F19" s="225">
        <v>2.3828700857026259</v>
      </c>
      <c r="G19" s="225">
        <v>2.5521478065998906</v>
      </c>
      <c r="H19" s="225">
        <v>2.7090141334154332</v>
      </c>
      <c r="I19" s="226">
        <v>2.8610874281336596</v>
      </c>
      <c r="J19" s="226">
        <v>3.0019700649392509</v>
      </c>
      <c r="K19" s="227">
        <v>3.1226431205206606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10.575981038438204</v>
      </c>
      <c r="D20" s="225">
        <v>11.78066475765681</v>
      </c>
      <c r="E20" s="221">
        <v>12.971862177313858</v>
      </c>
      <c r="F20" s="225">
        <v>14.04801776608006</v>
      </c>
      <c r="G20" s="225">
        <v>15.001360165075207</v>
      </c>
      <c r="H20" s="225">
        <v>16.022041149130519</v>
      </c>
      <c r="I20" s="226">
        <v>17.154527487548197</v>
      </c>
      <c r="J20" s="226">
        <v>18.314566773865373</v>
      </c>
      <c r="K20" s="227">
        <v>19.374221571134825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1.4910000000000001</v>
      </c>
      <c r="D21" s="225">
        <v>1.5960000000000001</v>
      </c>
      <c r="E21" s="221">
        <v>1.6173814901763299</v>
      </c>
      <c r="F21" s="225">
        <v>1.6549497967133473</v>
      </c>
      <c r="G21" s="225">
        <v>1.6881389754945162</v>
      </c>
      <c r="H21" s="225">
        <v>1.7173981678281285</v>
      </c>
      <c r="I21" s="226">
        <v>1.7407771548755473</v>
      </c>
      <c r="J21" s="226">
        <v>1.7552856010841951</v>
      </c>
      <c r="K21" s="227">
        <v>1.759121031466848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0.71129777863800592</v>
      </c>
      <c r="D22" s="225">
        <v>0.711610936238664</v>
      </c>
      <c r="E22" s="221">
        <v>0.6996500730904861</v>
      </c>
      <c r="F22" s="225">
        <v>0.68399100764693987</v>
      </c>
      <c r="G22" s="225">
        <v>0.67028919464001591</v>
      </c>
      <c r="H22" s="225">
        <v>0.65814877664398796</v>
      </c>
      <c r="I22" s="226">
        <v>0.64494379015781389</v>
      </c>
      <c r="J22" s="226">
        <v>0.62989242199543805</v>
      </c>
      <c r="K22" s="227">
        <v>0.61347071912628592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0.21948545430000002</v>
      </c>
      <c r="D23" s="225">
        <v>0.21782581380000002</v>
      </c>
      <c r="E23" s="221">
        <v>0.1667917944</v>
      </c>
      <c r="F23" s="225">
        <v>0.13296585120000001</v>
      </c>
      <c r="G23" s="225">
        <v>0.12257409488844051</v>
      </c>
      <c r="H23" s="225">
        <v>0.12293002861469551</v>
      </c>
      <c r="I23" s="226">
        <v>0.12306259240801101</v>
      </c>
      <c r="J23" s="226">
        <v>0.12292414891127519</v>
      </c>
      <c r="K23" s="227">
        <v>0.12241099191555964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4.8985041296219265</v>
      </c>
      <c r="D24" s="225">
        <v>5.5735386074848954</v>
      </c>
      <c r="E24" s="221">
        <v>6.3649627651101879</v>
      </c>
      <c r="F24" s="225">
        <v>7.2192142515244919</v>
      </c>
      <c r="G24" s="225">
        <v>8.0721311704971974</v>
      </c>
      <c r="H24" s="225">
        <v>8.9151414926918964</v>
      </c>
      <c r="I24" s="226">
        <v>9.7433689139950665</v>
      </c>
      <c r="J24" s="226">
        <v>10.548395393621247</v>
      </c>
      <c r="K24" s="227">
        <v>11.317260228531861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1.7324093071045574E-2</v>
      </c>
      <c r="D25" s="225">
        <v>2.0789999999999999E-2</v>
      </c>
      <c r="E25" s="221">
        <v>4.3889999999999998E-2</v>
      </c>
      <c r="F25" s="225">
        <v>5.15723612821644E-2</v>
      </c>
      <c r="G25" s="225">
        <v>6.0048507792576679E-2</v>
      </c>
      <c r="H25" s="225">
        <v>6.9282792399896098E-2</v>
      </c>
      <c r="I25" s="226">
        <v>7.9279989273498608E-2</v>
      </c>
      <c r="J25" s="226">
        <v>8.9946438493334488E-2</v>
      </c>
      <c r="K25" s="227">
        <v>0.10110672911958085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3.1961265745900132E-3</v>
      </c>
      <c r="D26" s="225">
        <v>2.9443280924023566E-3</v>
      </c>
      <c r="E26" s="221">
        <v>3.15E-3</v>
      </c>
      <c r="F26" s="225">
        <v>3.4048867582591692E-3</v>
      </c>
      <c r="G26" s="225">
        <v>3.6385871108088829E-3</v>
      </c>
      <c r="H26" s="225">
        <v>3.857324401853855E-3</v>
      </c>
      <c r="I26" s="226">
        <v>4.0673635685425291E-3</v>
      </c>
      <c r="J26" s="226">
        <v>4.2640202055879775E-3</v>
      </c>
      <c r="K26" s="227">
        <v>4.4433533815723437E-3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3.9270000000000006E-2</v>
      </c>
      <c r="D27" s="225">
        <v>0.12243000000000001</v>
      </c>
      <c r="E27" s="221">
        <v>0.36182999999999998</v>
      </c>
      <c r="F27" s="225">
        <v>0.76204462336801027</v>
      </c>
      <c r="G27" s="225">
        <v>0.8354924711641738</v>
      </c>
      <c r="H27" s="225">
        <v>0.90717567040337943</v>
      </c>
      <c r="I27" s="226">
        <v>0.97764629319247554</v>
      </c>
      <c r="J27" s="226">
        <v>1.0468148892357381</v>
      </c>
      <c r="K27" s="227">
        <v>1.1139113460810606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0.3084610036785479</v>
      </c>
      <c r="D28" s="225">
        <v>0.25862592174047999</v>
      </c>
      <c r="E28" s="221">
        <v>0.281392569957366</v>
      </c>
      <c r="F28" s="225">
        <v>0.30893851497877206</v>
      </c>
      <c r="G28" s="225">
        <v>0.32226420416072393</v>
      </c>
      <c r="H28" s="225">
        <v>0.32202921393266398</v>
      </c>
      <c r="I28" s="226">
        <v>0.32019301284200996</v>
      </c>
      <c r="J28" s="226">
        <v>0.31624636242124793</v>
      </c>
      <c r="K28" s="227">
        <v>0.31013187484910398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1.8523452801446341E-3</v>
      </c>
      <c r="D29" s="225">
        <v>2.1643070877345699E-3</v>
      </c>
      <c r="E29" s="221">
        <v>2.4603177260324421E-3</v>
      </c>
      <c r="F29" s="225">
        <v>2.6953169727304679E-3</v>
      </c>
      <c r="G29" s="225">
        <v>2.9724352160302647E-3</v>
      </c>
      <c r="H29" s="225">
        <v>3.1971460317726016E-3</v>
      </c>
      <c r="I29" s="226">
        <v>3.3867188677034316E-3</v>
      </c>
      <c r="J29" s="226">
        <v>3.5521950382509989E-3</v>
      </c>
      <c r="K29" s="227">
        <v>3.6902231866347474E-3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9.1560000000000006</v>
      </c>
      <c r="D30" s="225">
        <v>11.214</v>
      </c>
      <c r="E30" s="221">
        <v>12.558</v>
      </c>
      <c r="F30" s="225">
        <v>13.419</v>
      </c>
      <c r="G30" s="225">
        <v>14.278859308228949</v>
      </c>
      <c r="H30" s="225">
        <v>15.077122582869812</v>
      </c>
      <c r="I30" s="226">
        <v>15.805711716109981</v>
      </c>
      <c r="J30" s="226">
        <v>16.464576083095611</v>
      </c>
      <c r="K30" s="227">
        <v>17.052881403276139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2.5805031953222802E-2</v>
      </c>
      <c r="D31" s="225">
        <v>2.9387003492503127E-2</v>
      </c>
      <c r="E31" s="221">
        <v>3.3193875048094686E-2</v>
      </c>
      <c r="F31" s="225">
        <v>3.6848296229653132E-2</v>
      </c>
      <c r="G31" s="225">
        <v>4.0309246253804068E-2</v>
      </c>
      <c r="H31" s="225">
        <v>4.3841829586235621E-2</v>
      </c>
      <c r="I31" s="226">
        <v>4.7396147811350625E-2</v>
      </c>
      <c r="J31" s="226">
        <v>5.0893934907138748E-2</v>
      </c>
      <c r="K31" s="227">
        <v>5.423080216366969E-2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1.6875413391374998</v>
      </c>
      <c r="D32" s="225">
        <v>1.3174205585625001</v>
      </c>
      <c r="E32" s="221">
        <v>0.86695131915000001</v>
      </c>
      <c r="F32" s="225">
        <v>0.74638887750000005</v>
      </c>
      <c r="G32" s="225">
        <v>0.67994484483884055</v>
      </c>
      <c r="H32" s="225">
        <v>0.65315607646859231</v>
      </c>
      <c r="I32" s="226">
        <v>0.62479546498013505</v>
      </c>
      <c r="J32" s="226">
        <v>0.59519229276940477</v>
      </c>
      <c r="K32" s="227">
        <v>0.56505144482666214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2.2380123412565522E-5</v>
      </c>
      <c r="D33" s="225">
        <v>2.6506922901252131E-5</v>
      </c>
      <c r="E33" s="221">
        <v>3.1017111040141808E-5</v>
      </c>
      <c r="F33" s="225">
        <v>3.7216748372330527E-5</v>
      </c>
      <c r="G33" s="225">
        <v>4.3474708660438536E-5</v>
      </c>
      <c r="H33" s="225">
        <v>5.0674738999296506E-5</v>
      </c>
      <c r="I33" s="226">
        <v>5.8828054827212852E-5</v>
      </c>
      <c r="J33" s="226">
        <v>6.7947429430967421E-5</v>
      </c>
      <c r="K33" s="227">
        <v>7.8034460809765554E-5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4.1289777671561216</v>
      </c>
      <c r="D34" s="225">
        <v>4.4892223887916316</v>
      </c>
      <c r="E34" s="221">
        <v>4.8407450939143537</v>
      </c>
      <c r="F34" s="225">
        <v>5.160464650995471</v>
      </c>
      <c r="G34" s="225">
        <v>5.4504961814225092</v>
      </c>
      <c r="H34" s="225">
        <v>5.7470123630004357</v>
      </c>
      <c r="I34" s="226">
        <v>6.0333095735559077</v>
      </c>
      <c r="J34" s="226">
        <v>6.3008492656003261</v>
      </c>
      <c r="K34" s="227">
        <v>6.5411463615219239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3.9127276824072447E-4</v>
      </c>
      <c r="D35" s="225">
        <v>4.3575456589604612E-4</v>
      </c>
      <c r="E35" s="221">
        <v>7.4399999999999998E-4</v>
      </c>
      <c r="F35" s="225">
        <v>1.4700000000000002E-3</v>
      </c>
      <c r="G35" s="225">
        <v>1.7763896258462142E-3</v>
      </c>
      <c r="H35" s="225">
        <v>2.0845712893187863E-3</v>
      </c>
      <c r="I35" s="226">
        <v>2.4185507302309818E-3</v>
      </c>
      <c r="J35" s="226">
        <v>2.785296543541497E-3</v>
      </c>
      <c r="K35" s="227">
        <v>3.1788645674593451E-3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1.5572860306356007E-2</v>
      </c>
      <c r="D36" s="225">
        <v>1.8711916474117435E-2</v>
      </c>
      <c r="E36" s="221">
        <v>2.0657421196047032E-2</v>
      </c>
      <c r="F36" s="225">
        <v>2.2542658066037967E-2</v>
      </c>
      <c r="G36" s="225">
        <v>2.4586630498941123E-2</v>
      </c>
      <c r="H36" s="225">
        <v>2.6911092421169149E-2</v>
      </c>
      <c r="I36" s="226">
        <v>2.9331998905043944E-2</v>
      </c>
      <c r="J36" s="226">
        <v>3.1608596847194248E-2</v>
      </c>
      <c r="K36" s="227">
        <v>3.363459758130008E-2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0.18947395321922586</v>
      </c>
      <c r="D37" s="225">
        <v>0.21687458158058473</v>
      </c>
      <c r="E37" s="221">
        <v>0.24461331216049984</v>
      </c>
      <c r="F37" s="225">
        <v>0.27519876871951326</v>
      </c>
      <c r="G37" s="225">
        <v>0.3076057236786901</v>
      </c>
      <c r="H37" s="225">
        <v>0.34097674904651015</v>
      </c>
      <c r="I37" s="226">
        <v>0.37419972814651686</v>
      </c>
      <c r="J37" s="226">
        <v>0.40690319015811571</v>
      </c>
      <c r="K37" s="227">
        <v>0.43892577644717551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0.26910825020330997</v>
      </c>
      <c r="D38" s="225">
        <v>0.28672236627988806</v>
      </c>
      <c r="E38" s="221">
        <v>0.30292280824547702</v>
      </c>
      <c r="F38" s="225">
        <v>0.32267702598460563</v>
      </c>
      <c r="G38" s="225">
        <v>0.34061448347200302</v>
      </c>
      <c r="H38" s="225">
        <v>0.35413518589958465</v>
      </c>
      <c r="I38" s="226">
        <v>0.36712548012645768</v>
      </c>
      <c r="J38" s="226">
        <v>0.37894438856058438</v>
      </c>
      <c r="K38" s="227">
        <v>0.38909519140326793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5.3080457161987487E-4</v>
      </c>
      <c r="D39" s="225">
        <v>6.0215375745120106E-4</v>
      </c>
      <c r="E39" s="221">
        <v>6.7200000000000007E-4</v>
      </c>
      <c r="F39" s="225">
        <v>7.3521891884351781E-4</v>
      </c>
      <c r="G39" s="225">
        <v>7.9468360410292656E-4</v>
      </c>
      <c r="H39" s="225">
        <v>8.5301092687826052E-4</v>
      </c>
      <c r="I39" s="226">
        <v>9.1122576325407072E-4</v>
      </c>
      <c r="J39" s="226">
        <v>9.6733304194991285E-4</v>
      </c>
      <c r="K39" s="227">
        <v>1.0184299889336294E-3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0.25171865333019561</v>
      </c>
      <c r="D40" s="225">
        <v>0.28920657530308952</v>
      </c>
      <c r="E40" s="221">
        <v>0.32473751870521234</v>
      </c>
      <c r="F40" s="225">
        <v>0.35600282978066888</v>
      </c>
      <c r="G40" s="225">
        <v>0.39532264492786146</v>
      </c>
      <c r="H40" s="225">
        <v>0.43992354429937075</v>
      </c>
      <c r="I40" s="226">
        <v>0.48882483554020589</v>
      </c>
      <c r="J40" s="226">
        <v>0.54159716486286735</v>
      </c>
      <c r="K40" s="227">
        <v>0.59768592989304148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0.47663092687066377</v>
      </c>
      <c r="D41" s="225">
        <v>0.55237368382456842</v>
      </c>
      <c r="E41" s="221">
        <v>0.6480839213475047</v>
      </c>
      <c r="F41" s="225">
        <v>0.76704829290972998</v>
      </c>
      <c r="G41" s="225">
        <v>0.86029574339957859</v>
      </c>
      <c r="H41" s="225">
        <v>0.94907063621021426</v>
      </c>
      <c r="I41" s="226">
        <v>1.0407963367690716</v>
      </c>
      <c r="J41" s="226">
        <v>1.1353744413004534</v>
      </c>
      <c r="K41" s="227">
        <v>1.2332445029881791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0.20144570941236412</v>
      </c>
      <c r="D42" s="225">
        <v>0.19650483890591958</v>
      </c>
      <c r="E42" s="221">
        <v>0.10487903343551738</v>
      </c>
      <c r="F42" s="225">
        <v>9.8326573576690529E-2</v>
      </c>
      <c r="G42" s="225">
        <v>0.10059411401652883</v>
      </c>
      <c r="H42" s="225">
        <v>0.10472800481833187</v>
      </c>
      <c r="I42" s="226">
        <v>0.10847086593874468</v>
      </c>
      <c r="J42" s="226">
        <v>0.11163854454518851</v>
      </c>
      <c r="K42" s="227">
        <v>0.11403749304923266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113.98726676068016</v>
      </c>
      <c r="D43" s="225">
        <v>120.7383699167992</v>
      </c>
      <c r="E43" s="221">
        <v>125.42933197411118</v>
      </c>
      <c r="F43" s="225">
        <v>128.81687422428257</v>
      </c>
      <c r="G43" s="225">
        <v>132.03053088412042</v>
      </c>
      <c r="H43" s="225">
        <v>135.14445681609681</v>
      </c>
      <c r="I43" s="226">
        <v>137.43069335327363</v>
      </c>
      <c r="J43" s="226">
        <v>138.43257743569941</v>
      </c>
      <c r="K43" s="227">
        <v>138.12012503781523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0.22259999999999999</v>
      </c>
      <c r="D44" s="225">
        <v>0.60774000000000006</v>
      </c>
      <c r="E44" s="221">
        <v>0.39144000000000001</v>
      </c>
      <c r="F44" s="225">
        <v>0.46412771176843298</v>
      </c>
      <c r="G44" s="225">
        <v>0.49452881010265554</v>
      </c>
      <c r="H44" s="225">
        <v>0.52284821380850166</v>
      </c>
      <c r="I44" s="226">
        <v>0.54911677689384475</v>
      </c>
      <c r="J44" s="226">
        <v>0.57272225202623761</v>
      </c>
      <c r="K44" s="227">
        <v>0.59252091536632789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5.5313254937740415E-4</v>
      </c>
      <c r="D45" s="225">
        <v>6.4061580035458423E-4</v>
      </c>
      <c r="E45" s="221">
        <v>7.4581688442836263E-4</v>
      </c>
      <c r="F45" s="225">
        <v>8.6570420379259946E-4</v>
      </c>
      <c r="G45" s="225">
        <v>9.9687881141719654E-4</v>
      </c>
      <c r="H45" s="225">
        <v>1.1379267350260759E-3</v>
      </c>
      <c r="I45" s="226">
        <v>1.289977090128667E-3</v>
      </c>
      <c r="J45" s="226">
        <v>1.4542878866989461E-3</v>
      </c>
      <c r="K45" s="227">
        <v>1.6296707177737928E-3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0.18489473808979556</v>
      </c>
      <c r="D46" s="225">
        <v>0.21622712039545447</v>
      </c>
      <c r="E46" s="221">
        <v>0.25326659531093676</v>
      </c>
      <c r="F46" s="225">
        <v>0.29406915789759108</v>
      </c>
      <c r="G46" s="225">
        <v>0.33665481974654771</v>
      </c>
      <c r="H46" s="225">
        <v>0.38795672250050239</v>
      </c>
      <c r="I46" s="226">
        <v>0.44421104413174795</v>
      </c>
      <c r="J46" s="226">
        <v>0.50274864342084391</v>
      </c>
      <c r="K46" s="227">
        <v>0.56166908725021902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1.290274331886902E-3</v>
      </c>
      <c r="D47" s="225">
        <v>1.5298787395631214E-3</v>
      </c>
      <c r="E47" s="221">
        <v>1.713270413168226E-3</v>
      </c>
      <c r="F47" s="225">
        <v>1.9982713781805171E-3</v>
      </c>
      <c r="G47" s="225">
        <v>2.3433448843333989E-3</v>
      </c>
      <c r="H47" s="225">
        <v>2.731293974259147E-3</v>
      </c>
      <c r="I47" s="226">
        <v>3.1591636117310274E-3</v>
      </c>
      <c r="J47" s="226">
        <v>3.6240649801917392E-3</v>
      </c>
      <c r="K47" s="227">
        <v>4.1179703325594699E-3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2.2316956207874997E-3</v>
      </c>
      <c r="D48" s="225">
        <v>2.2213827944437491E-3</v>
      </c>
      <c r="E48" s="221">
        <v>1.97848540220625E-3</v>
      </c>
      <c r="F48" s="225">
        <v>1.6496882328937497E-3</v>
      </c>
      <c r="G48" s="225">
        <v>1.3938088121999996E-3</v>
      </c>
      <c r="H48" s="225">
        <v>1.1936186537625001E-3</v>
      </c>
      <c r="I48" s="226">
        <v>1.0402608596625001E-3</v>
      </c>
      <c r="J48" s="226">
        <v>9.2463587724375023E-4</v>
      </c>
      <c r="K48" s="227">
        <v>8.3752282648125013E-4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9.491999999999999E-2</v>
      </c>
      <c r="D49" s="225">
        <v>8.8357499999999992E-2</v>
      </c>
      <c r="E49" s="221">
        <v>0.61319999999999997</v>
      </c>
      <c r="F49" s="225">
        <v>0.65519999999999989</v>
      </c>
      <c r="G49" s="225">
        <v>0.70307545600282861</v>
      </c>
      <c r="H49" s="225">
        <v>0.74945562617925654</v>
      </c>
      <c r="I49" s="226">
        <v>0.79364385211458899</v>
      </c>
      <c r="J49" s="226">
        <v>0.83337751182018383</v>
      </c>
      <c r="K49" s="227">
        <v>0.86729629217255477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0.12148705825255342</v>
      </c>
      <c r="D50" s="225">
        <v>0.129325</v>
      </c>
      <c r="E50" s="221">
        <v>7.6649999999999996E-2</v>
      </c>
      <c r="F50" s="225">
        <v>8.5892373401337013E-2</v>
      </c>
      <c r="G50" s="225">
        <v>9.5599479400669624E-2</v>
      </c>
      <c r="H50" s="225">
        <v>0.10575241491377514</v>
      </c>
      <c r="I50" s="226">
        <v>0.11577834476230317</v>
      </c>
      <c r="J50" s="226">
        <v>0.12552800085971938</v>
      </c>
      <c r="K50" s="227">
        <v>0.13493448244901346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0.27873222164401235</v>
      </c>
      <c r="D51" s="225">
        <v>0.35269865993862565</v>
      </c>
      <c r="E51" s="221">
        <v>0.16838710627724998</v>
      </c>
      <c r="F51" s="225">
        <v>0.14292166430499992</v>
      </c>
      <c r="G51" s="225">
        <v>0.17564762318727514</v>
      </c>
      <c r="H51" s="225">
        <v>0.17478494225765426</v>
      </c>
      <c r="I51" s="226">
        <v>0.1733145052163865</v>
      </c>
      <c r="J51" s="226">
        <v>0.17122895244034855</v>
      </c>
      <c r="K51" s="227">
        <v>0.16836958226921075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1.10229</v>
      </c>
      <c r="D52" s="225">
        <v>0.76880999999999999</v>
      </c>
      <c r="E52" s="221">
        <v>0.89128206501866158</v>
      </c>
      <c r="F52" s="225">
        <v>0.90896139006962962</v>
      </c>
      <c r="G52" s="225">
        <v>0.92110419902566898</v>
      </c>
      <c r="H52" s="225">
        <v>0.92946972493190272</v>
      </c>
      <c r="I52" s="226">
        <v>0.93468530799697636</v>
      </c>
      <c r="J52" s="226">
        <v>0.93493088315860529</v>
      </c>
      <c r="K52" s="227">
        <v>0.92905240766377406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5.195271346209001E-2</v>
      </c>
      <c r="D53" s="225">
        <v>5.9085399049109977E-2</v>
      </c>
      <c r="E53" s="221">
        <v>6.412932134784001E-2</v>
      </c>
      <c r="F53" s="225">
        <v>7.047893860811999E-2</v>
      </c>
      <c r="G53" s="225">
        <v>7.6889709111725976E-2</v>
      </c>
      <c r="H53" s="225">
        <v>8.2922751999485997E-2</v>
      </c>
      <c r="I53" s="226">
        <v>8.8325365613687978E-2</v>
      </c>
      <c r="J53" s="226">
        <v>9.2734535376504001E-2</v>
      </c>
      <c r="K53" s="227">
        <v>9.5873502767111984E-2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0.72751080813599989</v>
      </c>
      <c r="D54" s="225">
        <v>0.55881330275399999</v>
      </c>
      <c r="E54" s="221">
        <v>0.45071932817100002</v>
      </c>
      <c r="F54" s="225">
        <v>0.43701000000000001</v>
      </c>
      <c r="G54" s="225">
        <v>0.43975613153528503</v>
      </c>
      <c r="H54" s="225">
        <v>0.43664399810227694</v>
      </c>
      <c r="I54" s="226">
        <v>0.43163976409849086</v>
      </c>
      <c r="J54" s="226">
        <v>0.42434862045827415</v>
      </c>
      <c r="K54" s="227">
        <v>0.41506446479158637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6.6244476028388705E-2</v>
      </c>
      <c r="D55" s="225">
        <v>6.8733749882545853E-2</v>
      </c>
      <c r="E55" s="221">
        <v>7.3665423805218427E-2</v>
      </c>
      <c r="F55" s="225">
        <v>7.386605772339129E-2</v>
      </c>
      <c r="G55" s="225">
        <v>7.488396364118502E-2</v>
      </c>
      <c r="H55" s="225">
        <v>7.5779056166431449E-2</v>
      </c>
      <c r="I55" s="226">
        <v>7.6604445302759422E-2</v>
      </c>
      <c r="J55" s="226">
        <v>7.7359533670131472E-2</v>
      </c>
      <c r="K55" s="227">
        <v>7.7801798550150611E-2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4.073141159792381E-2</v>
      </c>
      <c r="D56" s="225">
        <v>4.5124332390667696E-2</v>
      </c>
      <c r="E56" s="221">
        <v>5.4621112697266508E-2</v>
      </c>
      <c r="F56" s="225">
        <v>5.4375021662849993E-2</v>
      </c>
      <c r="G56" s="225">
        <v>6.0423508466306994E-2</v>
      </c>
      <c r="H56" s="225">
        <v>6.7587238061012245E-2</v>
      </c>
      <c r="I56" s="226">
        <v>7.5214754605194764E-2</v>
      </c>
      <c r="J56" s="226">
        <v>8.297567925324692E-2</v>
      </c>
      <c r="K56" s="227">
        <v>9.0491655199270479E-2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8.4940077588187505E-3</v>
      </c>
      <c r="D57" s="225">
        <v>8.66532200349375E-3</v>
      </c>
      <c r="E57" s="221">
        <v>8.5921616001375014E-3</v>
      </c>
      <c r="F57" s="225">
        <v>8.7507364710937511E-3</v>
      </c>
      <c r="G57" s="225">
        <v>8.8342097007937503E-3</v>
      </c>
      <c r="H57" s="225">
        <v>8.93054363158125E-3</v>
      </c>
      <c r="I57" s="226">
        <v>9.0077078381062495E-3</v>
      </c>
      <c r="J57" s="226">
        <v>9.0236017234125009E-3</v>
      </c>
      <c r="K57" s="227">
        <v>8.9469228263625005E-3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8.7360000000000007E-2</v>
      </c>
      <c r="D58" s="225">
        <v>0.35222250000000005</v>
      </c>
      <c r="E58" s="221">
        <v>0.85448999999999997</v>
      </c>
      <c r="F58" s="225">
        <v>0.9233439438632649</v>
      </c>
      <c r="G58" s="225">
        <v>0.99511297470046833</v>
      </c>
      <c r="H58" s="225">
        <v>1.0688895060088148</v>
      </c>
      <c r="I58" s="226">
        <v>1.1415487498693577</v>
      </c>
      <c r="J58" s="226">
        <v>1.2112814260356197</v>
      </c>
      <c r="K58" s="227">
        <v>1.276812869751746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0.50631000000000004</v>
      </c>
      <c r="D59" s="225">
        <v>0.55280787016153066</v>
      </c>
      <c r="E59" s="221">
        <v>0.61072206355744441</v>
      </c>
      <c r="F59" s="225">
        <v>0.6704152056244036</v>
      </c>
      <c r="G59" s="225">
        <v>0.7257808304293567</v>
      </c>
      <c r="H59" s="225">
        <v>0.77866830264596842</v>
      </c>
      <c r="I59" s="226">
        <v>0.82952833376138613</v>
      </c>
      <c r="J59" s="226">
        <v>0.87677079794643065</v>
      </c>
      <c r="K59" s="227">
        <v>0.91973447176187395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0.13838999999999999</v>
      </c>
      <c r="D60" s="225">
        <v>2.9566950000000003</v>
      </c>
      <c r="E60" s="221">
        <v>5.7750000000000004</v>
      </c>
      <c r="F60" s="225">
        <v>6.4295287556971221</v>
      </c>
      <c r="G60" s="225">
        <v>7.1322190350647601</v>
      </c>
      <c r="H60" s="225">
        <v>7.8426349227021577</v>
      </c>
      <c r="I60" s="226">
        <v>8.5315220597530423</v>
      </c>
      <c r="J60" s="226">
        <v>9.1946638755721768</v>
      </c>
      <c r="K60" s="227">
        <v>9.8430124637213687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0.32041502973199498</v>
      </c>
      <c r="D61" s="225">
        <v>0.3436168513166708</v>
      </c>
      <c r="E61" s="221">
        <v>0.36681754419763657</v>
      </c>
      <c r="F61" s="225">
        <v>0.37348937453453984</v>
      </c>
      <c r="G61" s="225">
        <v>0.37949928285115786</v>
      </c>
      <c r="H61" s="225">
        <v>0.38509802948844535</v>
      </c>
      <c r="I61" s="226">
        <v>0.38984636058583971</v>
      </c>
      <c r="J61" s="226">
        <v>0.39432079291621952</v>
      </c>
      <c r="K61" s="227">
        <v>0.39755521880939343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3.0279967795743743E-2</v>
      </c>
      <c r="D62" s="225">
        <v>3.4778391144024944E-2</v>
      </c>
      <c r="E62" s="221">
        <v>4.0102639213569186E-2</v>
      </c>
      <c r="F62" s="225">
        <v>4.6283391788508002E-2</v>
      </c>
      <c r="G62" s="225">
        <v>5.309414067535987E-2</v>
      </c>
      <c r="H62" s="225">
        <v>6.0441051427977933E-2</v>
      </c>
      <c r="I62" s="226">
        <v>6.8228086530610133E-2</v>
      </c>
      <c r="J62" s="226">
        <v>7.6336606605258567E-2</v>
      </c>
      <c r="K62" s="227">
        <v>8.4607011498302992E-2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0.25603903601630951</v>
      </c>
      <c r="D63" s="225">
        <v>0.29088702784082426</v>
      </c>
      <c r="E63" s="221">
        <v>0.34248022535368683</v>
      </c>
      <c r="F63" s="225">
        <v>0.41365177606716869</v>
      </c>
      <c r="G63" s="225">
        <v>0.47267951754583359</v>
      </c>
      <c r="H63" s="225">
        <v>0.5326278973339551</v>
      </c>
      <c r="I63" s="226">
        <v>0.59237702171556317</v>
      </c>
      <c r="J63" s="226">
        <v>0.65173799787080522</v>
      </c>
      <c r="K63" s="227">
        <v>0.71069377240903386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0.10942888269423597</v>
      </c>
      <c r="D64" s="225">
        <v>0.100865127537342</v>
      </c>
      <c r="E64" s="221">
        <v>9.6215946983729997E-2</v>
      </c>
      <c r="F64" s="225">
        <v>9.2942679539933987E-2</v>
      </c>
      <c r="G64" s="225">
        <v>9.0033333164459994E-2</v>
      </c>
      <c r="H64" s="225">
        <v>8.7114573233855991E-2</v>
      </c>
      <c r="I64" s="226">
        <v>8.3864595622752003E-2</v>
      </c>
      <c r="J64" s="226">
        <v>8.0136897521310008E-2</v>
      </c>
      <c r="K64" s="227">
        <v>7.6131743598666007E-2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0.33292434987758796</v>
      </c>
      <c r="D65" s="225">
        <v>0.38212661405275061</v>
      </c>
      <c r="E65" s="221">
        <v>0.44138891193394425</v>
      </c>
      <c r="F65" s="225">
        <v>0.51578723597462162</v>
      </c>
      <c r="G65" s="225">
        <v>0.60544222268332881</v>
      </c>
      <c r="H65" s="225">
        <v>0.70945711568627923</v>
      </c>
      <c r="I65" s="226">
        <v>0.82836577125984545</v>
      </c>
      <c r="J65" s="226">
        <v>0.96401555761293389</v>
      </c>
      <c r="K65" s="227">
        <v>1.1177660413866783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4.6524071520721941E-3</v>
      </c>
      <c r="D66" s="225">
        <v>4.8906236343974662E-3</v>
      </c>
      <c r="E66" s="221">
        <v>5.2469308233857688E-3</v>
      </c>
      <c r="F66" s="225">
        <v>5.6300593397103854E-3</v>
      </c>
      <c r="G66" s="225">
        <v>6.0345151271257759E-3</v>
      </c>
      <c r="H66" s="225">
        <v>6.4493793788962485E-3</v>
      </c>
      <c r="I66" s="226">
        <v>6.861093369058038E-3</v>
      </c>
      <c r="J66" s="226">
        <v>7.2664627323399469E-3</v>
      </c>
      <c r="K66" s="227">
        <v>7.6714981678913325E-3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0.15352612548000003</v>
      </c>
      <c r="D67" s="225">
        <v>0.14701129926000001</v>
      </c>
      <c r="E67" s="221">
        <v>0.13162400069699998</v>
      </c>
      <c r="F67" s="225">
        <v>0.12777818204662414</v>
      </c>
      <c r="G67" s="225">
        <v>0.12074862590323002</v>
      </c>
      <c r="H67" s="225">
        <v>0.12111392310863434</v>
      </c>
      <c r="I67" s="226">
        <v>0.12113747510483136</v>
      </c>
      <c r="J67" s="226">
        <v>0.12066140309585088</v>
      </c>
      <c r="K67" s="227">
        <v>0.11951650034999102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0.84055839273562483</v>
      </c>
      <c r="D68" s="225">
        <v>1.0268370849950463</v>
      </c>
      <c r="E68" s="221">
        <v>1.1981163300994431</v>
      </c>
      <c r="F68" s="225">
        <v>1.190602866564709</v>
      </c>
      <c r="G68" s="225">
        <v>1.2117559555646289</v>
      </c>
      <c r="H68" s="225">
        <v>1.2404290185206248</v>
      </c>
      <c r="I68" s="226">
        <v>1.2631895307165071</v>
      </c>
      <c r="J68" s="226">
        <v>1.2812311117466906</v>
      </c>
      <c r="K68" s="227">
        <v>1.2955894579936831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1.4384764034968888E-3</v>
      </c>
      <c r="D69" s="225">
        <v>2.8595000000000002E-2</v>
      </c>
      <c r="E69" s="221">
        <v>0.16359000000000001</v>
      </c>
      <c r="F69" s="225">
        <v>0.18466157547259082</v>
      </c>
      <c r="G69" s="225">
        <v>0.20445028824946679</v>
      </c>
      <c r="H69" s="225">
        <v>0.22563035664805653</v>
      </c>
      <c r="I69" s="226">
        <v>0.24830577510718363</v>
      </c>
      <c r="J69" s="226">
        <v>0.27299717736319673</v>
      </c>
      <c r="K69" s="227">
        <v>0.29981676097859228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2.5941217760937234</v>
      </c>
      <c r="D70" s="225">
        <v>3.1416020037694219</v>
      </c>
      <c r="E70" s="221">
        <v>3.7383948791026933</v>
      </c>
      <c r="F70" s="225">
        <v>4.3566855332352672</v>
      </c>
      <c r="G70" s="225">
        <v>4.984156733474304</v>
      </c>
      <c r="H70" s="225">
        <v>5.6359755070331907</v>
      </c>
      <c r="I70" s="226">
        <v>6.3298062082506998</v>
      </c>
      <c r="J70" s="226">
        <v>7.0550802798828496</v>
      </c>
      <c r="K70" s="227">
        <v>7.7981963057040442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0.25880409773782154</v>
      </c>
      <c r="D71" s="225">
        <v>0.23909381255875561</v>
      </c>
      <c r="E71" s="221">
        <v>0.22785</v>
      </c>
      <c r="F71" s="225">
        <v>0.23331000000000002</v>
      </c>
      <c r="G71" s="225">
        <v>0.23006725717385898</v>
      </c>
      <c r="H71" s="225">
        <v>0.22627367834158854</v>
      </c>
      <c r="I71" s="226">
        <v>0.22201269667334761</v>
      </c>
      <c r="J71" s="226">
        <v>0.21707758880079314</v>
      </c>
      <c r="K71" s="227">
        <v>0.21158686812087071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2.2262115163921079</v>
      </c>
      <c r="D72" s="225">
        <v>0.88780935684046824</v>
      </c>
      <c r="E72" s="221">
        <v>0.1747619981447634</v>
      </c>
      <c r="F72" s="225">
        <v>0.12081572884730664</v>
      </c>
      <c r="G72" s="225">
        <v>0.126</v>
      </c>
      <c r="H72" s="225">
        <v>0.126</v>
      </c>
      <c r="I72" s="226">
        <v>0.126</v>
      </c>
      <c r="J72" s="226">
        <v>0.12478534402331902</v>
      </c>
      <c r="K72" s="227">
        <v>0.12313734702868462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0.13922999999999999</v>
      </c>
      <c r="D73" s="225">
        <v>0.15434999999999999</v>
      </c>
      <c r="E73" s="221">
        <v>0.43701000000000001</v>
      </c>
      <c r="F73" s="225">
        <v>0.46515000000000001</v>
      </c>
      <c r="G73" s="225">
        <v>0.50264103412676098</v>
      </c>
      <c r="H73" s="225">
        <v>0.54899888857742363</v>
      </c>
      <c r="I73" s="226">
        <v>0.59441720692728595</v>
      </c>
      <c r="J73" s="226">
        <v>0.63851084876224717</v>
      </c>
      <c r="K73" s="227">
        <v>0.681255012278697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2.8353532716595553</v>
      </c>
      <c r="D74" s="225">
        <v>2.7112385170481836</v>
      </c>
      <c r="E74" s="221">
        <v>2.2141468843397636</v>
      </c>
      <c r="F74" s="225">
        <v>1.1363327099113774</v>
      </c>
      <c r="G74" s="225">
        <v>0.72799999999999998</v>
      </c>
      <c r="H74" s="225">
        <v>0.72299999999999986</v>
      </c>
      <c r="I74" s="226">
        <v>0.71299999999999986</v>
      </c>
      <c r="J74" s="226">
        <v>0.70826515514010746</v>
      </c>
      <c r="K74" s="227">
        <v>0.70244621101482474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1.1429523445724997E-2</v>
      </c>
      <c r="D75" s="225">
        <v>1.1858901003731251E-2</v>
      </c>
      <c r="E75" s="221">
        <v>1.2327952611318752E-2</v>
      </c>
      <c r="F75" s="225">
        <v>1.26898721523E-2</v>
      </c>
      <c r="G75" s="225">
        <v>1.3081274243887499E-2</v>
      </c>
      <c r="H75" s="225">
        <v>1.3430211756412503E-2</v>
      </c>
      <c r="I75" s="226">
        <v>1.3721397441412502E-2</v>
      </c>
      <c r="J75" s="226">
        <v>1.392122361774375E-2</v>
      </c>
      <c r="K75" s="227">
        <v>1.4016101620106249E-2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3.0135000000000002E-2</v>
      </c>
      <c r="D76" s="225">
        <v>3.3705489856565456E-2</v>
      </c>
      <c r="E76" s="221">
        <v>3.7258965328184422E-2</v>
      </c>
      <c r="F76" s="225">
        <v>4.0947957586107621E-2</v>
      </c>
      <c r="G76" s="225">
        <v>4.5545713621903731E-2</v>
      </c>
      <c r="H76" s="225">
        <v>5.0145711576854199E-2</v>
      </c>
      <c r="I76" s="226">
        <v>5.4667669233565391E-2</v>
      </c>
      <c r="J76" s="226">
        <v>5.9036329365851736E-2</v>
      </c>
      <c r="K76" s="227">
        <v>6.3183315120104722E-2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0.49923613451846921</v>
      </c>
      <c r="D77" s="225">
        <v>0.60753275348135338</v>
      </c>
      <c r="E77" s="221">
        <v>0.68135337300231724</v>
      </c>
      <c r="F77" s="225">
        <v>0.74690016063307318</v>
      </c>
      <c r="G77" s="225">
        <v>0.84239058076651441</v>
      </c>
      <c r="H77" s="225">
        <v>0.96120432764388131</v>
      </c>
      <c r="I77" s="226">
        <v>1.0950000085737404</v>
      </c>
      <c r="J77" s="226">
        <v>1.2435788577206017</v>
      </c>
      <c r="K77" s="227">
        <v>1.4055431498127298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5.6199301576155786E-4</v>
      </c>
      <c r="D78" s="225">
        <v>6.4512996702235698E-4</v>
      </c>
      <c r="E78" s="221">
        <v>7.2160418051184303E-4</v>
      </c>
      <c r="F78" s="225">
        <v>7.9794805080814029E-4</v>
      </c>
      <c r="G78" s="225">
        <v>8.8313212373512557E-4</v>
      </c>
      <c r="H78" s="225">
        <v>9.740022068688793E-4</v>
      </c>
      <c r="I78" s="226">
        <v>1.0679023460520871E-3</v>
      </c>
      <c r="J78" s="226">
        <v>1.1630799613797944E-3</v>
      </c>
      <c r="K78" s="227">
        <v>1.2587033391430827E-3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9.360758348431876E-2</v>
      </c>
      <c r="D79" s="225">
        <v>9.3319673638275008E-2</v>
      </c>
      <c r="E79" s="221">
        <v>9.5310413104724989E-2</v>
      </c>
      <c r="F79" s="225">
        <v>9.4210337852268733E-2</v>
      </c>
      <c r="G79" s="225">
        <v>9.0811836926212475E-2</v>
      </c>
      <c r="H79" s="225">
        <v>8.9613001195593747E-2</v>
      </c>
      <c r="I79" s="226">
        <v>9.1522572652350004E-2</v>
      </c>
      <c r="J79" s="226">
        <v>9.5398011464962518E-2</v>
      </c>
      <c r="K79" s="227">
        <v>9.9313730964000008E-2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0.18212638600026113</v>
      </c>
      <c r="D80" s="225">
        <v>0.20112561421322486</v>
      </c>
      <c r="E80" s="221">
        <v>0.22124044913211785</v>
      </c>
      <c r="F80" s="225">
        <v>0.24312001051550683</v>
      </c>
      <c r="G80" s="225">
        <v>0.26653741199438236</v>
      </c>
      <c r="H80" s="225">
        <v>0.29202349353014034</v>
      </c>
      <c r="I80" s="226">
        <v>0.31887349983768015</v>
      </c>
      <c r="J80" s="226">
        <v>0.34624084992995552</v>
      </c>
      <c r="K80" s="227">
        <v>0.37293866222815841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4.4673582239999992E-5</v>
      </c>
      <c r="D81" s="225">
        <v>4.4673582239999992E-5</v>
      </c>
      <c r="E81" s="221">
        <v>4.4673582239999992E-5</v>
      </c>
      <c r="F81" s="225">
        <v>4.4673582239999992E-5</v>
      </c>
      <c r="G81" s="225">
        <v>4.4673582239999992E-5</v>
      </c>
      <c r="H81" s="225">
        <v>4.4673582239999992E-5</v>
      </c>
      <c r="I81" s="226">
        <v>4.4673582239999992E-5</v>
      </c>
      <c r="J81" s="226">
        <v>4.4673582239999992E-5</v>
      </c>
      <c r="K81" s="227">
        <v>4.4673582239999992E-5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2.0501297036117179</v>
      </c>
      <c r="D82" s="225">
        <v>2.3737559999999998</v>
      </c>
      <c r="E82" s="221">
        <v>2.7195491547560864</v>
      </c>
      <c r="F82" s="225">
        <v>3.076061600953234</v>
      </c>
      <c r="G82" s="225">
        <v>3.4166148499394615</v>
      </c>
      <c r="H82" s="225">
        <v>3.7404506912414157</v>
      </c>
      <c r="I82" s="226">
        <v>4.0476922859512161</v>
      </c>
      <c r="J82" s="226">
        <v>4.3379338011646267</v>
      </c>
      <c r="K82" s="227">
        <v>4.6121746378270636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0.81306602222999991</v>
      </c>
      <c r="D83" s="225">
        <v>0.78869032454099997</v>
      </c>
      <c r="E83" s="221">
        <v>0.74890727477999997</v>
      </c>
      <c r="F83" s="225">
        <v>0.64717614045000005</v>
      </c>
      <c r="G83" s="225">
        <v>0.47459705082552911</v>
      </c>
      <c r="H83" s="225">
        <v>0.46819531284364874</v>
      </c>
      <c r="I83" s="226">
        <v>0.46122161197326955</v>
      </c>
      <c r="J83" s="226">
        <v>0.45334166672106285</v>
      </c>
      <c r="K83" s="227">
        <v>0.4443537265090749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1.3530943929845286E-2</v>
      </c>
      <c r="D84" s="225">
        <v>1.7744252075863786E-2</v>
      </c>
      <c r="E84" s="221">
        <v>1.8593483697975439E-2</v>
      </c>
      <c r="F84" s="225">
        <v>1.6965083669410876E-2</v>
      </c>
      <c r="G84" s="225">
        <v>1.623760617354144E-2</v>
      </c>
      <c r="H84" s="225">
        <v>1.6788741781743124E-2</v>
      </c>
      <c r="I84" s="226">
        <v>1.7299981164229497E-2</v>
      </c>
      <c r="J84" s="226">
        <v>1.7747355047053014E-2</v>
      </c>
      <c r="K84" s="227">
        <v>1.8096328752618199E-2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8.200898663876421</v>
      </c>
      <c r="D85" s="225">
        <v>11.248036153846154</v>
      </c>
      <c r="E85" s="221">
        <v>23.283216923076928</v>
      </c>
      <c r="F85" s="225">
        <v>35.318397692307691</v>
      </c>
      <c r="G85" s="225">
        <v>41.880851208648295</v>
      </c>
      <c r="H85" s="225">
        <v>44.686487269432455</v>
      </c>
      <c r="I85" s="226">
        <v>47.342540596632666</v>
      </c>
      <c r="J85" s="226">
        <v>49.839918241638664</v>
      </c>
      <c r="K85" s="227">
        <v>52.149645643783252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17.94416753859683</v>
      </c>
      <c r="D86" s="225">
        <v>19.523075143374378</v>
      </c>
      <c r="E86" s="221">
        <v>21.109026939644085</v>
      </c>
      <c r="F86" s="225">
        <v>22.596354428041582</v>
      </c>
      <c r="G86" s="225">
        <v>23.985586742296309</v>
      </c>
      <c r="H86" s="225">
        <v>25.248307328038663</v>
      </c>
      <c r="I86" s="226">
        <v>26.4105304132752</v>
      </c>
      <c r="J86" s="226">
        <v>27.493520263600896</v>
      </c>
      <c r="K86" s="227">
        <v>28.498042049824885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0.58749829308278212</v>
      </c>
      <c r="D87" s="225">
        <v>1.9025300000000001</v>
      </c>
      <c r="E87" s="221">
        <v>8.2956299999999992</v>
      </c>
      <c r="F87" s="225">
        <v>8.4875683117990395</v>
      </c>
      <c r="G87" s="225">
        <v>8.7891548672612156</v>
      </c>
      <c r="H87" s="225">
        <v>9.2472927672104124</v>
      </c>
      <c r="I87" s="226">
        <v>9.7089758275152729</v>
      </c>
      <c r="J87" s="226">
        <v>10.066345428730671</v>
      </c>
      <c r="K87" s="227">
        <v>10.294076487105809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1.851033053577763</v>
      </c>
      <c r="D88" s="225">
        <v>1.9963047905203721</v>
      </c>
      <c r="E88" s="221">
        <v>2.3142130045027871</v>
      </c>
      <c r="F88" s="225">
        <v>2.6608496445252223</v>
      </c>
      <c r="G88" s="225">
        <v>3.0277424902363728</v>
      </c>
      <c r="H88" s="225">
        <v>3.3989939472436763</v>
      </c>
      <c r="I88" s="226">
        <v>3.7642559617113207</v>
      </c>
      <c r="J88" s="226">
        <v>4.1211751447662657</v>
      </c>
      <c r="K88" s="227">
        <v>4.4725747875388651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1.4728293265548802E-2</v>
      </c>
      <c r="D89" s="225">
        <v>1.4665694251957415E-2</v>
      </c>
      <c r="E89" s="221">
        <v>2.2193665551694223E-2</v>
      </c>
      <c r="F89" s="225">
        <v>1.453558275447304E-2</v>
      </c>
      <c r="G89" s="225">
        <v>1.5908451342391893E-2</v>
      </c>
      <c r="H89" s="225">
        <v>1.6753030448969367E-2</v>
      </c>
      <c r="I89" s="226">
        <v>1.7495436298593344E-2</v>
      </c>
      <c r="J89" s="226">
        <v>1.8124664408154197E-2</v>
      </c>
      <c r="K89" s="227">
        <v>1.8672930963408555E-2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0.17052070724572713</v>
      </c>
      <c r="D90" s="225">
        <v>0.2038453779921694</v>
      </c>
      <c r="E90" s="221">
        <v>0.20978414099999998</v>
      </c>
      <c r="F90" s="225">
        <v>0.57001019234657613</v>
      </c>
      <c r="G90" s="225">
        <v>0.62307524706150197</v>
      </c>
      <c r="H90" s="225">
        <v>0.67231506776867633</v>
      </c>
      <c r="I90" s="226">
        <v>0.71835918544291499</v>
      </c>
      <c r="J90" s="226">
        <v>0.76120438048839423</v>
      </c>
      <c r="K90" s="227">
        <v>0.8014117098403738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1.9899226044563525</v>
      </c>
      <c r="D91" s="225">
        <v>2.2179837003493721</v>
      </c>
      <c r="E91" s="221">
        <v>2.3673758463531498</v>
      </c>
      <c r="F91" s="225">
        <v>2.7230765346718204</v>
      </c>
      <c r="G91" s="225">
        <v>2.5472999999999999</v>
      </c>
      <c r="H91" s="225">
        <v>2.7509999999999999</v>
      </c>
      <c r="I91" s="226">
        <v>2.9525999999999999</v>
      </c>
      <c r="J91" s="226">
        <v>2.9114879971327889</v>
      </c>
      <c r="K91" s="227">
        <v>2.866219962557488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3.4187475697073803E-5</v>
      </c>
      <c r="D92" s="225">
        <v>3.5965315036108087E-5</v>
      </c>
      <c r="E92" s="221">
        <v>3.8100248797936332E-5</v>
      </c>
      <c r="F92" s="225">
        <v>3.9861045490645136E-5</v>
      </c>
      <c r="G92" s="225">
        <v>4.1473818788516813E-5</v>
      </c>
      <c r="H92" s="225">
        <v>4.2973833859717153E-5</v>
      </c>
      <c r="I92" s="226">
        <v>4.4443084769345367E-5</v>
      </c>
      <c r="J92" s="226">
        <v>4.5907514212363539E-5</v>
      </c>
      <c r="K92" s="227">
        <v>4.7279039383361324E-5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2.1179581515321733</v>
      </c>
      <c r="D93" s="225">
        <v>1.8593315057457918</v>
      </c>
      <c r="E93" s="221">
        <v>1.6350181982173189</v>
      </c>
      <c r="F93" s="225">
        <v>1.402838424614925</v>
      </c>
      <c r="G93" s="225">
        <v>1.2447260653728796</v>
      </c>
      <c r="H93" s="225">
        <v>1.2242530889827639</v>
      </c>
      <c r="I93" s="226">
        <v>1.1939664090962816</v>
      </c>
      <c r="J93" s="226">
        <v>1.156495957487464</v>
      </c>
      <c r="K93" s="227">
        <v>1.1143232463706854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7.8317406020226563E-2</v>
      </c>
      <c r="D94" s="225">
        <v>9.8266350000000002E-2</v>
      </c>
      <c r="E94" s="221">
        <v>9.9930600000000008E-2</v>
      </c>
      <c r="F94" s="225">
        <v>0.11182142941671894</v>
      </c>
      <c r="G94" s="225">
        <v>0.13658612436609624</v>
      </c>
      <c r="H94" s="225">
        <v>0.14119494422273987</v>
      </c>
      <c r="I94" s="226">
        <v>0.15514327869724934</v>
      </c>
      <c r="J94" s="226">
        <v>0.16937456675029117</v>
      </c>
      <c r="K94" s="227">
        <v>0.18357626544395653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0.41533304677200006</v>
      </c>
      <c r="D95" s="225">
        <v>0.367757316108</v>
      </c>
      <c r="E95" s="221">
        <v>0.35174074537980005</v>
      </c>
      <c r="F95" s="225">
        <v>0.36869535706374001</v>
      </c>
      <c r="G95" s="225">
        <v>0.38683835834747388</v>
      </c>
      <c r="H95" s="225">
        <v>0.39436365516094163</v>
      </c>
      <c r="I95" s="226">
        <v>0.39976328419237828</v>
      </c>
      <c r="J95" s="226">
        <v>0.4013671618981754</v>
      </c>
      <c r="K95" s="227">
        <v>0.39982055749651663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0.15647031414059837</v>
      </c>
      <c r="D96" s="225">
        <v>0.18172472502018935</v>
      </c>
      <c r="E96" s="221">
        <v>0.20439733476058761</v>
      </c>
      <c r="F96" s="225">
        <v>0.23390191068869726</v>
      </c>
      <c r="G96" s="225">
        <v>0.26830395276966607</v>
      </c>
      <c r="H96" s="225">
        <v>0.29983425319918811</v>
      </c>
      <c r="I96" s="226">
        <v>0.32373078226620133</v>
      </c>
      <c r="J96" s="226">
        <v>0.3434395281154935</v>
      </c>
      <c r="K96" s="227">
        <v>0.36279234042993913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1.980153156370274E-10</v>
      </c>
      <c r="D97" s="225">
        <v>2.125858032773876E-10</v>
      </c>
      <c r="E97" s="221">
        <v>2.3641907709399672E-10</v>
      </c>
      <c r="F97" s="225">
        <v>2.5715549736142525E-10</v>
      </c>
      <c r="G97" s="225">
        <v>2.7630599531801775E-10</v>
      </c>
      <c r="H97" s="225">
        <v>2.9360671348648972E-10</v>
      </c>
      <c r="I97" s="226">
        <v>3.1050747926834116E-10</v>
      </c>
      <c r="J97" s="226">
        <v>3.27124945443003E-10</v>
      </c>
      <c r="K97" s="227">
        <v>3.428675157719321E-10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0.21857914216860752</v>
      </c>
      <c r="D98" s="225">
        <v>0.16541447220567282</v>
      </c>
      <c r="E98" s="221">
        <v>0.2014380670143516</v>
      </c>
      <c r="F98" s="225">
        <v>0.23843279315480626</v>
      </c>
      <c r="G98" s="225">
        <v>0.28460790938939623</v>
      </c>
      <c r="H98" s="225">
        <v>0.33461346882375564</v>
      </c>
      <c r="I98" s="226">
        <v>0.38203186173653803</v>
      </c>
      <c r="J98" s="226">
        <v>0.42645185987650308</v>
      </c>
      <c r="K98" s="227">
        <v>0.47031593456417065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0.20206200000000002</v>
      </c>
      <c r="D99" s="225">
        <v>7.7342999999999995E-2</v>
      </c>
      <c r="E99" s="221">
        <v>7.5537000000000007E-2</v>
      </c>
      <c r="F99" s="225">
        <v>5.4663000000000003E-2</v>
      </c>
      <c r="G99" s="225">
        <v>5.8511772489298577E-2</v>
      </c>
      <c r="H99" s="225">
        <v>6.2810072088173963E-2</v>
      </c>
      <c r="I99" s="226">
        <v>6.7066988978254402E-2</v>
      </c>
      <c r="J99" s="226">
        <v>7.0940351039129032E-2</v>
      </c>
      <c r="K99" s="227">
        <v>7.4504713002068859E-2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4.8300000000000001E-3</v>
      </c>
      <c r="D100" s="225">
        <v>5.5591989363612268E-3</v>
      </c>
      <c r="E100" s="221">
        <v>6.3057564746017763E-3</v>
      </c>
      <c r="F100" s="225">
        <v>7.1306743575274114E-3</v>
      </c>
      <c r="G100" s="225">
        <v>8.0228665734700215E-3</v>
      </c>
      <c r="H100" s="225">
        <v>8.9603274351542292E-3</v>
      </c>
      <c r="I100" s="226">
        <v>9.9141523237885141E-3</v>
      </c>
      <c r="J100" s="226">
        <v>1.0847590147091097E-2</v>
      </c>
      <c r="K100" s="227">
        <v>1.1771004215224399E-2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0.40498329122068649</v>
      </c>
      <c r="D101" s="225">
        <v>0.17745239402806859</v>
      </c>
      <c r="E101" s="221">
        <v>0.22430755604460001</v>
      </c>
      <c r="F101" s="225">
        <v>0.26596088575560001</v>
      </c>
      <c r="G101" s="225">
        <v>0.21160760596301609</v>
      </c>
      <c r="H101" s="225">
        <v>0.2052792289157567</v>
      </c>
      <c r="I101" s="226">
        <v>0.19820096051164371</v>
      </c>
      <c r="J101" s="226">
        <v>0.19009803139854747</v>
      </c>
      <c r="K101" s="227">
        <v>0.18155051020874163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1.124195543182834E-2</v>
      </c>
      <c r="D102" s="225">
        <v>1.1940358251824145E-2</v>
      </c>
      <c r="E102" s="221">
        <v>1.2389999999999998E-2</v>
      </c>
      <c r="F102" s="225">
        <v>1.2719702207176853E-2</v>
      </c>
      <c r="G102" s="225">
        <v>1.348064822187554E-2</v>
      </c>
      <c r="H102" s="225">
        <v>1.3565569586667003E-2</v>
      </c>
      <c r="I102" s="226">
        <v>1.3866501728210115E-2</v>
      </c>
      <c r="J102" s="226">
        <v>1.4074872294437954E-2</v>
      </c>
      <c r="K102" s="227">
        <v>1.41660581090045E-2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0.1389775454267721</v>
      </c>
      <c r="D103" s="225">
        <v>0.15075303406166982</v>
      </c>
      <c r="E103" s="221">
        <v>0.15636278363301226</v>
      </c>
      <c r="F103" s="225">
        <v>0.15683538286091026</v>
      </c>
      <c r="G103" s="225">
        <v>0.15662617284358799</v>
      </c>
      <c r="H103" s="225">
        <v>0.15892299529975185</v>
      </c>
      <c r="I103" s="226">
        <v>0.16068814362453041</v>
      </c>
      <c r="J103" s="226">
        <v>0.16078654740022877</v>
      </c>
      <c r="K103" s="227">
        <v>0.15926120728173337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0.17449869740842741</v>
      </c>
      <c r="D104" s="225">
        <v>0.15505334433582527</v>
      </c>
      <c r="E104" s="221">
        <v>0.2122019490364358</v>
      </c>
      <c r="F104" s="225">
        <v>0.23908062214728176</v>
      </c>
      <c r="G104" s="225">
        <v>0.30068440475577529</v>
      </c>
      <c r="H104" s="225">
        <v>0.34234608289328206</v>
      </c>
      <c r="I104" s="226">
        <v>0.3857242786339124</v>
      </c>
      <c r="J104" s="226">
        <v>0.43113044074370288</v>
      </c>
      <c r="K104" s="227">
        <v>0.47827833336432057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0.33832539926864436</v>
      </c>
      <c r="D105" s="225">
        <v>0.38046710179457033</v>
      </c>
      <c r="E105" s="221">
        <v>0.41821139579337163</v>
      </c>
      <c r="F105" s="225">
        <v>0.47141870897030175</v>
      </c>
      <c r="G105" s="225">
        <v>0.52722344121174802</v>
      </c>
      <c r="H105" s="225">
        <v>0.58192631226991809</v>
      </c>
      <c r="I105" s="226">
        <v>0.63306592222962377</v>
      </c>
      <c r="J105" s="226">
        <v>0.68067964167898276</v>
      </c>
      <c r="K105" s="227">
        <v>0.72631794204902378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1.9029935924999997E-5</v>
      </c>
      <c r="D106" s="225">
        <v>2.0747417315625002E-5</v>
      </c>
      <c r="E106" s="221">
        <v>2.6511994884374998E-5</v>
      </c>
      <c r="F106" s="225">
        <v>2.5444906987499999E-5</v>
      </c>
      <c r="G106" s="225">
        <v>2.9109010835150386E-5</v>
      </c>
      <c r="H106" s="225">
        <v>3.0015496801961247E-5</v>
      </c>
      <c r="I106" s="226">
        <v>3.0753160152934861E-5</v>
      </c>
      <c r="J106" s="226">
        <v>3.1286240432499781E-5</v>
      </c>
      <c r="K106" s="227">
        <v>3.1546543283519788E-5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0.77486182199999998</v>
      </c>
      <c r="D107" s="225">
        <v>0.44543617473600006</v>
      </c>
      <c r="E107" s="221">
        <v>0.45948457044000002</v>
      </c>
      <c r="F107" s="225">
        <v>0.45249444198000005</v>
      </c>
      <c r="G107" s="225">
        <v>0.47382605748527973</v>
      </c>
      <c r="H107" s="225">
        <v>0.46714323871708524</v>
      </c>
      <c r="I107" s="226">
        <v>0.4591278121866032</v>
      </c>
      <c r="J107" s="226">
        <v>0.44852187956280848</v>
      </c>
      <c r="K107" s="227">
        <v>0.43532129774665079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6.1349188319999998E-3</v>
      </c>
      <c r="D108" s="225">
        <v>5.3678792159999999E-3</v>
      </c>
      <c r="E108" s="221">
        <v>4.439065176E-3</v>
      </c>
      <c r="F108" s="225">
        <v>3.7752271199999999E-3</v>
      </c>
      <c r="G108" s="225">
        <v>3.1904712436466925E-3</v>
      </c>
      <c r="H108" s="225">
        <v>3.3762547071629098E-3</v>
      </c>
      <c r="I108" s="226">
        <v>3.5663730326609367E-3</v>
      </c>
      <c r="J108" s="226">
        <v>3.7596334918440027E-3</v>
      </c>
      <c r="K108" s="227">
        <v>3.9498480051078973E-3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5.4996131924999997E-2</v>
      </c>
      <c r="D109" s="225">
        <v>5.101656175245E-2</v>
      </c>
      <c r="E109" s="221">
        <v>4.0800810818250002E-2</v>
      </c>
      <c r="F109" s="225">
        <v>3.8815779198130909E-2</v>
      </c>
      <c r="G109" s="225">
        <v>3.9324855522440784E-2</v>
      </c>
      <c r="H109" s="225">
        <v>3.9778989408677398E-2</v>
      </c>
      <c r="I109" s="226">
        <v>4.0097048241033093E-2</v>
      </c>
      <c r="J109" s="226">
        <v>4.0224905652190099E-2</v>
      </c>
      <c r="K109" s="227">
        <v>4.0117658772206688E-2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4.9658976611653138E-2</v>
      </c>
      <c r="D110" s="225">
        <v>5.7767628619137319E-2</v>
      </c>
      <c r="E110" s="221">
        <v>6.720000000000001E-2</v>
      </c>
      <c r="F110" s="225">
        <v>7.8171889694422708E-2</v>
      </c>
      <c r="G110" s="225">
        <v>9.0849014486268573E-2</v>
      </c>
      <c r="H110" s="225">
        <v>0.10523087918885739</v>
      </c>
      <c r="I110" s="226">
        <v>0.12112418170515429</v>
      </c>
      <c r="J110" s="226">
        <v>0.13844372004419789</v>
      </c>
      <c r="K110" s="227">
        <v>0.15708177402762633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5.8800000000000007E-3</v>
      </c>
      <c r="D111" s="225">
        <v>8.5629465617242037E-3</v>
      </c>
      <c r="E111" s="221">
        <v>9.8455947071682658E-3</v>
      </c>
      <c r="F111" s="225">
        <v>1.1256012363415587E-2</v>
      </c>
      <c r="G111" s="225">
        <v>1.2887324475902165E-2</v>
      </c>
      <c r="H111" s="225">
        <v>1.4779085265573231E-2</v>
      </c>
      <c r="I111" s="226">
        <v>1.6855450773508012E-2</v>
      </c>
      <c r="J111" s="226">
        <v>1.9071051944542332E-2</v>
      </c>
      <c r="K111" s="227">
        <v>2.138964492533222E-2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4.2825969059935378</v>
      </c>
      <c r="D112" s="225">
        <v>4.7990391855418837</v>
      </c>
      <c r="E112" s="221">
        <v>5.3336272236075306</v>
      </c>
      <c r="F112" s="225">
        <v>5.862536945517042</v>
      </c>
      <c r="G112" s="225">
        <v>6.39926783670498</v>
      </c>
      <c r="H112" s="225">
        <v>6.9551831341678954</v>
      </c>
      <c r="I112" s="226">
        <v>7.525752024488999</v>
      </c>
      <c r="J112" s="226">
        <v>8.0955552606693768</v>
      </c>
      <c r="K112" s="227">
        <v>8.6457283966947749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2.2102855232810623E-2</v>
      </c>
      <c r="D113" s="225">
        <v>2.6590447300567498E-2</v>
      </c>
      <c r="E113" s="221">
        <v>3.061058611300594E-2</v>
      </c>
      <c r="F113" s="225">
        <v>3.43113342489225E-2</v>
      </c>
      <c r="G113" s="225">
        <v>4.0372818263859384E-2</v>
      </c>
      <c r="H113" s="225">
        <v>4.0128224189858439E-2</v>
      </c>
      <c r="I113" s="226">
        <v>3.999056986953E-2</v>
      </c>
      <c r="J113" s="226">
        <v>3.9661689310287185E-2</v>
      </c>
      <c r="K113" s="227">
        <v>4.0953333777831558E-2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2.8283215433725418E-5</v>
      </c>
      <c r="D114" s="225">
        <v>3.171E-5</v>
      </c>
      <c r="E114" s="221">
        <v>3.6073847502715825E-5</v>
      </c>
      <c r="F114" s="225">
        <v>4.1212794811323275E-5</v>
      </c>
      <c r="G114" s="225">
        <v>4.6859613799110578E-5</v>
      </c>
      <c r="H114" s="225">
        <v>5.3386800985473241E-5</v>
      </c>
      <c r="I114" s="226">
        <v>6.0762677013828793E-5</v>
      </c>
      <c r="J114" s="226">
        <v>6.8746119422169292E-5</v>
      </c>
      <c r="K114" s="227">
        <v>7.7066968885677428E-5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1.9892950553744664E-2</v>
      </c>
      <c r="D115" s="225">
        <v>2.103606201024447E-2</v>
      </c>
      <c r="E115" s="221">
        <v>2.1567873735037772E-2</v>
      </c>
      <c r="F115" s="225">
        <v>1.655627487996781E-2</v>
      </c>
      <c r="G115" s="225">
        <v>1.4935596025813756E-2</v>
      </c>
      <c r="H115" s="225">
        <v>1.5199741399524531E-2</v>
      </c>
      <c r="I115" s="226">
        <v>1.5389130034164528E-2</v>
      </c>
      <c r="J115" s="226">
        <v>1.5466824169662443E-2</v>
      </c>
      <c r="K115" s="227">
        <v>1.541560331946415E-2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5.560190655074999E-3</v>
      </c>
      <c r="D116" s="225">
        <v>6.0225692573812502E-3</v>
      </c>
      <c r="E116" s="221">
        <v>6.4390861142999993E-3</v>
      </c>
      <c r="F116" s="225">
        <v>7.1699621836499999E-3</v>
      </c>
      <c r="G116" s="225">
        <v>7.9904991785062496E-3</v>
      </c>
      <c r="H116" s="225">
        <v>8.7587440774312512E-3</v>
      </c>
      <c r="I116" s="226">
        <v>9.4534645908937488E-3</v>
      </c>
      <c r="J116" s="226">
        <v>1.0094801062106249E-2</v>
      </c>
      <c r="K116" s="227">
        <v>1.070386445323125E-2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1.8199489542151605E-3</v>
      </c>
      <c r="D117" s="225">
        <v>2.11285725E-3</v>
      </c>
      <c r="E117" s="221">
        <v>7.265999999999999E-3</v>
      </c>
      <c r="F117" s="225">
        <v>8.2453206196091179E-3</v>
      </c>
      <c r="G117" s="225">
        <v>9.3119569973133254E-3</v>
      </c>
      <c r="H117" s="225">
        <v>1.0449830691516173E-2</v>
      </c>
      <c r="I117" s="226">
        <v>1.1637476663093229E-2</v>
      </c>
      <c r="J117" s="226">
        <v>1.2856619993786142E-2</v>
      </c>
      <c r="K117" s="227">
        <v>1.4093460069647833E-2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0.62004458693415831</v>
      </c>
      <c r="D118" s="225">
        <v>0.65597464977755893</v>
      </c>
      <c r="E118" s="221">
        <v>0.69266399999999995</v>
      </c>
      <c r="F118" s="225">
        <v>0.61446000000000001</v>
      </c>
      <c r="G118" s="225">
        <v>0.6194415915431718</v>
      </c>
      <c r="H118" s="225">
        <v>0.64132756661946266</v>
      </c>
      <c r="I118" s="226">
        <v>0.66025300201448034</v>
      </c>
      <c r="J118" s="226">
        <v>0.67605802379879143</v>
      </c>
      <c r="K118" s="227">
        <v>0.68774940321917932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15.476076000000001</v>
      </c>
      <c r="D119" s="225">
        <v>22.331063999999998</v>
      </c>
      <c r="E119" s="221">
        <v>28.745408999999999</v>
      </c>
      <c r="F119" s="225">
        <v>41.779728750000054</v>
      </c>
      <c r="G119" s="225">
        <v>48.341515201723858</v>
      </c>
      <c r="H119" s="225">
        <v>51.015133811002976</v>
      </c>
      <c r="I119" s="226">
        <v>53.578788645127183</v>
      </c>
      <c r="J119" s="226">
        <v>55.962177694105321</v>
      </c>
      <c r="K119" s="227">
        <v>58.099878279922699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4.325708432912256E-4</v>
      </c>
      <c r="D120" s="225">
        <v>4.2214293843177421E-4</v>
      </c>
      <c r="E120" s="221">
        <v>4.2908159781495384E-4</v>
      </c>
      <c r="F120" s="225">
        <v>4.3050756799817898E-4</v>
      </c>
      <c r="G120" s="225">
        <v>4.2681119836121518E-4</v>
      </c>
      <c r="H120" s="225">
        <v>4.1909184021850433E-4</v>
      </c>
      <c r="I120" s="226">
        <v>4.0801866393535879E-4</v>
      </c>
      <c r="J120" s="226">
        <v>3.9412541254125381E-4</v>
      </c>
      <c r="K120" s="227">
        <v>3.7782235120063714E-4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0.17716229999999999</v>
      </c>
      <c r="D121" s="225">
        <v>0.12823230000000002</v>
      </c>
      <c r="E121" s="221">
        <v>0.11717790000000002</v>
      </c>
      <c r="F121" s="225">
        <v>0.1210146</v>
      </c>
      <c r="G121" s="225">
        <v>0.12038183655915417</v>
      </c>
      <c r="H121" s="225">
        <v>0.11989871801947249</v>
      </c>
      <c r="I121" s="226">
        <v>0.11897187878720154</v>
      </c>
      <c r="J121" s="226">
        <v>0.11726271486015433</v>
      </c>
      <c r="K121" s="227">
        <v>0.1148091742000384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2.0899486989360001E-3</v>
      </c>
      <c r="D122" s="225">
        <v>2.1553554745799997E-3</v>
      </c>
      <c r="E122" s="221">
        <v>2.2213200905280002E-3</v>
      </c>
      <c r="F122" s="225">
        <v>2.1686041817999997E-3</v>
      </c>
      <c r="G122" s="225">
        <v>2.1327629422679996E-3</v>
      </c>
      <c r="H122" s="225">
        <v>2.1292067103299999E-3</v>
      </c>
      <c r="I122" s="226">
        <v>2.1574473757200001E-3</v>
      </c>
      <c r="J122" s="226">
        <v>2.2108605848279997E-3</v>
      </c>
      <c r="K122" s="227">
        <v>2.2579283604780001E-3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1.6800000000000002E-2</v>
      </c>
      <c r="D123" s="225">
        <v>1.8900000000000004E-2</v>
      </c>
      <c r="E123" s="221">
        <v>3.4230000000000003E-2</v>
      </c>
      <c r="F123" s="225">
        <v>7.7805000000000013E-2</v>
      </c>
      <c r="G123" s="225">
        <v>9.1830515014597394E-2</v>
      </c>
      <c r="H123" s="225">
        <v>9.8707782931045027E-2</v>
      </c>
      <c r="I123" s="226">
        <v>0.10517303710661835</v>
      </c>
      <c r="J123" s="226">
        <v>0.11082283130639053</v>
      </c>
      <c r="K123" s="227">
        <v>0.11570752937608719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4.0666697621676004E-2</v>
      </c>
      <c r="D124" s="225">
        <v>4.6761521323104002E-2</v>
      </c>
      <c r="E124" s="221">
        <v>5.1063446287476E-2</v>
      </c>
      <c r="F124" s="225">
        <v>4.8759356641842E-2</v>
      </c>
      <c r="G124" s="225">
        <v>4.6491108235740007E-2</v>
      </c>
      <c r="H124" s="225">
        <v>4.5120424878774004E-2</v>
      </c>
      <c r="I124" s="226">
        <v>4.457855275347599E-2</v>
      </c>
      <c r="J124" s="226">
        <v>4.4316019160406006E-2</v>
      </c>
      <c r="K124" s="227">
        <v>4.3849037095919981E-2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1.9593200551378299E-2</v>
      </c>
      <c r="D125" s="225">
        <v>2.436E-2</v>
      </c>
      <c r="E125" s="221">
        <v>4.1159999999999995E-2</v>
      </c>
      <c r="F125" s="225">
        <v>4.3777679238912515E-2</v>
      </c>
      <c r="G125" s="225">
        <v>4.630538432348609E-2</v>
      </c>
      <c r="H125" s="225">
        <v>4.8787412744749438E-2</v>
      </c>
      <c r="I125" s="226">
        <v>5.1178509497159956E-2</v>
      </c>
      <c r="J125" s="226">
        <v>5.3416452242297838E-2</v>
      </c>
      <c r="K125" s="227">
        <v>5.5469724990214499E-2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4.2000000000000006E-3</v>
      </c>
      <c r="D126" s="225">
        <v>5.2272988597626205E-3</v>
      </c>
      <c r="E126" s="221">
        <v>6.009768293286589E-3</v>
      </c>
      <c r="F126" s="225">
        <v>6.6826948378223517E-3</v>
      </c>
      <c r="G126" s="225">
        <v>7.3151667937333955E-3</v>
      </c>
      <c r="H126" s="225">
        <v>8.0130703703361564E-3</v>
      </c>
      <c r="I126" s="226">
        <v>8.7801550900942129E-3</v>
      </c>
      <c r="J126" s="226">
        <v>9.5804712292740842E-3</v>
      </c>
      <c r="K126" s="227">
        <v>1.039189070319177E-2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0.11999132837892507</v>
      </c>
      <c r="D127" s="225">
        <v>0.13720048420709138</v>
      </c>
      <c r="E127" s="221">
        <v>0.15449572294020111</v>
      </c>
      <c r="F127" s="225">
        <v>0.16550405378147029</v>
      </c>
      <c r="G127" s="225">
        <v>0.17367295428233495</v>
      </c>
      <c r="H127" s="225">
        <v>0.18051356700161267</v>
      </c>
      <c r="I127" s="226">
        <v>0.1846150298451073</v>
      </c>
      <c r="J127" s="226">
        <v>0.18635072231331284</v>
      </c>
      <c r="K127" s="227">
        <v>0.18609312635984701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2.169077456647399E-4</v>
      </c>
      <c r="D128" s="225">
        <v>2.4319820809248554E-4</v>
      </c>
      <c r="E128" s="221">
        <v>2.7079176300578035E-4</v>
      </c>
      <c r="F128" s="225">
        <v>2.983853179190752E-4</v>
      </c>
      <c r="G128" s="225">
        <v>3.2609317919075149E-4</v>
      </c>
      <c r="H128" s="225">
        <v>3.5439543352601145E-4</v>
      </c>
      <c r="I128" s="226">
        <v>3.8253765895953745E-4</v>
      </c>
      <c r="J128" s="226">
        <v>4.0921676300578026E-4</v>
      </c>
      <c r="K128" s="227">
        <v>4.3404410404624267E-4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2.1316359837876268E-2</v>
      </c>
      <c r="D129" s="225">
        <v>2.4649785289833942E-2</v>
      </c>
      <c r="E129" s="221">
        <v>2.7964145939599675E-2</v>
      </c>
      <c r="F129" s="225">
        <v>3.0528324651293497E-2</v>
      </c>
      <c r="G129" s="225">
        <v>3.2621828101117668E-2</v>
      </c>
      <c r="H129" s="225">
        <v>3.5550791295697909E-2</v>
      </c>
      <c r="I129" s="226">
        <v>3.8544971437729142E-2</v>
      </c>
      <c r="J129" s="226">
        <v>4.1264937301660698E-2</v>
      </c>
      <c r="K129" s="227">
        <v>4.3815001073812039E-2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0.19577500740000003</v>
      </c>
      <c r="D130" s="225">
        <v>0.17273629170000002</v>
      </c>
      <c r="E130" s="221">
        <v>0.17426235539999999</v>
      </c>
      <c r="F130" s="225">
        <v>0.1797562389</v>
      </c>
      <c r="G130" s="225">
        <v>0.19117714644266487</v>
      </c>
      <c r="H130" s="225">
        <v>0.19454218978555871</v>
      </c>
      <c r="I130" s="226">
        <v>0.19742984534852098</v>
      </c>
      <c r="J130" s="226">
        <v>0.19979498176635371</v>
      </c>
      <c r="K130" s="227">
        <v>0.20130992391253247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0.36886683661845548</v>
      </c>
      <c r="D131" s="225">
        <v>0.39994650028744888</v>
      </c>
      <c r="E131" s="221">
        <v>0.41622274557714689</v>
      </c>
      <c r="F131" s="225">
        <v>0.44426284179768982</v>
      </c>
      <c r="G131" s="225">
        <v>0.44202704747567101</v>
      </c>
      <c r="H131" s="225">
        <v>0.46137393056159937</v>
      </c>
      <c r="I131" s="226">
        <v>0.47969793904477714</v>
      </c>
      <c r="J131" s="226">
        <v>0.49646112820272098</v>
      </c>
      <c r="K131" s="227">
        <v>0.5107346987899456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3.7021826200254015E-2</v>
      </c>
      <c r="D132" s="225">
        <v>4.4660000000000005E-2</v>
      </c>
      <c r="E132" s="221">
        <v>5.3760000000000002E-2</v>
      </c>
      <c r="F132" s="225">
        <v>5.9577376516367901E-2</v>
      </c>
      <c r="G132" s="225">
        <v>6.5315384519370037E-2</v>
      </c>
      <c r="H132" s="225">
        <v>7.0995549150704315E-2</v>
      </c>
      <c r="I132" s="226">
        <v>7.6580909476271067E-2</v>
      </c>
      <c r="J132" s="226">
        <v>8.1952881137505942E-2</v>
      </c>
      <c r="K132" s="227">
        <v>8.6984720701385257E-2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1.7220000000000001E-4</v>
      </c>
      <c r="D133" s="225">
        <v>2.10861E-2</v>
      </c>
      <c r="E133" s="221">
        <v>4.2000000000000003E-2</v>
      </c>
      <c r="F133" s="225">
        <v>5.0580865618620706E-2</v>
      </c>
      <c r="G133" s="225">
        <v>6.0895015882860219E-2</v>
      </c>
      <c r="H133" s="225">
        <v>7.2999137646706888E-2</v>
      </c>
      <c r="I133" s="226">
        <v>8.7246694403688735E-2</v>
      </c>
      <c r="J133" s="226">
        <v>0.1037878424621885</v>
      </c>
      <c r="K133" s="227">
        <v>0.12251584286542359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35.689073912581101</v>
      </c>
      <c r="D134" s="225">
        <v>40.440531950156839</v>
      </c>
      <c r="E134" s="221">
        <v>45.506903515694212</v>
      </c>
      <c r="F134" s="225">
        <v>50.795861685976469</v>
      </c>
      <c r="G134" s="225">
        <v>56.234829679097295</v>
      </c>
      <c r="H134" s="225">
        <v>61.796334627334922</v>
      </c>
      <c r="I134" s="226">
        <v>67.364936105023205</v>
      </c>
      <c r="J134" s="226">
        <v>72.861594755958308</v>
      </c>
      <c r="K134" s="227">
        <v>78.23786731826948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2.2049999999999999E-4</v>
      </c>
      <c r="D135" s="225">
        <v>2.2049999999999999E-4</v>
      </c>
      <c r="E135" s="221">
        <v>2.2049999999999999E-4</v>
      </c>
      <c r="F135" s="225">
        <v>2.2049999999999999E-4</v>
      </c>
      <c r="G135" s="225">
        <v>2.2049999999999999E-4</v>
      </c>
      <c r="H135" s="225">
        <v>2.2049999999999999E-4</v>
      </c>
      <c r="I135" s="226">
        <v>2.2049999999999999E-4</v>
      </c>
      <c r="J135" s="226">
        <v>2.2049999999999999E-4</v>
      </c>
      <c r="K135" s="227">
        <v>2.2049999999999999E-4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8.4839999999999999E-2</v>
      </c>
      <c r="D136" s="225">
        <v>9.126251119137227E-2</v>
      </c>
      <c r="E136" s="221">
        <v>9.0115990342155783E-2</v>
      </c>
      <c r="F136" s="225">
        <v>9.407908591962677E-2</v>
      </c>
      <c r="G136" s="225">
        <v>9.6446925316154397E-2</v>
      </c>
      <c r="H136" s="225">
        <v>9.8107858868471343E-2</v>
      </c>
      <c r="I136" s="226">
        <v>9.9311144427772183E-2</v>
      </c>
      <c r="J136" s="226">
        <v>9.9933102396148082E-2</v>
      </c>
      <c r="K136" s="227">
        <v>0.10011749658541638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1.9513710060600001E-2</v>
      </c>
      <c r="D137" s="225">
        <v>1.5239278601400001E-2</v>
      </c>
      <c r="E137" s="221">
        <v>1.0737381931499998E-2</v>
      </c>
      <c r="F137" s="225">
        <v>9.3555451815000006E-3</v>
      </c>
      <c r="G137" s="225">
        <v>9.8529847469922306E-3</v>
      </c>
      <c r="H137" s="225">
        <v>1.001678309509638E-2</v>
      </c>
      <c r="I137" s="226">
        <v>1.0190423250301048E-2</v>
      </c>
      <c r="J137" s="226">
        <v>1.0359680841007949E-2</v>
      </c>
      <c r="K137" s="227">
        <v>1.0488035198736385E-2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0.18310136867900714</v>
      </c>
      <c r="D138" s="225">
        <v>0.2182233225874472</v>
      </c>
      <c r="E138" s="221">
        <v>0.2482039029378825</v>
      </c>
      <c r="F138" s="225">
        <v>0.27519527227297219</v>
      </c>
      <c r="G138" s="225">
        <v>0.3028310352573384</v>
      </c>
      <c r="H138" s="225">
        <v>0.33540470055083238</v>
      </c>
      <c r="I138" s="226">
        <v>0.37089002512990976</v>
      </c>
      <c r="J138" s="226">
        <v>0.40623402188566965</v>
      </c>
      <c r="K138" s="227">
        <v>0.43924442586782619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0.18920410613575306</v>
      </c>
      <c r="D139" s="225">
        <v>0.21330766787045102</v>
      </c>
      <c r="E139" s="221">
        <v>0.24180877317572527</v>
      </c>
      <c r="F139" s="225">
        <v>0.26772611507143962</v>
      </c>
      <c r="G139" s="225">
        <v>0.2905083741722998</v>
      </c>
      <c r="H139" s="225">
        <v>0.31259152015684516</v>
      </c>
      <c r="I139" s="226">
        <v>0.33475023942712112</v>
      </c>
      <c r="J139" s="226">
        <v>0.35712338316757669</v>
      </c>
      <c r="K139" s="227">
        <v>0.37935745613383776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2.08278014941302E-9</v>
      </c>
      <c r="D140" s="225">
        <v>2.3697154037708998E-9</v>
      </c>
      <c r="E140" s="221">
        <v>2.669662041977944E-9</v>
      </c>
      <c r="F140" s="225">
        <v>2.7836143721095698E-9</v>
      </c>
      <c r="G140" s="225">
        <v>2.8596282461757375E-9</v>
      </c>
      <c r="H140" s="225">
        <v>2.9124955531839202E-9</v>
      </c>
      <c r="I140" s="226">
        <v>2.9700195659907503E-9</v>
      </c>
      <c r="J140" s="226">
        <v>3.0271326929918191E-9</v>
      </c>
      <c r="K140" s="227">
        <v>3.081095695482037E-9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1.0016662588818777</v>
      </c>
      <c r="D141" s="225">
        <v>1.1040877461333618</v>
      </c>
      <c r="E141" s="221">
        <v>1.213459759103888</v>
      </c>
      <c r="F141" s="225">
        <v>1.3203956563343773</v>
      </c>
      <c r="G141" s="225">
        <v>1.4273838666498182</v>
      </c>
      <c r="H141" s="225">
        <v>1.5304816574635607</v>
      </c>
      <c r="I141" s="226">
        <v>1.6296915398036811</v>
      </c>
      <c r="J141" s="226">
        <v>1.7233528871014685</v>
      </c>
      <c r="K141" s="227">
        <v>1.809041301747915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0.37580190679286718</v>
      </c>
      <c r="D142" s="225">
        <v>0.43019669004828459</v>
      </c>
      <c r="E142" s="221">
        <v>0.49110561452025281</v>
      </c>
      <c r="F142" s="225">
        <v>0.55508354665582205</v>
      </c>
      <c r="G142" s="225">
        <v>0.61883372160608907</v>
      </c>
      <c r="H142" s="225">
        <v>0.6808663298256159</v>
      </c>
      <c r="I142" s="226">
        <v>0.74076759201941988</v>
      </c>
      <c r="J142" s="226">
        <v>0.798294036572747</v>
      </c>
      <c r="K142" s="227">
        <v>0.85293392411091384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3.2634000000000003</v>
      </c>
      <c r="D143" s="225">
        <v>3.7490249491309462</v>
      </c>
      <c r="E143" s="221">
        <v>4.209481148608579</v>
      </c>
      <c r="F143" s="225">
        <v>4.6036071733994897</v>
      </c>
      <c r="G143" s="225">
        <v>4.9534408291792547</v>
      </c>
      <c r="H143" s="225">
        <v>5.2699862575113237</v>
      </c>
      <c r="I143" s="226">
        <v>5.5872860646529183</v>
      </c>
      <c r="J143" s="226">
        <v>5.9067262565733367</v>
      </c>
      <c r="K143" s="227">
        <v>6.1951211578360672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0.55475908925986983</v>
      </c>
      <c r="D144" s="225">
        <v>0.6149213083527828</v>
      </c>
      <c r="E144" s="221">
        <v>0.66999999999999993</v>
      </c>
      <c r="F144" s="225">
        <v>0.72045310262568685</v>
      </c>
      <c r="G144" s="225">
        <v>0.76811922744525507</v>
      </c>
      <c r="H144" s="225">
        <v>0.81239360294586949</v>
      </c>
      <c r="I144" s="226">
        <v>0.8534660051800349</v>
      </c>
      <c r="J144" s="226">
        <v>0.89065846440110508</v>
      </c>
      <c r="K144" s="227">
        <v>0.92263543388689073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1.7310809783110614</v>
      </c>
      <c r="D145" s="225">
        <v>1.9308101990579911</v>
      </c>
      <c r="E145" s="221">
        <v>2.1601924475004086</v>
      </c>
      <c r="F145" s="225">
        <v>2.4052412217255252</v>
      </c>
      <c r="G145" s="225">
        <v>2.6569573513192388</v>
      </c>
      <c r="H145" s="225">
        <v>2.915358256741829</v>
      </c>
      <c r="I145" s="226">
        <v>3.1736814216981735</v>
      </c>
      <c r="J145" s="226">
        <v>3.4288099933931497</v>
      </c>
      <c r="K145" s="227">
        <v>3.679108629442752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1.6607602729296831</v>
      </c>
      <c r="D146" s="225">
        <v>1.7922354287426736</v>
      </c>
      <c r="E146" s="221">
        <v>0.95197129562100513</v>
      </c>
      <c r="F146" s="225">
        <v>1.0180425767600589</v>
      </c>
      <c r="G146" s="225">
        <v>1.1004483738661923</v>
      </c>
      <c r="H146" s="225">
        <v>1.1782600000000003</v>
      </c>
      <c r="I146" s="226">
        <v>1.2442299999999999</v>
      </c>
      <c r="J146" s="226">
        <v>1.2987649999999999</v>
      </c>
      <c r="K146" s="227">
        <v>1.3532999999999999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2.4814950032897811</v>
      </c>
      <c r="D147" s="225">
        <v>2.7665254713719829</v>
      </c>
      <c r="E147" s="221">
        <v>2.2529353905311376</v>
      </c>
      <c r="F147" s="225">
        <v>2.615599717223319</v>
      </c>
      <c r="G147" s="225">
        <v>1.8790164282579416</v>
      </c>
      <c r="H147" s="225">
        <v>1.8946887764373141</v>
      </c>
      <c r="I147" s="226">
        <v>1.8976167527695389</v>
      </c>
      <c r="J147" s="226">
        <v>1.8913445930563697</v>
      </c>
      <c r="K147" s="227">
        <v>1.8782067672792289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4.2423387483326129E-2</v>
      </c>
      <c r="D148" s="225">
        <v>4.9562972841966542E-2</v>
      </c>
      <c r="E148" s="221">
        <v>5.9619117949875886E-2</v>
      </c>
      <c r="F148" s="225">
        <v>7.4710467494664951E-2</v>
      </c>
      <c r="G148" s="225">
        <v>7.996514374209257E-2</v>
      </c>
      <c r="H148" s="225">
        <v>8.3096896172154294E-2</v>
      </c>
      <c r="I148" s="226">
        <v>8.6095329937403153E-2</v>
      </c>
      <c r="J148" s="226">
        <v>8.9200171395894201E-2</v>
      </c>
      <c r="K148" s="227">
        <v>9.2376046408319062E-2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0.35650867134424502</v>
      </c>
      <c r="D149" s="225">
        <v>0.22585457427361499</v>
      </c>
      <c r="E149" s="221">
        <v>0.39969862617300211</v>
      </c>
      <c r="F149" s="225">
        <v>0.81215752533300212</v>
      </c>
      <c r="G149" s="225">
        <v>0.88962838700666558</v>
      </c>
      <c r="H149" s="225">
        <v>0.88078921051595949</v>
      </c>
      <c r="I149" s="226">
        <v>0.86824088392684973</v>
      </c>
      <c r="J149" s="226">
        <v>0.85268371832883838</v>
      </c>
      <c r="K149" s="227">
        <v>0.83531483218017255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24.978115590690695</v>
      </c>
      <c r="D150" s="225">
        <v>15.234567029505579</v>
      </c>
      <c r="E150" s="221">
        <v>17.274762312451916</v>
      </c>
      <c r="F150" s="225">
        <v>21.079800395089443</v>
      </c>
      <c r="G150" s="225">
        <v>21.710346890003692</v>
      </c>
      <c r="H150" s="225">
        <v>21.183870272557808</v>
      </c>
      <c r="I150" s="226">
        <v>20.597015647824417</v>
      </c>
      <c r="J150" s="226">
        <v>19.964393205806971</v>
      </c>
      <c r="K150" s="227">
        <v>19.328001869310576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8.5960661261378218E-2</v>
      </c>
      <c r="D151" s="225">
        <v>6.7215223252938924E-2</v>
      </c>
      <c r="E151" s="221">
        <v>0.1031433541133801</v>
      </c>
      <c r="F151" s="225">
        <v>0.11803628622475625</v>
      </c>
      <c r="G151" s="225">
        <v>0.13578165870588071</v>
      </c>
      <c r="H151" s="225">
        <v>0.15550242772153156</v>
      </c>
      <c r="I151" s="226">
        <v>0.1759587232560437</v>
      </c>
      <c r="J151" s="226">
        <v>0.19749211257511404</v>
      </c>
      <c r="K151" s="227">
        <v>0.22085752663740682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5.0543768547562495E-3</v>
      </c>
      <c r="D152" s="225">
        <v>5.2330920689249993E-3</v>
      </c>
      <c r="E152" s="221">
        <v>5.5395650023874988E-3</v>
      </c>
      <c r="F152" s="225">
        <v>5.8120662726000001E-3</v>
      </c>
      <c r="G152" s="225">
        <v>6.0539930458875001E-3</v>
      </c>
      <c r="H152" s="225">
        <v>6.3012582233999996E-3</v>
      </c>
      <c r="I152" s="226">
        <v>6.5299603134937505E-3</v>
      </c>
      <c r="J152" s="226">
        <v>6.7221428655937498E-3</v>
      </c>
      <c r="K152" s="227">
        <v>6.8630039407125004E-3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1.6689914172618753E-2</v>
      </c>
      <c r="D153" s="225">
        <v>1.7773974212399995E-2</v>
      </c>
      <c r="E153" s="221">
        <v>1.85997282841125E-2</v>
      </c>
      <c r="F153" s="225">
        <v>1.909340934755625E-2</v>
      </c>
      <c r="G153" s="225">
        <v>1.9524242833987498E-2</v>
      </c>
      <c r="H153" s="225">
        <v>1.9888224940237498E-2</v>
      </c>
      <c r="I153" s="226">
        <v>2.0199429641081248E-2</v>
      </c>
      <c r="J153" s="226">
        <v>2.0445966854381246E-2</v>
      </c>
      <c r="K153" s="227">
        <v>2.0586827929499996E-2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1.302873949321875E-2</v>
      </c>
      <c r="D154" s="225">
        <v>1.319944710105E-2</v>
      </c>
      <c r="E154" s="221">
        <v>1.3086491320743746E-2</v>
      </c>
      <c r="F154" s="225">
        <v>1.28691940033125E-2</v>
      </c>
      <c r="G154" s="225">
        <v>1.2644374389018749E-2</v>
      </c>
      <c r="H154" s="225">
        <v>1.2451463872706249E-2</v>
      </c>
      <c r="I154" s="226">
        <v>1.2301381917562497E-2</v>
      </c>
      <c r="J154" s="226">
        <v>1.2182359768818748E-2</v>
      </c>
      <c r="K154" s="227">
        <v>1.2066734786400002E-2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7.4068837792361985E-3</v>
      </c>
      <c r="D155" s="225">
        <v>7.6822185834890993E-3</v>
      </c>
      <c r="E155" s="221">
        <v>8.0152768086236992E-3</v>
      </c>
      <c r="F155" s="225">
        <v>8.3920028698862975E-3</v>
      </c>
      <c r="G155" s="225">
        <v>8.7336127129292989E-3</v>
      </c>
      <c r="H155" s="225">
        <v>8.9961655776488979E-3</v>
      </c>
      <c r="I155" s="226">
        <v>9.2691350407781998E-3</v>
      </c>
      <c r="J155" s="226">
        <v>9.5691239775116989E-3</v>
      </c>
      <c r="K155" s="227">
        <v>9.8933121734327972E-3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1.6364942618219995E-3</v>
      </c>
      <c r="D156" s="225">
        <v>1.7350925355539999E-3</v>
      </c>
      <c r="E156" s="221">
        <v>1.888219699002E-3</v>
      </c>
      <c r="F156" s="225">
        <v>2.0643577749900003E-3</v>
      </c>
      <c r="G156" s="225">
        <v>2.1948924061260004E-3</v>
      </c>
      <c r="H156" s="225">
        <v>2.3024858547600001E-3</v>
      </c>
      <c r="I156" s="226">
        <v>2.3869986608159996E-3</v>
      </c>
      <c r="J156" s="226">
        <v>2.4547065277139993E-3</v>
      </c>
      <c r="K156" s="227">
        <v>2.5046332349219994E-3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6.162292057180583E-4</v>
      </c>
      <c r="D157" s="225">
        <v>6.7579879081015718E-4</v>
      </c>
      <c r="E157" s="221">
        <v>7.4780639045704414E-4</v>
      </c>
      <c r="F157" s="225">
        <v>8.3724847204397592E-4</v>
      </c>
      <c r="G157" s="225">
        <v>9.3448823198640928E-4</v>
      </c>
      <c r="H157" s="225">
        <v>1.0312177144086465E-3</v>
      </c>
      <c r="I157" s="226">
        <v>1.1221959439470027E-3</v>
      </c>
      <c r="J157" s="226">
        <v>1.208693299011134E-3</v>
      </c>
      <c r="K157" s="227">
        <v>1.2948398382801305E-3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8.9103000000000016E-2</v>
      </c>
      <c r="D158" s="225">
        <v>1.1011665000000002</v>
      </c>
      <c r="E158" s="221">
        <v>2.1132300000000002</v>
      </c>
      <c r="F158" s="225">
        <v>2.4106564485895059</v>
      </c>
      <c r="G158" s="225">
        <v>2.6665457267297668</v>
      </c>
      <c r="H158" s="225">
        <v>2.8805565650882614</v>
      </c>
      <c r="I158" s="226">
        <v>3.065542346288896</v>
      </c>
      <c r="J158" s="226">
        <v>3.2575324568610999</v>
      </c>
      <c r="K158" s="227">
        <v>3.4844311882254408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9.4403771807023576E-4</v>
      </c>
      <c r="D159" s="225">
        <v>1.097234204841688E-3</v>
      </c>
      <c r="E159" s="221">
        <v>1.2600000000000001E-3</v>
      </c>
      <c r="F159" s="225">
        <v>1.449010212501275E-3</v>
      </c>
      <c r="G159" s="225">
        <v>1.6620952610521655E-3</v>
      </c>
      <c r="H159" s="225">
        <v>1.893086582491002E-3</v>
      </c>
      <c r="I159" s="226">
        <v>2.1369335020105587E-3</v>
      </c>
      <c r="J159" s="226">
        <v>2.3902607613905604E-3</v>
      </c>
      <c r="K159" s="227">
        <v>2.6510919377962018E-3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0.54294575869308592</v>
      </c>
      <c r="D160" s="225">
        <v>0.53631457153936202</v>
      </c>
      <c r="E160" s="221">
        <v>0.53025056851472996</v>
      </c>
      <c r="F160" s="225">
        <v>0.52312848189348604</v>
      </c>
      <c r="G160" s="225">
        <v>0.51215646041418594</v>
      </c>
      <c r="H160" s="225">
        <v>0.50043811833817198</v>
      </c>
      <c r="I160" s="226">
        <v>0.48895853191227018</v>
      </c>
      <c r="J160" s="226">
        <v>0.47734659787424405</v>
      </c>
      <c r="K160" s="227">
        <v>0.46524041732687399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5.3574088161108223E-3</v>
      </c>
      <c r="D161" s="225">
        <v>5.6699999999999997E-3</v>
      </c>
      <c r="E161" s="221">
        <v>5.9898554670296681E-3</v>
      </c>
      <c r="F161" s="225">
        <v>6.3476214116987631E-3</v>
      </c>
      <c r="G161" s="225">
        <v>6.6846538815710484E-3</v>
      </c>
      <c r="H161" s="225">
        <v>6.9941426112023093E-3</v>
      </c>
      <c r="I161" s="226">
        <v>7.2628454177843648E-3</v>
      </c>
      <c r="J161" s="226">
        <v>7.4794118589101991E-3</v>
      </c>
      <c r="K161" s="227">
        <v>7.6354426071986239E-3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0.34500078176753318</v>
      </c>
      <c r="D162" s="225">
        <v>0.31670643244742774</v>
      </c>
      <c r="E162" s="221">
        <v>0.3108007371924551</v>
      </c>
      <c r="F162" s="225">
        <v>0.38415446914746038</v>
      </c>
      <c r="G162" s="225">
        <v>0.4280233782438535</v>
      </c>
      <c r="H162" s="225">
        <v>0.47970600406365277</v>
      </c>
      <c r="I162" s="226">
        <v>0.54056253810013488</v>
      </c>
      <c r="J162" s="226">
        <v>0.61197520254262883</v>
      </c>
      <c r="K162" s="227">
        <v>0.69359591239351481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8.4330651887791999E-2</v>
      </c>
      <c r="D163" s="225">
        <v>9.8051327272191305E-2</v>
      </c>
      <c r="E163" s="221">
        <v>0.11172</v>
      </c>
      <c r="F163" s="225">
        <v>0.12248493737417177</v>
      </c>
      <c r="G163" s="225">
        <v>0.13010541608069653</v>
      </c>
      <c r="H163" s="225">
        <v>0.13508408234043545</v>
      </c>
      <c r="I163" s="226">
        <v>0.13880676958932092</v>
      </c>
      <c r="J163" s="226">
        <v>0.14117182494940861</v>
      </c>
      <c r="K163" s="227">
        <v>0.14196763995220907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0.41382599999999997</v>
      </c>
      <c r="D164" s="225">
        <v>0.39206999999999992</v>
      </c>
      <c r="E164" s="221">
        <v>0.39414899999999997</v>
      </c>
      <c r="F164" s="225">
        <v>0.37963799999999998</v>
      </c>
      <c r="G164" s="225">
        <v>0.39030599999999999</v>
      </c>
      <c r="H164" s="225">
        <v>0.41594699999999996</v>
      </c>
      <c r="I164" s="226">
        <v>0.43026900000000001</v>
      </c>
      <c r="J164" s="226">
        <v>0.42748516020904498</v>
      </c>
      <c r="K164" s="227">
        <v>0.42237655927947082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0.19681436004552003</v>
      </c>
      <c r="D165" s="225">
        <v>0.15210609166998004</v>
      </c>
      <c r="E165" s="221">
        <v>0.181528777626</v>
      </c>
      <c r="F165" s="225">
        <v>0.1658031741603804</v>
      </c>
      <c r="G165" s="225">
        <v>0.15914992415929083</v>
      </c>
      <c r="H165" s="225">
        <v>0.15758284478768658</v>
      </c>
      <c r="I165" s="226">
        <v>0.15503614218286998</v>
      </c>
      <c r="J165" s="226">
        <v>0.15155637426979338</v>
      </c>
      <c r="K165" s="227">
        <v>0.14741017653675043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3.4143577612436256E-2</v>
      </c>
      <c r="D166" s="225">
        <v>4.0542819818838755E-2</v>
      </c>
      <c r="E166" s="221">
        <v>4.7580129086037176E-2</v>
      </c>
      <c r="F166" s="225">
        <v>5.4912032884583427E-2</v>
      </c>
      <c r="G166" s="225">
        <v>6.2224446708939368E-2</v>
      </c>
      <c r="H166" s="225">
        <v>6.9363491600576255E-2</v>
      </c>
      <c r="I166" s="226">
        <v>7.635273920367186E-2</v>
      </c>
      <c r="J166" s="226">
        <v>8.3242496100822169E-2</v>
      </c>
      <c r="K166" s="227">
        <v>8.9993986427145928E-2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0.54603798202073139</v>
      </c>
      <c r="D167" s="225">
        <v>0.52226800331314616</v>
      </c>
      <c r="E167" s="221">
        <v>0.60263924631720867</v>
      </c>
      <c r="F167" s="225">
        <v>0.71415756899458249</v>
      </c>
      <c r="G167" s="225">
        <v>0.82512732734026495</v>
      </c>
      <c r="H167" s="225">
        <v>0.9470841201876995</v>
      </c>
      <c r="I167" s="226">
        <v>1.0828948754497698</v>
      </c>
      <c r="J167" s="226">
        <v>1.2359964633057405</v>
      </c>
      <c r="K167" s="227">
        <v>1.402904688377421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0.40172999999999998</v>
      </c>
      <c r="D168" s="225">
        <v>0.45401935188234449</v>
      </c>
      <c r="E168" s="221">
        <v>0.4845129024259201</v>
      </c>
      <c r="F168" s="225">
        <v>0.51052486889135884</v>
      </c>
      <c r="G168" s="225">
        <v>0.52800337794656549</v>
      </c>
      <c r="H168" s="225">
        <v>0.51915660703143218</v>
      </c>
      <c r="I168" s="226">
        <v>0.52177353440063545</v>
      </c>
      <c r="J168" s="226">
        <v>0.52376046949710653</v>
      </c>
      <c r="K168" s="227">
        <v>0.52526068865886799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6.1950000000000003</v>
      </c>
      <c r="D169" s="225">
        <v>3.4172727272727288</v>
      </c>
      <c r="E169" s="221">
        <v>0.63954545454545653</v>
      </c>
      <c r="F169" s="225">
        <v>8.5473087931103864E-2</v>
      </c>
      <c r="G169" s="225">
        <v>8.6596423729791108E-2</v>
      </c>
      <c r="H169" s="225">
        <v>8.744951019452768E-2</v>
      </c>
      <c r="I169" s="226">
        <v>8.7888593474589147E-2</v>
      </c>
      <c r="J169" s="226">
        <v>8.7907295825997531E-2</v>
      </c>
      <c r="K169" s="227">
        <v>8.724959053314281E-2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1.2379496103659999</v>
      </c>
      <c r="D170" s="225">
        <v>1.4772841519589999</v>
      </c>
      <c r="E170" s="221">
        <v>1.7928164398410003</v>
      </c>
      <c r="F170" s="225">
        <v>2.134384784406</v>
      </c>
      <c r="G170" s="225">
        <v>2.2991034228066702</v>
      </c>
      <c r="H170" s="225">
        <v>2.2953048809696988</v>
      </c>
      <c r="I170" s="226">
        <v>2.2747870623969746</v>
      </c>
      <c r="J170" s="226">
        <v>2.2440657301759273</v>
      </c>
      <c r="K170" s="227">
        <v>2.209089139777686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0.54708664205165813</v>
      </c>
      <c r="D171" s="225">
        <v>0.315</v>
      </c>
      <c r="E171" s="221">
        <v>0.33136706193512172</v>
      </c>
      <c r="F171" s="225">
        <v>0.34958239936799784</v>
      </c>
      <c r="G171" s="225">
        <v>0.36679747413411706</v>
      </c>
      <c r="H171" s="225">
        <v>0.38161018970569305</v>
      </c>
      <c r="I171" s="226">
        <v>0.39404306814689538</v>
      </c>
      <c r="J171" s="226">
        <v>0.4041905452741037</v>
      </c>
      <c r="K171" s="227">
        <v>0.41245411396327375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0.14519729873883017</v>
      </c>
      <c r="D172" s="225">
        <v>0.16800000000000001</v>
      </c>
      <c r="E172" s="221">
        <v>0.19059228731702246</v>
      </c>
      <c r="F172" s="225">
        <v>0.21048552390550579</v>
      </c>
      <c r="G172" s="225">
        <v>0.23399246809650831</v>
      </c>
      <c r="H172" s="225">
        <v>0.26093259308677064</v>
      </c>
      <c r="I172" s="226">
        <v>0.29006980195608673</v>
      </c>
      <c r="J172" s="226">
        <v>0.32028460891340288</v>
      </c>
      <c r="K172" s="227">
        <v>0.35149082506286883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4.7900166509868738E-2</v>
      </c>
      <c r="D173" s="225">
        <v>4.8874061298825003E-2</v>
      </c>
      <c r="E173" s="221">
        <v>5.2472267073843747E-2</v>
      </c>
      <c r="F173" s="225">
        <v>5.5870646672531249E-2</v>
      </c>
      <c r="G173" s="225">
        <v>5.9040081526387497E-2</v>
      </c>
      <c r="H173" s="225">
        <v>6.2222983718174994E-2</v>
      </c>
      <c r="I173" s="226">
        <v>6.5200721329406242E-2</v>
      </c>
      <c r="J173" s="226">
        <v>6.7950727469493738E-2</v>
      </c>
      <c r="K173" s="227">
        <v>7.0385646432937515E-2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0.28710695820250159</v>
      </c>
      <c r="D174" s="225">
        <v>0.32684847033819941</v>
      </c>
      <c r="E174" s="221">
        <v>0.37253661951662254</v>
      </c>
      <c r="F174" s="225">
        <v>0.41000434086194198</v>
      </c>
      <c r="G174" s="225">
        <v>0.440966584574979</v>
      </c>
      <c r="H174" s="225">
        <v>0.46752844714227104</v>
      </c>
      <c r="I174" s="226">
        <v>0.49279611827430631</v>
      </c>
      <c r="J174" s="226">
        <v>0.5163214833724652</v>
      </c>
      <c r="K174" s="227">
        <v>0.53760692680688593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0.29160327962648447</v>
      </c>
      <c r="D175" s="225">
        <v>0.29160327962648447</v>
      </c>
      <c r="E175" s="221">
        <v>0.29160327962648447</v>
      </c>
      <c r="F175" s="225">
        <v>0.29160327962648447</v>
      </c>
      <c r="G175" s="225">
        <v>0.29824525999451601</v>
      </c>
      <c r="H175" s="225">
        <v>0.3008382426033086</v>
      </c>
      <c r="I175" s="226">
        <v>0.30386103892437721</v>
      </c>
      <c r="J175" s="226">
        <v>0.30618128358222785</v>
      </c>
      <c r="K175" s="227">
        <v>0.30647305205541547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4.6485663334476244E-3</v>
      </c>
      <c r="D176" s="225">
        <v>5.1883388341481349E-3</v>
      </c>
      <c r="E176" s="221">
        <v>5.623076084801679E-3</v>
      </c>
      <c r="F176" s="225">
        <v>9.2434917659169544E-3</v>
      </c>
      <c r="G176" s="225">
        <v>3.4578486639544999E-2</v>
      </c>
      <c r="H176" s="225">
        <v>3.4915833170772723E-2</v>
      </c>
      <c r="I176" s="226">
        <v>3.5155886520312825E-2</v>
      </c>
      <c r="J176" s="226">
        <v>3.5262922627607204E-2</v>
      </c>
      <c r="K176" s="227">
        <v>3.5179944470693759E-2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1.2755221772189986</v>
      </c>
      <c r="D177" s="225">
        <v>1.4743568530735731</v>
      </c>
      <c r="E177" s="221">
        <v>1.6807544552479867</v>
      </c>
      <c r="F177" s="225">
        <v>1.8941673256716656</v>
      </c>
      <c r="G177" s="225">
        <v>2.2651339841555904</v>
      </c>
      <c r="H177" s="225">
        <v>2.3345646192274612</v>
      </c>
      <c r="I177" s="226">
        <v>2.5249043194205516</v>
      </c>
      <c r="J177" s="226">
        <v>2.7078206864073753</v>
      </c>
      <c r="K177" s="227">
        <v>2.8800584863311514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4.2000000000000003E-2</v>
      </c>
      <c r="D178" s="225">
        <v>2.1000000000000001E-2</v>
      </c>
      <c r="E178" s="221">
        <v>2.1000000000000001E-2</v>
      </c>
      <c r="F178" s="225">
        <v>2.1789574149706267E-2</v>
      </c>
      <c r="G178" s="225">
        <v>2.3940454925266242E-2</v>
      </c>
      <c r="H178" s="225">
        <v>2.6192920116299895E-2</v>
      </c>
      <c r="I178" s="226">
        <v>2.8372619007017222E-2</v>
      </c>
      <c r="J178" s="226">
        <v>3.0407635803995466E-2</v>
      </c>
      <c r="K178" s="227">
        <v>3.2303351721903434E-2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0.640038</v>
      </c>
      <c r="D179" s="225">
        <v>0.68770151370677635</v>
      </c>
      <c r="E179" s="221">
        <v>0.77921389244186878</v>
      </c>
      <c r="F179" s="225">
        <v>0.87301998852306117</v>
      </c>
      <c r="G179" s="225">
        <v>0.96830242996327065</v>
      </c>
      <c r="H179" s="225">
        <v>1.0660725594453804</v>
      </c>
      <c r="I179" s="226">
        <v>1.155426320776813</v>
      </c>
      <c r="J179" s="226">
        <v>1.2349191731358988</v>
      </c>
      <c r="K179" s="227">
        <v>1.3066183421089483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0.31193940278790261</v>
      </c>
      <c r="D180" s="225">
        <v>0.84157499999999996</v>
      </c>
      <c r="E180" s="221">
        <v>3.4061999999999997</v>
      </c>
      <c r="F180" s="225">
        <v>3.53532898964388</v>
      </c>
      <c r="G180" s="225">
        <v>3.6538293878264163</v>
      </c>
      <c r="H180" s="225">
        <v>3.7531759927747808</v>
      </c>
      <c r="I180" s="226">
        <v>3.8329017085864456</v>
      </c>
      <c r="J180" s="226">
        <v>3.8931733670173858</v>
      </c>
      <c r="K180" s="227">
        <v>3.929121098488972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7.6131920857348143E-2</v>
      </c>
      <c r="D181" s="225">
        <v>8.8798363246057513E-2</v>
      </c>
      <c r="E181" s="221">
        <v>8.6443749872018458E-2</v>
      </c>
      <c r="F181" s="225">
        <v>0.10630770707493564</v>
      </c>
      <c r="G181" s="225">
        <v>0.11781995523292971</v>
      </c>
      <c r="H181" s="225">
        <v>0.12980322810748127</v>
      </c>
      <c r="I181" s="226">
        <v>0.14168496944109379</v>
      </c>
      <c r="J181" s="226">
        <v>0.15289109235002526</v>
      </c>
      <c r="K181" s="227">
        <v>0.16326812604274593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0.28638501430503821</v>
      </c>
      <c r="D182" s="225">
        <v>0.32384747858471663</v>
      </c>
      <c r="E182" s="221">
        <v>0.38460626160686506</v>
      </c>
      <c r="F182" s="225">
        <v>0.44078094635164139</v>
      </c>
      <c r="G182" s="225">
        <v>0.50587708385538066</v>
      </c>
      <c r="H182" s="225">
        <v>0.5785789519927621</v>
      </c>
      <c r="I182" s="226">
        <v>0.65645925762989266</v>
      </c>
      <c r="J182" s="226">
        <v>0.73831651188023917</v>
      </c>
      <c r="K182" s="227">
        <v>0.82450508256955513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3.8507244369619761E-2</v>
      </c>
      <c r="D183" s="225">
        <v>3.9796448651567611E-2</v>
      </c>
      <c r="E183" s="221">
        <v>4.2785780629586101E-2</v>
      </c>
      <c r="F183" s="225">
        <v>4.700537467043614E-2</v>
      </c>
      <c r="G183" s="225">
        <v>5.1242107938121402E-2</v>
      </c>
      <c r="H183" s="225">
        <v>5.4850124201899553E-2</v>
      </c>
      <c r="I183" s="226">
        <v>5.8912957021695626E-2</v>
      </c>
      <c r="J183" s="226">
        <v>6.3024699342460508E-2</v>
      </c>
      <c r="K183" s="227">
        <v>6.6910287474984897E-2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0.17474099999999998</v>
      </c>
      <c r="D184" s="225">
        <v>0.17601147509657911</v>
      </c>
      <c r="E184" s="221">
        <v>0.17426572036163485</v>
      </c>
      <c r="F184" s="225">
        <v>0.17216566372872932</v>
      </c>
      <c r="G184" s="225">
        <v>0.1710520838144694</v>
      </c>
      <c r="H184" s="225">
        <v>0.17017113198331091</v>
      </c>
      <c r="I184" s="226">
        <v>0.1682814290509238</v>
      </c>
      <c r="J184" s="226">
        <v>0.16480787830199276</v>
      </c>
      <c r="K184" s="227">
        <v>0.16031081967337191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0.17884396075380368</v>
      </c>
      <c r="D185" s="225">
        <v>0.19551222517091466</v>
      </c>
      <c r="E185" s="221">
        <v>0.20839094279469275</v>
      </c>
      <c r="F185" s="225">
        <v>0.21953905047465849</v>
      </c>
      <c r="G185" s="225">
        <v>0.23063963199645415</v>
      </c>
      <c r="H185" s="225">
        <v>0.24168898458882004</v>
      </c>
      <c r="I185" s="226">
        <v>0.25176078378758909</v>
      </c>
      <c r="J185" s="226">
        <v>0.26000927307500593</v>
      </c>
      <c r="K185" s="227">
        <v>0.26607722214852875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1.9506584916000003</v>
      </c>
      <c r="D186" s="225">
        <v>2.0625079192200002</v>
      </c>
      <c r="E186" s="221">
        <v>2.1056308796250001</v>
      </c>
      <c r="F186" s="225">
        <v>2.0974673096999998</v>
      </c>
      <c r="G186" s="225">
        <v>2.0365163813094584</v>
      </c>
      <c r="H186" s="225">
        <v>2.1600340052699099</v>
      </c>
      <c r="I186" s="226">
        <v>2.2708541773322053</v>
      </c>
      <c r="J186" s="226">
        <v>2.368777994307365</v>
      </c>
      <c r="K186" s="227">
        <v>2.4537132681401737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0.37331586364523067</v>
      </c>
      <c r="D187" s="225">
        <v>0.41620064366114712</v>
      </c>
      <c r="E187" s="221">
        <v>0.44750256262828597</v>
      </c>
      <c r="F187" s="225">
        <v>0.47593853701370165</v>
      </c>
      <c r="G187" s="225">
        <v>0.50417971369896353</v>
      </c>
      <c r="H187" s="225">
        <v>0.53382345423368061</v>
      </c>
      <c r="I187" s="226">
        <v>0.56415077244955414</v>
      </c>
      <c r="J187" s="226">
        <v>0.59188204651162768</v>
      </c>
      <c r="K187" s="227">
        <v>0.61496266578994407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1.11269329880625E-3</v>
      </c>
      <c r="D188" s="225">
        <v>1.1824565358374999E-3</v>
      </c>
      <c r="E188" s="221">
        <v>1.2177628001437501E-3</v>
      </c>
      <c r="F188" s="225">
        <v>1.23353535808125E-3</v>
      </c>
      <c r="G188" s="225">
        <v>1.2705402055499999E-3</v>
      </c>
      <c r="H188" s="225">
        <v>1.3187071709437499E-3</v>
      </c>
      <c r="I188" s="226">
        <v>1.3760950163624998E-3</v>
      </c>
      <c r="J188" s="226">
        <v>1.4339681712562499E-3</v>
      </c>
      <c r="K188" s="227">
        <v>1.4834697377062499E-3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2.9139776237492924E-2</v>
      </c>
      <c r="D189" s="225">
        <v>3.4538051381213547E-2</v>
      </c>
      <c r="E189" s="221">
        <v>3.9990660541078193E-2</v>
      </c>
      <c r="F189" s="225">
        <v>4.707466239127487E-2</v>
      </c>
      <c r="G189" s="225">
        <v>5.5754102463335155E-2</v>
      </c>
      <c r="H189" s="225">
        <v>6.6676002601404355E-2</v>
      </c>
      <c r="I189" s="226">
        <v>7.9613753499549661E-2</v>
      </c>
      <c r="J189" s="226">
        <v>9.4726976771685081E-2</v>
      </c>
      <c r="K189" s="227">
        <v>0.11232420342425502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1.5995726084479227</v>
      </c>
      <c r="D190" s="225">
        <v>1.6600432595696473</v>
      </c>
      <c r="E190" s="221">
        <v>1.5641419631998146</v>
      </c>
      <c r="F190" s="225">
        <v>1.5216599999999998</v>
      </c>
      <c r="G190" s="225">
        <v>1.4866126851018455</v>
      </c>
      <c r="H190" s="225">
        <v>1.4405536978661113</v>
      </c>
      <c r="I190" s="226">
        <v>1.3931751566480437</v>
      </c>
      <c r="J190" s="226">
        <v>1.3433048738085445</v>
      </c>
      <c r="K190" s="227">
        <v>1.2927066627725003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0.26208439295908387</v>
      </c>
      <c r="D191" s="225">
        <v>0.35274370771009939</v>
      </c>
      <c r="E191" s="221">
        <v>0.46200000000000002</v>
      </c>
      <c r="F191" s="225">
        <v>0.58646658695982401</v>
      </c>
      <c r="G191" s="225">
        <v>0.71404532293851752</v>
      </c>
      <c r="H191" s="225">
        <v>0.82945100125897053</v>
      </c>
      <c r="I191" s="226">
        <v>0.93216354315864602</v>
      </c>
      <c r="J191" s="226">
        <v>1.0136579048158649</v>
      </c>
      <c r="K191" s="227">
        <v>1.0739785742042434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0.27838546234243078</v>
      </c>
      <c r="D192" s="225">
        <v>0.28152096134037752</v>
      </c>
      <c r="E192" s="221">
        <v>0.29377936398557464</v>
      </c>
      <c r="F192" s="225">
        <v>0.35229061951698515</v>
      </c>
      <c r="G192" s="225">
        <v>0.8</v>
      </c>
      <c r="H192" s="225">
        <v>0.89999999999999991</v>
      </c>
      <c r="I192" s="226">
        <v>0.89999999999999991</v>
      </c>
      <c r="J192" s="226">
        <v>0.91071086491764708</v>
      </c>
      <c r="K192" s="227">
        <v>0.91763567447563321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23.479895491701352</v>
      </c>
      <c r="D193" s="225">
        <v>24.831251278111846</v>
      </c>
      <c r="E193" s="221">
        <v>25.181701995948607</v>
      </c>
      <c r="F193" s="225">
        <v>24.338505853849153</v>
      </c>
      <c r="G193" s="225">
        <v>24.750587904167407</v>
      </c>
      <c r="H193" s="225">
        <v>25.971784906292147</v>
      </c>
      <c r="I193" s="226">
        <v>27.236059325517203</v>
      </c>
      <c r="J193" s="226">
        <v>28.517732314829082</v>
      </c>
      <c r="K193" s="227">
        <v>29.798376053624235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9.2609999999999998E-2</v>
      </c>
      <c r="D194" s="225">
        <v>0.20286000000000001</v>
      </c>
      <c r="E194" s="221">
        <v>0.29043000000000002</v>
      </c>
      <c r="F194" s="225">
        <v>0.22190873476245218</v>
      </c>
      <c r="G194" s="225">
        <v>0.22744833943167958</v>
      </c>
      <c r="H194" s="225">
        <v>0.23227340721315365</v>
      </c>
      <c r="I194" s="226">
        <v>0.23667881091936671</v>
      </c>
      <c r="J194" s="226">
        <v>0.24075590863988472</v>
      </c>
      <c r="K194" s="227">
        <v>0.24421889857820056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0.29220008999999997</v>
      </c>
      <c r="D195" s="225">
        <v>0.28299999000000003</v>
      </c>
      <c r="E195" s="221">
        <v>0.29869999999999947</v>
      </c>
      <c r="F195" s="225">
        <v>0.31580009999999997</v>
      </c>
      <c r="G195" s="225">
        <v>0.33157648769933773</v>
      </c>
      <c r="H195" s="225">
        <v>0.34745228026562125</v>
      </c>
      <c r="I195" s="226">
        <v>0.36370009739080644</v>
      </c>
      <c r="J195" s="226">
        <v>0.37867571308501358</v>
      </c>
      <c r="K195" s="227">
        <v>0.39093844692383767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1.866985550325E-2</v>
      </c>
      <c r="D196" s="225">
        <v>2.0934673495706255E-2</v>
      </c>
      <c r="E196" s="221">
        <v>2.3035456885612503E-2</v>
      </c>
      <c r="F196" s="225">
        <v>2.50043574256875E-2</v>
      </c>
      <c r="G196" s="225">
        <v>2.68803212013E-2</v>
      </c>
      <c r="H196" s="225">
        <v>2.8692224126212505E-2</v>
      </c>
      <c r="I196" s="226">
        <v>3.0426234880387499E-2</v>
      </c>
      <c r="J196" s="226">
        <v>3.2036127736331244E-2</v>
      </c>
      <c r="K196" s="227">
        <v>3.3494240053968762E-2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0.15546314509829762</v>
      </c>
      <c r="D197" s="225">
        <v>0.17335249598614499</v>
      </c>
      <c r="E197" s="221">
        <v>0.18898914943370201</v>
      </c>
      <c r="F197" s="225">
        <v>0.20327972069172423</v>
      </c>
      <c r="G197" s="225">
        <v>0.21899922518913556</v>
      </c>
      <c r="H197" s="225">
        <v>0.23550855383702213</v>
      </c>
      <c r="I197" s="226">
        <v>0.25160082772448589</v>
      </c>
      <c r="J197" s="226">
        <v>0.26698815574354184</v>
      </c>
      <c r="K197" s="227">
        <v>0.28122018664912302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3.536913061376068E-2</v>
      </c>
      <c r="D198" s="225">
        <v>0.25915749999999999</v>
      </c>
      <c r="E198" s="221">
        <v>1.3641599999999998</v>
      </c>
      <c r="F198" s="225">
        <v>1.4545598543211145</v>
      </c>
      <c r="G198" s="225">
        <v>1.5432239008569819</v>
      </c>
      <c r="H198" s="225">
        <v>1.6255391350986839</v>
      </c>
      <c r="I198" s="226">
        <v>1.7008720455248794</v>
      </c>
      <c r="J198" s="226">
        <v>1.76526646725786</v>
      </c>
      <c r="K198" s="227">
        <v>1.8172838105503089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8.8248510277521341E-2</v>
      </c>
      <c r="D199" s="225">
        <v>0.10563000000000002</v>
      </c>
      <c r="E199" s="221">
        <v>0.12372382744880077</v>
      </c>
      <c r="F199" s="225">
        <v>0.14460172251163395</v>
      </c>
      <c r="G199" s="225">
        <v>0.16699559012849244</v>
      </c>
      <c r="H199" s="225">
        <v>0.18953977634380234</v>
      </c>
      <c r="I199" s="226">
        <v>0.21129088251502526</v>
      </c>
      <c r="J199" s="226">
        <v>0.23206384810275629</v>
      </c>
      <c r="K199" s="227">
        <v>0.25212727635793264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0.93415501453322758</v>
      </c>
      <c r="D200" s="225">
        <v>1.06581707565927</v>
      </c>
      <c r="E200" s="221">
        <v>1.194993426916561</v>
      </c>
      <c r="F200" s="225">
        <v>1.3015645490212042</v>
      </c>
      <c r="G200" s="225">
        <v>1.4118151727843054</v>
      </c>
      <c r="H200" s="225">
        <v>1.5242234039546798</v>
      </c>
      <c r="I200" s="226">
        <v>1.6332160674238303</v>
      </c>
      <c r="J200" s="226">
        <v>1.7365291156925911</v>
      </c>
      <c r="K200" s="227">
        <v>1.8321963930041216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1.6159555047308968E-2</v>
      </c>
      <c r="D201" s="225">
        <v>1.7756168176703845E-2</v>
      </c>
      <c r="E201" s="221">
        <v>1.8807160017036965E-2</v>
      </c>
      <c r="F201" s="225">
        <v>1.8519874095317163E-2</v>
      </c>
      <c r="G201" s="225">
        <v>1.8539584975648719E-2</v>
      </c>
      <c r="H201" s="225">
        <v>2.264100579787167E-2</v>
      </c>
      <c r="I201" s="226">
        <v>2.5190705545726763E-2</v>
      </c>
      <c r="J201" s="226">
        <v>2.7638288358741742E-2</v>
      </c>
      <c r="K201" s="227">
        <v>2.9944249737653469E-2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351.85927529815149</v>
      </c>
      <c r="D202" s="231">
        <f t="shared" ref="D202:K202" si="0">SUM(D7:D201)</f>
        <v>376.85530972172967</v>
      </c>
      <c r="E202" s="231">
        <f t="shared" si="0"/>
        <v>428.35246149102784</v>
      </c>
      <c r="F202" s="231">
        <f t="shared" si="0"/>
        <v>476.65427086231261</v>
      </c>
      <c r="G202" s="231">
        <f t="shared" si="0"/>
        <v>511.75992946430682</v>
      </c>
      <c r="H202" s="231">
        <f t="shared" si="0"/>
        <v>538.88280256721885</v>
      </c>
      <c r="I202" s="232">
        <f t="shared" si="0"/>
        <v>564.68997725968666</v>
      </c>
      <c r="J202" s="232">
        <f t="shared" si="0"/>
        <v>588.04654417740403</v>
      </c>
      <c r="K202" s="233">
        <f t="shared" si="0"/>
        <v>608.78846292848277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9.9102274968175799</v>
      </c>
      <c r="D204" s="225">
        <f t="shared" si="1"/>
        <v>11.214142807238719</v>
      </c>
      <c r="E204" s="225">
        <f t="shared" si="1"/>
        <v>13.242470545898465</v>
      </c>
      <c r="F204" s="225">
        <f t="shared" si="1"/>
        <v>14.886116468845158</v>
      </c>
      <c r="G204" s="225">
        <f t="shared" si="1"/>
        <v>17.729376244703221</v>
      </c>
      <c r="H204" s="225">
        <f t="shared" si="1"/>
        <v>19.729408825774904</v>
      </c>
      <c r="I204" s="225">
        <f t="shared" si="1"/>
        <v>21.810456941151781</v>
      </c>
      <c r="J204" s="225">
        <f t="shared" si="1"/>
        <v>23.958422759103058</v>
      </c>
      <c r="K204" s="227">
        <f t="shared" si="1"/>
        <v>26.15230284899015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14.967472932469006</v>
      </c>
      <c r="D205" s="225">
        <f t="shared" si="2"/>
        <v>16.644387286353286</v>
      </c>
      <c r="E205" s="225">
        <f t="shared" si="2"/>
        <v>19.586543902064488</v>
      </c>
      <c r="F205" s="225">
        <f t="shared" si="2"/>
        <v>21.506230245033205</v>
      </c>
      <c r="G205" s="225">
        <f t="shared" si="2"/>
        <v>23.363172489095589</v>
      </c>
      <c r="H205" s="225">
        <f t="shared" si="2"/>
        <v>25.153185217329639</v>
      </c>
      <c r="I205" s="225">
        <f t="shared" si="2"/>
        <v>26.898357951699936</v>
      </c>
      <c r="J205" s="225">
        <f t="shared" si="2"/>
        <v>28.578287179855266</v>
      </c>
      <c r="K205" s="227">
        <f t="shared" si="2"/>
        <v>30.135766090933867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3.3318628972327171</v>
      </c>
      <c r="D206" s="225">
        <f t="shared" si="3"/>
        <v>3.8410651381118055</v>
      </c>
      <c r="E206" s="221">
        <f t="shared" si="3"/>
        <v>4.3193294050959761</v>
      </c>
      <c r="F206" s="225">
        <f t="shared" si="3"/>
        <v>4.7842645758607398</v>
      </c>
      <c r="G206" s="225">
        <f t="shared" si="3"/>
        <v>5.3805542081052797</v>
      </c>
      <c r="H206" s="225">
        <f t="shared" si="3"/>
        <v>5.6651856952963504</v>
      </c>
      <c r="I206" s="226">
        <f t="shared" si="3"/>
        <v>6.0681344868647598</v>
      </c>
      <c r="J206" s="226">
        <f t="shared" si="3"/>
        <v>6.4513636650253847</v>
      </c>
      <c r="K206" s="227">
        <f t="shared" si="3"/>
        <v>6.8006154135948949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6.8182727571446407</v>
      </c>
      <c r="D207" s="225">
        <f t="shared" si="4"/>
        <v>7.7779638152925807</v>
      </c>
      <c r="E207" s="221">
        <f t="shared" si="4"/>
        <v>8.693773867777276</v>
      </c>
      <c r="F207" s="225">
        <f t="shared" si="4"/>
        <v>9.7059683201423592</v>
      </c>
      <c r="G207" s="225">
        <f t="shared" si="4"/>
        <v>10.725369875294842</v>
      </c>
      <c r="H207" s="225">
        <f t="shared" si="4"/>
        <v>11.740369052398528</v>
      </c>
      <c r="I207" s="226">
        <f t="shared" si="4"/>
        <v>12.759369475158287</v>
      </c>
      <c r="J207" s="226">
        <f t="shared" si="4"/>
        <v>13.776326283197251</v>
      </c>
      <c r="K207" s="227">
        <f t="shared" si="4"/>
        <v>14.750780698879293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0.96929737210351752</v>
      </c>
      <c r="D208" s="225">
        <f t="shared" si="5"/>
        <v>0.92803406545072009</v>
      </c>
      <c r="E208" s="221">
        <f t="shared" si="5"/>
        <v>0.95490254086233806</v>
      </c>
      <c r="F208" s="225">
        <f t="shared" si="5"/>
        <v>0.97530403321904136</v>
      </c>
      <c r="G208" s="225">
        <f t="shared" si="5"/>
        <v>0.98089968440934072</v>
      </c>
      <c r="H208" s="225">
        <f t="shared" si="5"/>
        <v>0.97405492213446243</v>
      </c>
      <c r="I208" s="226">
        <f t="shared" si="5"/>
        <v>0.96587835036294756</v>
      </c>
      <c r="J208" s="226">
        <f t="shared" si="5"/>
        <v>0.95457586834670693</v>
      </c>
      <c r="K208" s="227">
        <f t="shared" si="5"/>
        <v>0.93896527739000157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46.771735102559489</v>
      </c>
      <c r="D210" s="240">
        <f t="shared" si="6"/>
        <v>55.809307287656267</v>
      </c>
      <c r="E210" s="240">
        <f t="shared" si="6"/>
        <v>65.970998206906799</v>
      </c>
      <c r="F210" s="240">
        <f t="shared" si="6"/>
        <v>73.699565403432388</v>
      </c>
      <c r="G210" s="240">
        <f t="shared" si="6"/>
        <v>82.832655395843545</v>
      </c>
      <c r="H210" s="240">
        <f t="shared" si="6"/>
        <v>91.24356799317664</v>
      </c>
      <c r="I210" s="241">
        <f t="shared" si="6"/>
        <v>99.74791614338325</v>
      </c>
      <c r="J210" s="241">
        <f t="shared" si="6"/>
        <v>108.2357788588989</v>
      </c>
      <c r="K210" s="242">
        <f t="shared" si="6"/>
        <v>116.64908689062469</v>
      </c>
    </row>
    <row r="211" spans="2:11">
      <c r="B211" s="239" t="s">
        <v>25</v>
      </c>
      <c r="C211" s="243">
        <f t="shared" ref="C211:K211" si="7">SUMIF($N$7:$N$208,$B$211,C$7:C$208)</f>
        <v>29.945521862349572</v>
      </c>
      <c r="D211" s="243">
        <f t="shared" si="7"/>
        <v>34.792454598493144</v>
      </c>
      <c r="E211" s="243">
        <f t="shared" si="7"/>
        <v>40.205556329241432</v>
      </c>
      <c r="F211" s="243">
        <f t="shared" si="7"/>
        <v>43.789294336204989</v>
      </c>
      <c r="G211" s="243">
        <f t="shared" si="7"/>
        <v>47.05547236681948</v>
      </c>
      <c r="H211" s="243">
        <f t="shared" si="7"/>
        <v>50.172599132742931</v>
      </c>
      <c r="I211" s="244">
        <f t="shared" si="7"/>
        <v>53.144845084689223</v>
      </c>
      <c r="J211" s="244">
        <f t="shared" si="7"/>
        <v>55.945635399360981</v>
      </c>
      <c r="K211" s="245">
        <f t="shared" si="7"/>
        <v>58.5132238231202</v>
      </c>
    </row>
    <row r="212" spans="2:11">
      <c r="B212" s="239" t="s">
        <v>239</v>
      </c>
      <c r="C212" s="243">
        <f t="shared" ref="C212:K212" si="8">SUMIF($N$7:$N$208,$B$212,C$7:C$208)</f>
        <v>6.4184781850411801</v>
      </c>
      <c r="D212" s="243">
        <f t="shared" si="8"/>
        <v>9.4574909585479503</v>
      </c>
      <c r="E212" s="243">
        <f t="shared" si="8"/>
        <v>17.805771076613112</v>
      </c>
      <c r="F212" s="243">
        <f t="shared" si="8"/>
        <v>19.280059790305859</v>
      </c>
      <c r="G212" s="243">
        <f t="shared" si="8"/>
        <v>20.999236649026646</v>
      </c>
      <c r="H212" s="243">
        <f t="shared" si="8"/>
        <v>22.497288389144167</v>
      </c>
      <c r="I212" s="244">
        <f t="shared" si="8"/>
        <v>24.076247305972682</v>
      </c>
      <c r="J212" s="244">
        <f t="shared" si="8"/>
        <v>25.505901026826081</v>
      </c>
      <c r="K212" s="245">
        <f t="shared" si="8"/>
        <v>26.77956865067738</v>
      </c>
    </row>
    <row r="213" spans="2:11">
      <c r="B213" s="239" t="s">
        <v>429</v>
      </c>
      <c r="C213" s="243">
        <f t="shared" ref="C213:K213" si="9">SUMIF($N$7:$N$208,$B$213,C$7:C$208)</f>
        <v>70.25443072297864</v>
      </c>
      <c r="D213" s="243">
        <f t="shared" si="9"/>
        <v>74.593198141232719</v>
      </c>
      <c r="E213" s="243">
        <f t="shared" si="9"/>
        <v>75.875289587772272</v>
      </c>
      <c r="F213" s="243">
        <f t="shared" si="9"/>
        <v>87.426665069683864</v>
      </c>
      <c r="G213" s="243">
        <f t="shared" si="9"/>
        <v>93.610704383298383</v>
      </c>
      <c r="H213" s="243">
        <f t="shared" si="9"/>
        <v>98.28476257842209</v>
      </c>
      <c r="I213" s="244">
        <f t="shared" si="9"/>
        <v>102.68813010059813</v>
      </c>
      <c r="J213" s="244">
        <f t="shared" si="9"/>
        <v>106.60574314546224</v>
      </c>
      <c r="K213" s="245">
        <f t="shared" si="9"/>
        <v>110.20205983868979</v>
      </c>
    </row>
    <row r="214" spans="2:11">
      <c r="B214" s="239" t="s">
        <v>430</v>
      </c>
      <c r="C214" s="243">
        <f t="shared" ref="C214:K214" si="10">SUMIF($N$7:$N$208,$B$214,C$7:C$208)</f>
        <v>164.15084801577285</v>
      </c>
      <c r="D214" s="243">
        <f t="shared" si="10"/>
        <v>179.05931728185305</v>
      </c>
      <c r="E214" s="243">
        <f t="shared" si="10"/>
        <v>203.79131151046624</v>
      </c>
      <c r="F214" s="243">
        <f t="shared" si="10"/>
        <v>223.66350394298036</v>
      </c>
      <c r="G214" s="243">
        <f t="shared" si="10"/>
        <v>237.60232825261753</v>
      </c>
      <c r="H214" s="243">
        <f t="shared" si="10"/>
        <v>247.59866081816151</v>
      </c>
      <c r="I214" s="244">
        <f t="shared" si="10"/>
        <v>256.59425838847073</v>
      </c>
      <c r="J214" s="244">
        <f t="shared" si="10"/>
        <v>264.03778035738577</v>
      </c>
      <c r="K214" s="245">
        <f t="shared" si="10"/>
        <v>269.68584562635942</v>
      </c>
    </row>
    <row r="215" spans="2:11">
      <c r="B215" s="239" t="s">
        <v>431</v>
      </c>
      <c r="C215" s="243">
        <f t="shared" ref="C215:K215" si="11">SUMIF($N$7:$N$208,$B$215,C$7:C$208)</f>
        <v>34.318261409449626</v>
      </c>
      <c r="D215" s="243">
        <f t="shared" si="11"/>
        <v>23.143541453946561</v>
      </c>
      <c r="E215" s="243">
        <f t="shared" si="11"/>
        <v>24.703534780027944</v>
      </c>
      <c r="F215" s="243">
        <f t="shared" si="11"/>
        <v>28.795182319705091</v>
      </c>
      <c r="G215" s="243">
        <f t="shared" si="11"/>
        <v>29.659532416701325</v>
      </c>
      <c r="H215" s="243">
        <f t="shared" si="11"/>
        <v>29.085923655571598</v>
      </c>
      <c r="I215" s="244">
        <f t="shared" si="11"/>
        <v>28.43858023657257</v>
      </c>
      <c r="J215" s="244">
        <f t="shared" si="11"/>
        <v>27.715705389470315</v>
      </c>
      <c r="K215" s="245">
        <f t="shared" si="11"/>
        <v>26.958678099011639</v>
      </c>
    </row>
    <row r="216" spans="2:11">
      <c r="B216" s="246" t="s">
        <v>476</v>
      </c>
      <c r="C216" s="247">
        <f t="shared" ref="C216:K217" si="12">SUMIF($O$7:$O$208,$B216,C$7:C$208)</f>
        <v>20.156368676405723</v>
      </c>
      <c r="D216" s="247">
        <f t="shared" si="12"/>
        <v>18.406523468887105</v>
      </c>
      <c r="E216" s="247">
        <f t="shared" si="12"/>
        <v>16.074462080327887</v>
      </c>
      <c r="F216" s="247">
        <f t="shared" si="12"/>
        <v>16.236488867795305</v>
      </c>
      <c r="G216" s="247">
        <f t="shared" si="12"/>
        <v>15.446352524019243</v>
      </c>
      <c r="H216" s="247">
        <f t="shared" si="12"/>
        <v>15.841347929012445</v>
      </c>
      <c r="I216" s="247">
        <f t="shared" si="12"/>
        <v>16.05803581556831</v>
      </c>
      <c r="J216" s="247">
        <f t="shared" si="12"/>
        <v>15.978271300102287</v>
      </c>
      <c r="K216" s="248">
        <f t="shared" si="12"/>
        <v>15.856634801849191</v>
      </c>
    </row>
    <row r="217" spans="2:11" ht="13.5" thickBot="1">
      <c r="B217" s="246" t="s">
        <v>475</v>
      </c>
      <c r="C217" s="247">
        <f t="shared" si="12"/>
        <v>40.01109897892286</v>
      </c>
      <c r="D217" s="247">
        <f t="shared" si="12"/>
        <v>47.443129860856132</v>
      </c>
      <c r="E217" s="247">
        <f t="shared" si="12"/>
        <v>60.652704713945745</v>
      </c>
      <c r="F217" s="247">
        <f t="shared" si="12"/>
        <v>67.115504017851677</v>
      </c>
      <c r="G217" s="247">
        <f t="shared" si="12"/>
        <v>74.878218755697759</v>
      </c>
      <c r="H217" s="247">
        <f t="shared" si="12"/>
        <v>81.92023388282513</v>
      </c>
      <c r="I217" s="247">
        <f t="shared" si="12"/>
        <v>88.921351715248704</v>
      </c>
      <c r="J217" s="247">
        <f t="shared" si="12"/>
        <v>95.714253602967901</v>
      </c>
      <c r="K217" s="248">
        <f t="shared" si="12"/>
        <v>102.25371673883465</v>
      </c>
    </row>
    <row r="218" spans="2:11" ht="13.5" thickBot="1">
      <c r="B218" s="249" t="s">
        <v>428</v>
      </c>
      <c r="C218" s="250">
        <f t="shared" ref="C218:K218" si="13">SUM(C210:C215)</f>
        <v>351.85927529815137</v>
      </c>
      <c r="D218" s="250">
        <f t="shared" si="13"/>
        <v>376.85530972172967</v>
      </c>
      <c r="E218" s="250">
        <f t="shared" si="13"/>
        <v>428.35246149102778</v>
      </c>
      <c r="F218" s="250">
        <f t="shared" si="13"/>
        <v>476.65427086231256</v>
      </c>
      <c r="G218" s="250">
        <f t="shared" si="13"/>
        <v>511.75992946430694</v>
      </c>
      <c r="H218" s="250">
        <f t="shared" si="13"/>
        <v>538.88280256721896</v>
      </c>
      <c r="I218" s="251">
        <f t="shared" si="13"/>
        <v>564.68997725968654</v>
      </c>
      <c r="J218" s="251">
        <f t="shared" si="13"/>
        <v>588.04654417740426</v>
      </c>
      <c r="K218" s="252">
        <f t="shared" si="13"/>
        <v>608.78846292848311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0.13292738997125203</v>
      </c>
      <c r="D221" s="255">
        <f t="shared" ref="D221:K221" si="15">D210/D$218</f>
        <v>0.14809213469452218</v>
      </c>
      <c r="E221" s="255">
        <f t="shared" si="15"/>
        <v>0.15401101694915467</v>
      </c>
      <c r="F221" s="255">
        <f t="shared" si="15"/>
        <v>0.15461849375670739</v>
      </c>
      <c r="G221" s="255">
        <f t="shared" si="15"/>
        <v>0.16185842350445448</v>
      </c>
      <c r="H221" s="255">
        <f t="shared" si="15"/>
        <v>0.16931987355784126</v>
      </c>
      <c r="I221" s="255">
        <f t="shared" si="15"/>
        <v>0.17664191000420701</v>
      </c>
      <c r="J221" s="255">
        <f t="shared" si="15"/>
        <v>0.18405988425679087</v>
      </c>
      <c r="K221" s="256">
        <f t="shared" si="15"/>
        <v>0.1916085701254952</v>
      </c>
    </row>
    <row r="222" spans="2:11" ht="15">
      <c r="B222" s="257" t="s">
        <v>25</v>
      </c>
      <c r="C222" s="258">
        <f t="shared" ref="C222:K226" si="16">C211/C$218</f>
        <v>8.5106529697064101E-2</v>
      </c>
      <c r="D222" s="258">
        <f t="shared" si="16"/>
        <v>9.2323111021532178E-2</v>
      </c>
      <c r="E222" s="258">
        <f t="shared" si="16"/>
        <v>9.3860920488917449E-2</v>
      </c>
      <c r="F222" s="258">
        <f t="shared" si="16"/>
        <v>9.1868041498896089E-2</v>
      </c>
      <c r="G222" s="258">
        <f t="shared" si="16"/>
        <v>9.1948332914762523E-2</v>
      </c>
      <c r="H222" s="258">
        <f t="shared" si="16"/>
        <v>9.3104843750296748E-2</v>
      </c>
      <c r="I222" s="258">
        <f t="shared" si="16"/>
        <v>9.4113313897634956E-2</v>
      </c>
      <c r="J222" s="258">
        <f t="shared" si="16"/>
        <v>9.5138107609528053E-2</v>
      </c>
      <c r="K222" s="259">
        <f t="shared" si="16"/>
        <v>9.6114212712986299E-2</v>
      </c>
    </row>
    <row r="223" spans="2:11" ht="15">
      <c r="B223" s="257" t="s">
        <v>239</v>
      </c>
      <c r="C223" s="258">
        <f t="shared" si="16"/>
        <v>1.8241605765834709E-2</v>
      </c>
      <c r="D223" s="258">
        <f t="shared" si="16"/>
        <v>2.5095814532987131E-2</v>
      </c>
      <c r="E223" s="258">
        <f t="shared" si="16"/>
        <v>4.1568037252859513E-2</v>
      </c>
      <c r="F223" s="258">
        <f t="shared" si="16"/>
        <v>4.0448729758418844E-2</v>
      </c>
      <c r="G223" s="258">
        <f t="shared" si="16"/>
        <v>4.1033374127216131E-2</v>
      </c>
      <c r="H223" s="258">
        <f t="shared" si="16"/>
        <v>4.1748016975060004E-2</v>
      </c>
      <c r="I223" s="258">
        <f t="shared" si="16"/>
        <v>4.2636222131671779E-2</v>
      </c>
      <c r="J223" s="258">
        <f t="shared" si="16"/>
        <v>4.3373949357198086E-2</v>
      </c>
      <c r="K223" s="259">
        <f t="shared" si="16"/>
        <v>4.3988298532890047E-2</v>
      </c>
    </row>
    <row r="224" spans="2:11" ht="15">
      <c r="B224" s="257" t="s">
        <v>429</v>
      </c>
      <c r="C224" s="258">
        <f t="shared" si="16"/>
        <v>0.19966627471578763</v>
      </c>
      <c r="D224" s="258">
        <f t="shared" si="16"/>
        <v>0.19793590860193111</v>
      </c>
      <c r="E224" s="258">
        <f t="shared" si="16"/>
        <v>0.17713284364857454</v>
      </c>
      <c r="F224" s="258">
        <f t="shared" si="16"/>
        <v>0.18341735386430247</v>
      </c>
      <c r="G224" s="258">
        <f t="shared" si="16"/>
        <v>0.18291917556203924</v>
      </c>
      <c r="H224" s="258">
        <f t="shared" si="16"/>
        <v>0.18238615541300798</v>
      </c>
      <c r="I224" s="258">
        <f t="shared" si="16"/>
        <v>0.18184868553701011</v>
      </c>
      <c r="J224" s="258">
        <f t="shared" si="16"/>
        <v>0.18128793409472191</v>
      </c>
      <c r="K224" s="259">
        <f t="shared" si="16"/>
        <v>0.18101864038056792</v>
      </c>
    </row>
    <row r="225" spans="2:11" ht="15">
      <c r="B225" s="257" t="s">
        <v>430</v>
      </c>
      <c r="C225" s="258">
        <f t="shared" si="16"/>
        <v>0.46652414627034638</v>
      </c>
      <c r="D225" s="258">
        <f t="shared" si="16"/>
        <v>0.47514075737468214</v>
      </c>
      <c r="E225" s="258">
        <f t="shared" si="16"/>
        <v>0.47575613503211966</v>
      </c>
      <c r="F225" s="258">
        <f t="shared" si="16"/>
        <v>0.46923633672336967</v>
      </c>
      <c r="G225" s="258">
        <f t="shared" si="16"/>
        <v>0.46428474480472054</v>
      </c>
      <c r="H225" s="258">
        <f t="shared" si="16"/>
        <v>0.45946662175636349</v>
      </c>
      <c r="I225" s="258">
        <f t="shared" si="16"/>
        <v>0.45439846415136492</v>
      </c>
      <c r="J225" s="258">
        <f t="shared" si="16"/>
        <v>0.44900830210087894</v>
      </c>
      <c r="K225" s="259">
        <f t="shared" si="16"/>
        <v>0.44298777333768319</v>
      </c>
    </row>
    <row r="226" spans="2:11" ht="15.75" thickBot="1">
      <c r="B226" s="260" t="s">
        <v>431</v>
      </c>
      <c r="C226" s="261">
        <f t="shared" si="16"/>
        <v>9.7534053579715105E-2</v>
      </c>
      <c r="D226" s="261">
        <f t="shared" si="16"/>
        <v>6.141227377434532E-2</v>
      </c>
      <c r="E226" s="261">
        <f t="shared" si="16"/>
        <v>5.7671046628374238E-2</v>
      </c>
      <c r="F226" s="261">
        <f t="shared" si="16"/>
        <v>6.0411044398305483E-2</v>
      </c>
      <c r="G226" s="261">
        <f t="shared" si="16"/>
        <v>5.795594908680702E-2</v>
      </c>
      <c r="H226" s="261">
        <f t="shared" si="16"/>
        <v>5.3974488547430477E-2</v>
      </c>
      <c r="I226" s="261">
        <f t="shared" si="16"/>
        <v>5.0361404278111331E-2</v>
      </c>
      <c r="J226" s="261">
        <f t="shared" si="16"/>
        <v>4.7131822580882186E-2</v>
      </c>
      <c r="K226" s="262">
        <f t="shared" si="16"/>
        <v>4.4282504910377357E-2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</x14:dataValidation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6633"/>
  </sheetPr>
  <dimension ref="B1:O227"/>
  <sheetViews>
    <sheetView showGridLines="0" topLeftCell="A90" workbookViewId="0">
      <selection sqref="A1:M32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453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329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231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</v>
      </c>
      <c r="D9" s="225">
        <v>0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</v>
      </c>
      <c r="D13" s="225">
        <v>0</v>
      </c>
      <c r="E13" s="221">
        <v>0</v>
      </c>
      <c r="F13" s="225">
        <v>0</v>
      </c>
      <c r="G13" s="225">
        <v>0</v>
      </c>
      <c r="H13" s="225">
        <v>0</v>
      </c>
      <c r="I13" s="226">
        <v>0</v>
      </c>
      <c r="J13" s="226">
        <v>0</v>
      </c>
      <c r="K13" s="227">
        <v>0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</v>
      </c>
      <c r="D15" s="225">
        <v>0</v>
      </c>
      <c r="E15" s="221">
        <v>0</v>
      </c>
      <c r="F15" s="225">
        <v>0</v>
      </c>
      <c r="G15" s="225">
        <v>0</v>
      </c>
      <c r="H15" s="225">
        <v>0</v>
      </c>
      <c r="I15" s="226">
        <v>0</v>
      </c>
      <c r="J15" s="226">
        <v>0</v>
      </c>
      <c r="K15" s="227">
        <v>0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1.0927444500000001E-2</v>
      </c>
      <c r="D16" s="225">
        <v>2.1843111150000004E-2</v>
      </c>
      <c r="E16" s="221">
        <v>2.6022321607507472E-2</v>
      </c>
      <c r="F16" s="225">
        <v>4.8997553486563927E-2</v>
      </c>
      <c r="G16" s="225">
        <v>5.4873901585724756E-2</v>
      </c>
      <c r="H16" s="225">
        <v>5.4873901585724756E-2</v>
      </c>
      <c r="I16" s="226">
        <v>5.4873901585724756E-2</v>
      </c>
      <c r="J16" s="226">
        <v>5.4873901585724756E-2</v>
      </c>
      <c r="K16" s="227">
        <v>5.4873901585724756E-2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</v>
      </c>
      <c r="D17" s="225">
        <v>0</v>
      </c>
      <c r="E17" s="221">
        <v>0</v>
      </c>
      <c r="F17" s="225">
        <v>0</v>
      </c>
      <c r="G17" s="225">
        <v>0</v>
      </c>
      <c r="H17" s="225">
        <v>0</v>
      </c>
      <c r="I17" s="226">
        <v>0</v>
      </c>
      <c r="J17" s="226">
        <v>0</v>
      </c>
      <c r="K17" s="227">
        <v>0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2.1000000000000001E-2</v>
      </c>
      <c r="D18" s="225">
        <v>2.1000000000000001E-2</v>
      </c>
      <c r="E18" s="221">
        <v>2.1000000000000001E-2</v>
      </c>
      <c r="F18" s="225">
        <v>2.1000000000000001E-2</v>
      </c>
      <c r="G18" s="225">
        <v>2.1000000000000001E-2</v>
      </c>
      <c r="H18" s="225">
        <v>2.1000000000000001E-2</v>
      </c>
      <c r="I18" s="226">
        <v>2.1000000000000001E-2</v>
      </c>
      <c r="J18" s="226">
        <v>2.1000000000000001E-2</v>
      </c>
      <c r="K18" s="227">
        <v>2.1000000000000001E-2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6.9552504000000006E-3</v>
      </c>
      <c r="D23" s="225">
        <v>1.8659642399999999E-2</v>
      </c>
      <c r="E23" s="221">
        <v>4.6815195000000004E-2</v>
      </c>
      <c r="F23" s="225">
        <v>4.4545009726451423E-2</v>
      </c>
      <c r="G23" s="225">
        <v>6.1193047737599822E-2</v>
      </c>
      <c r="H23" s="225">
        <v>6.1193047737599822E-2</v>
      </c>
      <c r="I23" s="226">
        <v>6.1193047737599822E-2</v>
      </c>
      <c r="J23" s="226">
        <v>6.1193047737599822E-2</v>
      </c>
      <c r="K23" s="227">
        <v>6.1193047737599822E-2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0</v>
      </c>
      <c r="D29" s="225">
        <v>0</v>
      </c>
      <c r="E29" s="221">
        <v>0</v>
      </c>
      <c r="F29" s="225">
        <v>0</v>
      </c>
      <c r="G29" s="225">
        <v>0</v>
      </c>
      <c r="H29" s="225">
        <v>0</v>
      </c>
      <c r="I29" s="226">
        <v>0</v>
      </c>
      <c r="J29" s="226">
        <v>0</v>
      </c>
      <c r="K29" s="227">
        <v>0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0</v>
      </c>
      <c r="D30" s="225">
        <v>0</v>
      </c>
      <c r="E30" s="221">
        <v>0</v>
      </c>
      <c r="F30" s="225">
        <v>0</v>
      </c>
      <c r="G30" s="225">
        <v>0</v>
      </c>
      <c r="H30" s="225">
        <v>0</v>
      </c>
      <c r="I30" s="226">
        <v>0</v>
      </c>
      <c r="J30" s="226">
        <v>0</v>
      </c>
      <c r="K30" s="227">
        <v>0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</v>
      </c>
      <c r="D32" s="225">
        <v>0</v>
      </c>
      <c r="E32" s="221">
        <v>0</v>
      </c>
      <c r="F32" s="225">
        <v>0</v>
      </c>
      <c r="G32" s="225">
        <v>0</v>
      </c>
      <c r="H32" s="225">
        <v>0</v>
      </c>
      <c r="I32" s="226">
        <v>0</v>
      </c>
      <c r="J32" s="226">
        <v>0</v>
      </c>
      <c r="K32" s="227">
        <v>0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</v>
      </c>
      <c r="D33" s="225">
        <v>0</v>
      </c>
      <c r="E33" s="221">
        <v>0</v>
      </c>
      <c r="F33" s="225">
        <v>0</v>
      </c>
      <c r="G33" s="225">
        <v>0</v>
      </c>
      <c r="H33" s="225">
        <v>0</v>
      </c>
      <c r="I33" s="226">
        <v>0</v>
      </c>
      <c r="J33" s="226">
        <v>0</v>
      </c>
      <c r="K33" s="227">
        <v>0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0</v>
      </c>
      <c r="D35" s="225">
        <v>0</v>
      </c>
      <c r="E35" s="221">
        <v>0</v>
      </c>
      <c r="F35" s="225">
        <v>0</v>
      </c>
      <c r="G35" s="225">
        <v>0</v>
      </c>
      <c r="H35" s="225">
        <v>0</v>
      </c>
      <c r="I35" s="226">
        <v>0</v>
      </c>
      <c r="J35" s="226">
        <v>0</v>
      </c>
      <c r="K35" s="227">
        <v>0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</v>
      </c>
      <c r="D37" s="225">
        <v>0</v>
      </c>
      <c r="E37" s="221">
        <v>0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</v>
      </c>
      <c r="D38" s="225">
        <v>0</v>
      </c>
      <c r="E38" s="221">
        <v>0</v>
      </c>
      <c r="F38" s="225">
        <v>0</v>
      </c>
      <c r="G38" s="225">
        <v>0</v>
      </c>
      <c r="H38" s="225">
        <v>0</v>
      </c>
      <c r="I38" s="226">
        <v>0</v>
      </c>
      <c r="J38" s="226">
        <v>0</v>
      </c>
      <c r="K38" s="227">
        <v>0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0</v>
      </c>
      <c r="D40" s="225">
        <v>0</v>
      </c>
      <c r="E40" s="221">
        <v>0</v>
      </c>
      <c r="F40" s="225">
        <v>0</v>
      </c>
      <c r="G40" s="225">
        <v>0</v>
      </c>
      <c r="H40" s="225">
        <v>0</v>
      </c>
      <c r="I40" s="226">
        <v>0</v>
      </c>
      <c r="J40" s="226">
        <v>0</v>
      </c>
      <c r="K40" s="227">
        <v>0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</v>
      </c>
      <c r="D41" s="225">
        <v>0</v>
      </c>
      <c r="E41" s="221">
        <v>0</v>
      </c>
      <c r="F41" s="225">
        <v>0</v>
      </c>
      <c r="G41" s="225">
        <v>0</v>
      </c>
      <c r="H41" s="225">
        <v>0</v>
      </c>
      <c r="I41" s="226">
        <v>0</v>
      </c>
      <c r="J41" s="226">
        <v>0</v>
      </c>
      <c r="K41" s="227">
        <v>0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0</v>
      </c>
      <c r="D42" s="225">
        <v>0</v>
      </c>
      <c r="E42" s="221">
        <v>0</v>
      </c>
      <c r="F42" s="225">
        <v>0</v>
      </c>
      <c r="G42" s="225">
        <v>0</v>
      </c>
      <c r="H42" s="225">
        <v>0</v>
      </c>
      <c r="I42" s="226">
        <v>0</v>
      </c>
      <c r="J42" s="226">
        <v>0</v>
      </c>
      <c r="K42" s="227">
        <v>0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0</v>
      </c>
      <c r="D43" s="225">
        <v>0</v>
      </c>
      <c r="E43" s="221">
        <v>0</v>
      </c>
      <c r="F43" s="225">
        <v>0</v>
      </c>
      <c r="G43" s="225">
        <v>0</v>
      </c>
      <c r="H43" s="225">
        <v>0</v>
      </c>
      <c r="I43" s="226">
        <v>0</v>
      </c>
      <c r="J43" s="226">
        <v>0</v>
      </c>
      <c r="K43" s="227">
        <v>0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</v>
      </c>
      <c r="D44" s="225">
        <v>0</v>
      </c>
      <c r="E44" s="221">
        <v>0</v>
      </c>
      <c r="F44" s="225">
        <v>0</v>
      </c>
      <c r="G44" s="225">
        <v>0</v>
      </c>
      <c r="H44" s="225">
        <v>0</v>
      </c>
      <c r="I44" s="226">
        <v>0</v>
      </c>
      <c r="J44" s="226">
        <v>0</v>
      </c>
      <c r="K44" s="227">
        <v>0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0</v>
      </c>
      <c r="D46" s="225">
        <v>0</v>
      </c>
      <c r="E46" s="221">
        <v>0</v>
      </c>
      <c r="F46" s="225">
        <v>0</v>
      </c>
      <c r="G46" s="225">
        <v>0</v>
      </c>
      <c r="H46" s="225">
        <v>0</v>
      </c>
      <c r="I46" s="226">
        <v>0</v>
      </c>
      <c r="J46" s="226">
        <v>0</v>
      </c>
      <c r="K46" s="227">
        <v>0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</v>
      </c>
      <c r="D51" s="225">
        <v>0</v>
      </c>
      <c r="E51" s="221">
        <v>0</v>
      </c>
      <c r="F51" s="225">
        <v>0</v>
      </c>
      <c r="G51" s="225">
        <v>0</v>
      </c>
      <c r="H51" s="225">
        <v>0</v>
      </c>
      <c r="I51" s="226">
        <v>0</v>
      </c>
      <c r="J51" s="226">
        <v>0</v>
      </c>
      <c r="K51" s="227">
        <v>0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</v>
      </c>
      <c r="D54" s="225">
        <v>0</v>
      </c>
      <c r="E54" s="221">
        <v>0</v>
      </c>
      <c r="F54" s="225">
        <v>0</v>
      </c>
      <c r="G54" s="225">
        <v>0</v>
      </c>
      <c r="H54" s="225">
        <v>0</v>
      </c>
      <c r="I54" s="226">
        <v>0</v>
      </c>
      <c r="J54" s="226">
        <v>0</v>
      </c>
      <c r="K54" s="227">
        <v>0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2.9385195839999999E-2</v>
      </c>
      <c r="D55" s="225">
        <v>3.7467799824000003E-2</v>
      </c>
      <c r="E55" s="221">
        <v>6.3413047319999999E-2</v>
      </c>
      <c r="F55" s="225">
        <v>6.7612990913999998E-2</v>
      </c>
      <c r="G55" s="225">
        <v>8.0975014679999999E-2</v>
      </c>
      <c r="H55" s="225">
        <v>8.0975014679999999E-2</v>
      </c>
      <c r="I55" s="226">
        <v>8.0975014679999999E-2</v>
      </c>
      <c r="J55" s="226">
        <v>8.0975014679999999E-2</v>
      </c>
      <c r="K55" s="227">
        <v>8.0975014679999999E-2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0</v>
      </c>
      <c r="D57" s="225">
        <v>0</v>
      </c>
      <c r="E57" s="221">
        <v>0</v>
      </c>
      <c r="F57" s="225">
        <v>0</v>
      </c>
      <c r="G57" s="225">
        <v>0</v>
      </c>
      <c r="H57" s="225">
        <v>0</v>
      </c>
      <c r="I57" s="226">
        <v>0</v>
      </c>
      <c r="J57" s="226">
        <v>0</v>
      </c>
      <c r="K57" s="227">
        <v>0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0</v>
      </c>
      <c r="E60" s="221">
        <v>0</v>
      </c>
      <c r="F60" s="225">
        <v>0</v>
      </c>
      <c r="G60" s="225">
        <v>0</v>
      </c>
      <c r="H60" s="225">
        <v>0</v>
      </c>
      <c r="I60" s="226">
        <v>0</v>
      </c>
      <c r="J60" s="226">
        <v>0</v>
      </c>
      <c r="K60" s="227">
        <v>0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2.3100000000000002E-2</v>
      </c>
      <c r="D63" s="225">
        <v>2.436E-2</v>
      </c>
      <c r="E63" s="221">
        <v>4.641E-2</v>
      </c>
      <c r="F63" s="225">
        <v>4.641E-2</v>
      </c>
      <c r="G63" s="225">
        <v>4.641E-2</v>
      </c>
      <c r="H63" s="225">
        <v>4.641E-2</v>
      </c>
      <c r="I63" s="226">
        <v>4.641E-2</v>
      </c>
      <c r="J63" s="226">
        <v>4.641E-2</v>
      </c>
      <c r="K63" s="227">
        <v>4.641E-2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5.9969598308129998E-4</v>
      </c>
      <c r="D64" s="225">
        <v>7.8712536000000004E-4</v>
      </c>
      <c r="E64" s="221">
        <v>2.2443540000000001E-3</v>
      </c>
      <c r="F64" s="225">
        <v>4.0313622468E-2</v>
      </c>
      <c r="G64" s="225">
        <v>5.5756155000000002E-2</v>
      </c>
      <c r="H64" s="225">
        <v>5.5756155000000002E-2</v>
      </c>
      <c r="I64" s="226">
        <v>5.5756155000000002E-2</v>
      </c>
      <c r="J64" s="226">
        <v>5.5756155000000002E-2</v>
      </c>
      <c r="K64" s="227">
        <v>5.5756155000000002E-2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0.92400000000000004</v>
      </c>
      <c r="D65" s="225">
        <v>1.0289999999999999</v>
      </c>
      <c r="E65" s="221">
        <v>1.0289999999999999</v>
      </c>
      <c r="F65" s="225">
        <v>1.0289999999999999</v>
      </c>
      <c r="G65" s="225">
        <v>1.0289999999999999</v>
      </c>
      <c r="H65" s="225">
        <v>1.0289999999999999</v>
      </c>
      <c r="I65" s="226">
        <v>1.0289999999999999</v>
      </c>
      <c r="J65" s="226">
        <v>1.0289999999999999</v>
      </c>
      <c r="K65" s="227">
        <v>1.0289999999999999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2.1553606199999999E-2</v>
      </c>
      <c r="D67" s="225">
        <v>3.5698228209000003E-2</v>
      </c>
      <c r="E67" s="221">
        <v>4.7848442775E-2</v>
      </c>
      <c r="F67" s="225">
        <v>6.3410574359999999E-2</v>
      </c>
      <c r="G67" s="225">
        <v>6.3077290859903032E-2</v>
      </c>
      <c r="H67" s="225">
        <v>6.3077290859903032E-2</v>
      </c>
      <c r="I67" s="226">
        <v>6.3077290859903032E-2</v>
      </c>
      <c r="J67" s="226">
        <v>6.3077290859903032E-2</v>
      </c>
      <c r="K67" s="227">
        <v>6.3077290859903032E-2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3.3120992542137566E-2</v>
      </c>
      <c r="D68" s="225">
        <v>4.3973362000000016E-2</v>
      </c>
      <c r="E68" s="221">
        <v>7.8800474999999967E-2</v>
      </c>
      <c r="F68" s="225">
        <v>0.10489113321000006</v>
      </c>
      <c r="G68" s="225">
        <v>0.13002838583956977</v>
      </c>
      <c r="H68" s="225">
        <v>0.13002838583956977</v>
      </c>
      <c r="I68" s="226">
        <v>0.13002838583956977</v>
      </c>
      <c r="J68" s="226">
        <v>0.13002838583956977</v>
      </c>
      <c r="K68" s="227">
        <v>0.13002838583956977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3.0303000000000004</v>
      </c>
      <c r="D71" s="225">
        <v>1.5099</v>
      </c>
      <c r="E71" s="221">
        <v>1.5246</v>
      </c>
      <c r="F71" s="225">
        <v>1.5246</v>
      </c>
      <c r="G71" s="225">
        <v>1.5246</v>
      </c>
      <c r="H71" s="225">
        <v>1.5246</v>
      </c>
      <c r="I71" s="226">
        <v>1.5246</v>
      </c>
      <c r="J71" s="226">
        <v>1.5246</v>
      </c>
      <c r="K71" s="227">
        <v>1.5246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4.9777896000000002E-2</v>
      </c>
      <c r="D72" s="225">
        <v>0.33472116299999999</v>
      </c>
      <c r="E72" s="221">
        <v>0.55058520300000002</v>
      </c>
      <c r="F72" s="225">
        <v>0.55510224000000008</v>
      </c>
      <c r="G72" s="225">
        <v>0.55448324400000004</v>
      </c>
      <c r="H72" s="225">
        <v>0.55448324400000004</v>
      </c>
      <c r="I72" s="226">
        <v>0.55448324400000004</v>
      </c>
      <c r="J72" s="226">
        <v>0.55448324400000004</v>
      </c>
      <c r="K72" s="227">
        <v>0.55448324400000004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</v>
      </c>
      <c r="D74" s="225">
        <v>0</v>
      </c>
      <c r="E74" s="221">
        <v>0</v>
      </c>
      <c r="F74" s="225">
        <v>0</v>
      </c>
      <c r="G74" s="225">
        <v>0</v>
      </c>
      <c r="H74" s="225">
        <v>0</v>
      </c>
      <c r="I74" s="226">
        <v>0</v>
      </c>
      <c r="J74" s="226">
        <v>0</v>
      </c>
      <c r="K74" s="227">
        <v>0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</v>
      </c>
      <c r="D76" s="225">
        <v>0</v>
      </c>
      <c r="E76" s="221">
        <v>0</v>
      </c>
      <c r="F76" s="225">
        <v>0</v>
      </c>
      <c r="G76" s="225">
        <v>0</v>
      </c>
      <c r="H76" s="225">
        <v>0</v>
      </c>
      <c r="I76" s="226">
        <v>0</v>
      </c>
      <c r="J76" s="226">
        <v>0</v>
      </c>
      <c r="K76" s="227">
        <v>0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0</v>
      </c>
      <c r="D80" s="225">
        <v>0</v>
      </c>
      <c r="E80" s="221">
        <v>0</v>
      </c>
      <c r="F80" s="225">
        <v>0</v>
      </c>
      <c r="G80" s="225">
        <v>0</v>
      </c>
      <c r="H80" s="225">
        <v>0</v>
      </c>
      <c r="I80" s="226">
        <v>0</v>
      </c>
      <c r="J80" s="226">
        <v>0</v>
      </c>
      <c r="K80" s="227">
        <v>0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</v>
      </c>
      <c r="D83" s="225">
        <v>0</v>
      </c>
      <c r="E83" s="221">
        <v>0</v>
      </c>
      <c r="F83" s="225">
        <v>0</v>
      </c>
      <c r="G83" s="225">
        <v>0</v>
      </c>
      <c r="H83" s="225">
        <v>0</v>
      </c>
      <c r="I83" s="226">
        <v>0</v>
      </c>
      <c r="J83" s="226">
        <v>0</v>
      </c>
      <c r="K83" s="227">
        <v>0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0</v>
      </c>
      <c r="D84" s="225">
        <v>1.6800000000000002E-4</v>
      </c>
      <c r="E84" s="221">
        <v>1.6800000000000002E-4</v>
      </c>
      <c r="F84" s="225">
        <v>4.2000000000000002E-4</v>
      </c>
      <c r="G84" s="225">
        <v>1.072176E-3</v>
      </c>
      <c r="H84" s="225">
        <v>1.072176E-3</v>
      </c>
      <c r="I84" s="226">
        <v>1.072176E-3</v>
      </c>
      <c r="J84" s="226">
        <v>1.072176E-3</v>
      </c>
      <c r="K84" s="227">
        <v>1.072176E-3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0</v>
      </c>
      <c r="D85" s="225">
        <v>0</v>
      </c>
      <c r="E85" s="221">
        <v>0</v>
      </c>
      <c r="F85" s="225">
        <v>0</v>
      </c>
      <c r="G85" s="225">
        <v>0</v>
      </c>
      <c r="H85" s="225">
        <v>0</v>
      </c>
      <c r="I85" s="226">
        <v>0</v>
      </c>
      <c r="J85" s="226">
        <v>0</v>
      </c>
      <c r="K85" s="227">
        <v>0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7.7981399999999992</v>
      </c>
      <c r="D86" s="225">
        <v>8.4403199999999998</v>
      </c>
      <c r="E86" s="221">
        <v>8.4403199999999998</v>
      </c>
      <c r="F86" s="225">
        <v>8.4403199999999998</v>
      </c>
      <c r="G86" s="225">
        <v>8.4403199999999998</v>
      </c>
      <c r="H86" s="225">
        <v>8.4403199999999998</v>
      </c>
      <c r="I86" s="226">
        <v>8.4403199999999998</v>
      </c>
      <c r="J86" s="226">
        <v>8.4403199999999998</v>
      </c>
      <c r="K86" s="227">
        <v>8.4403199999999998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</v>
      </c>
      <c r="D87" s="225">
        <v>0</v>
      </c>
      <c r="E87" s="221">
        <v>0</v>
      </c>
      <c r="F87" s="225">
        <v>0</v>
      </c>
      <c r="G87" s="225">
        <v>0</v>
      </c>
      <c r="H87" s="225">
        <v>0</v>
      </c>
      <c r="I87" s="226">
        <v>0</v>
      </c>
      <c r="J87" s="226">
        <v>0</v>
      </c>
      <c r="K87" s="227">
        <v>0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</v>
      </c>
      <c r="D89" s="225">
        <v>0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2.2385697032023923E-4</v>
      </c>
      <c r="D91" s="225">
        <v>4.8345654760672711E-4</v>
      </c>
      <c r="E91" s="221">
        <v>2.0345798048227678E-3</v>
      </c>
      <c r="F91" s="225">
        <v>4.2018767568512286E-3</v>
      </c>
      <c r="G91" s="225">
        <v>4.4158429282354387E-3</v>
      </c>
      <c r="H91" s="225">
        <v>4.4158429282354387E-3</v>
      </c>
      <c r="I91" s="226">
        <v>4.4158429282354387E-3</v>
      </c>
      <c r="J91" s="226">
        <v>4.4158429282354387E-3</v>
      </c>
      <c r="K91" s="227">
        <v>4.4158429282354387E-3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1.4481222E-2</v>
      </c>
      <c r="D93" s="225">
        <v>1.1480574E-2</v>
      </c>
      <c r="E93" s="221">
        <v>1.3311191249999998E-2</v>
      </c>
      <c r="F93" s="225">
        <v>1.5769278000000001E-2</v>
      </c>
      <c r="G93" s="225">
        <v>2.4736267500000002E-2</v>
      </c>
      <c r="H93" s="225">
        <v>2.4736267500000002E-2</v>
      </c>
      <c r="I93" s="226">
        <v>2.4736267500000002E-2</v>
      </c>
      <c r="J93" s="226">
        <v>2.4736267500000002E-2</v>
      </c>
      <c r="K93" s="227">
        <v>2.4736267500000002E-2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0</v>
      </c>
      <c r="E95" s="221">
        <v>0</v>
      </c>
      <c r="F95" s="225">
        <v>0</v>
      </c>
      <c r="G95" s="225">
        <v>0</v>
      </c>
      <c r="H95" s="225">
        <v>0</v>
      </c>
      <c r="I95" s="226">
        <v>0</v>
      </c>
      <c r="J95" s="226">
        <v>0</v>
      </c>
      <c r="K95" s="227">
        <v>0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0</v>
      </c>
      <c r="E101" s="221">
        <v>0</v>
      </c>
      <c r="F101" s="225">
        <v>5.5137600000000012E-4</v>
      </c>
      <c r="G101" s="225">
        <v>1.26924E-3</v>
      </c>
      <c r="H101" s="225">
        <v>1.26924E-3</v>
      </c>
      <c r="I101" s="226">
        <v>1.26924E-3</v>
      </c>
      <c r="J101" s="226">
        <v>1.26924E-3</v>
      </c>
      <c r="K101" s="227">
        <v>1.26924E-3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4.0445697599999998E-4</v>
      </c>
      <c r="D106" s="225">
        <v>4.1950928250000005E-4</v>
      </c>
      <c r="E106" s="221">
        <v>5.7984072300000002E-4</v>
      </c>
      <c r="F106" s="225">
        <v>7.2924137055000002E-4</v>
      </c>
      <c r="G106" s="225">
        <v>5.7971875500000003E-4</v>
      </c>
      <c r="H106" s="225">
        <v>5.7971875500000003E-4</v>
      </c>
      <c r="I106" s="226">
        <v>5.7971875500000003E-4</v>
      </c>
      <c r="J106" s="226">
        <v>5.7971875500000003E-4</v>
      </c>
      <c r="K106" s="227">
        <v>5.7971875500000003E-4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</v>
      </c>
      <c r="D107" s="225">
        <v>0</v>
      </c>
      <c r="E107" s="221">
        <v>0</v>
      </c>
      <c r="F107" s="225">
        <v>0</v>
      </c>
      <c r="G107" s="225">
        <v>0</v>
      </c>
      <c r="H107" s="225">
        <v>0</v>
      </c>
      <c r="I107" s="226">
        <v>0</v>
      </c>
      <c r="J107" s="226">
        <v>0</v>
      </c>
      <c r="K107" s="227">
        <v>0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0</v>
      </c>
      <c r="D108" s="225">
        <v>7.0543199999999998E-4</v>
      </c>
      <c r="E108" s="221">
        <v>4.4619539999999997E-3</v>
      </c>
      <c r="F108" s="225">
        <v>6.7525289999999993E-3</v>
      </c>
      <c r="G108" s="225">
        <v>7.4284980000000004E-3</v>
      </c>
      <c r="H108" s="225">
        <v>7.4284980000000004E-3</v>
      </c>
      <c r="I108" s="226">
        <v>7.4284980000000004E-3</v>
      </c>
      <c r="J108" s="226">
        <v>7.4284980000000004E-3</v>
      </c>
      <c r="K108" s="227">
        <v>7.4284980000000004E-3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0</v>
      </c>
      <c r="E109" s="221">
        <v>0</v>
      </c>
      <c r="F109" s="225">
        <v>0</v>
      </c>
      <c r="G109" s="225">
        <v>0</v>
      </c>
      <c r="H109" s="225">
        <v>0</v>
      </c>
      <c r="I109" s="226">
        <v>0</v>
      </c>
      <c r="J109" s="226">
        <v>0</v>
      </c>
      <c r="K109" s="227">
        <v>0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</v>
      </c>
      <c r="E112" s="221">
        <v>0</v>
      </c>
      <c r="F112" s="225">
        <v>0</v>
      </c>
      <c r="G112" s="225">
        <v>0</v>
      </c>
      <c r="H112" s="225">
        <v>0</v>
      </c>
      <c r="I112" s="226">
        <v>0</v>
      </c>
      <c r="J112" s="226">
        <v>0</v>
      </c>
      <c r="K112" s="227">
        <v>0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8.2798799999999999E-4</v>
      </c>
      <c r="D115" s="225">
        <v>1.9181400000000003E-3</v>
      </c>
      <c r="E115" s="221">
        <v>1.3025266800000001E-3</v>
      </c>
      <c r="F115" s="225">
        <v>1.34653176E-3</v>
      </c>
      <c r="G115" s="225">
        <v>1.7510245200000002E-3</v>
      </c>
      <c r="H115" s="225">
        <v>1.7510245200000002E-3</v>
      </c>
      <c r="I115" s="226">
        <v>1.7510245200000002E-3</v>
      </c>
      <c r="J115" s="226">
        <v>1.7510245200000002E-3</v>
      </c>
      <c r="K115" s="227">
        <v>1.7510245200000002E-3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</v>
      </c>
      <c r="D119" s="225">
        <v>0</v>
      </c>
      <c r="E119" s="221">
        <v>0</v>
      </c>
      <c r="F119" s="225">
        <v>0</v>
      </c>
      <c r="G119" s="225">
        <v>0</v>
      </c>
      <c r="H119" s="225">
        <v>0</v>
      </c>
      <c r="I119" s="226">
        <v>0</v>
      </c>
      <c r="J119" s="226">
        <v>0</v>
      </c>
      <c r="K119" s="227">
        <v>0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0</v>
      </c>
      <c r="D120" s="225">
        <v>0</v>
      </c>
      <c r="E120" s="221">
        <v>0</v>
      </c>
      <c r="F120" s="225">
        <v>0</v>
      </c>
      <c r="G120" s="225">
        <v>0</v>
      </c>
      <c r="H120" s="225">
        <v>0</v>
      </c>
      <c r="I120" s="226">
        <v>0</v>
      </c>
      <c r="J120" s="226">
        <v>0</v>
      </c>
      <c r="K120" s="227">
        <v>0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</v>
      </c>
      <c r="D121" s="225">
        <v>0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</v>
      </c>
      <c r="D125" s="225">
        <v>0</v>
      </c>
      <c r="E125" s="221">
        <v>0</v>
      </c>
      <c r="F125" s="225">
        <v>0</v>
      </c>
      <c r="G125" s="225">
        <v>0</v>
      </c>
      <c r="H125" s="225">
        <v>0</v>
      </c>
      <c r="I125" s="226">
        <v>0</v>
      </c>
      <c r="J125" s="226">
        <v>0</v>
      </c>
      <c r="K125" s="227">
        <v>0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0</v>
      </c>
      <c r="D128" s="225">
        <v>0</v>
      </c>
      <c r="E128" s="221">
        <v>0</v>
      </c>
      <c r="F128" s="225">
        <v>0</v>
      </c>
      <c r="G128" s="225">
        <v>0</v>
      </c>
      <c r="H128" s="225">
        <v>0</v>
      </c>
      <c r="I128" s="226">
        <v>0</v>
      </c>
      <c r="J128" s="226">
        <v>0</v>
      </c>
      <c r="K128" s="227">
        <v>0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1.188075E-3</v>
      </c>
      <c r="D130" s="225">
        <v>7.2057621300000013E-2</v>
      </c>
      <c r="E130" s="221">
        <v>7.7106220799999986E-2</v>
      </c>
      <c r="F130" s="225">
        <v>6.7765592999999999E-2</v>
      </c>
      <c r="G130" s="225">
        <v>2.0413806000000003E-2</v>
      </c>
      <c r="H130" s="225">
        <v>2.0413806000000003E-2</v>
      </c>
      <c r="I130" s="226">
        <v>2.0413806000000003E-2</v>
      </c>
      <c r="J130" s="226">
        <v>2.0413806000000003E-2</v>
      </c>
      <c r="K130" s="227">
        <v>2.0413806000000003E-2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</v>
      </c>
      <c r="D131" s="225">
        <v>0</v>
      </c>
      <c r="E131" s="221">
        <v>0</v>
      </c>
      <c r="F131" s="225">
        <v>0</v>
      </c>
      <c r="G131" s="225">
        <v>0</v>
      </c>
      <c r="H131" s="225">
        <v>0</v>
      </c>
      <c r="I131" s="226">
        <v>0</v>
      </c>
      <c r="J131" s="226">
        <v>0</v>
      </c>
      <c r="K131" s="227">
        <v>0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0.37228081231672588</v>
      </c>
      <c r="D134" s="225">
        <v>0.37228081231672588</v>
      </c>
      <c r="E134" s="221">
        <v>0.37228081231672588</v>
      </c>
      <c r="F134" s="225">
        <v>0.37228081231672588</v>
      </c>
      <c r="G134" s="225">
        <v>0.37228081231672588</v>
      </c>
      <c r="H134" s="225">
        <v>0.37228081231672588</v>
      </c>
      <c r="I134" s="226">
        <v>0.37228081231672588</v>
      </c>
      <c r="J134" s="226">
        <v>0.37228081231672588</v>
      </c>
      <c r="K134" s="227">
        <v>0.37228081231672588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0</v>
      </c>
      <c r="D135" s="225">
        <v>0</v>
      </c>
      <c r="E135" s="221">
        <v>0</v>
      </c>
      <c r="F135" s="225">
        <v>0</v>
      </c>
      <c r="G135" s="225">
        <v>0</v>
      </c>
      <c r="H135" s="225">
        <v>0</v>
      </c>
      <c r="I135" s="226">
        <v>0</v>
      </c>
      <c r="J135" s="226">
        <v>0</v>
      </c>
      <c r="K135" s="227">
        <v>0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</v>
      </c>
      <c r="D136" s="225">
        <v>0</v>
      </c>
      <c r="E136" s="221">
        <v>0</v>
      </c>
      <c r="F136" s="225">
        <v>0</v>
      </c>
      <c r="G136" s="225">
        <v>0</v>
      </c>
      <c r="H136" s="225">
        <v>0</v>
      </c>
      <c r="I136" s="226">
        <v>0</v>
      </c>
      <c r="J136" s="226">
        <v>0</v>
      </c>
      <c r="K136" s="227">
        <v>0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</v>
      </c>
      <c r="D137" s="225">
        <v>0</v>
      </c>
      <c r="E137" s="221">
        <v>0</v>
      </c>
      <c r="F137" s="225">
        <v>0</v>
      </c>
      <c r="G137" s="225">
        <v>0</v>
      </c>
      <c r="H137" s="225">
        <v>0</v>
      </c>
      <c r="I137" s="226">
        <v>0</v>
      </c>
      <c r="J137" s="226">
        <v>0</v>
      </c>
      <c r="K137" s="227">
        <v>0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0</v>
      </c>
      <c r="D139" s="225">
        <v>0</v>
      </c>
      <c r="E139" s="221">
        <v>0</v>
      </c>
      <c r="F139" s="225">
        <v>0</v>
      </c>
      <c r="G139" s="225">
        <v>0</v>
      </c>
      <c r="H139" s="225">
        <v>0</v>
      </c>
      <c r="I139" s="226">
        <v>0</v>
      </c>
      <c r="J139" s="226">
        <v>0</v>
      </c>
      <c r="K139" s="227">
        <v>0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7.7238000000000001E-2</v>
      </c>
      <c r="D143" s="225">
        <v>7.7238000000000001E-2</v>
      </c>
      <c r="E143" s="221">
        <v>7.7238000000000001E-2</v>
      </c>
      <c r="F143" s="225">
        <v>7.7238000000000001E-2</v>
      </c>
      <c r="G143" s="225">
        <v>7.7238000000000001E-2</v>
      </c>
      <c r="H143" s="225">
        <v>7.7238000000000001E-2</v>
      </c>
      <c r="I143" s="226">
        <v>7.7238000000000001E-2</v>
      </c>
      <c r="J143" s="226">
        <v>7.7238000000000001E-2</v>
      </c>
      <c r="K143" s="227">
        <v>7.7238000000000001E-2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0.34964999999999996</v>
      </c>
      <c r="D144" s="225">
        <v>0.34964999999999996</v>
      </c>
      <c r="E144" s="221">
        <v>0.34964999999999996</v>
      </c>
      <c r="F144" s="225">
        <v>0.34964999999999996</v>
      </c>
      <c r="G144" s="225">
        <v>0.34964999999999996</v>
      </c>
      <c r="H144" s="225">
        <v>0.34964999999999996</v>
      </c>
      <c r="I144" s="226">
        <v>0.34964999999999996</v>
      </c>
      <c r="J144" s="226">
        <v>0.34964999999999996</v>
      </c>
      <c r="K144" s="227">
        <v>0.34964999999999996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</v>
      </c>
      <c r="E145" s="221">
        <v>0</v>
      </c>
      <c r="F145" s="225">
        <v>0</v>
      </c>
      <c r="G145" s="225">
        <v>0</v>
      </c>
      <c r="H145" s="225">
        <v>0</v>
      </c>
      <c r="I145" s="226">
        <v>0</v>
      </c>
      <c r="J145" s="226">
        <v>0</v>
      </c>
      <c r="K145" s="227">
        <v>0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</v>
      </c>
      <c r="D146" s="225">
        <v>0</v>
      </c>
      <c r="E146" s="221">
        <v>0</v>
      </c>
      <c r="F146" s="225">
        <v>0</v>
      </c>
      <c r="G146" s="225">
        <v>0</v>
      </c>
      <c r="H146" s="225">
        <v>0</v>
      </c>
      <c r="I146" s="226">
        <v>0</v>
      </c>
      <c r="J146" s="226">
        <v>0</v>
      </c>
      <c r="K146" s="227">
        <v>0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</v>
      </c>
      <c r="D147" s="225">
        <v>0</v>
      </c>
      <c r="E147" s="221">
        <v>0</v>
      </c>
      <c r="F147" s="225">
        <v>0</v>
      </c>
      <c r="G147" s="225">
        <v>0</v>
      </c>
      <c r="H147" s="225">
        <v>0</v>
      </c>
      <c r="I147" s="226">
        <v>0</v>
      </c>
      <c r="J147" s="226">
        <v>0</v>
      </c>
      <c r="K147" s="227">
        <v>0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0</v>
      </c>
      <c r="G148" s="225">
        <v>0</v>
      </c>
      <c r="H148" s="225">
        <v>0</v>
      </c>
      <c r="I148" s="226">
        <v>0</v>
      </c>
      <c r="J148" s="226">
        <v>0</v>
      </c>
      <c r="K148" s="227">
        <v>0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</v>
      </c>
      <c r="D149" s="225">
        <v>0</v>
      </c>
      <c r="E149" s="221">
        <v>0</v>
      </c>
      <c r="F149" s="225">
        <v>0</v>
      </c>
      <c r="G149" s="225">
        <v>0</v>
      </c>
      <c r="H149" s="225">
        <v>0</v>
      </c>
      <c r="I149" s="226">
        <v>0</v>
      </c>
      <c r="J149" s="226">
        <v>0</v>
      </c>
      <c r="K149" s="227">
        <v>0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0</v>
      </c>
      <c r="D150" s="225">
        <v>0</v>
      </c>
      <c r="E150" s="221">
        <v>0</v>
      </c>
      <c r="F150" s="225">
        <v>0</v>
      </c>
      <c r="G150" s="225">
        <v>0</v>
      </c>
      <c r="H150" s="225">
        <v>0</v>
      </c>
      <c r="I150" s="226">
        <v>0</v>
      </c>
      <c r="J150" s="226">
        <v>0</v>
      </c>
      <c r="K150" s="227">
        <v>0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4.8299999999999995E-5</v>
      </c>
      <c r="D152" s="225">
        <v>4.8299999999999995E-5</v>
      </c>
      <c r="E152" s="221">
        <v>4.8299999999999995E-5</v>
      </c>
      <c r="F152" s="225">
        <v>4.8299999999999995E-5</v>
      </c>
      <c r="G152" s="225">
        <v>4.8299999999999995E-5</v>
      </c>
      <c r="H152" s="225">
        <v>4.8299999999999995E-5</v>
      </c>
      <c r="I152" s="226">
        <v>4.8299999999999995E-5</v>
      </c>
      <c r="J152" s="226">
        <v>4.8299999999999995E-5</v>
      </c>
      <c r="K152" s="227">
        <v>4.8299999999999995E-5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0</v>
      </c>
      <c r="D153" s="225">
        <v>0</v>
      </c>
      <c r="E153" s="221">
        <v>0</v>
      </c>
      <c r="F153" s="225">
        <v>0</v>
      </c>
      <c r="G153" s="225">
        <v>0</v>
      </c>
      <c r="H153" s="225">
        <v>0</v>
      </c>
      <c r="I153" s="226">
        <v>0</v>
      </c>
      <c r="J153" s="226">
        <v>0</v>
      </c>
      <c r="K153" s="227">
        <v>0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2.4067406999999999E-2</v>
      </c>
      <c r="D155" s="225">
        <v>2.4067406999999999E-2</v>
      </c>
      <c r="E155" s="221">
        <v>2.4067406999999999E-2</v>
      </c>
      <c r="F155" s="225">
        <v>2.4067406999999999E-2</v>
      </c>
      <c r="G155" s="225">
        <v>2.4067406999999999E-2</v>
      </c>
      <c r="H155" s="225">
        <v>2.4067406999999999E-2</v>
      </c>
      <c r="I155" s="226">
        <v>2.4067406999999999E-2</v>
      </c>
      <c r="J155" s="226">
        <v>2.4067406999999999E-2</v>
      </c>
      <c r="K155" s="227">
        <v>2.4067406999999999E-2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3.6539999999999994E-4</v>
      </c>
      <c r="D157" s="225">
        <v>3.6539999999999994E-4</v>
      </c>
      <c r="E157" s="221">
        <v>3.6539999999999994E-4</v>
      </c>
      <c r="F157" s="225">
        <v>3.6539999999999994E-4</v>
      </c>
      <c r="G157" s="225">
        <v>3.6539999999999994E-4</v>
      </c>
      <c r="H157" s="225">
        <v>3.6539999999999994E-4</v>
      </c>
      <c r="I157" s="226">
        <v>3.6539999999999994E-4</v>
      </c>
      <c r="J157" s="226">
        <v>3.6539999999999994E-4</v>
      </c>
      <c r="K157" s="227">
        <v>3.6539999999999994E-4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1.6800000000000001E-3</v>
      </c>
      <c r="D164" s="225">
        <v>2.9819999999999998E-3</v>
      </c>
      <c r="E164" s="221">
        <v>3.045E-3</v>
      </c>
      <c r="F164" s="225">
        <v>5.0379E-2</v>
      </c>
      <c r="G164" s="225">
        <v>5.7239699999999998E-2</v>
      </c>
      <c r="H164" s="225">
        <v>5.7239699999999998E-2</v>
      </c>
      <c r="I164" s="226">
        <v>5.7239699999999998E-2</v>
      </c>
      <c r="J164" s="226">
        <v>5.7239699999999998E-2</v>
      </c>
      <c r="K164" s="227">
        <v>5.7239699999999998E-2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</v>
      </c>
      <c r="D165" s="225">
        <v>0</v>
      </c>
      <c r="E165" s="221">
        <v>0</v>
      </c>
      <c r="F165" s="225">
        <v>0</v>
      </c>
      <c r="G165" s="225">
        <v>0</v>
      </c>
      <c r="H165" s="225">
        <v>0</v>
      </c>
      <c r="I165" s="226">
        <v>0</v>
      </c>
      <c r="J165" s="226">
        <v>0</v>
      </c>
      <c r="K165" s="227">
        <v>0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</v>
      </c>
      <c r="D168" s="225">
        <v>0</v>
      </c>
      <c r="E168" s="221">
        <v>0</v>
      </c>
      <c r="F168" s="225">
        <v>0</v>
      </c>
      <c r="G168" s="225">
        <v>0</v>
      </c>
      <c r="H168" s="225">
        <v>0</v>
      </c>
      <c r="I168" s="226">
        <v>0</v>
      </c>
      <c r="J168" s="226">
        <v>0</v>
      </c>
      <c r="K168" s="227">
        <v>0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</v>
      </c>
      <c r="D169" s="225">
        <v>0</v>
      </c>
      <c r="E169" s="221">
        <v>0</v>
      </c>
      <c r="F169" s="225">
        <v>0</v>
      </c>
      <c r="G169" s="225">
        <v>0</v>
      </c>
      <c r="H169" s="225">
        <v>0</v>
      </c>
      <c r="I169" s="226">
        <v>0</v>
      </c>
      <c r="J169" s="226">
        <v>0</v>
      </c>
      <c r="K169" s="227">
        <v>0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0.25388235600000003</v>
      </c>
      <c r="D170" s="225">
        <v>0.40507939500000001</v>
      </c>
      <c r="E170" s="221">
        <v>0.51977053799999995</v>
      </c>
      <c r="F170" s="225">
        <v>0.60128269109999999</v>
      </c>
      <c r="G170" s="225">
        <v>0.73391979779999994</v>
      </c>
      <c r="H170" s="225">
        <v>0.73391979779999994</v>
      </c>
      <c r="I170" s="226">
        <v>0.73391979779999994</v>
      </c>
      <c r="J170" s="226">
        <v>0.73391979779999994</v>
      </c>
      <c r="K170" s="227">
        <v>0.73391979779999994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</v>
      </c>
      <c r="D175" s="225">
        <v>0</v>
      </c>
      <c r="E175" s="221">
        <v>0</v>
      </c>
      <c r="F175" s="225">
        <v>0</v>
      </c>
      <c r="G175" s="225">
        <v>0</v>
      </c>
      <c r="H175" s="225">
        <v>0</v>
      </c>
      <c r="I175" s="226">
        <v>0</v>
      </c>
      <c r="J175" s="226">
        <v>0</v>
      </c>
      <c r="K175" s="227">
        <v>0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3.0338489999999999E-2</v>
      </c>
      <c r="D176" s="225">
        <v>4.6763640000000002E-2</v>
      </c>
      <c r="E176" s="221">
        <v>7.4964753696000003E-2</v>
      </c>
      <c r="F176" s="225">
        <v>8.9770147301100001E-2</v>
      </c>
      <c r="G176" s="225">
        <v>9.871561269473085E-2</v>
      </c>
      <c r="H176" s="225">
        <v>9.871561269473085E-2</v>
      </c>
      <c r="I176" s="226">
        <v>9.871561269473085E-2</v>
      </c>
      <c r="J176" s="226">
        <v>9.871561269473085E-2</v>
      </c>
      <c r="K176" s="227">
        <v>9.871561269473085E-2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0</v>
      </c>
      <c r="D179" s="225">
        <v>0</v>
      </c>
      <c r="E179" s="221">
        <v>0</v>
      </c>
      <c r="F179" s="225">
        <v>0</v>
      </c>
      <c r="G179" s="225">
        <v>0</v>
      </c>
      <c r="H179" s="225">
        <v>0</v>
      </c>
      <c r="I179" s="226">
        <v>0</v>
      </c>
      <c r="J179" s="226">
        <v>0</v>
      </c>
      <c r="K179" s="227">
        <v>0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</v>
      </c>
      <c r="E180" s="221">
        <v>0</v>
      </c>
      <c r="F180" s="225">
        <v>0</v>
      </c>
      <c r="G180" s="225">
        <v>0</v>
      </c>
      <c r="H180" s="225">
        <v>0</v>
      </c>
      <c r="I180" s="226">
        <v>0</v>
      </c>
      <c r="J180" s="226">
        <v>0</v>
      </c>
      <c r="K180" s="227">
        <v>0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2.9400000000000003E-3</v>
      </c>
      <c r="D182" s="225">
        <v>2.5200000000000001E-3</v>
      </c>
      <c r="E182" s="221">
        <v>4.4099999999999999E-3</v>
      </c>
      <c r="F182" s="225">
        <v>4.4099999999999999E-3</v>
      </c>
      <c r="G182" s="225">
        <v>4.4099999999999999E-3</v>
      </c>
      <c r="H182" s="225">
        <v>4.4099999999999999E-3</v>
      </c>
      <c r="I182" s="226">
        <v>4.4099999999999999E-3</v>
      </c>
      <c r="J182" s="226">
        <v>4.4099999999999999E-3</v>
      </c>
      <c r="K182" s="227">
        <v>4.4099999999999999E-3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</v>
      </c>
      <c r="D185" s="225">
        <v>0</v>
      </c>
      <c r="E185" s="221">
        <v>0</v>
      </c>
      <c r="F185" s="225">
        <v>0</v>
      </c>
      <c r="G185" s="225">
        <v>0</v>
      </c>
      <c r="H185" s="225">
        <v>0</v>
      </c>
      <c r="I185" s="226">
        <v>0</v>
      </c>
      <c r="J185" s="226">
        <v>0</v>
      </c>
      <c r="K185" s="227">
        <v>0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</v>
      </c>
      <c r="D186" s="225">
        <v>0</v>
      </c>
      <c r="E186" s="221">
        <v>0</v>
      </c>
      <c r="F186" s="225">
        <v>0</v>
      </c>
      <c r="G186" s="225">
        <v>0</v>
      </c>
      <c r="H186" s="225">
        <v>0</v>
      </c>
      <c r="I186" s="226">
        <v>0</v>
      </c>
      <c r="J186" s="226">
        <v>0</v>
      </c>
      <c r="K186" s="227">
        <v>0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</v>
      </c>
      <c r="D190" s="225">
        <v>0</v>
      </c>
      <c r="E190" s="221">
        <v>0</v>
      </c>
      <c r="F190" s="225">
        <v>0</v>
      </c>
      <c r="G190" s="225">
        <v>0</v>
      </c>
      <c r="H190" s="225">
        <v>0</v>
      </c>
      <c r="I190" s="226">
        <v>0</v>
      </c>
      <c r="J190" s="226">
        <v>0</v>
      </c>
      <c r="K190" s="227">
        <v>0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0</v>
      </c>
      <c r="D192" s="225">
        <v>0</v>
      </c>
      <c r="E192" s="221">
        <v>0</v>
      </c>
      <c r="F192" s="225">
        <v>0</v>
      </c>
      <c r="G192" s="225">
        <v>0</v>
      </c>
      <c r="H192" s="225">
        <v>0</v>
      </c>
      <c r="I192" s="226">
        <v>0</v>
      </c>
      <c r="J192" s="226">
        <v>0</v>
      </c>
      <c r="K192" s="227">
        <v>0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0.32006015999999998</v>
      </c>
      <c r="D193" s="225">
        <v>0.72927993599999996</v>
      </c>
      <c r="E193" s="221">
        <v>1.2535689600000002</v>
      </c>
      <c r="F193" s="225">
        <v>1.5660086399999997</v>
      </c>
      <c r="G193" s="225">
        <v>1.6679608661965097</v>
      </c>
      <c r="H193" s="225">
        <v>1.6679608661965097</v>
      </c>
      <c r="I193" s="226">
        <v>1.6679608661965097</v>
      </c>
      <c r="J193" s="226">
        <v>1.6679608661965097</v>
      </c>
      <c r="K193" s="227">
        <v>1.6679608661965097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0</v>
      </c>
      <c r="D194" s="225">
        <v>0</v>
      </c>
      <c r="E194" s="221">
        <v>0</v>
      </c>
      <c r="F194" s="225">
        <v>0</v>
      </c>
      <c r="G194" s="225">
        <v>0</v>
      </c>
      <c r="H194" s="225">
        <v>0</v>
      </c>
      <c r="I194" s="226">
        <v>0</v>
      </c>
      <c r="J194" s="226">
        <v>0</v>
      </c>
      <c r="K194" s="227">
        <v>0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</v>
      </c>
      <c r="D195" s="225">
        <v>0</v>
      </c>
      <c r="E195" s="221">
        <v>0</v>
      </c>
      <c r="F195" s="225">
        <v>0</v>
      </c>
      <c r="G195" s="225">
        <v>0</v>
      </c>
      <c r="H195" s="225">
        <v>0</v>
      </c>
      <c r="I195" s="226">
        <v>0</v>
      </c>
      <c r="J195" s="226">
        <v>0</v>
      </c>
      <c r="K195" s="227">
        <v>0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</v>
      </c>
      <c r="D197" s="225">
        <v>0</v>
      </c>
      <c r="E197" s="221">
        <v>0</v>
      </c>
      <c r="F197" s="225">
        <v>0</v>
      </c>
      <c r="G197" s="225">
        <v>0</v>
      </c>
      <c r="H197" s="225">
        <v>0</v>
      </c>
      <c r="I197" s="226">
        <v>0</v>
      </c>
      <c r="J197" s="226">
        <v>0</v>
      </c>
      <c r="K197" s="227">
        <v>0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13.398536605728266</v>
      </c>
      <c r="D202" s="231">
        <f t="shared" ref="D202:K202" si="0">SUM(D7:D201)</f>
        <v>13.615238055389831</v>
      </c>
      <c r="E202" s="231">
        <f t="shared" si="0"/>
        <v>14.655432522973056</v>
      </c>
      <c r="F202" s="231">
        <f t="shared" si="0"/>
        <v>15.219239947770241</v>
      </c>
      <c r="G202" s="231">
        <f t="shared" si="0"/>
        <v>15.509279509413998</v>
      </c>
      <c r="H202" s="231">
        <f t="shared" si="0"/>
        <v>15.509279509413998</v>
      </c>
      <c r="I202" s="232">
        <f t="shared" si="0"/>
        <v>15.509279509413998</v>
      </c>
      <c r="J202" s="232">
        <f t="shared" si="0"/>
        <v>15.509279509413998</v>
      </c>
      <c r="K202" s="233">
        <f t="shared" si="0"/>
        <v>15.509279509413998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2.6405400000000002E-2</v>
      </c>
      <c r="D204" s="225">
        <f t="shared" si="1"/>
        <v>2.7245399999999999E-2</v>
      </c>
      <c r="E204" s="225">
        <f t="shared" si="1"/>
        <v>5.1185399999999999E-2</v>
      </c>
      <c r="F204" s="225">
        <f t="shared" si="1"/>
        <v>5.1185399999999999E-2</v>
      </c>
      <c r="G204" s="225">
        <f t="shared" si="1"/>
        <v>5.1185399999999999E-2</v>
      </c>
      <c r="H204" s="225">
        <f t="shared" si="1"/>
        <v>5.1185399999999999E-2</v>
      </c>
      <c r="I204" s="225">
        <f t="shared" si="1"/>
        <v>5.1185399999999999E-2</v>
      </c>
      <c r="J204" s="225">
        <f t="shared" si="1"/>
        <v>5.1185399999999999E-2</v>
      </c>
      <c r="K204" s="227">
        <f t="shared" si="1"/>
        <v>5.1185399999999999E-2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9.8286300000000007E-2</v>
      </c>
      <c r="D205" s="225">
        <f t="shared" si="2"/>
        <v>9.8286300000000007E-2</v>
      </c>
      <c r="E205" s="225">
        <f t="shared" si="2"/>
        <v>9.8286300000000007E-2</v>
      </c>
      <c r="F205" s="225">
        <f t="shared" si="2"/>
        <v>9.8286300000000007E-2</v>
      </c>
      <c r="G205" s="225">
        <f t="shared" si="2"/>
        <v>9.8286300000000007E-2</v>
      </c>
      <c r="H205" s="225">
        <f t="shared" si="2"/>
        <v>9.8286300000000007E-2</v>
      </c>
      <c r="I205" s="225">
        <f t="shared" si="2"/>
        <v>9.8286300000000007E-2</v>
      </c>
      <c r="J205" s="225">
        <f t="shared" si="2"/>
        <v>9.8286300000000007E-2</v>
      </c>
      <c r="K205" s="227">
        <f t="shared" si="2"/>
        <v>9.8286300000000007E-2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</v>
      </c>
      <c r="D206" s="225">
        <f t="shared" si="3"/>
        <v>0</v>
      </c>
      <c r="E206" s="221">
        <f t="shared" si="3"/>
        <v>0</v>
      </c>
      <c r="F206" s="225">
        <f t="shared" si="3"/>
        <v>0</v>
      </c>
      <c r="G206" s="225">
        <f t="shared" si="3"/>
        <v>0</v>
      </c>
      <c r="H206" s="225">
        <f t="shared" si="3"/>
        <v>0</v>
      </c>
      <c r="I206" s="226">
        <f t="shared" si="3"/>
        <v>0</v>
      </c>
      <c r="J206" s="226">
        <f t="shared" si="3"/>
        <v>0</v>
      </c>
      <c r="K206" s="227">
        <f t="shared" si="3"/>
        <v>0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2.4067406999999999E-2</v>
      </c>
      <c r="D207" s="225">
        <f t="shared" si="4"/>
        <v>2.4067406999999999E-2</v>
      </c>
      <c r="E207" s="221">
        <f t="shared" si="4"/>
        <v>2.4067406999999999E-2</v>
      </c>
      <c r="F207" s="225">
        <f t="shared" si="4"/>
        <v>2.4067406999999999E-2</v>
      </c>
      <c r="G207" s="225">
        <f t="shared" si="4"/>
        <v>2.4067406999999999E-2</v>
      </c>
      <c r="H207" s="225">
        <f t="shared" si="4"/>
        <v>2.4067406999999999E-2</v>
      </c>
      <c r="I207" s="226">
        <f t="shared" si="4"/>
        <v>2.4067406999999999E-2</v>
      </c>
      <c r="J207" s="226">
        <f t="shared" si="4"/>
        <v>2.4067406999999999E-2</v>
      </c>
      <c r="K207" s="227">
        <f t="shared" si="4"/>
        <v>2.4067406999999999E-2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1.2324449760000001E-3</v>
      </c>
      <c r="D208" s="225">
        <f t="shared" si="5"/>
        <v>2.3376492825000002E-3</v>
      </c>
      <c r="E208" s="221">
        <f t="shared" si="5"/>
        <v>1.8823674030000001E-3</v>
      </c>
      <c r="F208" s="225">
        <f t="shared" si="5"/>
        <v>2.07577313055E-3</v>
      </c>
      <c r="G208" s="225">
        <f t="shared" si="5"/>
        <v>2.3307432750000003E-3</v>
      </c>
      <c r="H208" s="225">
        <f t="shared" si="5"/>
        <v>2.3307432750000003E-3</v>
      </c>
      <c r="I208" s="226">
        <f t="shared" si="5"/>
        <v>2.3307432750000003E-3</v>
      </c>
      <c r="J208" s="226">
        <f t="shared" si="5"/>
        <v>2.3307432750000003E-3</v>
      </c>
      <c r="K208" s="227">
        <f t="shared" si="5"/>
        <v>2.3307432750000003E-3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1.322686212316726</v>
      </c>
      <c r="D210" s="240">
        <f t="shared" si="6"/>
        <v>1.4285262123167257</v>
      </c>
      <c r="E210" s="240">
        <f t="shared" si="6"/>
        <v>1.4524662123167258</v>
      </c>
      <c r="F210" s="240">
        <f t="shared" si="6"/>
        <v>1.4524662123167258</v>
      </c>
      <c r="G210" s="240">
        <f t="shared" si="6"/>
        <v>1.4524662123167258</v>
      </c>
      <c r="H210" s="240">
        <f t="shared" si="6"/>
        <v>1.4524662123167258</v>
      </c>
      <c r="I210" s="241">
        <f t="shared" si="6"/>
        <v>1.4524662123167258</v>
      </c>
      <c r="J210" s="241">
        <f t="shared" si="6"/>
        <v>1.4524662123167258</v>
      </c>
      <c r="K210" s="242">
        <f t="shared" si="6"/>
        <v>1.4524662123167258</v>
      </c>
    </row>
    <row r="211" spans="2:11">
      <c r="B211" s="239" t="s">
        <v>25</v>
      </c>
      <c r="C211" s="243">
        <f t="shared" ref="C211:K211" si="7">SUMIF($N$7:$N$208,$B$211,C$7:C$208)</f>
        <v>0.44793629999999995</v>
      </c>
      <c r="D211" s="243">
        <f t="shared" si="7"/>
        <v>0.44793629999999995</v>
      </c>
      <c r="E211" s="243">
        <f t="shared" si="7"/>
        <v>0.44793629999999995</v>
      </c>
      <c r="F211" s="243">
        <f t="shared" si="7"/>
        <v>0.44793629999999995</v>
      </c>
      <c r="G211" s="243">
        <f t="shared" si="7"/>
        <v>0.44793629999999995</v>
      </c>
      <c r="H211" s="243">
        <f t="shared" si="7"/>
        <v>0.44793629999999995</v>
      </c>
      <c r="I211" s="244">
        <f t="shared" si="7"/>
        <v>0.44793629999999995</v>
      </c>
      <c r="J211" s="244">
        <f t="shared" si="7"/>
        <v>0.44793629999999995</v>
      </c>
      <c r="K211" s="245">
        <f t="shared" si="7"/>
        <v>0.44793629999999995</v>
      </c>
    </row>
    <row r="212" spans="2:11">
      <c r="B212" s="239" t="s">
        <v>239</v>
      </c>
      <c r="C212" s="243">
        <f t="shared" ref="C212:K212" si="8">SUMIF($N$7:$N$208,$B$212,C$7:C$208)</f>
        <v>0</v>
      </c>
      <c r="D212" s="243">
        <f t="shared" si="8"/>
        <v>0</v>
      </c>
      <c r="E212" s="243">
        <f t="shared" si="8"/>
        <v>0</v>
      </c>
      <c r="F212" s="243">
        <f t="shared" si="8"/>
        <v>0</v>
      </c>
      <c r="G212" s="243">
        <f t="shared" si="8"/>
        <v>0</v>
      </c>
      <c r="H212" s="243">
        <f t="shared" si="8"/>
        <v>0</v>
      </c>
      <c r="I212" s="244">
        <f t="shared" si="8"/>
        <v>0</v>
      </c>
      <c r="J212" s="244">
        <f t="shared" si="8"/>
        <v>0</v>
      </c>
      <c r="K212" s="245">
        <f t="shared" si="8"/>
        <v>0</v>
      </c>
    </row>
    <row r="213" spans="2:11">
      <c r="B213" s="239" t="s">
        <v>429</v>
      </c>
      <c r="C213" s="243">
        <f t="shared" ref="C213:K213" si="9">SUMIF($N$7:$N$208,$B$213,C$7:C$208)</f>
        <v>0.77357454545245785</v>
      </c>
      <c r="D213" s="243">
        <f t="shared" si="9"/>
        <v>1.7613633614306068</v>
      </c>
      <c r="E213" s="243">
        <f t="shared" si="9"/>
        <v>2.7619158822533305</v>
      </c>
      <c r="F213" s="243">
        <f t="shared" si="9"/>
        <v>3.2869092568549663</v>
      </c>
      <c r="G213" s="243">
        <f t="shared" si="9"/>
        <v>3.5605334518222733</v>
      </c>
      <c r="H213" s="243">
        <f t="shared" si="9"/>
        <v>3.5605334518222733</v>
      </c>
      <c r="I213" s="244">
        <f t="shared" si="9"/>
        <v>3.5605334518222733</v>
      </c>
      <c r="J213" s="244">
        <f t="shared" si="9"/>
        <v>3.5605334518222733</v>
      </c>
      <c r="K213" s="245">
        <f t="shared" si="9"/>
        <v>3.5605334518222733</v>
      </c>
    </row>
    <row r="214" spans="2:11">
      <c r="B214" s="239" t="s">
        <v>430</v>
      </c>
      <c r="C214" s="243">
        <f t="shared" ref="C214:K214" si="10">SUMIF($N$7:$N$208,$B$214,C$7:C$208)</f>
        <v>7.8222074069999996</v>
      </c>
      <c r="D214" s="243">
        <f t="shared" si="10"/>
        <v>8.4643874070000003</v>
      </c>
      <c r="E214" s="243">
        <f t="shared" si="10"/>
        <v>8.4643874070000003</v>
      </c>
      <c r="F214" s="243">
        <f t="shared" si="10"/>
        <v>8.4643874070000003</v>
      </c>
      <c r="G214" s="243">
        <f t="shared" si="10"/>
        <v>8.4643874070000003</v>
      </c>
      <c r="H214" s="243">
        <f t="shared" si="10"/>
        <v>8.4643874070000003</v>
      </c>
      <c r="I214" s="244">
        <f t="shared" si="10"/>
        <v>8.4643874070000003</v>
      </c>
      <c r="J214" s="244">
        <f t="shared" si="10"/>
        <v>8.4643874070000003</v>
      </c>
      <c r="K214" s="245">
        <f t="shared" si="10"/>
        <v>8.4643874070000003</v>
      </c>
    </row>
    <row r="215" spans="2:11">
      <c r="B215" s="239" t="s">
        <v>431</v>
      </c>
      <c r="C215" s="243">
        <f t="shared" ref="C215:K215" si="11">SUMIF($N$7:$N$208,$B$215,C$7:C$208)</f>
        <v>3.0321321409590816</v>
      </c>
      <c r="D215" s="243">
        <f t="shared" si="11"/>
        <v>1.5130247746425001</v>
      </c>
      <c r="E215" s="243">
        <f t="shared" si="11"/>
        <v>1.5287267214029998</v>
      </c>
      <c r="F215" s="243">
        <f t="shared" si="11"/>
        <v>1.5675407715985501</v>
      </c>
      <c r="G215" s="243">
        <f t="shared" si="11"/>
        <v>1.583956138275</v>
      </c>
      <c r="H215" s="243">
        <f t="shared" si="11"/>
        <v>1.583956138275</v>
      </c>
      <c r="I215" s="244">
        <f t="shared" si="11"/>
        <v>1.583956138275</v>
      </c>
      <c r="J215" s="244">
        <f t="shared" si="11"/>
        <v>1.583956138275</v>
      </c>
      <c r="K215" s="245">
        <f t="shared" si="11"/>
        <v>1.583956138275</v>
      </c>
    </row>
    <row r="216" spans="2:11">
      <c r="B216" s="246" t="s">
        <v>476</v>
      </c>
      <c r="C216" s="247">
        <f t="shared" ref="C216:K217" si="12">SUMIF($O$7:$O$208,$B216,C$7:C$208)</f>
        <v>0.41012235743553915</v>
      </c>
      <c r="D216" s="247">
        <f t="shared" si="12"/>
        <v>0.9763764767906068</v>
      </c>
      <c r="E216" s="247">
        <f t="shared" si="12"/>
        <v>1.4234498579873303</v>
      </c>
      <c r="F216" s="247">
        <f t="shared" si="12"/>
        <v>1.6571527217818667</v>
      </c>
      <c r="G216" s="247">
        <f t="shared" si="12"/>
        <v>1.8268249489510331</v>
      </c>
      <c r="H216" s="247">
        <f t="shared" si="12"/>
        <v>1.8268249489510331</v>
      </c>
      <c r="I216" s="247">
        <f t="shared" si="12"/>
        <v>1.8268249489510331</v>
      </c>
      <c r="J216" s="247">
        <f t="shared" si="12"/>
        <v>1.8268249489510331</v>
      </c>
      <c r="K216" s="248">
        <f t="shared" si="12"/>
        <v>1.8268249489510331</v>
      </c>
    </row>
    <row r="217" spans="2:11" ht="13.5" thickBot="1">
      <c r="B217" s="246" t="s">
        <v>475</v>
      </c>
      <c r="C217" s="247">
        <f t="shared" si="12"/>
        <v>0.37228081231672588</v>
      </c>
      <c r="D217" s="247">
        <f t="shared" si="12"/>
        <v>0.37228081231672588</v>
      </c>
      <c r="E217" s="247">
        <f t="shared" si="12"/>
        <v>0.37228081231672588</v>
      </c>
      <c r="F217" s="247">
        <f t="shared" si="12"/>
        <v>0.37228081231672588</v>
      </c>
      <c r="G217" s="247">
        <f t="shared" si="12"/>
        <v>0.37228081231672588</v>
      </c>
      <c r="H217" s="247">
        <f t="shared" si="12"/>
        <v>0.37228081231672588</v>
      </c>
      <c r="I217" s="247">
        <f t="shared" si="12"/>
        <v>0.37228081231672588</v>
      </c>
      <c r="J217" s="247">
        <f t="shared" si="12"/>
        <v>0.37228081231672588</v>
      </c>
      <c r="K217" s="248">
        <f t="shared" si="12"/>
        <v>0.37228081231672588</v>
      </c>
    </row>
    <row r="218" spans="2:11" ht="13.5" thickBot="1">
      <c r="B218" s="249" t="s">
        <v>428</v>
      </c>
      <c r="C218" s="250">
        <f t="shared" ref="C218:K218" si="13">SUM(C210:C215)</f>
        <v>13.398536605728264</v>
      </c>
      <c r="D218" s="250">
        <f t="shared" si="13"/>
        <v>13.615238055389831</v>
      </c>
      <c r="E218" s="250">
        <f t="shared" si="13"/>
        <v>14.655432522973056</v>
      </c>
      <c r="F218" s="250">
        <f t="shared" si="13"/>
        <v>15.219239947770243</v>
      </c>
      <c r="G218" s="250">
        <f t="shared" si="13"/>
        <v>15.509279509414</v>
      </c>
      <c r="H218" s="250">
        <f t="shared" si="13"/>
        <v>15.509279509414</v>
      </c>
      <c r="I218" s="251">
        <f t="shared" si="13"/>
        <v>15.509279509414</v>
      </c>
      <c r="J218" s="251">
        <f t="shared" si="13"/>
        <v>15.509279509414</v>
      </c>
      <c r="K218" s="252">
        <f t="shared" si="13"/>
        <v>15.509279509414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9.8718707216968696E-2</v>
      </c>
      <c r="D221" s="255">
        <f t="shared" ref="D221:K221" si="15">D210/D$218</f>
        <v>0.10492113369631598</v>
      </c>
      <c r="E221" s="255">
        <f t="shared" si="15"/>
        <v>9.9107700167833254E-2</v>
      </c>
      <c r="F221" s="255">
        <f t="shared" si="15"/>
        <v>9.5436185860879694E-2</v>
      </c>
      <c r="G221" s="255">
        <f t="shared" si="15"/>
        <v>9.3651430515201639E-2</v>
      </c>
      <c r="H221" s="255">
        <f t="shared" si="15"/>
        <v>9.3651430515201639E-2</v>
      </c>
      <c r="I221" s="255">
        <f t="shared" si="15"/>
        <v>9.3651430515201639E-2</v>
      </c>
      <c r="J221" s="255">
        <f t="shared" si="15"/>
        <v>9.3651430515201639E-2</v>
      </c>
      <c r="K221" s="256">
        <f t="shared" si="15"/>
        <v>9.3651430515201639E-2</v>
      </c>
    </row>
    <row r="222" spans="2:11" ht="15">
      <c r="B222" s="257" t="s">
        <v>25</v>
      </c>
      <c r="C222" s="258">
        <f t="shared" ref="C222:K226" si="16">C211/C$218</f>
        <v>3.3431733119906104E-2</v>
      </c>
      <c r="D222" s="258">
        <f t="shared" si="16"/>
        <v>3.2899630412461023E-2</v>
      </c>
      <c r="E222" s="258">
        <f t="shared" si="16"/>
        <v>3.0564522698176218E-2</v>
      </c>
      <c r="F222" s="258">
        <f t="shared" si="16"/>
        <v>2.9432238504500791E-2</v>
      </c>
      <c r="G222" s="258">
        <f t="shared" si="16"/>
        <v>2.8881825214904823E-2</v>
      </c>
      <c r="H222" s="258">
        <f t="shared" si="16"/>
        <v>2.8881825214904823E-2</v>
      </c>
      <c r="I222" s="258">
        <f t="shared" si="16"/>
        <v>2.8881825214904823E-2</v>
      </c>
      <c r="J222" s="258">
        <f t="shared" si="16"/>
        <v>2.8881825214904823E-2</v>
      </c>
      <c r="K222" s="259">
        <f t="shared" si="16"/>
        <v>2.8881825214904823E-2</v>
      </c>
    </row>
    <row r="223" spans="2:11" ht="15">
      <c r="B223" s="257" t="s">
        <v>239</v>
      </c>
      <c r="C223" s="258">
        <f t="shared" si="16"/>
        <v>0</v>
      </c>
      <c r="D223" s="258">
        <f t="shared" si="16"/>
        <v>0</v>
      </c>
      <c r="E223" s="258">
        <f t="shared" si="16"/>
        <v>0</v>
      </c>
      <c r="F223" s="258">
        <f t="shared" si="16"/>
        <v>0</v>
      </c>
      <c r="G223" s="258">
        <f t="shared" si="16"/>
        <v>0</v>
      </c>
      <c r="H223" s="258">
        <f t="shared" si="16"/>
        <v>0</v>
      </c>
      <c r="I223" s="258">
        <f t="shared" si="16"/>
        <v>0</v>
      </c>
      <c r="J223" s="258">
        <f t="shared" si="16"/>
        <v>0</v>
      </c>
      <c r="K223" s="259">
        <f t="shared" si="16"/>
        <v>0</v>
      </c>
    </row>
    <row r="224" spans="2:11" ht="15">
      <c r="B224" s="257" t="s">
        <v>429</v>
      </c>
      <c r="C224" s="258">
        <f t="shared" si="16"/>
        <v>5.7735748926620256E-2</v>
      </c>
      <c r="D224" s="258">
        <f t="shared" si="16"/>
        <v>0.12936706315857183</v>
      </c>
      <c r="E224" s="258">
        <f t="shared" si="16"/>
        <v>0.18845679770446228</v>
      </c>
      <c r="F224" s="258">
        <f t="shared" si="16"/>
        <v>0.21597065741358051</v>
      </c>
      <c r="G224" s="258">
        <f t="shared" si="16"/>
        <v>0.22957439445598102</v>
      </c>
      <c r="H224" s="258">
        <f t="shared" si="16"/>
        <v>0.22957439445598102</v>
      </c>
      <c r="I224" s="258">
        <f t="shared" si="16"/>
        <v>0.22957439445598102</v>
      </c>
      <c r="J224" s="258">
        <f t="shared" si="16"/>
        <v>0.22957439445598102</v>
      </c>
      <c r="K224" s="259">
        <f t="shared" si="16"/>
        <v>0.22957439445598102</v>
      </c>
    </row>
    <row r="225" spans="2:11" ht="15">
      <c r="B225" s="257" t="s">
        <v>430</v>
      </c>
      <c r="C225" s="258">
        <f t="shared" si="16"/>
        <v>0.58381057851166962</v>
      </c>
      <c r="D225" s="258">
        <f t="shared" si="16"/>
        <v>0.62168486313386373</v>
      </c>
      <c r="E225" s="258">
        <f t="shared" si="16"/>
        <v>0.57755971335077883</v>
      </c>
      <c r="F225" s="258">
        <f t="shared" si="16"/>
        <v>0.55616360843565715</v>
      </c>
      <c r="G225" s="258">
        <f t="shared" si="16"/>
        <v>0.54576277394847317</v>
      </c>
      <c r="H225" s="258">
        <f t="shared" si="16"/>
        <v>0.54576277394847317</v>
      </c>
      <c r="I225" s="258">
        <f t="shared" si="16"/>
        <v>0.54576277394847317</v>
      </c>
      <c r="J225" s="258">
        <f t="shared" si="16"/>
        <v>0.54576277394847317</v>
      </c>
      <c r="K225" s="259">
        <f t="shared" si="16"/>
        <v>0.54576277394847317</v>
      </c>
    </row>
    <row r="226" spans="2:11" ht="15.75" thickBot="1">
      <c r="B226" s="260" t="s">
        <v>431</v>
      </c>
      <c r="C226" s="261">
        <f t="shared" si="16"/>
        <v>0.22630323222483542</v>
      </c>
      <c r="D226" s="261">
        <f t="shared" si="16"/>
        <v>0.11112730959878755</v>
      </c>
      <c r="E226" s="261">
        <f t="shared" si="16"/>
        <v>0.10431126607874938</v>
      </c>
      <c r="F226" s="261">
        <f t="shared" si="16"/>
        <v>0.10299730978538184</v>
      </c>
      <c r="G226" s="261">
        <f t="shared" si="16"/>
        <v>0.10212957586543928</v>
      </c>
      <c r="H226" s="261">
        <f t="shared" si="16"/>
        <v>0.10212957586543928</v>
      </c>
      <c r="I226" s="261">
        <f t="shared" si="16"/>
        <v>0.10212957586543928</v>
      </c>
      <c r="J226" s="261">
        <f t="shared" si="16"/>
        <v>0.10212957586543928</v>
      </c>
      <c r="K226" s="262">
        <f t="shared" si="16"/>
        <v>0.10212957586543928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</x14:dataValidation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6633"/>
  </sheetPr>
  <dimension ref="B1:O227"/>
  <sheetViews>
    <sheetView showGridLines="0" topLeftCell="A180" workbookViewId="0">
      <selection sqref="A1:M32"/>
    </sheetView>
  </sheetViews>
  <sheetFormatPr defaultColWidth="8.7109375" defaultRowHeight="12.75"/>
  <cols>
    <col min="1" max="1" width="1.7109375" style="209" customWidth="1"/>
    <col min="2" max="2" width="44.85546875" style="209" customWidth="1"/>
    <col min="3" max="11" width="8.7109375" style="209"/>
    <col min="12" max="12" width="1.7109375" style="209" customWidth="1"/>
    <col min="13" max="13" width="16" style="209" bestFit="1" customWidth="1"/>
    <col min="14" max="15" width="25.85546875" style="209" bestFit="1" customWidth="1"/>
    <col min="16" max="16384" width="8.7109375" style="209"/>
  </cols>
  <sheetData>
    <row r="1" spans="2:15" ht="12" customHeight="1">
      <c r="C1" s="209">
        <v>2</v>
      </c>
      <c r="D1" s="209">
        <v>3</v>
      </c>
      <c r="E1" s="209">
        <v>4</v>
      </c>
      <c r="F1" s="209">
        <v>5</v>
      </c>
      <c r="G1" s="209">
        <v>6</v>
      </c>
      <c r="H1" s="209">
        <v>7</v>
      </c>
      <c r="I1" s="209">
        <v>8</v>
      </c>
      <c r="J1" s="209">
        <v>9</v>
      </c>
      <c r="K1" s="209">
        <v>10</v>
      </c>
    </row>
    <row r="2" spans="2:15" ht="15.75">
      <c r="B2" s="213" t="s">
        <v>425</v>
      </c>
      <c r="C2" s="214" t="s">
        <v>453</v>
      </c>
      <c r="D2" s="215"/>
      <c r="E2" s="215"/>
      <c r="F2" s="215"/>
      <c r="G2" s="215"/>
      <c r="H2" s="215"/>
      <c r="I2" s="215"/>
      <c r="J2" s="215"/>
      <c r="K2" s="215"/>
    </row>
    <row r="3" spans="2:15" ht="15.75">
      <c r="B3" s="213" t="s">
        <v>427</v>
      </c>
      <c r="C3" s="214" t="s">
        <v>330</v>
      </c>
      <c r="D3" s="215"/>
      <c r="E3" s="215"/>
      <c r="F3" s="215"/>
      <c r="G3" s="215"/>
      <c r="H3" s="215"/>
      <c r="I3" s="215"/>
      <c r="J3" s="215"/>
      <c r="K3" s="215"/>
    </row>
    <row r="4" spans="2:15" ht="15.75">
      <c r="B4" s="213" t="s">
        <v>1</v>
      </c>
      <c r="C4" s="216" t="s">
        <v>231</v>
      </c>
    </row>
    <row r="5" spans="2:15" ht="13.5" thickBot="1">
      <c r="C5" s="303" t="s">
        <v>346</v>
      </c>
      <c r="D5" s="303"/>
      <c r="E5" s="303"/>
      <c r="F5" s="303"/>
      <c r="G5" s="303"/>
      <c r="H5" s="303"/>
      <c r="I5" s="303"/>
      <c r="J5" s="303"/>
      <c r="K5" s="303"/>
    </row>
    <row r="6" spans="2:15" ht="13.5" thickTop="1">
      <c r="B6" s="217" t="s">
        <v>371</v>
      </c>
      <c r="C6" s="210">
        <v>1990</v>
      </c>
      <c r="D6" s="210">
        <v>1995</v>
      </c>
      <c r="E6" s="210">
        <v>2000</v>
      </c>
      <c r="F6" s="210">
        <v>2005</v>
      </c>
      <c r="G6" s="210">
        <v>2010</v>
      </c>
      <c r="H6" s="210">
        <v>2015</v>
      </c>
      <c r="I6" s="211">
        <v>2020</v>
      </c>
      <c r="J6" s="211">
        <v>2025</v>
      </c>
      <c r="K6" s="212">
        <v>2030</v>
      </c>
      <c r="L6" s="218"/>
      <c r="M6" s="219" t="s">
        <v>471</v>
      </c>
      <c r="N6" s="219" t="s">
        <v>472</v>
      </c>
      <c r="O6" s="219" t="s">
        <v>473</v>
      </c>
    </row>
    <row r="7" spans="2:15">
      <c r="B7" s="220" t="s">
        <v>482</v>
      </c>
      <c r="C7" s="221">
        <v>0</v>
      </c>
      <c r="D7" s="221">
        <v>0</v>
      </c>
      <c r="E7" s="221">
        <v>0</v>
      </c>
      <c r="F7" s="221">
        <v>0</v>
      </c>
      <c r="G7" s="221">
        <v>0</v>
      </c>
      <c r="H7" s="221">
        <v>0</v>
      </c>
      <c r="I7" s="222">
        <v>0</v>
      </c>
      <c r="J7" s="222">
        <v>0</v>
      </c>
      <c r="K7" s="223">
        <v>0</v>
      </c>
      <c r="M7" s="209" t="s">
        <v>430</v>
      </c>
      <c r="N7" s="209" t="s">
        <v>474</v>
      </c>
      <c r="O7" s="209" t="s">
        <v>474</v>
      </c>
    </row>
    <row r="8" spans="2:15">
      <c r="B8" s="224" t="s">
        <v>483</v>
      </c>
      <c r="C8" s="225">
        <v>0</v>
      </c>
      <c r="D8" s="225">
        <v>0</v>
      </c>
      <c r="E8" s="221">
        <v>0</v>
      </c>
      <c r="F8" s="225">
        <v>0</v>
      </c>
      <c r="G8" s="225">
        <v>0</v>
      </c>
      <c r="H8" s="225">
        <v>0</v>
      </c>
      <c r="I8" s="226">
        <v>0</v>
      </c>
      <c r="J8" s="226">
        <v>0</v>
      </c>
      <c r="K8" s="227">
        <v>0</v>
      </c>
      <c r="M8" s="209" t="s">
        <v>474</v>
      </c>
      <c r="N8" s="209" t="s">
        <v>431</v>
      </c>
      <c r="O8" s="209" t="s">
        <v>474</v>
      </c>
    </row>
    <row r="9" spans="2:15">
      <c r="B9" s="224" t="s">
        <v>484</v>
      </c>
      <c r="C9" s="221">
        <v>0</v>
      </c>
      <c r="D9" s="225">
        <v>0</v>
      </c>
      <c r="E9" s="221">
        <v>0</v>
      </c>
      <c r="F9" s="225">
        <v>0</v>
      </c>
      <c r="G9" s="225">
        <v>0</v>
      </c>
      <c r="H9" s="225">
        <v>0</v>
      </c>
      <c r="I9" s="226">
        <v>0</v>
      </c>
      <c r="J9" s="226">
        <v>0</v>
      </c>
      <c r="K9" s="227">
        <v>0</v>
      </c>
      <c r="M9" s="209" t="s">
        <v>474</v>
      </c>
      <c r="N9" s="209" t="s">
        <v>24</v>
      </c>
      <c r="O9" s="209" t="s">
        <v>475</v>
      </c>
    </row>
    <row r="10" spans="2:15">
      <c r="B10" s="228" t="s">
        <v>485</v>
      </c>
      <c r="C10" s="225">
        <v>0</v>
      </c>
      <c r="D10" s="225">
        <v>0</v>
      </c>
      <c r="E10" s="221">
        <v>0</v>
      </c>
      <c r="F10" s="225">
        <v>0</v>
      </c>
      <c r="G10" s="225">
        <v>0</v>
      </c>
      <c r="H10" s="225">
        <v>0</v>
      </c>
      <c r="I10" s="226">
        <v>0</v>
      </c>
      <c r="J10" s="226">
        <v>0</v>
      </c>
      <c r="K10" s="227">
        <v>0</v>
      </c>
      <c r="M10" s="209" t="s">
        <v>431</v>
      </c>
      <c r="N10" s="209" t="s">
        <v>474</v>
      </c>
      <c r="O10" s="209" t="s">
        <v>474</v>
      </c>
    </row>
    <row r="11" spans="2:15">
      <c r="B11" s="228" t="s">
        <v>486</v>
      </c>
      <c r="C11" s="221">
        <v>0</v>
      </c>
      <c r="D11" s="225">
        <v>0</v>
      </c>
      <c r="E11" s="221">
        <v>0</v>
      </c>
      <c r="F11" s="225">
        <v>0</v>
      </c>
      <c r="G11" s="225">
        <v>0</v>
      </c>
      <c r="H11" s="225">
        <v>0</v>
      </c>
      <c r="I11" s="226">
        <v>0</v>
      </c>
      <c r="J11" s="226">
        <v>0</v>
      </c>
      <c r="K11" s="227">
        <v>0</v>
      </c>
      <c r="M11" s="209" t="s">
        <v>24</v>
      </c>
      <c r="N11" s="209" t="s">
        <v>474</v>
      </c>
      <c r="O11" s="209" t="s">
        <v>475</v>
      </c>
    </row>
    <row r="12" spans="2:15">
      <c r="B12" s="228" t="s">
        <v>487</v>
      </c>
      <c r="C12" s="225">
        <v>0</v>
      </c>
      <c r="D12" s="225">
        <v>0</v>
      </c>
      <c r="E12" s="221">
        <v>0</v>
      </c>
      <c r="F12" s="225">
        <v>0</v>
      </c>
      <c r="G12" s="225">
        <v>0</v>
      </c>
      <c r="H12" s="225">
        <v>0</v>
      </c>
      <c r="I12" s="226">
        <v>0</v>
      </c>
      <c r="J12" s="226">
        <v>0</v>
      </c>
      <c r="K12" s="227">
        <v>0</v>
      </c>
      <c r="M12" s="209" t="s">
        <v>25</v>
      </c>
      <c r="N12" s="209" t="s">
        <v>474</v>
      </c>
      <c r="O12" s="209" t="s">
        <v>474</v>
      </c>
    </row>
    <row r="13" spans="2:15">
      <c r="B13" s="224" t="s">
        <v>488</v>
      </c>
      <c r="C13" s="221">
        <v>0</v>
      </c>
      <c r="D13" s="225">
        <v>0</v>
      </c>
      <c r="E13" s="221">
        <v>0</v>
      </c>
      <c r="F13" s="225">
        <v>0</v>
      </c>
      <c r="G13" s="225">
        <v>0</v>
      </c>
      <c r="H13" s="225">
        <v>0</v>
      </c>
      <c r="I13" s="226">
        <v>0</v>
      </c>
      <c r="J13" s="226">
        <v>0</v>
      </c>
      <c r="K13" s="227">
        <v>0</v>
      </c>
      <c r="M13" s="209" t="s">
        <v>474</v>
      </c>
      <c r="N13" s="209" t="s">
        <v>25</v>
      </c>
      <c r="O13" s="209" t="s">
        <v>474</v>
      </c>
    </row>
    <row r="14" spans="2:15">
      <c r="B14" s="229" t="s">
        <v>489</v>
      </c>
      <c r="C14" s="225">
        <v>0</v>
      </c>
      <c r="D14" s="225">
        <v>0</v>
      </c>
      <c r="E14" s="221">
        <v>0</v>
      </c>
      <c r="F14" s="225">
        <v>0</v>
      </c>
      <c r="G14" s="225">
        <v>0</v>
      </c>
      <c r="H14" s="225">
        <v>0</v>
      </c>
      <c r="I14" s="226">
        <v>0</v>
      </c>
      <c r="J14" s="226">
        <v>0</v>
      </c>
      <c r="K14" s="227">
        <v>0</v>
      </c>
      <c r="M14" s="209" t="s">
        <v>474</v>
      </c>
      <c r="N14" s="209" t="s">
        <v>431</v>
      </c>
      <c r="O14" s="209" t="s">
        <v>474</v>
      </c>
    </row>
    <row r="15" spans="2:15">
      <c r="B15" s="229" t="s">
        <v>14</v>
      </c>
      <c r="C15" s="221">
        <v>0</v>
      </c>
      <c r="D15" s="225">
        <v>0</v>
      </c>
      <c r="E15" s="221">
        <v>0</v>
      </c>
      <c r="F15" s="225">
        <v>0</v>
      </c>
      <c r="G15" s="225">
        <v>0</v>
      </c>
      <c r="H15" s="225">
        <v>0</v>
      </c>
      <c r="I15" s="226">
        <v>0</v>
      </c>
      <c r="J15" s="226">
        <v>0</v>
      </c>
      <c r="K15" s="227">
        <v>0</v>
      </c>
      <c r="M15" s="209" t="s">
        <v>474</v>
      </c>
      <c r="N15" s="209" t="s">
        <v>429</v>
      </c>
      <c r="O15" s="209" t="s">
        <v>474</v>
      </c>
    </row>
    <row r="16" spans="2:15">
      <c r="B16" s="229" t="s">
        <v>490</v>
      </c>
      <c r="C16" s="225">
        <v>2.3646986000000002E-2</v>
      </c>
      <c r="D16" s="225">
        <v>4.4820171999999998E-2</v>
      </c>
      <c r="E16" s="221">
        <v>5.2791230625197264E-2</v>
      </c>
      <c r="F16" s="225">
        <v>0.10030466463783165</v>
      </c>
      <c r="G16" s="225">
        <v>0.11224856818710029</v>
      </c>
      <c r="H16" s="225">
        <v>0.11224856818710029</v>
      </c>
      <c r="I16" s="226">
        <v>0.11224856818710029</v>
      </c>
      <c r="J16" s="226">
        <v>0.11224856818710029</v>
      </c>
      <c r="K16" s="227">
        <v>0.11224856818710029</v>
      </c>
      <c r="M16" s="209" t="s">
        <v>474</v>
      </c>
      <c r="N16" s="209" t="s">
        <v>429</v>
      </c>
      <c r="O16" s="209" t="s">
        <v>476</v>
      </c>
    </row>
    <row r="17" spans="2:15">
      <c r="B17" s="224" t="s">
        <v>491</v>
      </c>
      <c r="C17" s="221">
        <v>0.22319999999999998</v>
      </c>
      <c r="D17" s="225">
        <v>0.23250000000000001</v>
      </c>
      <c r="E17" s="221">
        <v>0.23250000000000001</v>
      </c>
      <c r="F17" s="225">
        <v>0.23250000000000001</v>
      </c>
      <c r="G17" s="225">
        <v>0.23250000000000001</v>
      </c>
      <c r="H17" s="225">
        <v>0.23250000000000001</v>
      </c>
      <c r="I17" s="226">
        <v>0.23250000000000001</v>
      </c>
      <c r="J17" s="226">
        <v>0.23250000000000001</v>
      </c>
      <c r="K17" s="227">
        <v>0.23250000000000001</v>
      </c>
      <c r="M17" s="209" t="s">
        <v>474</v>
      </c>
      <c r="N17" s="209" t="s">
        <v>431</v>
      </c>
      <c r="O17" s="209" t="s">
        <v>474</v>
      </c>
    </row>
    <row r="18" spans="2:15">
      <c r="B18" s="228" t="s">
        <v>492</v>
      </c>
      <c r="C18" s="225">
        <v>0</v>
      </c>
      <c r="D18" s="225">
        <v>0</v>
      </c>
      <c r="E18" s="221">
        <v>0</v>
      </c>
      <c r="F18" s="225">
        <v>0</v>
      </c>
      <c r="G18" s="225">
        <v>0</v>
      </c>
      <c r="H18" s="225">
        <v>0</v>
      </c>
      <c r="I18" s="226">
        <v>0</v>
      </c>
      <c r="J18" s="226">
        <v>0</v>
      </c>
      <c r="K18" s="227">
        <v>0</v>
      </c>
      <c r="M18" s="209" t="s">
        <v>25</v>
      </c>
      <c r="N18" s="209" t="s">
        <v>474</v>
      </c>
      <c r="O18" s="209" t="s">
        <v>474</v>
      </c>
    </row>
    <row r="19" spans="2:15">
      <c r="B19" s="228" t="s">
        <v>493</v>
      </c>
      <c r="C19" s="221">
        <v>0</v>
      </c>
      <c r="D19" s="225">
        <v>0</v>
      </c>
      <c r="E19" s="221">
        <v>0</v>
      </c>
      <c r="F19" s="225">
        <v>0</v>
      </c>
      <c r="G19" s="225">
        <v>0</v>
      </c>
      <c r="H19" s="225">
        <v>0</v>
      </c>
      <c r="I19" s="226">
        <v>0</v>
      </c>
      <c r="J19" s="226">
        <v>0</v>
      </c>
      <c r="K19" s="227">
        <v>0</v>
      </c>
      <c r="M19" s="209" t="s">
        <v>239</v>
      </c>
      <c r="N19" s="209" t="s">
        <v>474</v>
      </c>
      <c r="O19" s="209" t="s">
        <v>474</v>
      </c>
    </row>
    <row r="20" spans="2:15">
      <c r="B20" s="224" t="s">
        <v>494</v>
      </c>
      <c r="C20" s="225">
        <v>0</v>
      </c>
      <c r="D20" s="225">
        <v>0</v>
      </c>
      <c r="E20" s="221">
        <v>0</v>
      </c>
      <c r="F20" s="225">
        <v>0</v>
      </c>
      <c r="G20" s="225">
        <v>0</v>
      </c>
      <c r="H20" s="225">
        <v>0</v>
      </c>
      <c r="I20" s="226">
        <v>0</v>
      </c>
      <c r="J20" s="226">
        <v>0</v>
      </c>
      <c r="K20" s="227">
        <v>0</v>
      </c>
      <c r="M20" s="209" t="s">
        <v>474</v>
      </c>
      <c r="N20" s="209" t="s">
        <v>430</v>
      </c>
      <c r="O20" s="209" t="s">
        <v>474</v>
      </c>
    </row>
    <row r="21" spans="2:15">
      <c r="B21" s="228" t="s">
        <v>495</v>
      </c>
      <c r="C21" s="221">
        <v>0</v>
      </c>
      <c r="D21" s="225">
        <v>0</v>
      </c>
      <c r="E21" s="221">
        <v>0</v>
      </c>
      <c r="F21" s="225">
        <v>0</v>
      </c>
      <c r="G21" s="225">
        <v>0</v>
      </c>
      <c r="H21" s="225">
        <v>0</v>
      </c>
      <c r="I21" s="226">
        <v>0</v>
      </c>
      <c r="J21" s="226">
        <v>0</v>
      </c>
      <c r="K21" s="227">
        <v>0</v>
      </c>
      <c r="M21" s="209" t="s">
        <v>25</v>
      </c>
      <c r="N21" s="209" t="s">
        <v>474</v>
      </c>
      <c r="O21" s="209" t="s">
        <v>474</v>
      </c>
    </row>
    <row r="22" spans="2:15">
      <c r="B22" s="224" t="s">
        <v>496</v>
      </c>
      <c r="C22" s="225">
        <v>0</v>
      </c>
      <c r="D22" s="225">
        <v>0</v>
      </c>
      <c r="E22" s="221">
        <v>0</v>
      </c>
      <c r="F22" s="225">
        <v>0</v>
      </c>
      <c r="G22" s="225">
        <v>0</v>
      </c>
      <c r="H22" s="225">
        <v>0</v>
      </c>
      <c r="I22" s="226">
        <v>0</v>
      </c>
      <c r="J22" s="226">
        <v>0</v>
      </c>
      <c r="K22" s="227">
        <v>0</v>
      </c>
      <c r="M22" s="209" t="s">
        <v>474</v>
      </c>
      <c r="N22" s="209" t="s">
        <v>431</v>
      </c>
      <c r="O22" s="209" t="s">
        <v>474</v>
      </c>
    </row>
    <row r="23" spans="2:15">
      <c r="B23" s="229" t="s">
        <v>497</v>
      </c>
      <c r="C23" s="221">
        <v>0</v>
      </c>
      <c r="D23" s="225">
        <v>0</v>
      </c>
      <c r="E23" s="221">
        <v>0</v>
      </c>
      <c r="F23" s="225">
        <v>0</v>
      </c>
      <c r="G23" s="225">
        <v>0</v>
      </c>
      <c r="H23" s="225">
        <v>0</v>
      </c>
      <c r="I23" s="226">
        <v>0</v>
      </c>
      <c r="J23" s="226">
        <v>0</v>
      </c>
      <c r="K23" s="227">
        <v>0</v>
      </c>
      <c r="M23" s="209" t="s">
        <v>474</v>
      </c>
      <c r="N23" s="209" t="s">
        <v>429</v>
      </c>
      <c r="O23" s="209" t="s">
        <v>476</v>
      </c>
    </row>
    <row r="24" spans="2:15">
      <c r="B24" s="228" t="s">
        <v>498</v>
      </c>
      <c r="C24" s="225">
        <v>0</v>
      </c>
      <c r="D24" s="225">
        <v>0</v>
      </c>
      <c r="E24" s="221">
        <v>0</v>
      </c>
      <c r="F24" s="225">
        <v>0</v>
      </c>
      <c r="G24" s="225">
        <v>0</v>
      </c>
      <c r="H24" s="225">
        <v>0</v>
      </c>
      <c r="I24" s="226">
        <v>0</v>
      </c>
      <c r="J24" s="226">
        <v>0</v>
      </c>
      <c r="K24" s="227">
        <v>0</v>
      </c>
      <c r="M24" s="209" t="s">
        <v>25</v>
      </c>
      <c r="N24" s="209" t="s">
        <v>474</v>
      </c>
      <c r="O24" s="209" t="s">
        <v>474</v>
      </c>
    </row>
    <row r="25" spans="2:15">
      <c r="B25" s="228" t="s">
        <v>499</v>
      </c>
      <c r="C25" s="221">
        <v>0</v>
      </c>
      <c r="D25" s="225">
        <v>0</v>
      </c>
      <c r="E25" s="221">
        <v>0</v>
      </c>
      <c r="F25" s="225">
        <v>0</v>
      </c>
      <c r="G25" s="225">
        <v>0</v>
      </c>
      <c r="H25" s="225">
        <v>0</v>
      </c>
      <c r="I25" s="226">
        <v>0</v>
      </c>
      <c r="J25" s="226">
        <v>0</v>
      </c>
      <c r="K25" s="227">
        <v>0</v>
      </c>
      <c r="M25" s="209" t="s">
        <v>24</v>
      </c>
      <c r="N25" s="209" t="s">
        <v>474</v>
      </c>
      <c r="O25" s="209" t="s">
        <v>474</v>
      </c>
    </row>
    <row r="26" spans="2:15">
      <c r="B26" s="228" t="s">
        <v>500</v>
      </c>
      <c r="C26" s="225">
        <v>0</v>
      </c>
      <c r="D26" s="225">
        <v>0</v>
      </c>
      <c r="E26" s="221">
        <v>0</v>
      </c>
      <c r="F26" s="225">
        <v>0</v>
      </c>
      <c r="G26" s="225">
        <v>0</v>
      </c>
      <c r="H26" s="225">
        <v>0</v>
      </c>
      <c r="I26" s="226">
        <v>0</v>
      </c>
      <c r="J26" s="226">
        <v>0</v>
      </c>
      <c r="K26" s="227">
        <v>0</v>
      </c>
      <c r="M26" s="209" t="s">
        <v>430</v>
      </c>
      <c r="N26" s="209" t="s">
        <v>474</v>
      </c>
      <c r="O26" s="209" t="s">
        <v>474</v>
      </c>
    </row>
    <row r="27" spans="2:15">
      <c r="B27" s="229" t="s">
        <v>501</v>
      </c>
      <c r="C27" s="221">
        <v>0</v>
      </c>
      <c r="D27" s="225">
        <v>0</v>
      </c>
      <c r="E27" s="221">
        <v>0</v>
      </c>
      <c r="F27" s="225">
        <v>0</v>
      </c>
      <c r="G27" s="225">
        <v>0</v>
      </c>
      <c r="H27" s="225">
        <v>0</v>
      </c>
      <c r="I27" s="226">
        <v>0</v>
      </c>
      <c r="J27" s="226">
        <v>0</v>
      </c>
      <c r="K27" s="227">
        <v>0</v>
      </c>
      <c r="M27" s="209" t="s">
        <v>474</v>
      </c>
      <c r="N27" s="209" t="s">
        <v>25</v>
      </c>
      <c r="O27" s="209" t="s">
        <v>474</v>
      </c>
    </row>
    <row r="28" spans="2:15">
      <c r="B28" s="228" t="s">
        <v>502</v>
      </c>
      <c r="C28" s="225">
        <v>0</v>
      </c>
      <c r="D28" s="225">
        <v>0</v>
      </c>
      <c r="E28" s="221">
        <v>0</v>
      </c>
      <c r="F28" s="225">
        <v>0</v>
      </c>
      <c r="G28" s="225">
        <v>0</v>
      </c>
      <c r="H28" s="225">
        <v>0</v>
      </c>
      <c r="I28" s="226">
        <v>0</v>
      </c>
      <c r="J28" s="226">
        <v>0</v>
      </c>
      <c r="K28" s="227">
        <v>0</v>
      </c>
      <c r="M28" s="209" t="s">
        <v>431</v>
      </c>
      <c r="N28" s="209" t="s">
        <v>474</v>
      </c>
      <c r="O28" s="209" t="s">
        <v>474</v>
      </c>
    </row>
    <row r="29" spans="2:15">
      <c r="B29" s="228" t="s">
        <v>503</v>
      </c>
      <c r="C29" s="221">
        <v>5.2700000000000004E-3</v>
      </c>
      <c r="D29" s="225">
        <v>5.2700000000000004E-3</v>
      </c>
      <c r="E29" s="221">
        <v>5.2700000000000004E-3</v>
      </c>
      <c r="F29" s="225">
        <v>5.2700000000000004E-3</v>
      </c>
      <c r="G29" s="225">
        <v>5.2700000000000004E-3</v>
      </c>
      <c r="H29" s="225">
        <v>5.2700000000000004E-3</v>
      </c>
      <c r="I29" s="226">
        <v>5.2700000000000004E-3</v>
      </c>
      <c r="J29" s="226">
        <v>5.2700000000000004E-3</v>
      </c>
      <c r="K29" s="227">
        <v>5.2700000000000004E-3</v>
      </c>
      <c r="M29" s="209" t="s">
        <v>24</v>
      </c>
      <c r="N29" s="209" t="s">
        <v>474</v>
      </c>
      <c r="O29" s="209" t="s">
        <v>474</v>
      </c>
    </row>
    <row r="30" spans="2:15">
      <c r="B30" s="229" t="s">
        <v>15</v>
      </c>
      <c r="C30" s="225">
        <v>0</v>
      </c>
      <c r="D30" s="225">
        <v>0</v>
      </c>
      <c r="E30" s="221">
        <v>0</v>
      </c>
      <c r="F30" s="225">
        <v>0</v>
      </c>
      <c r="G30" s="225">
        <v>0</v>
      </c>
      <c r="H30" s="225">
        <v>0</v>
      </c>
      <c r="I30" s="226">
        <v>0</v>
      </c>
      <c r="J30" s="226">
        <v>0</v>
      </c>
      <c r="K30" s="227">
        <v>0</v>
      </c>
      <c r="M30" s="209" t="s">
        <v>474</v>
      </c>
      <c r="N30" s="209" t="s">
        <v>25</v>
      </c>
      <c r="O30" s="209" t="s">
        <v>474</v>
      </c>
    </row>
    <row r="31" spans="2:15">
      <c r="B31" s="228" t="s">
        <v>504</v>
      </c>
      <c r="C31" s="221">
        <v>0</v>
      </c>
      <c r="D31" s="225">
        <v>0</v>
      </c>
      <c r="E31" s="221">
        <v>0</v>
      </c>
      <c r="F31" s="225">
        <v>0</v>
      </c>
      <c r="G31" s="225">
        <v>0</v>
      </c>
      <c r="H31" s="225">
        <v>0</v>
      </c>
      <c r="I31" s="226">
        <v>0</v>
      </c>
      <c r="J31" s="226">
        <v>0</v>
      </c>
      <c r="K31" s="227">
        <v>0</v>
      </c>
      <c r="M31" s="209" t="s">
        <v>430</v>
      </c>
      <c r="N31" s="209" t="s">
        <v>474</v>
      </c>
      <c r="O31" s="209" t="s">
        <v>474</v>
      </c>
    </row>
    <row r="32" spans="2:15">
      <c r="B32" s="229" t="s">
        <v>505</v>
      </c>
      <c r="C32" s="225">
        <v>0</v>
      </c>
      <c r="D32" s="225">
        <v>0</v>
      </c>
      <c r="E32" s="221">
        <v>0</v>
      </c>
      <c r="F32" s="225">
        <v>0</v>
      </c>
      <c r="G32" s="225">
        <v>0</v>
      </c>
      <c r="H32" s="225">
        <v>0</v>
      </c>
      <c r="I32" s="226">
        <v>0</v>
      </c>
      <c r="J32" s="226">
        <v>0</v>
      </c>
      <c r="K32" s="227">
        <v>0</v>
      </c>
      <c r="M32" s="209" t="s">
        <v>474</v>
      </c>
      <c r="N32" s="209" t="s">
        <v>431</v>
      </c>
      <c r="O32" s="209" t="s">
        <v>476</v>
      </c>
    </row>
    <row r="33" spans="2:15">
      <c r="B33" s="228" t="s">
        <v>506</v>
      </c>
      <c r="C33" s="221">
        <v>0.155</v>
      </c>
      <c r="D33" s="225">
        <v>0.155</v>
      </c>
      <c r="E33" s="221">
        <v>0.155</v>
      </c>
      <c r="F33" s="225">
        <v>0.155</v>
      </c>
      <c r="G33" s="225">
        <v>0.155</v>
      </c>
      <c r="H33" s="225">
        <v>0.155</v>
      </c>
      <c r="I33" s="226">
        <v>0.155</v>
      </c>
      <c r="J33" s="226">
        <v>0.155</v>
      </c>
      <c r="K33" s="227">
        <v>0.155</v>
      </c>
      <c r="M33" s="209" t="s">
        <v>24</v>
      </c>
      <c r="N33" s="209" t="s">
        <v>474</v>
      </c>
      <c r="O33" s="209" t="s">
        <v>474</v>
      </c>
    </row>
    <row r="34" spans="2:15">
      <c r="B34" s="229" t="s">
        <v>507</v>
      </c>
      <c r="C34" s="221">
        <v>0</v>
      </c>
      <c r="D34" s="225">
        <v>0</v>
      </c>
      <c r="E34" s="221">
        <v>0</v>
      </c>
      <c r="F34" s="225">
        <v>0</v>
      </c>
      <c r="G34" s="225">
        <v>0</v>
      </c>
      <c r="H34" s="225">
        <v>0</v>
      </c>
      <c r="I34" s="226">
        <v>0</v>
      </c>
      <c r="J34" s="226">
        <v>0</v>
      </c>
      <c r="K34" s="227">
        <v>0</v>
      </c>
      <c r="M34" s="209" t="s">
        <v>474</v>
      </c>
      <c r="N34" s="209" t="s">
        <v>430</v>
      </c>
      <c r="O34" s="209" t="s">
        <v>474</v>
      </c>
    </row>
    <row r="35" spans="2:15">
      <c r="B35" s="228" t="s">
        <v>508</v>
      </c>
      <c r="C35" s="225">
        <v>9.8704000000000014E-2</v>
      </c>
      <c r="D35" s="225">
        <v>9.8704000000000014E-2</v>
      </c>
      <c r="E35" s="221">
        <v>9.8704000000000014E-2</v>
      </c>
      <c r="F35" s="225">
        <v>9.8704000000000014E-2</v>
      </c>
      <c r="G35" s="225">
        <v>9.8704000000000014E-2</v>
      </c>
      <c r="H35" s="225">
        <v>9.8704000000000014E-2</v>
      </c>
      <c r="I35" s="226">
        <v>9.8704000000000014E-2</v>
      </c>
      <c r="J35" s="226">
        <v>9.8704000000000014E-2</v>
      </c>
      <c r="K35" s="227">
        <v>9.8704000000000014E-2</v>
      </c>
      <c r="M35" s="209" t="s">
        <v>24</v>
      </c>
      <c r="N35" s="209" t="s">
        <v>474</v>
      </c>
      <c r="O35" s="209" t="s">
        <v>474</v>
      </c>
    </row>
    <row r="36" spans="2:15">
      <c r="B36" s="224" t="s">
        <v>509</v>
      </c>
      <c r="C36" s="221">
        <v>0</v>
      </c>
      <c r="D36" s="225">
        <v>0</v>
      </c>
      <c r="E36" s="221">
        <v>0</v>
      </c>
      <c r="F36" s="225">
        <v>0</v>
      </c>
      <c r="G36" s="225">
        <v>0</v>
      </c>
      <c r="H36" s="225">
        <v>0</v>
      </c>
      <c r="I36" s="226">
        <v>0</v>
      </c>
      <c r="J36" s="226">
        <v>0</v>
      </c>
      <c r="K36" s="227">
        <v>0</v>
      </c>
      <c r="M36" s="209" t="s">
        <v>474</v>
      </c>
      <c r="N36" s="209" t="s">
        <v>430</v>
      </c>
      <c r="O36" s="209" t="s">
        <v>474</v>
      </c>
    </row>
    <row r="37" spans="2:15">
      <c r="B37" s="228" t="s">
        <v>510</v>
      </c>
      <c r="C37" s="225">
        <v>0</v>
      </c>
      <c r="D37" s="225">
        <v>0</v>
      </c>
      <c r="E37" s="221">
        <v>0</v>
      </c>
      <c r="F37" s="225">
        <v>0</v>
      </c>
      <c r="G37" s="225">
        <v>0</v>
      </c>
      <c r="H37" s="225">
        <v>0</v>
      </c>
      <c r="I37" s="226">
        <v>0</v>
      </c>
      <c r="J37" s="226">
        <v>0</v>
      </c>
      <c r="K37" s="227">
        <v>0</v>
      </c>
      <c r="M37" s="209" t="s">
        <v>24</v>
      </c>
      <c r="N37" s="209" t="s">
        <v>474</v>
      </c>
      <c r="O37" s="209" t="s">
        <v>474</v>
      </c>
    </row>
    <row r="38" spans="2:15">
      <c r="B38" s="224" t="s">
        <v>16</v>
      </c>
      <c r="C38" s="221">
        <v>0</v>
      </c>
      <c r="D38" s="225">
        <v>0</v>
      </c>
      <c r="E38" s="221">
        <v>0</v>
      </c>
      <c r="F38" s="225">
        <v>0</v>
      </c>
      <c r="G38" s="225">
        <v>0</v>
      </c>
      <c r="H38" s="225">
        <v>0</v>
      </c>
      <c r="I38" s="226">
        <v>0</v>
      </c>
      <c r="J38" s="226">
        <v>0</v>
      </c>
      <c r="K38" s="227">
        <v>0</v>
      </c>
      <c r="M38" s="209" t="s">
        <v>474</v>
      </c>
      <c r="N38" s="209" t="s">
        <v>429</v>
      </c>
      <c r="O38" s="209" t="s">
        <v>474</v>
      </c>
    </row>
    <row r="39" spans="2:15">
      <c r="B39" s="228" t="s">
        <v>511</v>
      </c>
      <c r="C39" s="225">
        <v>0</v>
      </c>
      <c r="D39" s="225">
        <v>0</v>
      </c>
      <c r="E39" s="221">
        <v>0</v>
      </c>
      <c r="F39" s="225">
        <v>0</v>
      </c>
      <c r="G39" s="225">
        <v>0</v>
      </c>
      <c r="H39" s="225">
        <v>0</v>
      </c>
      <c r="I39" s="226">
        <v>0</v>
      </c>
      <c r="J39" s="226">
        <v>0</v>
      </c>
      <c r="K39" s="227">
        <v>0</v>
      </c>
      <c r="M39" s="209" t="s">
        <v>24</v>
      </c>
      <c r="N39" s="209" t="s">
        <v>474</v>
      </c>
      <c r="O39" s="209" t="s">
        <v>474</v>
      </c>
    </row>
    <row r="40" spans="2:15">
      <c r="B40" s="228" t="s">
        <v>512</v>
      </c>
      <c r="C40" s="221">
        <v>2.48</v>
      </c>
      <c r="D40" s="225">
        <v>2.48</v>
      </c>
      <c r="E40" s="221">
        <v>2.48</v>
      </c>
      <c r="F40" s="225">
        <v>2.48</v>
      </c>
      <c r="G40" s="225">
        <v>2.48</v>
      </c>
      <c r="H40" s="225">
        <v>2.48</v>
      </c>
      <c r="I40" s="226">
        <v>2.48</v>
      </c>
      <c r="J40" s="226">
        <v>2.48</v>
      </c>
      <c r="K40" s="227">
        <v>2.48</v>
      </c>
      <c r="M40" s="209" t="s">
        <v>24</v>
      </c>
      <c r="N40" s="209" t="s">
        <v>474</v>
      </c>
      <c r="O40" s="209" t="s">
        <v>474</v>
      </c>
    </row>
    <row r="41" spans="2:15">
      <c r="B41" s="228" t="s">
        <v>513</v>
      </c>
      <c r="C41" s="225">
        <v>0.1178</v>
      </c>
      <c r="D41" s="225">
        <v>0.1178</v>
      </c>
      <c r="E41" s="221">
        <v>0.1178</v>
      </c>
      <c r="F41" s="225">
        <v>0.1178</v>
      </c>
      <c r="G41" s="225">
        <v>0.1178</v>
      </c>
      <c r="H41" s="225">
        <v>0.1178</v>
      </c>
      <c r="I41" s="226">
        <v>0.1178</v>
      </c>
      <c r="J41" s="226">
        <v>0.1178</v>
      </c>
      <c r="K41" s="227">
        <v>0.1178</v>
      </c>
      <c r="M41" s="209" t="s">
        <v>24</v>
      </c>
      <c r="N41" s="209" t="s">
        <v>474</v>
      </c>
      <c r="O41" s="209" t="s">
        <v>474</v>
      </c>
    </row>
    <row r="42" spans="2:15">
      <c r="B42" s="229" t="s">
        <v>514</v>
      </c>
      <c r="C42" s="221">
        <v>8.8948200957599047E-2</v>
      </c>
      <c r="D42" s="225">
        <v>8.8948200957599047E-2</v>
      </c>
      <c r="E42" s="221">
        <v>8.8948200957599047E-2</v>
      </c>
      <c r="F42" s="225">
        <v>9.598667541271326E-2</v>
      </c>
      <c r="G42" s="225">
        <v>9.7394370303736072E-2</v>
      </c>
      <c r="H42" s="225">
        <v>9.7394370303736072E-2</v>
      </c>
      <c r="I42" s="226">
        <v>9.7394370303736072E-2</v>
      </c>
      <c r="J42" s="226">
        <v>9.7394370303736072E-2</v>
      </c>
      <c r="K42" s="227">
        <v>9.7394370303736072E-2</v>
      </c>
      <c r="M42" s="209" t="s">
        <v>474</v>
      </c>
      <c r="N42" s="209" t="s">
        <v>429</v>
      </c>
      <c r="O42" s="209" t="s">
        <v>474</v>
      </c>
    </row>
    <row r="43" spans="2:15">
      <c r="B43" s="229" t="s">
        <v>17</v>
      </c>
      <c r="C43" s="225">
        <v>0</v>
      </c>
      <c r="D43" s="225">
        <v>0</v>
      </c>
      <c r="E43" s="221">
        <v>0</v>
      </c>
      <c r="F43" s="225">
        <v>0</v>
      </c>
      <c r="G43" s="225">
        <v>0</v>
      </c>
      <c r="H43" s="225">
        <v>0</v>
      </c>
      <c r="I43" s="226">
        <v>0</v>
      </c>
      <c r="J43" s="226">
        <v>0</v>
      </c>
      <c r="K43" s="227">
        <v>0</v>
      </c>
      <c r="M43" s="209" t="s">
        <v>474</v>
      </c>
      <c r="N43" s="209" t="s">
        <v>430</v>
      </c>
      <c r="O43" s="209" t="s">
        <v>474</v>
      </c>
    </row>
    <row r="44" spans="2:15">
      <c r="B44" s="229" t="s">
        <v>515</v>
      </c>
      <c r="C44" s="221">
        <v>0.58899999999999997</v>
      </c>
      <c r="D44" s="225">
        <v>0.62</v>
      </c>
      <c r="E44" s="221">
        <v>0.62</v>
      </c>
      <c r="F44" s="225">
        <v>0.62</v>
      </c>
      <c r="G44" s="225">
        <v>0.62</v>
      </c>
      <c r="H44" s="225">
        <v>0.62</v>
      </c>
      <c r="I44" s="226">
        <v>0.62</v>
      </c>
      <c r="J44" s="226">
        <v>0.62</v>
      </c>
      <c r="K44" s="227">
        <v>0.62</v>
      </c>
      <c r="M44" s="209" t="s">
        <v>474</v>
      </c>
      <c r="N44" s="209" t="s">
        <v>25</v>
      </c>
      <c r="O44" s="209" t="s">
        <v>474</v>
      </c>
    </row>
    <row r="45" spans="2:15">
      <c r="B45" s="228" t="s">
        <v>516</v>
      </c>
      <c r="C45" s="225">
        <v>0</v>
      </c>
      <c r="D45" s="225">
        <v>0</v>
      </c>
      <c r="E45" s="221">
        <v>0</v>
      </c>
      <c r="F45" s="225">
        <v>0</v>
      </c>
      <c r="G45" s="225">
        <v>0</v>
      </c>
      <c r="H45" s="225">
        <v>0</v>
      </c>
      <c r="I45" s="226">
        <v>0</v>
      </c>
      <c r="J45" s="226">
        <v>0</v>
      </c>
      <c r="K45" s="227">
        <v>0</v>
      </c>
      <c r="M45" s="209" t="s">
        <v>24</v>
      </c>
      <c r="N45" s="209" t="s">
        <v>474</v>
      </c>
      <c r="O45" s="209" t="s">
        <v>474</v>
      </c>
    </row>
    <row r="46" spans="2:15">
      <c r="B46" s="228" t="s">
        <v>517</v>
      </c>
      <c r="C46" s="221">
        <v>1.55E-2</v>
      </c>
      <c r="D46" s="225">
        <v>1.6016666666666665E-2</v>
      </c>
      <c r="E46" s="221">
        <v>1.8599999999999998E-2</v>
      </c>
      <c r="F46" s="225">
        <v>1.8599999999999998E-2</v>
      </c>
      <c r="G46" s="225">
        <v>1.8599999999999998E-2</v>
      </c>
      <c r="H46" s="225">
        <v>1.8599999999999998E-2</v>
      </c>
      <c r="I46" s="226">
        <v>1.8599999999999998E-2</v>
      </c>
      <c r="J46" s="226">
        <v>1.8599999999999998E-2</v>
      </c>
      <c r="K46" s="227">
        <v>1.8599999999999998E-2</v>
      </c>
      <c r="M46" s="209" t="s">
        <v>24</v>
      </c>
      <c r="N46" s="209" t="s">
        <v>474</v>
      </c>
      <c r="O46" s="209" t="s">
        <v>474</v>
      </c>
    </row>
    <row r="47" spans="2:15">
      <c r="B47" s="229" t="s">
        <v>518</v>
      </c>
      <c r="C47" s="225">
        <v>0</v>
      </c>
      <c r="D47" s="225">
        <v>0</v>
      </c>
      <c r="E47" s="221">
        <v>0</v>
      </c>
      <c r="F47" s="225">
        <v>0</v>
      </c>
      <c r="G47" s="225">
        <v>0</v>
      </c>
      <c r="H47" s="225">
        <v>0</v>
      </c>
      <c r="I47" s="226">
        <v>0</v>
      </c>
      <c r="J47" s="226">
        <v>0</v>
      </c>
      <c r="K47" s="227">
        <v>0</v>
      </c>
      <c r="M47" s="209" t="s">
        <v>474</v>
      </c>
      <c r="N47" s="209" t="s">
        <v>24</v>
      </c>
      <c r="O47" s="209" t="s">
        <v>474</v>
      </c>
    </row>
    <row r="48" spans="2:15">
      <c r="B48" s="228" t="s">
        <v>519</v>
      </c>
      <c r="C48" s="225">
        <v>0</v>
      </c>
      <c r="D48" s="225">
        <v>0</v>
      </c>
      <c r="E48" s="221">
        <v>0</v>
      </c>
      <c r="F48" s="225">
        <v>0</v>
      </c>
      <c r="G48" s="225">
        <v>0</v>
      </c>
      <c r="H48" s="225">
        <v>0</v>
      </c>
      <c r="I48" s="226">
        <v>0</v>
      </c>
      <c r="J48" s="226">
        <v>0</v>
      </c>
      <c r="K48" s="227">
        <v>0</v>
      </c>
      <c r="M48" s="209" t="s">
        <v>430</v>
      </c>
      <c r="N48" s="209" t="s">
        <v>474</v>
      </c>
      <c r="O48" s="209" t="s">
        <v>474</v>
      </c>
    </row>
    <row r="49" spans="2:15">
      <c r="B49" s="228" t="s">
        <v>520</v>
      </c>
      <c r="C49" s="221">
        <v>0</v>
      </c>
      <c r="D49" s="225">
        <v>0</v>
      </c>
      <c r="E49" s="221">
        <v>0</v>
      </c>
      <c r="F49" s="225">
        <v>0</v>
      </c>
      <c r="G49" s="225">
        <v>0</v>
      </c>
      <c r="H49" s="225">
        <v>0</v>
      </c>
      <c r="I49" s="226">
        <v>0</v>
      </c>
      <c r="J49" s="226">
        <v>0</v>
      </c>
      <c r="K49" s="227">
        <v>0</v>
      </c>
      <c r="M49" s="209" t="s">
        <v>25</v>
      </c>
      <c r="N49" s="209" t="s">
        <v>474</v>
      </c>
      <c r="O49" s="209" t="s">
        <v>474</v>
      </c>
    </row>
    <row r="50" spans="2:15">
      <c r="B50" s="228" t="s">
        <v>521</v>
      </c>
      <c r="C50" s="225">
        <v>0</v>
      </c>
      <c r="D50" s="225">
        <v>0</v>
      </c>
      <c r="E50" s="221">
        <v>0</v>
      </c>
      <c r="F50" s="225">
        <v>0</v>
      </c>
      <c r="G50" s="225">
        <v>0</v>
      </c>
      <c r="H50" s="225">
        <v>0</v>
      </c>
      <c r="I50" s="226">
        <v>0</v>
      </c>
      <c r="J50" s="226">
        <v>0</v>
      </c>
      <c r="K50" s="227">
        <v>0</v>
      </c>
      <c r="M50" s="209" t="s">
        <v>24</v>
      </c>
      <c r="N50" s="209" t="s">
        <v>474</v>
      </c>
      <c r="O50" s="209" t="s">
        <v>474</v>
      </c>
    </row>
    <row r="51" spans="2:15">
      <c r="B51" s="224" t="s">
        <v>522</v>
      </c>
      <c r="C51" s="221">
        <v>0</v>
      </c>
      <c r="D51" s="225">
        <v>0</v>
      </c>
      <c r="E51" s="221">
        <v>0</v>
      </c>
      <c r="F51" s="225">
        <v>0</v>
      </c>
      <c r="G51" s="225">
        <v>0</v>
      </c>
      <c r="H51" s="225">
        <v>0</v>
      </c>
      <c r="I51" s="226">
        <v>0</v>
      </c>
      <c r="J51" s="226">
        <v>0</v>
      </c>
      <c r="K51" s="227">
        <v>0</v>
      </c>
      <c r="M51" s="209" t="s">
        <v>474</v>
      </c>
      <c r="N51" s="209" t="s">
        <v>431</v>
      </c>
      <c r="O51" s="209" t="s">
        <v>474</v>
      </c>
    </row>
    <row r="52" spans="2:15">
      <c r="B52" s="228" t="s">
        <v>523</v>
      </c>
      <c r="C52" s="225">
        <v>0</v>
      </c>
      <c r="D52" s="225">
        <v>0</v>
      </c>
      <c r="E52" s="221">
        <v>0</v>
      </c>
      <c r="F52" s="225">
        <v>0</v>
      </c>
      <c r="G52" s="225">
        <v>0</v>
      </c>
      <c r="H52" s="225">
        <v>0</v>
      </c>
      <c r="I52" s="226">
        <v>0</v>
      </c>
      <c r="J52" s="226">
        <v>0</v>
      </c>
      <c r="K52" s="227">
        <v>0</v>
      </c>
      <c r="M52" s="209" t="s">
        <v>25</v>
      </c>
      <c r="N52" s="209" t="s">
        <v>474</v>
      </c>
      <c r="O52" s="209" t="s">
        <v>474</v>
      </c>
    </row>
    <row r="53" spans="2:15">
      <c r="B53" s="228" t="s">
        <v>524</v>
      </c>
      <c r="C53" s="221">
        <v>0</v>
      </c>
      <c r="D53" s="225">
        <v>0</v>
      </c>
      <c r="E53" s="221">
        <v>0</v>
      </c>
      <c r="F53" s="225">
        <v>0</v>
      </c>
      <c r="G53" s="225">
        <v>0</v>
      </c>
      <c r="H53" s="225">
        <v>0</v>
      </c>
      <c r="I53" s="226">
        <v>0</v>
      </c>
      <c r="J53" s="226">
        <v>0</v>
      </c>
      <c r="K53" s="227">
        <v>0</v>
      </c>
      <c r="M53" s="209" t="s">
        <v>431</v>
      </c>
      <c r="N53" s="209" t="s">
        <v>474</v>
      </c>
      <c r="O53" s="209" t="s">
        <v>476</v>
      </c>
    </row>
    <row r="54" spans="2:15">
      <c r="B54" s="224" t="s">
        <v>525</v>
      </c>
      <c r="C54" s="225">
        <v>0</v>
      </c>
      <c r="D54" s="225">
        <v>0</v>
      </c>
      <c r="E54" s="221">
        <v>0</v>
      </c>
      <c r="F54" s="225">
        <v>0</v>
      </c>
      <c r="G54" s="225">
        <v>0</v>
      </c>
      <c r="H54" s="225">
        <v>0</v>
      </c>
      <c r="I54" s="226">
        <v>0</v>
      </c>
      <c r="J54" s="226">
        <v>0</v>
      </c>
      <c r="K54" s="227">
        <v>0</v>
      </c>
      <c r="M54" s="209" t="s">
        <v>474</v>
      </c>
      <c r="N54" s="209" t="s">
        <v>429</v>
      </c>
      <c r="O54" s="209" t="s">
        <v>476</v>
      </c>
    </row>
    <row r="55" spans="2:15">
      <c r="B55" s="229" t="s">
        <v>526</v>
      </c>
      <c r="C55" s="221">
        <v>1.1198440000000002E-2</v>
      </c>
      <c r="D55" s="225">
        <v>1.5358305820000003E-2</v>
      </c>
      <c r="E55" s="221">
        <v>4.0605808799999997E-2</v>
      </c>
      <c r="F55" s="225">
        <v>3.1181835769999999E-2</v>
      </c>
      <c r="G55" s="225">
        <v>4.049871E-2</v>
      </c>
      <c r="H55" s="225">
        <v>4.049871E-2</v>
      </c>
      <c r="I55" s="226">
        <v>4.049871E-2</v>
      </c>
      <c r="J55" s="226">
        <v>4.049871E-2</v>
      </c>
      <c r="K55" s="227">
        <v>4.049871E-2</v>
      </c>
      <c r="M55" s="209" t="s">
        <v>474</v>
      </c>
      <c r="N55" s="209" t="s">
        <v>429</v>
      </c>
      <c r="O55" s="209" t="s">
        <v>476</v>
      </c>
    </row>
    <row r="56" spans="2:15">
      <c r="B56" s="228" t="s">
        <v>527</v>
      </c>
      <c r="C56" s="225">
        <v>0</v>
      </c>
      <c r="D56" s="225">
        <v>0</v>
      </c>
      <c r="E56" s="221">
        <v>0</v>
      </c>
      <c r="F56" s="225">
        <v>0</v>
      </c>
      <c r="G56" s="225">
        <v>0</v>
      </c>
      <c r="H56" s="225">
        <v>0</v>
      </c>
      <c r="I56" s="226">
        <v>0</v>
      </c>
      <c r="J56" s="226">
        <v>0</v>
      </c>
      <c r="K56" s="227">
        <v>0</v>
      </c>
      <c r="M56" s="209" t="s">
        <v>24</v>
      </c>
      <c r="N56" s="209" t="s">
        <v>474</v>
      </c>
      <c r="O56" s="209" t="s">
        <v>474</v>
      </c>
    </row>
    <row r="57" spans="2:15">
      <c r="B57" s="228" t="s">
        <v>528</v>
      </c>
      <c r="C57" s="221">
        <v>3.1000000000000003E-3</v>
      </c>
      <c r="D57" s="225">
        <v>3.1000000000000003E-3</v>
      </c>
      <c r="E57" s="221">
        <v>3.1000000000000003E-3</v>
      </c>
      <c r="F57" s="225">
        <v>3.1000000000000003E-3</v>
      </c>
      <c r="G57" s="225">
        <v>3.1000000000000003E-3</v>
      </c>
      <c r="H57" s="225">
        <v>3.1000000000000003E-3</v>
      </c>
      <c r="I57" s="226">
        <v>3.1000000000000003E-3</v>
      </c>
      <c r="J57" s="226">
        <v>3.1000000000000003E-3</v>
      </c>
      <c r="K57" s="227">
        <v>3.1000000000000003E-3</v>
      </c>
      <c r="M57" s="209" t="s">
        <v>25</v>
      </c>
      <c r="N57" s="209" t="s">
        <v>474</v>
      </c>
      <c r="O57" s="209" t="s">
        <v>474</v>
      </c>
    </row>
    <row r="58" spans="2:15">
      <c r="B58" s="228" t="s">
        <v>529</v>
      </c>
      <c r="C58" s="225">
        <v>0</v>
      </c>
      <c r="D58" s="225">
        <v>0</v>
      </c>
      <c r="E58" s="221">
        <v>0</v>
      </c>
      <c r="F58" s="225">
        <v>0</v>
      </c>
      <c r="G58" s="225">
        <v>0</v>
      </c>
      <c r="H58" s="225">
        <v>0</v>
      </c>
      <c r="I58" s="226">
        <v>0</v>
      </c>
      <c r="J58" s="226">
        <v>0</v>
      </c>
      <c r="K58" s="227">
        <v>0</v>
      </c>
      <c r="M58" s="209" t="s">
        <v>25</v>
      </c>
      <c r="N58" s="209" t="s">
        <v>474</v>
      </c>
      <c r="O58" s="209" t="s">
        <v>474</v>
      </c>
    </row>
    <row r="59" spans="2:15">
      <c r="B59" s="229" t="s">
        <v>530</v>
      </c>
      <c r="C59" s="221">
        <v>0</v>
      </c>
      <c r="D59" s="225">
        <v>0</v>
      </c>
      <c r="E59" s="221">
        <v>0</v>
      </c>
      <c r="F59" s="225">
        <v>0</v>
      </c>
      <c r="G59" s="225">
        <v>0</v>
      </c>
      <c r="H59" s="225">
        <v>0</v>
      </c>
      <c r="I59" s="226">
        <v>0</v>
      </c>
      <c r="J59" s="226">
        <v>0</v>
      </c>
      <c r="K59" s="227">
        <v>0</v>
      </c>
      <c r="M59" s="209" t="s">
        <v>474</v>
      </c>
      <c r="N59" s="209" t="s">
        <v>25</v>
      </c>
      <c r="O59" s="209" t="s">
        <v>475</v>
      </c>
    </row>
    <row r="60" spans="2:15">
      <c r="B60" s="229" t="s">
        <v>531</v>
      </c>
      <c r="C60" s="225">
        <v>0</v>
      </c>
      <c r="D60" s="225">
        <v>0</v>
      </c>
      <c r="E60" s="221">
        <v>0</v>
      </c>
      <c r="F60" s="225">
        <v>0</v>
      </c>
      <c r="G60" s="225">
        <v>0</v>
      </c>
      <c r="H60" s="225">
        <v>0</v>
      </c>
      <c r="I60" s="226">
        <v>0</v>
      </c>
      <c r="J60" s="226">
        <v>0</v>
      </c>
      <c r="K60" s="227">
        <v>0</v>
      </c>
      <c r="M60" s="209" t="s">
        <v>474</v>
      </c>
      <c r="N60" s="209" t="s">
        <v>24</v>
      </c>
      <c r="O60" s="209" t="s">
        <v>474</v>
      </c>
    </row>
    <row r="61" spans="2:15">
      <c r="B61" s="228" t="s">
        <v>532</v>
      </c>
      <c r="C61" s="221">
        <v>0</v>
      </c>
      <c r="D61" s="225">
        <v>0</v>
      </c>
      <c r="E61" s="221">
        <v>0</v>
      </c>
      <c r="F61" s="225">
        <v>0</v>
      </c>
      <c r="G61" s="225">
        <v>0</v>
      </c>
      <c r="H61" s="225">
        <v>0</v>
      </c>
      <c r="I61" s="226">
        <v>0</v>
      </c>
      <c r="J61" s="226">
        <v>0</v>
      </c>
      <c r="K61" s="227">
        <v>0</v>
      </c>
      <c r="M61" s="209" t="s">
        <v>25</v>
      </c>
      <c r="N61" s="209" t="s">
        <v>474</v>
      </c>
      <c r="O61" s="209" t="s">
        <v>474</v>
      </c>
    </row>
    <row r="62" spans="2:15">
      <c r="B62" s="228" t="s">
        <v>533</v>
      </c>
      <c r="C62" s="225">
        <v>0</v>
      </c>
      <c r="D62" s="225">
        <v>0</v>
      </c>
      <c r="E62" s="221">
        <v>0</v>
      </c>
      <c r="F62" s="225">
        <v>0</v>
      </c>
      <c r="G62" s="225">
        <v>0</v>
      </c>
      <c r="H62" s="225">
        <v>0</v>
      </c>
      <c r="I62" s="226">
        <v>0</v>
      </c>
      <c r="J62" s="226">
        <v>0</v>
      </c>
      <c r="K62" s="227">
        <v>0</v>
      </c>
      <c r="M62" s="209" t="s">
        <v>24</v>
      </c>
      <c r="N62" s="209" t="s">
        <v>474</v>
      </c>
      <c r="O62" s="209" t="s">
        <v>474</v>
      </c>
    </row>
    <row r="63" spans="2:15">
      <c r="B63" s="228" t="s">
        <v>534</v>
      </c>
      <c r="C63" s="221">
        <v>0</v>
      </c>
      <c r="D63" s="225">
        <v>0</v>
      </c>
      <c r="E63" s="221">
        <v>0</v>
      </c>
      <c r="F63" s="225">
        <v>0</v>
      </c>
      <c r="G63" s="225">
        <v>0</v>
      </c>
      <c r="H63" s="225">
        <v>0</v>
      </c>
      <c r="I63" s="226">
        <v>0</v>
      </c>
      <c r="J63" s="226">
        <v>0</v>
      </c>
      <c r="K63" s="227">
        <v>0</v>
      </c>
      <c r="M63" s="209" t="s">
        <v>24</v>
      </c>
      <c r="N63" s="209" t="s">
        <v>474</v>
      </c>
      <c r="O63" s="209" t="s">
        <v>474</v>
      </c>
    </row>
    <row r="64" spans="2:15">
      <c r="B64" s="229" t="s">
        <v>535</v>
      </c>
      <c r="C64" s="225">
        <v>6.6394912412572505E-4</v>
      </c>
      <c r="D64" s="225">
        <v>8.7146022E-4</v>
      </c>
      <c r="E64" s="221">
        <v>2.4848205000000002E-3</v>
      </c>
      <c r="F64" s="225">
        <v>4.4632939160999995E-2</v>
      </c>
      <c r="G64" s="225">
        <v>6.1720658999999997E-2</v>
      </c>
      <c r="H64" s="225">
        <v>6.1720658999999997E-2</v>
      </c>
      <c r="I64" s="226">
        <v>6.1720658999999997E-2</v>
      </c>
      <c r="J64" s="226">
        <v>6.1720658999999997E-2</v>
      </c>
      <c r="K64" s="227">
        <v>6.1720658999999997E-2</v>
      </c>
      <c r="M64" s="209" t="s">
        <v>474</v>
      </c>
      <c r="N64" s="209" t="s">
        <v>431</v>
      </c>
      <c r="O64" s="209" t="s">
        <v>476</v>
      </c>
    </row>
    <row r="65" spans="2:15">
      <c r="B65" s="229" t="s">
        <v>536</v>
      </c>
      <c r="C65" s="221">
        <v>0.31</v>
      </c>
      <c r="D65" s="225">
        <v>0.31</v>
      </c>
      <c r="E65" s="221">
        <v>0.31</v>
      </c>
      <c r="F65" s="225">
        <v>0.31</v>
      </c>
      <c r="G65" s="225">
        <v>0.31</v>
      </c>
      <c r="H65" s="225">
        <v>0.31</v>
      </c>
      <c r="I65" s="226">
        <v>0.31</v>
      </c>
      <c r="J65" s="226">
        <v>0.31</v>
      </c>
      <c r="K65" s="227">
        <v>0.31</v>
      </c>
      <c r="M65" s="209" t="s">
        <v>474</v>
      </c>
      <c r="N65" s="209" t="s">
        <v>24</v>
      </c>
      <c r="O65" s="209" t="s">
        <v>474</v>
      </c>
    </row>
    <row r="66" spans="2:15">
      <c r="B66" s="228" t="s">
        <v>537</v>
      </c>
      <c r="C66" s="225">
        <v>0</v>
      </c>
      <c r="D66" s="225">
        <v>0</v>
      </c>
      <c r="E66" s="221">
        <v>0</v>
      </c>
      <c r="F66" s="225">
        <v>0</v>
      </c>
      <c r="G66" s="225">
        <v>0</v>
      </c>
      <c r="H66" s="225">
        <v>0</v>
      </c>
      <c r="I66" s="226">
        <v>0</v>
      </c>
      <c r="J66" s="226">
        <v>0</v>
      </c>
      <c r="K66" s="227">
        <v>0</v>
      </c>
      <c r="M66" s="209" t="s">
        <v>430</v>
      </c>
      <c r="N66" s="209" t="s">
        <v>474</v>
      </c>
      <c r="O66" s="209" t="s">
        <v>474</v>
      </c>
    </row>
    <row r="67" spans="2:15">
      <c r="B67" s="229" t="s">
        <v>538</v>
      </c>
      <c r="C67" s="221">
        <v>2.04295369293E-2</v>
      </c>
      <c r="D67" s="225">
        <v>3.3859368452000001E-2</v>
      </c>
      <c r="E67" s="221">
        <v>4.6310404464999996E-2</v>
      </c>
      <c r="F67" s="225">
        <v>6.1329507200000001E-2</v>
      </c>
      <c r="G67" s="225">
        <v>6.2410795628006582E-2</v>
      </c>
      <c r="H67" s="225">
        <v>6.2410795628006582E-2</v>
      </c>
      <c r="I67" s="226">
        <v>6.2410795628006582E-2</v>
      </c>
      <c r="J67" s="226">
        <v>6.2410795628006582E-2</v>
      </c>
      <c r="K67" s="227">
        <v>6.2410795628006582E-2</v>
      </c>
      <c r="M67" s="209" t="s">
        <v>474</v>
      </c>
      <c r="N67" s="209" t="s">
        <v>429</v>
      </c>
      <c r="O67" s="209" t="s">
        <v>476</v>
      </c>
    </row>
    <row r="68" spans="2:15">
      <c r="B68" s="229" t="s">
        <v>539</v>
      </c>
      <c r="C68" s="225">
        <v>7.3794437673458904E-2</v>
      </c>
      <c r="D68" s="225">
        <v>0.10006543426294814</v>
      </c>
      <c r="E68" s="221">
        <v>0.15554999999999999</v>
      </c>
      <c r="F68" s="225">
        <v>0.29731521739130423</v>
      </c>
      <c r="G68" s="225">
        <v>0.34201756686390117</v>
      </c>
      <c r="H68" s="225">
        <v>0.34201756686390117</v>
      </c>
      <c r="I68" s="226">
        <v>0.34201756686390117</v>
      </c>
      <c r="J68" s="226">
        <v>0.34201756686390117</v>
      </c>
      <c r="K68" s="227">
        <v>0.34201756686390117</v>
      </c>
      <c r="M68" s="209" t="s">
        <v>474</v>
      </c>
      <c r="N68" s="209" t="s">
        <v>429</v>
      </c>
      <c r="O68" s="209" t="s">
        <v>476</v>
      </c>
    </row>
    <row r="69" spans="2:15">
      <c r="B69" s="228" t="s">
        <v>540</v>
      </c>
      <c r="C69" s="221">
        <v>0</v>
      </c>
      <c r="D69" s="225">
        <v>0</v>
      </c>
      <c r="E69" s="221">
        <v>0</v>
      </c>
      <c r="F69" s="225">
        <v>0</v>
      </c>
      <c r="G69" s="225">
        <v>0</v>
      </c>
      <c r="H69" s="225">
        <v>0</v>
      </c>
      <c r="I69" s="226">
        <v>0</v>
      </c>
      <c r="J69" s="226">
        <v>0</v>
      </c>
      <c r="K69" s="227">
        <v>0</v>
      </c>
      <c r="M69" s="209" t="s">
        <v>24</v>
      </c>
      <c r="N69" s="209" t="s">
        <v>474</v>
      </c>
      <c r="O69" s="209" t="s">
        <v>474</v>
      </c>
    </row>
    <row r="70" spans="2:15">
      <c r="B70" s="228" t="s">
        <v>541</v>
      </c>
      <c r="C70" s="225">
        <v>0</v>
      </c>
      <c r="D70" s="225">
        <v>0</v>
      </c>
      <c r="E70" s="221">
        <v>0</v>
      </c>
      <c r="F70" s="225">
        <v>0</v>
      </c>
      <c r="G70" s="225">
        <v>0</v>
      </c>
      <c r="H70" s="225">
        <v>0</v>
      </c>
      <c r="I70" s="226">
        <v>0</v>
      </c>
      <c r="J70" s="226">
        <v>0</v>
      </c>
      <c r="K70" s="227">
        <v>0</v>
      </c>
      <c r="M70" s="209" t="s">
        <v>24</v>
      </c>
      <c r="N70" s="209" t="s">
        <v>474</v>
      </c>
      <c r="O70" s="209" t="s">
        <v>474</v>
      </c>
    </row>
    <row r="71" spans="2:15">
      <c r="B71" s="229" t="s">
        <v>542</v>
      </c>
      <c r="C71" s="221">
        <v>0</v>
      </c>
      <c r="D71" s="225">
        <v>0</v>
      </c>
      <c r="E71" s="221">
        <v>0</v>
      </c>
      <c r="F71" s="225">
        <v>0</v>
      </c>
      <c r="G71" s="225">
        <v>0</v>
      </c>
      <c r="H71" s="225">
        <v>0</v>
      </c>
      <c r="I71" s="226">
        <v>0</v>
      </c>
      <c r="J71" s="226">
        <v>0</v>
      </c>
      <c r="K71" s="227">
        <v>0</v>
      </c>
      <c r="M71" s="209" t="s">
        <v>474</v>
      </c>
      <c r="N71" s="209" t="s">
        <v>431</v>
      </c>
      <c r="O71" s="209" t="s">
        <v>474</v>
      </c>
    </row>
    <row r="72" spans="2:15">
      <c r="B72" s="229" t="s">
        <v>543</v>
      </c>
      <c r="C72" s="225">
        <v>1.3982612E-2</v>
      </c>
      <c r="D72" s="225">
        <v>0.11947379292</v>
      </c>
      <c r="E72" s="221">
        <v>0.29236190629585002</v>
      </c>
      <c r="F72" s="225">
        <v>0.34555855000000002</v>
      </c>
      <c r="G72" s="225">
        <v>0.35747240799999996</v>
      </c>
      <c r="H72" s="225">
        <v>0.35747240799999996</v>
      </c>
      <c r="I72" s="226">
        <v>0.35747240799999996</v>
      </c>
      <c r="J72" s="226">
        <v>0.35747240799999996</v>
      </c>
      <c r="K72" s="227">
        <v>0.35747240799999996</v>
      </c>
      <c r="M72" s="209" t="s">
        <v>474</v>
      </c>
      <c r="N72" s="209" t="s">
        <v>429</v>
      </c>
      <c r="O72" s="209" t="s">
        <v>476</v>
      </c>
    </row>
    <row r="73" spans="2:15">
      <c r="B73" s="228" t="s">
        <v>544</v>
      </c>
      <c r="C73" s="221">
        <v>0</v>
      </c>
      <c r="D73" s="225">
        <v>0</v>
      </c>
      <c r="E73" s="221">
        <v>0</v>
      </c>
      <c r="F73" s="225">
        <v>0</v>
      </c>
      <c r="G73" s="225">
        <v>0</v>
      </c>
      <c r="H73" s="225">
        <v>0</v>
      </c>
      <c r="I73" s="226">
        <v>0</v>
      </c>
      <c r="J73" s="226">
        <v>0</v>
      </c>
      <c r="K73" s="227">
        <v>0</v>
      </c>
      <c r="M73" s="209" t="s">
        <v>24</v>
      </c>
      <c r="N73" s="209" t="s">
        <v>474</v>
      </c>
      <c r="O73" s="209" t="s">
        <v>474</v>
      </c>
    </row>
    <row r="74" spans="2:15">
      <c r="B74" s="229" t="s">
        <v>545</v>
      </c>
      <c r="C74" s="225">
        <v>0</v>
      </c>
      <c r="D74" s="225">
        <v>0</v>
      </c>
      <c r="E74" s="221">
        <v>0</v>
      </c>
      <c r="F74" s="225">
        <v>0</v>
      </c>
      <c r="G74" s="225">
        <v>0</v>
      </c>
      <c r="H74" s="225">
        <v>0</v>
      </c>
      <c r="I74" s="226">
        <v>0</v>
      </c>
      <c r="J74" s="226">
        <v>0</v>
      </c>
      <c r="K74" s="227">
        <v>0</v>
      </c>
      <c r="M74" s="209" t="s">
        <v>474</v>
      </c>
      <c r="N74" s="209" t="s">
        <v>429</v>
      </c>
      <c r="O74" s="209" t="s">
        <v>476</v>
      </c>
    </row>
    <row r="75" spans="2:15">
      <c r="B75" s="228" t="s">
        <v>546</v>
      </c>
      <c r="C75" s="221">
        <v>0</v>
      </c>
      <c r="D75" s="225">
        <v>0</v>
      </c>
      <c r="E75" s="221">
        <v>0</v>
      </c>
      <c r="F75" s="225">
        <v>0</v>
      </c>
      <c r="G75" s="225">
        <v>0</v>
      </c>
      <c r="H75" s="225">
        <v>0</v>
      </c>
      <c r="I75" s="226">
        <v>0</v>
      </c>
      <c r="J75" s="226">
        <v>0</v>
      </c>
      <c r="K75" s="227">
        <v>0</v>
      </c>
      <c r="M75" s="209" t="s">
        <v>25</v>
      </c>
      <c r="N75" s="209" t="s">
        <v>474</v>
      </c>
      <c r="O75" s="209" t="s">
        <v>474</v>
      </c>
    </row>
    <row r="76" spans="2:15">
      <c r="B76" s="228" t="s">
        <v>547</v>
      </c>
      <c r="C76" s="225">
        <v>0.14384</v>
      </c>
      <c r="D76" s="225">
        <v>0.14384</v>
      </c>
      <c r="E76" s="221">
        <v>0.14384</v>
      </c>
      <c r="F76" s="225">
        <v>0.14384</v>
      </c>
      <c r="G76" s="225">
        <v>0.14384</v>
      </c>
      <c r="H76" s="225">
        <v>0.14384</v>
      </c>
      <c r="I76" s="226">
        <v>0.14384</v>
      </c>
      <c r="J76" s="226">
        <v>0.14384</v>
      </c>
      <c r="K76" s="227">
        <v>0.14384</v>
      </c>
      <c r="M76" s="209" t="s">
        <v>25</v>
      </c>
      <c r="N76" s="209" t="s">
        <v>474</v>
      </c>
      <c r="O76" s="209" t="s">
        <v>474</v>
      </c>
    </row>
    <row r="77" spans="2:15">
      <c r="B77" s="228" t="s">
        <v>548</v>
      </c>
      <c r="C77" s="221">
        <v>0</v>
      </c>
      <c r="D77" s="225">
        <v>0</v>
      </c>
      <c r="E77" s="221">
        <v>0</v>
      </c>
      <c r="F77" s="225">
        <v>0</v>
      </c>
      <c r="G77" s="225">
        <v>0</v>
      </c>
      <c r="H77" s="225">
        <v>0</v>
      </c>
      <c r="I77" s="226">
        <v>0</v>
      </c>
      <c r="J77" s="226">
        <v>0</v>
      </c>
      <c r="K77" s="227">
        <v>0</v>
      </c>
      <c r="M77" s="209" t="s">
        <v>24</v>
      </c>
      <c r="N77" s="209" t="s">
        <v>474</v>
      </c>
      <c r="O77" s="209" t="s">
        <v>474</v>
      </c>
    </row>
    <row r="78" spans="2:15">
      <c r="B78" s="228" t="s">
        <v>549</v>
      </c>
      <c r="C78" s="225">
        <v>0</v>
      </c>
      <c r="D78" s="225">
        <v>0</v>
      </c>
      <c r="E78" s="221">
        <v>0</v>
      </c>
      <c r="F78" s="225">
        <v>0</v>
      </c>
      <c r="G78" s="225">
        <v>0</v>
      </c>
      <c r="H78" s="225">
        <v>0</v>
      </c>
      <c r="I78" s="226">
        <v>0</v>
      </c>
      <c r="J78" s="226">
        <v>0</v>
      </c>
      <c r="K78" s="227">
        <v>0</v>
      </c>
      <c r="M78" s="209" t="s">
        <v>24</v>
      </c>
      <c r="N78" s="209" t="s">
        <v>474</v>
      </c>
      <c r="O78" s="209" t="s">
        <v>474</v>
      </c>
    </row>
    <row r="79" spans="2:15">
      <c r="B79" s="228" t="s">
        <v>550</v>
      </c>
      <c r="C79" s="221">
        <v>0</v>
      </c>
      <c r="D79" s="225">
        <v>0</v>
      </c>
      <c r="E79" s="221">
        <v>0</v>
      </c>
      <c r="F79" s="225">
        <v>0</v>
      </c>
      <c r="G79" s="225">
        <v>0</v>
      </c>
      <c r="H79" s="225">
        <v>0</v>
      </c>
      <c r="I79" s="226">
        <v>0</v>
      </c>
      <c r="J79" s="226">
        <v>0</v>
      </c>
      <c r="K79" s="227">
        <v>0</v>
      </c>
      <c r="M79" s="209" t="s">
        <v>25</v>
      </c>
      <c r="N79" s="209" t="s">
        <v>474</v>
      </c>
      <c r="O79" s="209" t="s">
        <v>474</v>
      </c>
    </row>
    <row r="80" spans="2:15">
      <c r="B80" s="228" t="s">
        <v>551</v>
      </c>
      <c r="C80" s="225">
        <v>9.6099999999999991E-2</v>
      </c>
      <c r="D80" s="225">
        <v>9.6099999999999991E-2</v>
      </c>
      <c r="E80" s="221">
        <v>9.6099999999999991E-2</v>
      </c>
      <c r="F80" s="225">
        <v>9.6099999999999991E-2</v>
      </c>
      <c r="G80" s="225">
        <v>9.6099999999999991E-2</v>
      </c>
      <c r="H80" s="225">
        <v>9.6099999999999991E-2</v>
      </c>
      <c r="I80" s="226">
        <v>9.6099999999999991E-2</v>
      </c>
      <c r="J80" s="226">
        <v>9.6099999999999991E-2</v>
      </c>
      <c r="K80" s="227">
        <v>9.6099999999999991E-2</v>
      </c>
      <c r="M80" s="209" t="s">
        <v>25</v>
      </c>
      <c r="N80" s="209" t="s">
        <v>474</v>
      </c>
      <c r="O80" s="209" t="s">
        <v>474</v>
      </c>
    </row>
    <row r="81" spans="2:15">
      <c r="B81" s="228" t="s">
        <v>552</v>
      </c>
      <c r="C81" s="221">
        <v>0</v>
      </c>
      <c r="D81" s="225">
        <v>0</v>
      </c>
      <c r="E81" s="221">
        <v>0</v>
      </c>
      <c r="F81" s="225">
        <v>0</v>
      </c>
      <c r="G81" s="225">
        <v>0</v>
      </c>
      <c r="H81" s="225">
        <v>0</v>
      </c>
      <c r="I81" s="226">
        <v>0</v>
      </c>
      <c r="J81" s="226">
        <v>0</v>
      </c>
      <c r="K81" s="227">
        <v>0</v>
      </c>
      <c r="M81" s="209" t="s">
        <v>431</v>
      </c>
      <c r="N81" s="209" t="s">
        <v>474</v>
      </c>
      <c r="O81" s="209" t="s">
        <v>474</v>
      </c>
    </row>
    <row r="82" spans="2:15">
      <c r="B82" s="228" t="s">
        <v>553</v>
      </c>
      <c r="C82" s="225">
        <v>0</v>
      </c>
      <c r="D82" s="225">
        <v>0</v>
      </c>
      <c r="E82" s="221">
        <v>0</v>
      </c>
      <c r="F82" s="225">
        <v>0</v>
      </c>
      <c r="G82" s="225">
        <v>0</v>
      </c>
      <c r="H82" s="225">
        <v>0</v>
      </c>
      <c r="I82" s="226">
        <v>0</v>
      </c>
      <c r="J82" s="226">
        <v>0</v>
      </c>
      <c r="K82" s="227">
        <v>0</v>
      </c>
      <c r="M82" s="209" t="s">
        <v>25</v>
      </c>
      <c r="N82" s="209" t="s">
        <v>474</v>
      </c>
      <c r="O82" s="209" t="s">
        <v>474</v>
      </c>
    </row>
    <row r="83" spans="2:15">
      <c r="B83" s="229" t="s">
        <v>554</v>
      </c>
      <c r="C83" s="221">
        <v>0</v>
      </c>
      <c r="D83" s="225">
        <v>0</v>
      </c>
      <c r="E83" s="221">
        <v>0</v>
      </c>
      <c r="F83" s="225">
        <v>0</v>
      </c>
      <c r="G83" s="225">
        <v>0</v>
      </c>
      <c r="H83" s="225">
        <v>0</v>
      </c>
      <c r="I83" s="226">
        <v>0</v>
      </c>
      <c r="J83" s="226">
        <v>0</v>
      </c>
      <c r="K83" s="227">
        <v>0</v>
      </c>
      <c r="M83" s="209" t="s">
        <v>474</v>
      </c>
      <c r="N83" s="209" t="s">
        <v>429</v>
      </c>
      <c r="O83" s="209" t="s">
        <v>476</v>
      </c>
    </row>
    <row r="84" spans="2:15">
      <c r="B84" s="229" t="s">
        <v>555</v>
      </c>
      <c r="C84" s="225">
        <v>1.8599999999999997E-4</v>
      </c>
      <c r="D84" s="225">
        <v>1.8599999999999997E-4</v>
      </c>
      <c r="E84" s="221">
        <v>1.8599999999999997E-4</v>
      </c>
      <c r="F84" s="225">
        <v>4.6500000000000003E-4</v>
      </c>
      <c r="G84" s="225">
        <v>1.1870520000000001E-3</v>
      </c>
      <c r="H84" s="225">
        <v>1.1870520000000001E-3</v>
      </c>
      <c r="I84" s="226">
        <v>1.1870520000000001E-3</v>
      </c>
      <c r="J84" s="226">
        <v>1.1870520000000001E-3</v>
      </c>
      <c r="K84" s="227">
        <v>1.1870520000000001E-3</v>
      </c>
      <c r="M84" s="209" t="s">
        <v>474</v>
      </c>
      <c r="N84" s="209" t="s">
        <v>429</v>
      </c>
      <c r="O84" s="209" t="s">
        <v>474</v>
      </c>
    </row>
    <row r="85" spans="2:15">
      <c r="B85" s="229" t="s">
        <v>18</v>
      </c>
      <c r="C85" s="221">
        <v>0</v>
      </c>
      <c r="D85" s="225">
        <v>0</v>
      </c>
      <c r="E85" s="221">
        <v>0</v>
      </c>
      <c r="F85" s="225">
        <v>0</v>
      </c>
      <c r="G85" s="225">
        <v>0</v>
      </c>
      <c r="H85" s="225">
        <v>0</v>
      </c>
      <c r="I85" s="226">
        <v>0</v>
      </c>
      <c r="J85" s="226">
        <v>0</v>
      </c>
      <c r="K85" s="227">
        <v>0</v>
      </c>
      <c r="M85" s="209" t="s">
        <v>474</v>
      </c>
      <c r="N85" s="209" t="s">
        <v>430</v>
      </c>
      <c r="O85" s="209" t="s">
        <v>474</v>
      </c>
    </row>
    <row r="86" spans="2:15">
      <c r="B86" s="229" t="s">
        <v>19</v>
      </c>
      <c r="C86" s="225">
        <v>0</v>
      </c>
      <c r="D86" s="225">
        <v>0</v>
      </c>
      <c r="E86" s="221">
        <v>0</v>
      </c>
      <c r="F86" s="225">
        <v>0</v>
      </c>
      <c r="G86" s="225">
        <v>0</v>
      </c>
      <c r="H86" s="225">
        <v>0</v>
      </c>
      <c r="I86" s="226">
        <v>0</v>
      </c>
      <c r="J86" s="226">
        <v>0</v>
      </c>
      <c r="K86" s="227">
        <v>0</v>
      </c>
      <c r="M86" s="209" t="s">
        <v>474</v>
      </c>
      <c r="N86" s="209" t="s">
        <v>430</v>
      </c>
      <c r="O86" s="209" t="s">
        <v>474</v>
      </c>
    </row>
    <row r="87" spans="2:15">
      <c r="B87" s="229" t="s">
        <v>556</v>
      </c>
      <c r="C87" s="221">
        <v>0</v>
      </c>
      <c r="D87" s="225">
        <v>0</v>
      </c>
      <c r="E87" s="221">
        <v>0</v>
      </c>
      <c r="F87" s="225">
        <v>0</v>
      </c>
      <c r="G87" s="225">
        <v>0</v>
      </c>
      <c r="H87" s="225">
        <v>0</v>
      </c>
      <c r="I87" s="226">
        <v>0</v>
      </c>
      <c r="J87" s="226">
        <v>0</v>
      </c>
      <c r="K87" s="227">
        <v>0</v>
      </c>
      <c r="M87" s="209" t="s">
        <v>474</v>
      </c>
      <c r="N87" s="209" t="s">
        <v>239</v>
      </c>
      <c r="O87" s="209" t="s">
        <v>475</v>
      </c>
    </row>
    <row r="88" spans="2:15">
      <c r="B88" s="229" t="s">
        <v>557</v>
      </c>
      <c r="C88" s="225">
        <v>0</v>
      </c>
      <c r="D88" s="225">
        <v>0</v>
      </c>
      <c r="E88" s="221">
        <v>0</v>
      </c>
      <c r="F88" s="225">
        <v>0</v>
      </c>
      <c r="G88" s="225">
        <v>0</v>
      </c>
      <c r="H88" s="225">
        <v>0</v>
      </c>
      <c r="I88" s="226">
        <v>0</v>
      </c>
      <c r="J88" s="226">
        <v>0</v>
      </c>
      <c r="K88" s="227">
        <v>0</v>
      </c>
      <c r="M88" s="209" t="s">
        <v>474</v>
      </c>
      <c r="N88" s="209" t="s">
        <v>239</v>
      </c>
      <c r="O88" s="209" t="s">
        <v>475</v>
      </c>
    </row>
    <row r="89" spans="2:15">
      <c r="B89" s="224" t="s">
        <v>558</v>
      </c>
      <c r="C89" s="221">
        <v>0</v>
      </c>
      <c r="D89" s="225">
        <v>0</v>
      </c>
      <c r="E89" s="221">
        <v>0</v>
      </c>
      <c r="F89" s="225">
        <v>0</v>
      </c>
      <c r="G89" s="225">
        <v>0</v>
      </c>
      <c r="H89" s="225">
        <v>0</v>
      </c>
      <c r="I89" s="226">
        <v>0</v>
      </c>
      <c r="J89" s="226">
        <v>0</v>
      </c>
      <c r="K89" s="227">
        <v>0</v>
      </c>
      <c r="M89" s="209" t="s">
        <v>474</v>
      </c>
      <c r="N89" s="209" t="s">
        <v>429</v>
      </c>
      <c r="O89" s="209" t="s">
        <v>476</v>
      </c>
    </row>
    <row r="90" spans="2:15">
      <c r="B90" s="224" t="s">
        <v>559</v>
      </c>
      <c r="C90" s="225">
        <v>0</v>
      </c>
      <c r="D90" s="225">
        <v>0</v>
      </c>
      <c r="E90" s="221">
        <v>0</v>
      </c>
      <c r="F90" s="225">
        <v>0</v>
      </c>
      <c r="G90" s="225">
        <v>0</v>
      </c>
      <c r="H90" s="225">
        <v>0</v>
      </c>
      <c r="I90" s="226">
        <v>0</v>
      </c>
      <c r="J90" s="226">
        <v>0</v>
      </c>
      <c r="K90" s="227">
        <v>0</v>
      </c>
      <c r="M90" s="209" t="s">
        <v>474</v>
      </c>
      <c r="N90" s="209" t="s">
        <v>429</v>
      </c>
      <c r="O90" s="209" t="s">
        <v>474</v>
      </c>
    </row>
    <row r="91" spans="2:15">
      <c r="B91" s="229" t="s">
        <v>560</v>
      </c>
      <c r="C91" s="221">
        <v>0</v>
      </c>
      <c r="D91" s="225">
        <v>0</v>
      </c>
      <c r="E91" s="221">
        <v>0</v>
      </c>
      <c r="F91" s="225">
        <v>0</v>
      </c>
      <c r="G91" s="225">
        <v>0</v>
      </c>
      <c r="H91" s="225">
        <v>0</v>
      </c>
      <c r="I91" s="226">
        <v>0</v>
      </c>
      <c r="J91" s="226">
        <v>0</v>
      </c>
      <c r="K91" s="227">
        <v>0</v>
      </c>
      <c r="M91" s="209" t="s">
        <v>474</v>
      </c>
      <c r="N91" s="209" t="s">
        <v>429</v>
      </c>
      <c r="O91" s="209" t="s">
        <v>476</v>
      </c>
    </row>
    <row r="92" spans="2:15">
      <c r="B92" s="228" t="s">
        <v>561</v>
      </c>
      <c r="C92" s="225">
        <v>0</v>
      </c>
      <c r="D92" s="225">
        <v>0</v>
      </c>
      <c r="E92" s="221">
        <v>0</v>
      </c>
      <c r="F92" s="225">
        <v>0</v>
      </c>
      <c r="G92" s="225">
        <v>0</v>
      </c>
      <c r="H92" s="225">
        <v>0</v>
      </c>
      <c r="I92" s="226">
        <v>0</v>
      </c>
      <c r="J92" s="226">
        <v>0</v>
      </c>
      <c r="K92" s="227">
        <v>0</v>
      </c>
      <c r="M92" s="209" t="s">
        <v>25</v>
      </c>
      <c r="N92" s="209" t="s">
        <v>474</v>
      </c>
      <c r="O92" s="209" t="s">
        <v>474</v>
      </c>
    </row>
    <row r="93" spans="2:15">
      <c r="B93" s="229" t="s">
        <v>562</v>
      </c>
      <c r="C93" s="221">
        <v>1.2826225200000001E-2</v>
      </c>
      <c r="D93" s="225">
        <v>1.01685084E-2</v>
      </c>
      <c r="E93" s="221">
        <v>1.1789912250000001E-2</v>
      </c>
      <c r="F93" s="225">
        <v>1.39670748E-2</v>
      </c>
      <c r="G93" s="225">
        <v>2.19092655E-2</v>
      </c>
      <c r="H93" s="225">
        <v>2.19092655E-2</v>
      </c>
      <c r="I93" s="226">
        <v>2.19092655E-2</v>
      </c>
      <c r="J93" s="226">
        <v>2.19092655E-2</v>
      </c>
      <c r="K93" s="227">
        <v>2.19092655E-2</v>
      </c>
      <c r="M93" s="209" t="s">
        <v>474</v>
      </c>
      <c r="N93" s="209" t="s">
        <v>429</v>
      </c>
      <c r="O93" s="209" t="s">
        <v>474</v>
      </c>
    </row>
    <row r="94" spans="2:15">
      <c r="B94" s="229" t="s">
        <v>563</v>
      </c>
      <c r="C94" s="225">
        <v>0</v>
      </c>
      <c r="D94" s="225">
        <v>0</v>
      </c>
      <c r="E94" s="221">
        <v>0</v>
      </c>
      <c r="F94" s="225">
        <v>0</v>
      </c>
      <c r="G94" s="225">
        <v>0</v>
      </c>
      <c r="H94" s="225">
        <v>0</v>
      </c>
      <c r="I94" s="226">
        <v>0</v>
      </c>
      <c r="J94" s="226">
        <v>0</v>
      </c>
      <c r="K94" s="227">
        <v>0</v>
      </c>
      <c r="M94" s="209" t="s">
        <v>474</v>
      </c>
      <c r="N94" s="209" t="s">
        <v>239</v>
      </c>
      <c r="O94" s="209" t="s">
        <v>474</v>
      </c>
    </row>
    <row r="95" spans="2:15">
      <c r="B95" s="229" t="s">
        <v>564</v>
      </c>
      <c r="C95" s="221">
        <v>0</v>
      </c>
      <c r="D95" s="225">
        <v>0</v>
      </c>
      <c r="E95" s="221">
        <v>0</v>
      </c>
      <c r="F95" s="225">
        <v>0</v>
      </c>
      <c r="G95" s="225">
        <v>0</v>
      </c>
      <c r="H95" s="225">
        <v>0</v>
      </c>
      <c r="I95" s="226">
        <v>0</v>
      </c>
      <c r="J95" s="226">
        <v>0</v>
      </c>
      <c r="K95" s="227">
        <v>0</v>
      </c>
      <c r="M95" s="209" t="s">
        <v>474</v>
      </c>
      <c r="N95" s="209" t="s">
        <v>431</v>
      </c>
      <c r="O95" s="209" t="s">
        <v>474</v>
      </c>
    </row>
    <row r="96" spans="2:15">
      <c r="B96" s="228" t="s">
        <v>565</v>
      </c>
      <c r="C96" s="225">
        <v>0</v>
      </c>
      <c r="D96" s="225">
        <v>0</v>
      </c>
      <c r="E96" s="221">
        <v>0</v>
      </c>
      <c r="F96" s="225">
        <v>0</v>
      </c>
      <c r="G96" s="225">
        <v>0</v>
      </c>
      <c r="H96" s="225">
        <v>0</v>
      </c>
      <c r="I96" s="226">
        <v>0</v>
      </c>
      <c r="J96" s="226">
        <v>0</v>
      </c>
      <c r="K96" s="227">
        <v>0</v>
      </c>
      <c r="M96" s="209" t="s">
        <v>24</v>
      </c>
      <c r="N96" s="209" t="s">
        <v>474</v>
      </c>
      <c r="O96" s="209" t="s">
        <v>474</v>
      </c>
    </row>
    <row r="97" spans="2:15">
      <c r="B97" s="228" t="s">
        <v>566</v>
      </c>
      <c r="C97" s="221">
        <v>0</v>
      </c>
      <c r="D97" s="225">
        <v>0</v>
      </c>
      <c r="E97" s="221">
        <v>0</v>
      </c>
      <c r="F97" s="225">
        <v>0</v>
      </c>
      <c r="G97" s="225">
        <v>0</v>
      </c>
      <c r="H97" s="225">
        <v>0</v>
      </c>
      <c r="I97" s="226">
        <v>0</v>
      </c>
      <c r="J97" s="226">
        <v>0</v>
      </c>
      <c r="K97" s="227">
        <v>0</v>
      </c>
      <c r="M97" s="209" t="s">
        <v>430</v>
      </c>
      <c r="N97" s="209" t="s">
        <v>474</v>
      </c>
      <c r="O97" s="209" t="s">
        <v>474</v>
      </c>
    </row>
    <row r="98" spans="2:15">
      <c r="B98" s="229" t="s">
        <v>567</v>
      </c>
      <c r="C98" s="225">
        <v>0</v>
      </c>
      <c r="D98" s="225">
        <v>0</v>
      </c>
      <c r="E98" s="221">
        <v>0</v>
      </c>
      <c r="F98" s="225">
        <v>0</v>
      </c>
      <c r="G98" s="225">
        <v>0</v>
      </c>
      <c r="H98" s="225">
        <v>0</v>
      </c>
      <c r="I98" s="226">
        <v>0</v>
      </c>
      <c r="J98" s="226">
        <v>0</v>
      </c>
      <c r="K98" s="227">
        <v>0</v>
      </c>
      <c r="M98" s="209" t="s">
        <v>474</v>
      </c>
      <c r="N98" s="209" t="s">
        <v>239</v>
      </c>
      <c r="O98" s="209" t="s">
        <v>475</v>
      </c>
    </row>
    <row r="99" spans="2:15">
      <c r="B99" s="224" t="s">
        <v>568</v>
      </c>
      <c r="C99" s="221">
        <v>0</v>
      </c>
      <c r="D99" s="225">
        <v>0</v>
      </c>
      <c r="E99" s="221">
        <v>0</v>
      </c>
      <c r="F99" s="225">
        <v>0</v>
      </c>
      <c r="G99" s="225">
        <v>0</v>
      </c>
      <c r="H99" s="225">
        <v>0</v>
      </c>
      <c r="I99" s="226">
        <v>0</v>
      </c>
      <c r="J99" s="226">
        <v>0</v>
      </c>
      <c r="K99" s="227">
        <v>0</v>
      </c>
      <c r="M99" s="209" t="s">
        <v>474</v>
      </c>
      <c r="N99" s="209" t="s">
        <v>431</v>
      </c>
      <c r="O99" s="209" t="s">
        <v>474</v>
      </c>
    </row>
    <row r="100" spans="2:15">
      <c r="B100" s="229" t="s">
        <v>569</v>
      </c>
      <c r="C100" s="225">
        <v>0</v>
      </c>
      <c r="D100" s="225">
        <v>0</v>
      </c>
      <c r="E100" s="221">
        <v>0</v>
      </c>
      <c r="F100" s="225">
        <v>0</v>
      </c>
      <c r="G100" s="225">
        <v>0</v>
      </c>
      <c r="H100" s="225">
        <v>0</v>
      </c>
      <c r="I100" s="226">
        <v>0</v>
      </c>
      <c r="J100" s="226">
        <v>0</v>
      </c>
      <c r="K100" s="227">
        <v>0</v>
      </c>
      <c r="M100" s="209" t="s">
        <v>474</v>
      </c>
      <c r="N100" s="209" t="s">
        <v>430</v>
      </c>
      <c r="O100" s="209" t="s">
        <v>474</v>
      </c>
    </row>
    <row r="101" spans="2:15">
      <c r="B101" s="229" t="s">
        <v>570</v>
      </c>
      <c r="C101" s="221">
        <v>0</v>
      </c>
      <c r="D101" s="225">
        <v>0</v>
      </c>
      <c r="E101" s="221">
        <v>0</v>
      </c>
      <c r="F101" s="225">
        <v>6.1045200000000004E-4</v>
      </c>
      <c r="G101" s="225">
        <v>1.4052299999999999E-3</v>
      </c>
      <c r="H101" s="225">
        <v>1.4052299999999999E-3</v>
      </c>
      <c r="I101" s="226">
        <v>1.4052299999999999E-3</v>
      </c>
      <c r="J101" s="226">
        <v>1.4052299999999999E-3</v>
      </c>
      <c r="K101" s="227">
        <v>1.4052299999999999E-3</v>
      </c>
      <c r="M101" s="209" t="s">
        <v>474</v>
      </c>
      <c r="N101" s="209" t="s">
        <v>431</v>
      </c>
      <c r="O101" s="209" t="s">
        <v>476</v>
      </c>
    </row>
    <row r="102" spans="2:15">
      <c r="B102" s="228" t="s">
        <v>571</v>
      </c>
      <c r="C102" s="225">
        <v>0</v>
      </c>
      <c r="D102" s="225">
        <v>0</v>
      </c>
      <c r="E102" s="221">
        <v>0</v>
      </c>
      <c r="F102" s="225">
        <v>0</v>
      </c>
      <c r="G102" s="225">
        <v>0</v>
      </c>
      <c r="H102" s="225">
        <v>0</v>
      </c>
      <c r="I102" s="226">
        <v>0</v>
      </c>
      <c r="J102" s="226">
        <v>0</v>
      </c>
      <c r="K102" s="227">
        <v>0</v>
      </c>
      <c r="M102" s="209" t="s">
        <v>239</v>
      </c>
      <c r="N102" s="209" t="s">
        <v>474</v>
      </c>
      <c r="O102" s="209" t="s">
        <v>474</v>
      </c>
    </row>
    <row r="103" spans="2:15">
      <c r="B103" s="228" t="s">
        <v>572</v>
      </c>
      <c r="C103" s="221">
        <v>0</v>
      </c>
      <c r="D103" s="225">
        <v>0</v>
      </c>
      <c r="E103" s="221">
        <v>0</v>
      </c>
      <c r="F103" s="225">
        <v>0</v>
      </c>
      <c r="G103" s="225">
        <v>0</v>
      </c>
      <c r="H103" s="225">
        <v>0</v>
      </c>
      <c r="I103" s="226">
        <v>0</v>
      </c>
      <c r="J103" s="226">
        <v>0</v>
      </c>
      <c r="K103" s="227">
        <v>0</v>
      </c>
      <c r="M103" s="209" t="s">
        <v>24</v>
      </c>
      <c r="N103" s="209" t="s">
        <v>474</v>
      </c>
      <c r="O103" s="209" t="s">
        <v>474</v>
      </c>
    </row>
    <row r="104" spans="2:15">
      <c r="B104" s="228" t="s">
        <v>573</v>
      </c>
      <c r="C104" s="225">
        <v>0</v>
      </c>
      <c r="D104" s="225">
        <v>0</v>
      </c>
      <c r="E104" s="221">
        <v>0</v>
      </c>
      <c r="F104" s="225">
        <v>0</v>
      </c>
      <c r="G104" s="225">
        <v>0</v>
      </c>
      <c r="H104" s="225">
        <v>0</v>
      </c>
      <c r="I104" s="226">
        <v>0</v>
      </c>
      <c r="J104" s="226">
        <v>0</v>
      </c>
      <c r="K104" s="227">
        <v>0</v>
      </c>
      <c r="M104" s="209" t="s">
        <v>24</v>
      </c>
      <c r="N104" s="209" t="s">
        <v>474</v>
      </c>
      <c r="O104" s="209" t="s">
        <v>474</v>
      </c>
    </row>
    <row r="105" spans="2:15">
      <c r="B105" s="228" t="s">
        <v>574</v>
      </c>
      <c r="C105" s="221">
        <v>0</v>
      </c>
      <c r="D105" s="225">
        <v>0</v>
      </c>
      <c r="E105" s="221">
        <v>0</v>
      </c>
      <c r="F105" s="225">
        <v>0</v>
      </c>
      <c r="G105" s="225">
        <v>0</v>
      </c>
      <c r="H105" s="225">
        <v>0</v>
      </c>
      <c r="I105" s="226">
        <v>0</v>
      </c>
      <c r="J105" s="226">
        <v>0</v>
      </c>
      <c r="K105" s="227">
        <v>0</v>
      </c>
      <c r="M105" s="209" t="s">
        <v>24</v>
      </c>
      <c r="N105" s="209" t="s">
        <v>474</v>
      </c>
      <c r="O105" s="209" t="s">
        <v>475</v>
      </c>
    </row>
    <row r="106" spans="2:15">
      <c r="B106" s="229" t="s">
        <v>575</v>
      </c>
      <c r="C106" s="225">
        <v>8.3587775040000004E-5</v>
      </c>
      <c r="D106" s="225">
        <v>8.6698585049999998E-5</v>
      </c>
      <c r="E106" s="221">
        <v>1.1983374942E-4</v>
      </c>
      <c r="F106" s="225">
        <v>1.5070988324699999E-4</v>
      </c>
      <c r="G106" s="225">
        <v>1.198085427E-4</v>
      </c>
      <c r="H106" s="225">
        <v>1.198085427E-4</v>
      </c>
      <c r="I106" s="226">
        <v>1.198085427E-4</v>
      </c>
      <c r="J106" s="226">
        <v>1.198085427E-4</v>
      </c>
      <c r="K106" s="227">
        <v>1.198085427E-4</v>
      </c>
      <c r="M106" s="209" t="s">
        <v>431</v>
      </c>
      <c r="N106" s="209" t="e">
        <v>#REF!</v>
      </c>
      <c r="O106" s="209" t="s">
        <v>474</v>
      </c>
    </row>
    <row r="107" spans="2:15">
      <c r="B107" s="229" t="s">
        <v>576</v>
      </c>
      <c r="C107" s="221">
        <v>0</v>
      </c>
      <c r="D107" s="225">
        <v>0</v>
      </c>
      <c r="E107" s="221">
        <v>0</v>
      </c>
      <c r="F107" s="225">
        <v>0</v>
      </c>
      <c r="G107" s="225">
        <v>0</v>
      </c>
      <c r="H107" s="225">
        <v>0</v>
      </c>
      <c r="I107" s="226">
        <v>0</v>
      </c>
      <c r="J107" s="226">
        <v>0</v>
      </c>
      <c r="K107" s="227">
        <v>0</v>
      </c>
      <c r="M107" s="209" t="s">
        <v>474</v>
      </c>
      <c r="N107" s="209" t="s">
        <v>431</v>
      </c>
      <c r="O107" s="209" t="s">
        <v>476</v>
      </c>
    </row>
    <row r="108" spans="2:15">
      <c r="B108" s="229" t="s">
        <v>577</v>
      </c>
      <c r="C108" s="225">
        <v>5.3986500000000005E-4</v>
      </c>
      <c r="D108" s="225">
        <v>7.8101400000000012E-4</v>
      </c>
      <c r="E108" s="221">
        <v>4.6433598E-3</v>
      </c>
      <c r="F108" s="225">
        <v>7.0004076000000012E-3</v>
      </c>
      <c r="G108" s="225">
        <v>7.7674344000000003E-3</v>
      </c>
      <c r="H108" s="225">
        <v>7.7674344000000003E-3</v>
      </c>
      <c r="I108" s="226">
        <v>7.7674344000000003E-3</v>
      </c>
      <c r="J108" s="226">
        <v>7.7674344000000003E-3</v>
      </c>
      <c r="K108" s="227">
        <v>7.7674344000000003E-3</v>
      </c>
      <c r="M108" s="209" t="s">
        <v>474</v>
      </c>
      <c r="N108" s="209" t="s">
        <v>429</v>
      </c>
      <c r="O108" s="209" t="s">
        <v>476</v>
      </c>
    </row>
    <row r="109" spans="2:15">
      <c r="B109" s="229" t="s">
        <v>578</v>
      </c>
      <c r="C109" s="221">
        <v>0</v>
      </c>
      <c r="D109" s="225">
        <v>0</v>
      </c>
      <c r="E109" s="221">
        <v>0</v>
      </c>
      <c r="F109" s="225">
        <v>0</v>
      </c>
      <c r="G109" s="225">
        <v>0</v>
      </c>
      <c r="H109" s="225">
        <v>0</v>
      </c>
      <c r="I109" s="226">
        <v>0</v>
      </c>
      <c r="J109" s="226">
        <v>0</v>
      </c>
      <c r="K109" s="227">
        <v>0</v>
      </c>
      <c r="M109" s="209" t="s">
        <v>474</v>
      </c>
      <c r="N109" s="209" t="s">
        <v>431</v>
      </c>
      <c r="O109" s="209" t="s">
        <v>474</v>
      </c>
    </row>
    <row r="110" spans="2:15">
      <c r="B110" s="228" t="s">
        <v>579</v>
      </c>
      <c r="C110" s="221">
        <v>0</v>
      </c>
      <c r="D110" s="225">
        <v>0</v>
      </c>
      <c r="E110" s="221">
        <v>0</v>
      </c>
      <c r="F110" s="225">
        <v>0</v>
      </c>
      <c r="G110" s="225">
        <v>0</v>
      </c>
      <c r="H110" s="225">
        <v>0</v>
      </c>
      <c r="I110" s="226">
        <v>0</v>
      </c>
      <c r="J110" s="226">
        <v>0</v>
      </c>
      <c r="K110" s="227">
        <v>0</v>
      </c>
      <c r="M110" s="209" t="s">
        <v>24</v>
      </c>
      <c r="N110" s="209" t="s">
        <v>474</v>
      </c>
      <c r="O110" s="209" t="s">
        <v>474</v>
      </c>
    </row>
    <row r="111" spans="2:15">
      <c r="B111" s="228" t="s">
        <v>580</v>
      </c>
      <c r="C111" s="225">
        <v>0</v>
      </c>
      <c r="D111" s="225">
        <v>0</v>
      </c>
      <c r="E111" s="221">
        <v>0</v>
      </c>
      <c r="F111" s="225">
        <v>0</v>
      </c>
      <c r="G111" s="225">
        <v>0</v>
      </c>
      <c r="H111" s="225">
        <v>0</v>
      </c>
      <c r="I111" s="226">
        <v>0</v>
      </c>
      <c r="J111" s="226">
        <v>0</v>
      </c>
      <c r="K111" s="227">
        <v>0</v>
      </c>
      <c r="M111" s="209" t="s">
        <v>24</v>
      </c>
      <c r="N111" s="209" t="s">
        <v>474</v>
      </c>
      <c r="O111" s="209" t="s">
        <v>474</v>
      </c>
    </row>
    <row r="112" spans="2:15">
      <c r="B112" s="228" t="s">
        <v>581</v>
      </c>
      <c r="C112" s="221">
        <v>0</v>
      </c>
      <c r="D112" s="225">
        <v>0</v>
      </c>
      <c r="E112" s="221">
        <v>0</v>
      </c>
      <c r="F112" s="225">
        <v>0</v>
      </c>
      <c r="G112" s="225">
        <v>0</v>
      </c>
      <c r="H112" s="225">
        <v>0</v>
      </c>
      <c r="I112" s="226">
        <v>0</v>
      </c>
      <c r="J112" s="226">
        <v>0</v>
      </c>
      <c r="K112" s="227">
        <v>0</v>
      </c>
      <c r="M112" s="209" t="s">
        <v>430</v>
      </c>
      <c r="N112" s="209" t="s">
        <v>474</v>
      </c>
      <c r="O112" s="209" t="s">
        <v>474</v>
      </c>
    </row>
    <row r="113" spans="2:15">
      <c r="B113" s="228" t="s">
        <v>582</v>
      </c>
      <c r="C113" s="225">
        <v>0</v>
      </c>
      <c r="D113" s="225">
        <v>0</v>
      </c>
      <c r="E113" s="221">
        <v>0</v>
      </c>
      <c r="F113" s="225">
        <v>0</v>
      </c>
      <c r="G113" s="225">
        <v>0</v>
      </c>
      <c r="H113" s="225">
        <v>0</v>
      </c>
      <c r="I113" s="226">
        <v>0</v>
      </c>
      <c r="J113" s="226">
        <v>0</v>
      </c>
      <c r="K113" s="227">
        <v>0</v>
      </c>
      <c r="M113" s="209" t="s">
        <v>430</v>
      </c>
      <c r="N113" s="209" t="s">
        <v>474</v>
      </c>
      <c r="O113" s="209" t="s">
        <v>474</v>
      </c>
    </row>
    <row r="114" spans="2:15">
      <c r="B114" s="228" t="s">
        <v>583</v>
      </c>
      <c r="C114" s="221">
        <v>0</v>
      </c>
      <c r="D114" s="225">
        <v>0</v>
      </c>
      <c r="E114" s="221">
        <v>0</v>
      </c>
      <c r="F114" s="225">
        <v>0</v>
      </c>
      <c r="G114" s="225">
        <v>0</v>
      </c>
      <c r="H114" s="225">
        <v>0</v>
      </c>
      <c r="I114" s="226">
        <v>0</v>
      </c>
      <c r="J114" s="226">
        <v>0</v>
      </c>
      <c r="K114" s="227">
        <v>0</v>
      </c>
      <c r="M114" s="209" t="s">
        <v>24</v>
      </c>
      <c r="N114" s="209" t="s">
        <v>474</v>
      </c>
      <c r="O114" s="209" t="s">
        <v>474</v>
      </c>
    </row>
    <row r="115" spans="2:15">
      <c r="B115" s="228" t="s">
        <v>584</v>
      </c>
      <c r="C115" s="225">
        <v>9.1670100000000002E-4</v>
      </c>
      <c r="D115" s="225">
        <v>2.1236549999999999E-3</v>
      </c>
      <c r="E115" s="221">
        <v>1.44208311E-3</v>
      </c>
      <c r="F115" s="225">
        <v>1.4908030200000003E-3</v>
      </c>
      <c r="G115" s="225">
        <v>1.93863429E-3</v>
      </c>
      <c r="H115" s="225">
        <v>1.93863429E-3</v>
      </c>
      <c r="I115" s="226">
        <v>1.93863429E-3</v>
      </c>
      <c r="J115" s="226">
        <v>1.93863429E-3</v>
      </c>
      <c r="K115" s="227">
        <v>1.93863429E-3</v>
      </c>
      <c r="M115" s="209" t="s">
        <v>431</v>
      </c>
      <c r="N115" s="209" t="s">
        <v>474</v>
      </c>
      <c r="O115" s="209" t="s">
        <v>476</v>
      </c>
    </row>
    <row r="116" spans="2:15">
      <c r="B116" s="228" t="s">
        <v>585</v>
      </c>
      <c r="C116" s="221">
        <v>0</v>
      </c>
      <c r="D116" s="225">
        <v>0</v>
      </c>
      <c r="E116" s="221">
        <v>0</v>
      </c>
      <c r="F116" s="225">
        <v>0</v>
      </c>
      <c r="G116" s="225">
        <v>0</v>
      </c>
      <c r="H116" s="225">
        <v>0</v>
      </c>
      <c r="I116" s="226">
        <v>0</v>
      </c>
      <c r="J116" s="226">
        <v>0</v>
      </c>
      <c r="K116" s="227">
        <v>0</v>
      </c>
      <c r="M116" s="209" t="s">
        <v>430</v>
      </c>
      <c r="N116" s="209" t="s">
        <v>474</v>
      </c>
      <c r="O116" s="209" t="s">
        <v>474</v>
      </c>
    </row>
    <row r="117" spans="2:15">
      <c r="B117" s="228" t="s">
        <v>586</v>
      </c>
      <c r="C117" s="225">
        <v>0</v>
      </c>
      <c r="D117" s="225">
        <v>0</v>
      </c>
      <c r="E117" s="221">
        <v>0</v>
      </c>
      <c r="F117" s="225">
        <v>0</v>
      </c>
      <c r="G117" s="225">
        <v>0</v>
      </c>
      <c r="H117" s="225">
        <v>0</v>
      </c>
      <c r="I117" s="226">
        <v>0</v>
      </c>
      <c r="J117" s="226">
        <v>0</v>
      </c>
      <c r="K117" s="227">
        <v>0</v>
      </c>
      <c r="M117" s="209" t="s">
        <v>24</v>
      </c>
      <c r="N117" s="209" t="s">
        <v>474</v>
      </c>
      <c r="O117" s="209" t="s">
        <v>474</v>
      </c>
    </row>
    <row r="118" spans="2:15">
      <c r="B118" s="228" t="s">
        <v>587</v>
      </c>
      <c r="C118" s="221">
        <v>0</v>
      </c>
      <c r="D118" s="225">
        <v>0</v>
      </c>
      <c r="E118" s="221">
        <v>0</v>
      </c>
      <c r="F118" s="225">
        <v>0</v>
      </c>
      <c r="G118" s="225">
        <v>0</v>
      </c>
      <c r="H118" s="225">
        <v>0</v>
      </c>
      <c r="I118" s="226">
        <v>0</v>
      </c>
      <c r="J118" s="226">
        <v>0</v>
      </c>
      <c r="K118" s="227">
        <v>0</v>
      </c>
      <c r="M118" s="209" t="s">
        <v>24</v>
      </c>
      <c r="N118" s="209" t="s">
        <v>474</v>
      </c>
      <c r="O118" s="209" t="s">
        <v>474</v>
      </c>
    </row>
    <row r="119" spans="2:15">
      <c r="B119" s="229" t="s">
        <v>20</v>
      </c>
      <c r="C119" s="225">
        <v>0</v>
      </c>
      <c r="D119" s="225">
        <v>0</v>
      </c>
      <c r="E119" s="221">
        <v>0</v>
      </c>
      <c r="F119" s="225">
        <v>0</v>
      </c>
      <c r="G119" s="225">
        <v>0</v>
      </c>
      <c r="H119" s="225">
        <v>0</v>
      </c>
      <c r="I119" s="226">
        <v>0</v>
      </c>
      <c r="J119" s="226">
        <v>0</v>
      </c>
      <c r="K119" s="227">
        <v>0</v>
      </c>
      <c r="M119" s="209" t="s">
        <v>474</v>
      </c>
      <c r="N119" s="209" t="s">
        <v>429</v>
      </c>
      <c r="O119" s="209" t="s">
        <v>474</v>
      </c>
    </row>
    <row r="120" spans="2:15">
      <c r="B120" s="228" t="s">
        <v>588</v>
      </c>
      <c r="C120" s="221">
        <v>1.6430000000000001E-3</v>
      </c>
      <c r="D120" s="225">
        <v>1.6430000000000001E-3</v>
      </c>
      <c r="E120" s="221">
        <v>1.6430000000000001E-3</v>
      </c>
      <c r="F120" s="225">
        <v>1.6430000000000001E-3</v>
      </c>
      <c r="G120" s="225">
        <v>1.6430000000000001E-3</v>
      </c>
      <c r="H120" s="225">
        <v>1.6430000000000001E-3</v>
      </c>
      <c r="I120" s="226">
        <v>1.6430000000000001E-3</v>
      </c>
      <c r="J120" s="226">
        <v>1.6430000000000001E-3</v>
      </c>
      <c r="K120" s="227">
        <v>1.6430000000000001E-3</v>
      </c>
      <c r="M120" s="209" t="s">
        <v>430</v>
      </c>
      <c r="N120" s="209" t="s">
        <v>474</v>
      </c>
      <c r="O120" s="209" t="s">
        <v>474</v>
      </c>
    </row>
    <row r="121" spans="2:15">
      <c r="B121" s="229" t="s">
        <v>589</v>
      </c>
      <c r="C121" s="221">
        <v>0</v>
      </c>
      <c r="D121" s="225">
        <v>0</v>
      </c>
      <c r="E121" s="221">
        <v>0</v>
      </c>
      <c r="F121" s="225">
        <v>0</v>
      </c>
      <c r="G121" s="225">
        <v>0</v>
      </c>
      <c r="H121" s="225">
        <v>0</v>
      </c>
      <c r="I121" s="226">
        <v>0</v>
      </c>
      <c r="J121" s="226">
        <v>0</v>
      </c>
      <c r="K121" s="227">
        <v>0</v>
      </c>
      <c r="M121" s="209" t="s">
        <v>474</v>
      </c>
      <c r="N121" s="209" t="s">
        <v>431</v>
      </c>
      <c r="O121" s="209" t="s">
        <v>474</v>
      </c>
    </row>
    <row r="122" spans="2:15">
      <c r="B122" s="229" t="s">
        <v>590</v>
      </c>
      <c r="C122" s="225">
        <v>0</v>
      </c>
      <c r="D122" s="225">
        <v>0</v>
      </c>
      <c r="E122" s="221">
        <v>0</v>
      </c>
      <c r="F122" s="225">
        <v>0</v>
      </c>
      <c r="G122" s="225">
        <v>0</v>
      </c>
      <c r="H122" s="225">
        <v>0</v>
      </c>
      <c r="I122" s="226">
        <v>0</v>
      </c>
      <c r="J122" s="226">
        <v>0</v>
      </c>
      <c r="K122" s="227">
        <v>0</v>
      </c>
      <c r="M122" s="209" t="s">
        <v>474</v>
      </c>
      <c r="N122" s="209" t="s">
        <v>431</v>
      </c>
      <c r="O122" s="209" t="s">
        <v>474</v>
      </c>
    </row>
    <row r="123" spans="2:15">
      <c r="B123" s="229" t="s">
        <v>591</v>
      </c>
      <c r="C123" s="221">
        <v>0</v>
      </c>
      <c r="D123" s="225">
        <v>0</v>
      </c>
      <c r="E123" s="221">
        <v>0</v>
      </c>
      <c r="F123" s="225">
        <v>0</v>
      </c>
      <c r="G123" s="225">
        <v>0</v>
      </c>
      <c r="H123" s="225">
        <v>0</v>
      </c>
      <c r="I123" s="226">
        <v>0</v>
      </c>
      <c r="J123" s="226">
        <v>0</v>
      </c>
      <c r="K123" s="227">
        <v>0</v>
      </c>
      <c r="M123" s="209" t="s">
        <v>474</v>
      </c>
      <c r="N123" s="209" t="s">
        <v>430</v>
      </c>
      <c r="O123" s="209" t="s">
        <v>474</v>
      </c>
    </row>
    <row r="124" spans="2:15">
      <c r="B124" s="228" t="s">
        <v>592</v>
      </c>
      <c r="C124" s="225">
        <v>0</v>
      </c>
      <c r="D124" s="225">
        <v>0</v>
      </c>
      <c r="E124" s="221">
        <v>0</v>
      </c>
      <c r="F124" s="225">
        <v>0</v>
      </c>
      <c r="G124" s="225">
        <v>0</v>
      </c>
      <c r="H124" s="225">
        <v>0</v>
      </c>
      <c r="I124" s="226">
        <v>0</v>
      </c>
      <c r="J124" s="226">
        <v>0</v>
      </c>
      <c r="K124" s="227">
        <v>0</v>
      </c>
      <c r="M124" s="209" t="s">
        <v>431</v>
      </c>
      <c r="N124" s="209" t="s">
        <v>474</v>
      </c>
      <c r="O124" s="209" t="s">
        <v>474</v>
      </c>
    </row>
    <row r="125" spans="2:15">
      <c r="B125" s="228" t="s">
        <v>593</v>
      </c>
      <c r="C125" s="221">
        <v>0.31</v>
      </c>
      <c r="D125" s="225">
        <v>0.31</v>
      </c>
      <c r="E125" s="221">
        <v>0.31</v>
      </c>
      <c r="F125" s="225">
        <v>0.31</v>
      </c>
      <c r="G125" s="225">
        <v>0.31</v>
      </c>
      <c r="H125" s="225">
        <v>0.31</v>
      </c>
      <c r="I125" s="226">
        <v>0.31</v>
      </c>
      <c r="J125" s="226">
        <v>0.31</v>
      </c>
      <c r="K125" s="227">
        <v>0.31</v>
      </c>
      <c r="M125" s="209" t="s">
        <v>24</v>
      </c>
      <c r="N125" s="209" t="s">
        <v>474</v>
      </c>
      <c r="O125" s="209" t="s">
        <v>474</v>
      </c>
    </row>
    <row r="126" spans="2:15">
      <c r="B126" s="228" t="s">
        <v>594</v>
      </c>
      <c r="C126" s="225">
        <v>0</v>
      </c>
      <c r="D126" s="225">
        <v>0</v>
      </c>
      <c r="E126" s="221">
        <v>0</v>
      </c>
      <c r="F126" s="225">
        <v>0</v>
      </c>
      <c r="G126" s="225">
        <v>0</v>
      </c>
      <c r="H126" s="225">
        <v>0</v>
      </c>
      <c r="I126" s="226">
        <v>0</v>
      </c>
      <c r="J126" s="226">
        <v>0</v>
      </c>
      <c r="K126" s="227">
        <v>0</v>
      </c>
      <c r="M126" s="209" t="s">
        <v>24</v>
      </c>
      <c r="N126" s="209" t="s">
        <v>474</v>
      </c>
      <c r="O126" s="209" t="s">
        <v>474</v>
      </c>
    </row>
    <row r="127" spans="2:15">
      <c r="B127" s="228" t="s">
        <v>595</v>
      </c>
      <c r="C127" s="225">
        <v>0</v>
      </c>
      <c r="D127" s="225">
        <v>0</v>
      </c>
      <c r="E127" s="221">
        <v>0</v>
      </c>
      <c r="F127" s="225">
        <v>0</v>
      </c>
      <c r="G127" s="225">
        <v>0</v>
      </c>
      <c r="H127" s="225">
        <v>0</v>
      </c>
      <c r="I127" s="226">
        <v>0</v>
      </c>
      <c r="J127" s="226">
        <v>0</v>
      </c>
      <c r="K127" s="227">
        <v>0</v>
      </c>
      <c r="M127" s="209" t="s">
        <v>24</v>
      </c>
      <c r="N127" s="209" t="s">
        <v>474</v>
      </c>
      <c r="O127" s="209" t="s">
        <v>474</v>
      </c>
    </row>
    <row r="128" spans="2:15">
      <c r="B128" s="228" t="s">
        <v>596</v>
      </c>
      <c r="C128" s="221">
        <v>3.1E-4</v>
      </c>
      <c r="D128" s="225">
        <v>3.1E-4</v>
      </c>
      <c r="E128" s="221">
        <v>3.1E-4</v>
      </c>
      <c r="F128" s="225">
        <v>3.1E-4</v>
      </c>
      <c r="G128" s="225">
        <v>3.1E-4</v>
      </c>
      <c r="H128" s="225">
        <v>3.1E-4</v>
      </c>
      <c r="I128" s="226">
        <v>3.1E-4</v>
      </c>
      <c r="J128" s="226">
        <v>3.1E-4</v>
      </c>
      <c r="K128" s="227">
        <v>3.1E-4</v>
      </c>
      <c r="M128" s="209" t="s">
        <v>430</v>
      </c>
      <c r="N128" s="209" t="s">
        <v>474</v>
      </c>
      <c r="O128" s="209" t="s">
        <v>474</v>
      </c>
    </row>
    <row r="129" spans="2:15">
      <c r="B129" s="229" t="s">
        <v>597</v>
      </c>
      <c r="C129" s="225">
        <v>0</v>
      </c>
      <c r="D129" s="225">
        <v>0</v>
      </c>
      <c r="E129" s="221">
        <v>0</v>
      </c>
      <c r="F129" s="225">
        <v>0</v>
      </c>
      <c r="G129" s="225">
        <v>0</v>
      </c>
      <c r="H129" s="225">
        <v>0</v>
      </c>
      <c r="I129" s="226">
        <v>0</v>
      </c>
      <c r="J129" s="226">
        <v>0</v>
      </c>
      <c r="K129" s="227">
        <v>0</v>
      </c>
      <c r="M129" s="209" t="s">
        <v>474</v>
      </c>
      <c r="N129" s="209" t="s">
        <v>430</v>
      </c>
      <c r="O129" s="209" t="s">
        <v>474</v>
      </c>
    </row>
    <row r="130" spans="2:15">
      <c r="B130" s="229" t="s">
        <v>598</v>
      </c>
      <c r="C130" s="221">
        <v>7.0153000000000001E-4</v>
      </c>
      <c r="D130" s="225">
        <v>4.2575849500000006E-2</v>
      </c>
      <c r="E130" s="221">
        <v>4.5572787519999998E-2</v>
      </c>
      <c r="F130" s="225">
        <v>4.0039290000000005E-2</v>
      </c>
      <c r="G130" s="225">
        <v>3.6201490000000003E-2</v>
      </c>
      <c r="H130" s="225">
        <v>3.6201490000000003E-2</v>
      </c>
      <c r="I130" s="226">
        <v>3.6201490000000003E-2</v>
      </c>
      <c r="J130" s="226">
        <v>3.6201490000000003E-2</v>
      </c>
      <c r="K130" s="227">
        <v>3.6201490000000003E-2</v>
      </c>
      <c r="M130" s="209" t="s">
        <v>474</v>
      </c>
      <c r="N130" s="209" t="s">
        <v>429</v>
      </c>
      <c r="O130" s="209" t="s">
        <v>476</v>
      </c>
    </row>
    <row r="131" spans="2:15">
      <c r="B131" s="229" t="s">
        <v>599</v>
      </c>
      <c r="C131" s="225">
        <v>0</v>
      </c>
      <c r="D131" s="225">
        <v>0</v>
      </c>
      <c r="E131" s="221">
        <v>0</v>
      </c>
      <c r="F131" s="225">
        <v>0</v>
      </c>
      <c r="G131" s="225">
        <v>0</v>
      </c>
      <c r="H131" s="225">
        <v>0</v>
      </c>
      <c r="I131" s="226">
        <v>0</v>
      </c>
      <c r="J131" s="226">
        <v>0</v>
      </c>
      <c r="K131" s="227">
        <v>0</v>
      </c>
      <c r="M131" s="209" t="s">
        <v>474</v>
      </c>
      <c r="N131" s="209" t="s">
        <v>429</v>
      </c>
      <c r="O131" s="209" t="s">
        <v>474</v>
      </c>
    </row>
    <row r="132" spans="2:15">
      <c r="B132" s="228" t="s">
        <v>600</v>
      </c>
      <c r="C132" s="221">
        <v>0</v>
      </c>
      <c r="D132" s="225">
        <v>0</v>
      </c>
      <c r="E132" s="221">
        <v>0</v>
      </c>
      <c r="F132" s="225">
        <v>0</v>
      </c>
      <c r="G132" s="225">
        <v>0</v>
      </c>
      <c r="H132" s="225">
        <v>0</v>
      </c>
      <c r="I132" s="226">
        <v>0</v>
      </c>
      <c r="J132" s="226">
        <v>0</v>
      </c>
      <c r="K132" s="227">
        <v>0</v>
      </c>
      <c r="M132" s="209" t="s">
        <v>25</v>
      </c>
      <c r="N132" s="209" t="s">
        <v>474</v>
      </c>
      <c r="O132" s="209" t="s">
        <v>474</v>
      </c>
    </row>
    <row r="133" spans="2:15">
      <c r="B133" s="228" t="s">
        <v>601</v>
      </c>
      <c r="C133" s="225">
        <v>0</v>
      </c>
      <c r="D133" s="225">
        <v>0</v>
      </c>
      <c r="E133" s="221">
        <v>0</v>
      </c>
      <c r="F133" s="225">
        <v>0</v>
      </c>
      <c r="G133" s="225">
        <v>0</v>
      </c>
      <c r="H133" s="225">
        <v>0</v>
      </c>
      <c r="I133" s="226">
        <v>0</v>
      </c>
      <c r="J133" s="226">
        <v>0</v>
      </c>
      <c r="K133" s="227">
        <v>0</v>
      </c>
      <c r="M133" s="209" t="s">
        <v>24</v>
      </c>
      <c r="N133" s="209" t="s">
        <v>474</v>
      </c>
      <c r="O133" s="209" t="s">
        <v>474</v>
      </c>
    </row>
    <row r="134" spans="2:15">
      <c r="B134" s="229" t="s">
        <v>602</v>
      </c>
      <c r="C134" s="221">
        <v>7.863699432084717E-2</v>
      </c>
      <c r="D134" s="225">
        <v>7.863699432084717E-2</v>
      </c>
      <c r="E134" s="221">
        <v>7.863699432084717E-2</v>
      </c>
      <c r="F134" s="225">
        <v>7.863699432084717E-2</v>
      </c>
      <c r="G134" s="225">
        <v>7.863699432084717E-2</v>
      </c>
      <c r="H134" s="225">
        <v>7.863699432084717E-2</v>
      </c>
      <c r="I134" s="226">
        <v>7.863699432084717E-2</v>
      </c>
      <c r="J134" s="226">
        <v>7.863699432084717E-2</v>
      </c>
      <c r="K134" s="227">
        <v>7.863699432084717E-2</v>
      </c>
      <c r="M134" s="209" t="s">
        <v>474</v>
      </c>
      <c r="N134" s="209" t="s">
        <v>24</v>
      </c>
      <c r="O134" s="209" t="s">
        <v>475</v>
      </c>
    </row>
    <row r="135" spans="2:15">
      <c r="B135" s="228" t="s">
        <v>603</v>
      </c>
      <c r="C135" s="225">
        <v>6.5099999999999989E-4</v>
      </c>
      <c r="D135" s="225">
        <v>6.5099999999999989E-4</v>
      </c>
      <c r="E135" s="221">
        <v>6.5099999999999989E-4</v>
      </c>
      <c r="F135" s="225">
        <v>6.5099999999999989E-4</v>
      </c>
      <c r="G135" s="225">
        <v>6.5099999999999989E-4</v>
      </c>
      <c r="H135" s="225">
        <v>6.5099999999999989E-4</v>
      </c>
      <c r="I135" s="226">
        <v>6.5099999999999989E-4</v>
      </c>
      <c r="J135" s="226">
        <v>6.5099999999999989E-4</v>
      </c>
      <c r="K135" s="227">
        <v>6.5099999999999989E-4</v>
      </c>
      <c r="M135" s="209" t="s">
        <v>430</v>
      </c>
      <c r="N135" s="209" t="s">
        <v>474</v>
      </c>
      <c r="O135" s="209" t="s">
        <v>474</v>
      </c>
    </row>
    <row r="136" spans="2:15">
      <c r="B136" s="229" t="s">
        <v>604</v>
      </c>
      <c r="C136" s="221">
        <v>0</v>
      </c>
      <c r="D136" s="225">
        <v>0</v>
      </c>
      <c r="E136" s="221">
        <v>0</v>
      </c>
      <c r="F136" s="225">
        <v>0</v>
      </c>
      <c r="G136" s="225">
        <v>0</v>
      </c>
      <c r="H136" s="225">
        <v>0</v>
      </c>
      <c r="I136" s="226">
        <v>0</v>
      </c>
      <c r="J136" s="226">
        <v>0</v>
      </c>
      <c r="K136" s="227">
        <v>0</v>
      </c>
      <c r="M136" s="209" t="s">
        <v>474</v>
      </c>
      <c r="N136" s="209" t="s">
        <v>430</v>
      </c>
      <c r="O136" s="209" t="s">
        <v>474</v>
      </c>
    </row>
    <row r="137" spans="2:15">
      <c r="B137" s="229" t="s">
        <v>605</v>
      </c>
      <c r="C137" s="221">
        <v>0</v>
      </c>
      <c r="D137" s="225">
        <v>0</v>
      </c>
      <c r="E137" s="221">
        <v>0</v>
      </c>
      <c r="F137" s="225">
        <v>0</v>
      </c>
      <c r="G137" s="225">
        <v>0</v>
      </c>
      <c r="H137" s="225">
        <v>0</v>
      </c>
      <c r="I137" s="226">
        <v>0</v>
      </c>
      <c r="J137" s="226">
        <v>0</v>
      </c>
      <c r="K137" s="227">
        <v>0</v>
      </c>
      <c r="M137" s="209" t="s">
        <v>474</v>
      </c>
      <c r="N137" s="209" t="s">
        <v>429</v>
      </c>
      <c r="O137" s="209" t="s">
        <v>474</v>
      </c>
    </row>
    <row r="138" spans="2:15">
      <c r="B138" s="228" t="s">
        <v>606</v>
      </c>
      <c r="C138" s="225">
        <v>0</v>
      </c>
      <c r="D138" s="225">
        <v>0</v>
      </c>
      <c r="E138" s="221">
        <v>0</v>
      </c>
      <c r="F138" s="225">
        <v>0</v>
      </c>
      <c r="G138" s="225">
        <v>0</v>
      </c>
      <c r="H138" s="225">
        <v>0</v>
      </c>
      <c r="I138" s="226">
        <v>0</v>
      </c>
      <c r="J138" s="226">
        <v>0</v>
      </c>
      <c r="K138" s="227">
        <v>0</v>
      </c>
      <c r="M138" s="209" t="s">
        <v>239</v>
      </c>
      <c r="N138" s="209" t="s">
        <v>474</v>
      </c>
      <c r="O138" s="209" t="s">
        <v>474</v>
      </c>
    </row>
    <row r="139" spans="2:15">
      <c r="B139" s="229" t="s">
        <v>607</v>
      </c>
      <c r="C139" s="221">
        <v>1.9827600000000001</v>
      </c>
      <c r="D139" s="225">
        <v>1.9827600000000001</v>
      </c>
      <c r="E139" s="221">
        <v>1.9827600000000001</v>
      </c>
      <c r="F139" s="225">
        <v>1.9827600000000001</v>
      </c>
      <c r="G139" s="225">
        <v>1.9827600000000001</v>
      </c>
      <c r="H139" s="225">
        <v>1.9827600000000001</v>
      </c>
      <c r="I139" s="226">
        <v>1.9827600000000001</v>
      </c>
      <c r="J139" s="226">
        <v>1.9827600000000001</v>
      </c>
      <c r="K139" s="227">
        <v>1.9827600000000001</v>
      </c>
      <c r="M139" s="209" t="s">
        <v>474</v>
      </c>
      <c r="N139" s="209" t="s">
        <v>430</v>
      </c>
      <c r="O139" s="209" t="s">
        <v>474</v>
      </c>
    </row>
    <row r="140" spans="2:15">
      <c r="B140" s="228" t="s">
        <v>608</v>
      </c>
      <c r="C140" s="225">
        <v>0</v>
      </c>
      <c r="D140" s="225">
        <v>0</v>
      </c>
      <c r="E140" s="221">
        <v>0</v>
      </c>
      <c r="F140" s="225">
        <v>0</v>
      </c>
      <c r="G140" s="225">
        <v>0</v>
      </c>
      <c r="H140" s="225">
        <v>0</v>
      </c>
      <c r="I140" s="226">
        <v>0</v>
      </c>
      <c r="J140" s="226">
        <v>0</v>
      </c>
      <c r="K140" s="227">
        <v>0</v>
      </c>
      <c r="M140" s="209" t="s">
        <v>430</v>
      </c>
      <c r="N140" s="209" t="s">
        <v>474</v>
      </c>
      <c r="O140" s="209" t="s">
        <v>474</v>
      </c>
    </row>
    <row r="141" spans="2:15">
      <c r="B141" s="228" t="s">
        <v>609</v>
      </c>
      <c r="C141" s="221">
        <v>0</v>
      </c>
      <c r="D141" s="225">
        <v>0</v>
      </c>
      <c r="E141" s="221">
        <v>0</v>
      </c>
      <c r="F141" s="225">
        <v>0</v>
      </c>
      <c r="G141" s="225">
        <v>0</v>
      </c>
      <c r="H141" s="225">
        <v>0</v>
      </c>
      <c r="I141" s="226">
        <v>0</v>
      </c>
      <c r="J141" s="226">
        <v>0</v>
      </c>
      <c r="K141" s="227">
        <v>0</v>
      </c>
      <c r="M141" s="209" t="s">
        <v>25</v>
      </c>
      <c r="N141" s="209" t="s">
        <v>474</v>
      </c>
      <c r="O141" s="209" t="s">
        <v>474</v>
      </c>
    </row>
    <row r="142" spans="2:15">
      <c r="B142" s="228" t="s">
        <v>610</v>
      </c>
      <c r="C142" s="225">
        <v>0</v>
      </c>
      <c r="D142" s="225">
        <v>0</v>
      </c>
      <c r="E142" s="221">
        <v>0</v>
      </c>
      <c r="F142" s="225">
        <v>0</v>
      </c>
      <c r="G142" s="225">
        <v>0</v>
      </c>
      <c r="H142" s="225">
        <v>0</v>
      </c>
      <c r="I142" s="226">
        <v>0</v>
      </c>
      <c r="J142" s="226">
        <v>0</v>
      </c>
      <c r="K142" s="227">
        <v>0</v>
      </c>
      <c r="M142" s="209" t="s">
        <v>430</v>
      </c>
      <c r="N142" s="209" t="s">
        <v>474</v>
      </c>
      <c r="O142" s="209" t="s">
        <v>474</v>
      </c>
    </row>
    <row r="143" spans="2:15">
      <c r="B143" s="228" t="s">
        <v>611</v>
      </c>
      <c r="C143" s="221">
        <v>0</v>
      </c>
      <c r="D143" s="225">
        <v>0</v>
      </c>
      <c r="E143" s="221">
        <v>0</v>
      </c>
      <c r="F143" s="225">
        <v>0</v>
      </c>
      <c r="G143" s="225">
        <v>0</v>
      </c>
      <c r="H143" s="225">
        <v>0</v>
      </c>
      <c r="I143" s="226">
        <v>0</v>
      </c>
      <c r="J143" s="226">
        <v>0</v>
      </c>
      <c r="K143" s="227">
        <v>0</v>
      </c>
      <c r="M143" s="209" t="s">
        <v>25</v>
      </c>
      <c r="N143" s="209" t="s">
        <v>474</v>
      </c>
      <c r="O143" s="209" t="s">
        <v>474</v>
      </c>
    </row>
    <row r="144" spans="2:15">
      <c r="B144" s="229" t="s">
        <v>612</v>
      </c>
      <c r="C144" s="225">
        <v>0.35649999999999998</v>
      </c>
      <c r="D144" s="225">
        <v>0.35649999999999998</v>
      </c>
      <c r="E144" s="221">
        <v>0.35649999999999998</v>
      </c>
      <c r="F144" s="225">
        <v>0.35649999999999998</v>
      </c>
      <c r="G144" s="225">
        <v>0.35649999999999998</v>
      </c>
      <c r="H144" s="225">
        <v>0.35649999999999998</v>
      </c>
      <c r="I144" s="226">
        <v>0.35649999999999998</v>
      </c>
      <c r="J144" s="226">
        <v>0.35649999999999998</v>
      </c>
      <c r="K144" s="227">
        <v>0.35649999999999998</v>
      </c>
      <c r="M144" s="209" t="s">
        <v>474</v>
      </c>
      <c r="N144" s="209" t="s">
        <v>25</v>
      </c>
      <c r="O144" s="209" t="s">
        <v>474</v>
      </c>
    </row>
    <row r="145" spans="2:15">
      <c r="B145" s="229" t="s">
        <v>613</v>
      </c>
      <c r="C145" s="221">
        <v>0</v>
      </c>
      <c r="D145" s="225">
        <v>0</v>
      </c>
      <c r="E145" s="221">
        <v>0</v>
      </c>
      <c r="F145" s="225">
        <v>0</v>
      </c>
      <c r="G145" s="225">
        <v>0</v>
      </c>
      <c r="H145" s="225">
        <v>0</v>
      </c>
      <c r="I145" s="226">
        <v>0</v>
      </c>
      <c r="J145" s="226">
        <v>0</v>
      </c>
      <c r="K145" s="227">
        <v>0</v>
      </c>
      <c r="M145" s="209" t="s">
        <v>474</v>
      </c>
      <c r="N145" s="209" t="s">
        <v>430</v>
      </c>
      <c r="O145" s="209" t="s">
        <v>474</v>
      </c>
    </row>
    <row r="146" spans="2:15">
      <c r="B146" s="229" t="s">
        <v>614</v>
      </c>
      <c r="C146" s="225">
        <v>0</v>
      </c>
      <c r="D146" s="225">
        <v>0</v>
      </c>
      <c r="E146" s="221">
        <v>0</v>
      </c>
      <c r="F146" s="225">
        <v>0</v>
      </c>
      <c r="G146" s="225">
        <v>0</v>
      </c>
      <c r="H146" s="225">
        <v>0</v>
      </c>
      <c r="I146" s="226">
        <v>0</v>
      </c>
      <c r="J146" s="226">
        <v>0</v>
      </c>
      <c r="K146" s="227">
        <v>0</v>
      </c>
      <c r="M146" s="209" t="s">
        <v>474</v>
      </c>
      <c r="N146" s="209" t="s">
        <v>429</v>
      </c>
      <c r="O146" s="209" t="s">
        <v>476</v>
      </c>
    </row>
    <row r="147" spans="2:15">
      <c r="B147" s="224" t="s">
        <v>615</v>
      </c>
      <c r="C147" s="221">
        <v>0</v>
      </c>
      <c r="D147" s="225">
        <v>0</v>
      </c>
      <c r="E147" s="221">
        <v>0</v>
      </c>
      <c r="F147" s="225">
        <v>0</v>
      </c>
      <c r="G147" s="225">
        <v>0</v>
      </c>
      <c r="H147" s="225">
        <v>0</v>
      </c>
      <c r="I147" s="226">
        <v>0</v>
      </c>
      <c r="J147" s="226">
        <v>0</v>
      </c>
      <c r="K147" s="227">
        <v>0</v>
      </c>
      <c r="M147" s="209" t="s">
        <v>474</v>
      </c>
      <c r="N147" s="209" t="s">
        <v>429</v>
      </c>
      <c r="O147" s="209" t="s">
        <v>476</v>
      </c>
    </row>
    <row r="148" spans="2:15">
      <c r="B148" s="228" t="s">
        <v>616</v>
      </c>
      <c r="C148" s="225">
        <v>0</v>
      </c>
      <c r="D148" s="225">
        <v>0</v>
      </c>
      <c r="E148" s="221">
        <v>0</v>
      </c>
      <c r="F148" s="225">
        <v>0</v>
      </c>
      <c r="G148" s="225">
        <v>0</v>
      </c>
      <c r="H148" s="225">
        <v>0</v>
      </c>
      <c r="I148" s="226">
        <v>0</v>
      </c>
      <c r="J148" s="226">
        <v>0</v>
      </c>
      <c r="K148" s="227">
        <v>0</v>
      </c>
      <c r="M148" s="209" t="s">
        <v>239</v>
      </c>
      <c r="N148" s="209" t="s">
        <v>474</v>
      </c>
      <c r="O148" s="209" t="s">
        <v>475</v>
      </c>
    </row>
    <row r="149" spans="2:15">
      <c r="B149" s="224" t="s">
        <v>617</v>
      </c>
      <c r="C149" s="221">
        <v>0</v>
      </c>
      <c r="D149" s="225">
        <v>0</v>
      </c>
      <c r="E149" s="221">
        <v>0</v>
      </c>
      <c r="F149" s="225">
        <v>0</v>
      </c>
      <c r="G149" s="225">
        <v>0</v>
      </c>
      <c r="H149" s="225">
        <v>0</v>
      </c>
      <c r="I149" s="226">
        <v>0</v>
      </c>
      <c r="J149" s="226">
        <v>0</v>
      </c>
      <c r="K149" s="227">
        <v>0</v>
      </c>
      <c r="M149" s="209" t="s">
        <v>474</v>
      </c>
      <c r="N149" s="209" t="s">
        <v>431</v>
      </c>
      <c r="O149" s="209" t="s">
        <v>476</v>
      </c>
    </row>
    <row r="150" spans="2:15">
      <c r="B150" s="224" t="s">
        <v>21</v>
      </c>
      <c r="C150" s="225">
        <v>0</v>
      </c>
      <c r="D150" s="225">
        <v>0</v>
      </c>
      <c r="E150" s="221">
        <v>0</v>
      </c>
      <c r="F150" s="225">
        <v>0</v>
      </c>
      <c r="G150" s="225">
        <v>0</v>
      </c>
      <c r="H150" s="225">
        <v>0</v>
      </c>
      <c r="I150" s="226">
        <v>0</v>
      </c>
      <c r="J150" s="226">
        <v>0</v>
      </c>
      <c r="K150" s="227">
        <v>0</v>
      </c>
      <c r="M150" s="209" t="s">
        <v>474</v>
      </c>
      <c r="N150" s="209" t="s">
        <v>431</v>
      </c>
      <c r="O150" s="209" t="s">
        <v>474</v>
      </c>
    </row>
    <row r="151" spans="2:15">
      <c r="B151" s="228" t="s">
        <v>618</v>
      </c>
      <c r="C151" s="221">
        <v>0</v>
      </c>
      <c r="D151" s="225">
        <v>0</v>
      </c>
      <c r="E151" s="221">
        <v>0</v>
      </c>
      <c r="F151" s="225">
        <v>0</v>
      </c>
      <c r="G151" s="225">
        <v>0</v>
      </c>
      <c r="H151" s="225">
        <v>0</v>
      </c>
      <c r="I151" s="226">
        <v>0</v>
      </c>
      <c r="J151" s="226">
        <v>0</v>
      </c>
      <c r="K151" s="227">
        <v>0</v>
      </c>
      <c r="M151" s="209" t="s">
        <v>24</v>
      </c>
      <c r="N151" s="209" t="s">
        <v>474</v>
      </c>
      <c r="O151" s="209" t="s">
        <v>474</v>
      </c>
    </row>
    <row r="152" spans="2:15">
      <c r="B152" s="228" t="s">
        <v>619</v>
      </c>
      <c r="C152" s="225">
        <v>3.1000000000000003E-3</v>
      </c>
      <c r="D152" s="225">
        <v>3.1000000000000003E-3</v>
      </c>
      <c r="E152" s="221">
        <v>3.1000000000000003E-3</v>
      </c>
      <c r="F152" s="225">
        <v>3.1000000000000003E-3</v>
      </c>
      <c r="G152" s="225">
        <v>3.1000000000000003E-3</v>
      </c>
      <c r="H152" s="225">
        <v>3.1000000000000003E-3</v>
      </c>
      <c r="I152" s="226">
        <v>3.1000000000000003E-3</v>
      </c>
      <c r="J152" s="226">
        <v>3.1000000000000003E-3</v>
      </c>
      <c r="K152" s="227">
        <v>3.1000000000000003E-3</v>
      </c>
      <c r="M152" s="209" t="s">
        <v>25</v>
      </c>
      <c r="N152" s="209" t="s">
        <v>474</v>
      </c>
      <c r="O152" s="209" t="s">
        <v>474</v>
      </c>
    </row>
    <row r="153" spans="2:15">
      <c r="B153" s="228" t="s">
        <v>620</v>
      </c>
      <c r="C153" s="221">
        <v>5.5614000000000002E-3</v>
      </c>
      <c r="D153" s="225">
        <v>5.5614000000000002E-3</v>
      </c>
      <c r="E153" s="221">
        <v>5.5614000000000002E-3</v>
      </c>
      <c r="F153" s="225">
        <v>5.5614000000000002E-3</v>
      </c>
      <c r="G153" s="225">
        <v>5.5614000000000002E-3</v>
      </c>
      <c r="H153" s="225">
        <v>5.5614000000000002E-3</v>
      </c>
      <c r="I153" s="226">
        <v>5.5614000000000002E-3</v>
      </c>
      <c r="J153" s="226">
        <v>5.5614000000000002E-3</v>
      </c>
      <c r="K153" s="227">
        <v>5.5614000000000002E-3</v>
      </c>
      <c r="M153" s="209" t="s">
        <v>25</v>
      </c>
      <c r="N153" s="209" t="s">
        <v>474</v>
      </c>
      <c r="O153" s="209" t="s">
        <v>474</v>
      </c>
    </row>
    <row r="154" spans="2:15">
      <c r="B154" s="228" t="s">
        <v>621</v>
      </c>
      <c r="C154" s="225">
        <v>0</v>
      </c>
      <c r="D154" s="225">
        <v>0</v>
      </c>
      <c r="E154" s="221">
        <v>0</v>
      </c>
      <c r="F154" s="225">
        <v>0</v>
      </c>
      <c r="G154" s="225">
        <v>0</v>
      </c>
      <c r="H154" s="225">
        <v>0</v>
      </c>
      <c r="I154" s="226">
        <v>0</v>
      </c>
      <c r="J154" s="226">
        <v>0</v>
      </c>
      <c r="K154" s="227">
        <v>0</v>
      </c>
      <c r="M154" s="209" t="s">
        <v>25</v>
      </c>
      <c r="N154" s="209" t="s">
        <v>474</v>
      </c>
      <c r="O154" s="209" t="s">
        <v>474</v>
      </c>
    </row>
    <row r="155" spans="2:15">
      <c r="B155" s="228" t="s">
        <v>622</v>
      </c>
      <c r="C155" s="221">
        <v>3.2541940000000002E-3</v>
      </c>
      <c r="D155" s="225">
        <v>3.2541940000000002E-3</v>
      </c>
      <c r="E155" s="221">
        <v>3.2541940000000002E-3</v>
      </c>
      <c r="F155" s="225">
        <v>3.2541940000000002E-3</v>
      </c>
      <c r="G155" s="225">
        <v>3.2541940000000002E-3</v>
      </c>
      <c r="H155" s="225">
        <v>3.2541940000000002E-3</v>
      </c>
      <c r="I155" s="226">
        <v>3.2541940000000002E-3</v>
      </c>
      <c r="J155" s="226">
        <v>3.2541940000000002E-3</v>
      </c>
      <c r="K155" s="227">
        <v>3.2541940000000002E-3</v>
      </c>
      <c r="M155" s="209" t="s">
        <v>430</v>
      </c>
      <c r="N155" s="209" t="s">
        <v>474</v>
      </c>
      <c r="O155" s="209" t="s">
        <v>474</v>
      </c>
    </row>
    <row r="156" spans="2:15">
      <c r="B156" s="228" t="s">
        <v>623</v>
      </c>
      <c r="C156" s="225">
        <v>0</v>
      </c>
      <c r="D156" s="225">
        <v>0</v>
      </c>
      <c r="E156" s="221">
        <v>0</v>
      </c>
      <c r="F156" s="225">
        <v>0</v>
      </c>
      <c r="G156" s="225">
        <v>0</v>
      </c>
      <c r="H156" s="225">
        <v>0</v>
      </c>
      <c r="I156" s="226">
        <v>0</v>
      </c>
      <c r="J156" s="226">
        <v>0</v>
      </c>
      <c r="K156" s="227">
        <v>0</v>
      </c>
      <c r="M156" s="209" t="s">
        <v>431</v>
      </c>
      <c r="N156" s="209" t="s">
        <v>474</v>
      </c>
      <c r="O156" s="209" t="s">
        <v>474</v>
      </c>
    </row>
    <row r="157" spans="2:15">
      <c r="B157" s="228" t="s">
        <v>624</v>
      </c>
      <c r="C157" s="221">
        <v>0</v>
      </c>
      <c r="D157" s="225">
        <v>0</v>
      </c>
      <c r="E157" s="221">
        <v>0</v>
      </c>
      <c r="F157" s="225">
        <v>0</v>
      </c>
      <c r="G157" s="225">
        <v>0</v>
      </c>
      <c r="H157" s="225">
        <v>0</v>
      </c>
      <c r="I157" s="226">
        <v>0</v>
      </c>
      <c r="J157" s="226">
        <v>0</v>
      </c>
      <c r="K157" s="227">
        <v>0</v>
      </c>
      <c r="M157" s="209" t="s">
        <v>24</v>
      </c>
      <c r="N157" s="209" t="s">
        <v>474</v>
      </c>
      <c r="O157" s="209" t="s">
        <v>474</v>
      </c>
    </row>
    <row r="158" spans="2:15">
      <c r="B158" s="229" t="s">
        <v>625</v>
      </c>
      <c r="C158" s="225">
        <v>0</v>
      </c>
      <c r="D158" s="225">
        <v>0</v>
      </c>
      <c r="E158" s="221">
        <v>0</v>
      </c>
      <c r="F158" s="225">
        <v>0</v>
      </c>
      <c r="G158" s="225">
        <v>0</v>
      </c>
      <c r="H158" s="225">
        <v>0</v>
      </c>
      <c r="I158" s="226">
        <v>0</v>
      </c>
      <c r="J158" s="226">
        <v>0</v>
      </c>
      <c r="K158" s="227">
        <v>0</v>
      </c>
      <c r="M158" s="209" t="s">
        <v>474</v>
      </c>
      <c r="N158" s="209" t="s">
        <v>239</v>
      </c>
      <c r="O158" s="209" t="s">
        <v>475</v>
      </c>
    </row>
    <row r="159" spans="2:15">
      <c r="B159" s="229" t="s">
        <v>626</v>
      </c>
      <c r="C159" s="221">
        <v>0</v>
      </c>
      <c r="D159" s="225">
        <v>0</v>
      </c>
      <c r="E159" s="221">
        <v>0</v>
      </c>
      <c r="F159" s="225">
        <v>0</v>
      </c>
      <c r="G159" s="225">
        <v>0</v>
      </c>
      <c r="H159" s="225">
        <v>0</v>
      </c>
      <c r="I159" s="226">
        <v>0</v>
      </c>
      <c r="J159" s="226">
        <v>0</v>
      </c>
      <c r="K159" s="227">
        <v>0</v>
      </c>
      <c r="M159" s="209" t="s">
        <v>474</v>
      </c>
      <c r="N159" s="209" t="s">
        <v>24</v>
      </c>
      <c r="O159" s="209" t="s">
        <v>474</v>
      </c>
    </row>
    <row r="160" spans="2:15">
      <c r="B160" s="228" t="s">
        <v>627</v>
      </c>
      <c r="C160" s="225">
        <v>0</v>
      </c>
      <c r="D160" s="225">
        <v>0</v>
      </c>
      <c r="E160" s="221">
        <v>0</v>
      </c>
      <c r="F160" s="225">
        <v>0</v>
      </c>
      <c r="G160" s="225">
        <v>0</v>
      </c>
      <c r="H160" s="225">
        <v>0</v>
      </c>
      <c r="I160" s="226">
        <v>0</v>
      </c>
      <c r="J160" s="226">
        <v>0</v>
      </c>
      <c r="K160" s="227">
        <v>0</v>
      </c>
      <c r="M160" s="209" t="s">
        <v>431</v>
      </c>
      <c r="N160" s="209" t="s">
        <v>474</v>
      </c>
      <c r="O160" s="209" t="s">
        <v>474</v>
      </c>
    </row>
    <row r="161" spans="2:15">
      <c r="B161" s="228" t="s">
        <v>628</v>
      </c>
      <c r="C161" s="221">
        <v>0</v>
      </c>
      <c r="D161" s="225">
        <v>0</v>
      </c>
      <c r="E161" s="221">
        <v>0</v>
      </c>
      <c r="F161" s="225">
        <v>0</v>
      </c>
      <c r="G161" s="225">
        <v>0</v>
      </c>
      <c r="H161" s="225">
        <v>0</v>
      </c>
      <c r="I161" s="226">
        <v>0</v>
      </c>
      <c r="J161" s="226">
        <v>0</v>
      </c>
      <c r="K161" s="227">
        <v>0</v>
      </c>
      <c r="M161" s="209" t="s">
        <v>24</v>
      </c>
      <c r="N161" s="209" t="s">
        <v>474</v>
      </c>
      <c r="O161" s="209" t="s">
        <v>474</v>
      </c>
    </row>
    <row r="162" spans="2:15">
      <c r="B162" s="228" t="s">
        <v>629</v>
      </c>
      <c r="C162" s="225">
        <v>0</v>
      </c>
      <c r="D162" s="225">
        <v>0</v>
      </c>
      <c r="E162" s="221">
        <v>0</v>
      </c>
      <c r="F162" s="225">
        <v>0</v>
      </c>
      <c r="G162" s="225">
        <v>0</v>
      </c>
      <c r="H162" s="225">
        <v>0</v>
      </c>
      <c r="I162" s="226">
        <v>0</v>
      </c>
      <c r="J162" s="226">
        <v>0</v>
      </c>
      <c r="K162" s="227">
        <v>0</v>
      </c>
      <c r="M162" s="209" t="s">
        <v>24</v>
      </c>
      <c r="N162" s="209" t="s">
        <v>474</v>
      </c>
      <c r="O162" s="209" t="s">
        <v>474</v>
      </c>
    </row>
    <row r="163" spans="2:15">
      <c r="B163" s="229" t="s">
        <v>630</v>
      </c>
      <c r="C163" s="221">
        <v>0</v>
      </c>
      <c r="D163" s="225">
        <v>0</v>
      </c>
      <c r="E163" s="221">
        <v>0</v>
      </c>
      <c r="F163" s="225">
        <v>0</v>
      </c>
      <c r="G163" s="225">
        <v>0</v>
      </c>
      <c r="H163" s="225">
        <v>0</v>
      </c>
      <c r="I163" s="226">
        <v>0</v>
      </c>
      <c r="J163" s="226">
        <v>0</v>
      </c>
      <c r="K163" s="227">
        <v>0</v>
      </c>
      <c r="M163" s="209" t="s">
        <v>474</v>
      </c>
      <c r="N163" s="209" t="s">
        <v>430</v>
      </c>
      <c r="O163" s="209" t="s">
        <v>474</v>
      </c>
    </row>
    <row r="164" spans="2:15">
      <c r="B164" s="229" t="s">
        <v>631</v>
      </c>
      <c r="C164" s="225">
        <v>1.8600000000000001E-3</v>
      </c>
      <c r="D164" s="225">
        <v>3.2860000000000003E-3</v>
      </c>
      <c r="E164" s="221">
        <v>3.3790000000000001E-3</v>
      </c>
      <c r="F164" s="225">
        <v>5.5768999999999999E-2</v>
      </c>
      <c r="G164" s="225">
        <v>6.3364000000000004E-2</v>
      </c>
      <c r="H164" s="225">
        <v>6.3364000000000004E-2</v>
      </c>
      <c r="I164" s="226">
        <v>6.3364000000000004E-2</v>
      </c>
      <c r="J164" s="226">
        <v>6.3364000000000004E-2</v>
      </c>
      <c r="K164" s="227">
        <v>6.3364000000000004E-2</v>
      </c>
      <c r="M164" s="209" t="s">
        <v>474</v>
      </c>
      <c r="N164" s="209" t="s">
        <v>429</v>
      </c>
      <c r="O164" s="209" t="s">
        <v>476</v>
      </c>
    </row>
    <row r="165" spans="2:15">
      <c r="B165" s="224" t="s">
        <v>632</v>
      </c>
      <c r="C165" s="221">
        <v>0</v>
      </c>
      <c r="D165" s="225">
        <v>0</v>
      </c>
      <c r="E165" s="221">
        <v>0</v>
      </c>
      <c r="F165" s="225">
        <v>0</v>
      </c>
      <c r="G165" s="225">
        <v>0</v>
      </c>
      <c r="H165" s="225">
        <v>0</v>
      </c>
      <c r="I165" s="226">
        <v>0</v>
      </c>
      <c r="J165" s="226">
        <v>0</v>
      </c>
      <c r="K165" s="227">
        <v>0</v>
      </c>
      <c r="M165" s="209" t="s">
        <v>474</v>
      </c>
      <c r="N165" s="209" t="s">
        <v>429</v>
      </c>
      <c r="O165" s="209" t="s">
        <v>476</v>
      </c>
    </row>
    <row r="166" spans="2:15">
      <c r="B166" s="228" t="s">
        <v>633</v>
      </c>
      <c r="C166" s="225">
        <v>0</v>
      </c>
      <c r="D166" s="225">
        <v>0</v>
      </c>
      <c r="E166" s="221">
        <v>0</v>
      </c>
      <c r="F166" s="225">
        <v>0</v>
      </c>
      <c r="G166" s="225">
        <v>0</v>
      </c>
      <c r="H166" s="225">
        <v>0</v>
      </c>
      <c r="I166" s="226">
        <v>0</v>
      </c>
      <c r="J166" s="226">
        <v>0</v>
      </c>
      <c r="K166" s="227">
        <v>0</v>
      </c>
      <c r="M166" s="209" t="s">
        <v>430</v>
      </c>
      <c r="N166" s="209" t="s">
        <v>474</v>
      </c>
      <c r="O166" s="209" t="s">
        <v>474</v>
      </c>
    </row>
    <row r="167" spans="2:15">
      <c r="B167" s="228" t="s">
        <v>634</v>
      </c>
      <c r="C167" s="221">
        <v>0</v>
      </c>
      <c r="D167" s="225">
        <v>0</v>
      </c>
      <c r="E167" s="221">
        <v>0</v>
      </c>
      <c r="F167" s="225">
        <v>0</v>
      </c>
      <c r="G167" s="225">
        <v>0</v>
      </c>
      <c r="H167" s="225">
        <v>0</v>
      </c>
      <c r="I167" s="226">
        <v>0</v>
      </c>
      <c r="J167" s="226">
        <v>0</v>
      </c>
      <c r="K167" s="227">
        <v>0</v>
      </c>
      <c r="M167" s="209" t="s">
        <v>24</v>
      </c>
      <c r="N167" s="209" t="s">
        <v>474</v>
      </c>
      <c r="O167" s="209" t="s">
        <v>474</v>
      </c>
    </row>
    <row r="168" spans="2:15">
      <c r="B168" s="224" t="s">
        <v>635</v>
      </c>
      <c r="C168" s="225">
        <v>0</v>
      </c>
      <c r="D168" s="225">
        <v>0</v>
      </c>
      <c r="E168" s="221">
        <v>0</v>
      </c>
      <c r="F168" s="225">
        <v>0</v>
      </c>
      <c r="G168" s="225">
        <v>0</v>
      </c>
      <c r="H168" s="225">
        <v>0</v>
      </c>
      <c r="I168" s="226">
        <v>0</v>
      </c>
      <c r="J168" s="226">
        <v>0</v>
      </c>
      <c r="K168" s="227">
        <v>0</v>
      </c>
      <c r="M168" s="209" t="s">
        <v>474</v>
      </c>
      <c r="N168" s="209" t="s">
        <v>24</v>
      </c>
      <c r="O168" s="209" t="s">
        <v>474</v>
      </c>
    </row>
    <row r="169" spans="2:15">
      <c r="B169" s="224" t="s">
        <v>636</v>
      </c>
      <c r="C169" s="221">
        <v>0</v>
      </c>
      <c r="D169" s="225">
        <v>0</v>
      </c>
      <c r="E169" s="221">
        <v>0</v>
      </c>
      <c r="F169" s="225">
        <v>0</v>
      </c>
      <c r="G169" s="225">
        <v>0</v>
      </c>
      <c r="H169" s="225">
        <v>0</v>
      </c>
      <c r="I169" s="226">
        <v>0</v>
      </c>
      <c r="J169" s="226">
        <v>0</v>
      </c>
      <c r="K169" s="227">
        <v>0</v>
      </c>
      <c r="M169" s="209" t="s">
        <v>474</v>
      </c>
      <c r="N169" s="209" t="s">
        <v>429</v>
      </c>
      <c r="O169" s="209" t="s">
        <v>474</v>
      </c>
    </row>
    <row r="170" spans="2:15">
      <c r="B170" s="229" t="s">
        <v>637</v>
      </c>
      <c r="C170" s="221">
        <v>0</v>
      </c>
      <c r="D170" s="225">
        <v>0</v>
      </c>
      <c r="E170" s="221">
        <v>0</v>
      </c>
      <c r="F170" s="225">
        <v>0</v>
      </c>
      <c r="G170" s="225">
        <v>0</v>
      </c>
      <c r="H170" s="225">
        <v>0</v>
      </c>
      <c r="I170" s="226">
        <v>0</v>
      </c>
      <c r="J170" s="226">
        <v>0</v>
      </c>
      <c r="K170" s="227">
        <v>0</v>
      </c>
      <c r="M170" s="209" t="s">
        <v>474</v>
      </c>
      <c r="N170" s="209" t="s">
        <v>429</v>
      </c>
      <c r="O170" s="209" t="s">
        <v>476</v>
      </c>
    </row>
    <row r="171" spans="2:15">
      <c r="B171" s="228" t="s">
        <v>638</v>
      </c>
      <c r="C171" s="225">
        <v>0</v>
      </c>
      <c r="D171" s="225">
        <v>0</v>
      </c>
      <c r="E171" s="221">
        <v>0</v>
      </c>
      <c r="F171" s="225">
        <v>0</v>
      </c>
      <c r="G171" s="225">
        <v>0</v>
      </c>
      <c r="H171" s="225">
        <v>0</v>
      </c>
      <c r="I171" s="226">
        <v>0</v>
      </c>
      <c r="J171" s="226">
        <v>0</v>
      </c>
      <c r="K171" s="227">
        <v>0</v>
      </c>
      <c r="M171" s="209" t="s">
        <v>430</v>
      </c>
      <c r="N171" s="209" t="s">
        <v>474</v>
      </c>
      <c r="O171" s="209" t="s">
        <v>474</v>
      </c>
    </row>
    <row r="172" spans="2:15">
      <c r="B172" s="228" t="s">
        <v>639</v>
      </c>
      <c r="C172" s="221">
        <v>0</v>
      </c>
      <c r="D172" s="225">
        <v>0</v>
      </c>
      <c r="E172" s="221">
        <v>0</v>
      </c>
      <c r="F172" s="225">
        <v>0</v>
      </c>
      <c r="G172" s="225">
        <v>0</v>
      </c>
      <c r="H172" s="225">
        <v>0</v>
      </c>
      <c r="I172" s="226">
        <v>0</v>
      </c>
      <c r="J172" s="226">
        <v>0</v>
      </c>
      <c r="K172" s="227">
        <v>0</v>
      </c>
      <c r="M172" s="209" t="s">
        <v>24</v>
      </c>
      <c r="N172" s="209" t="s">
        <v>474</v>
      </c>
      <c r="O172" s="209" t="s">
        <v>474</v>
      </c>
    </row>
    <row r="173" spans="2:15">
      <c r="B173" s="228" t="s">
        <v>640</v>
      </c>
      <c r="C173" s="225">
        <v>0</v>
      </c>
      <c r="D173" s="225">
        <v>0</v>
      </c>
      <c r="E173" s="221">
        <v>0</v>
      </c>
      <c r="F173" s="225">
        <v>0</v>
      </c>
      <c r="G173" s="225">
        <v>0</v>
      </c>
      <c r="H173" s="225">
        <v>0</v>
      </c>
      <c r="I173" s="226">
        <v>0</v>
      </c>
      <c r="J173" s="226">
        <v>0</v>
      </c>
      <c r="K173" s="227">
        <v>0</v>
      </c>
      <c r="M173" s="209" t="s">
        <v>25</v>
      </c>
      <c r="N173" s="209" t="s">
        <v>474</v>
      </c>
      <c r="O173" s="209" t="s">
        <v>474</v>
      </c>
    </row>
    <row r="174" spans="2:15">
      <c r="B174" s="228" t="s">
        <v>641</v>
      </c>
      <c r="C174" s="221">
        <v>0</v>
      </c>
      <c r="D174" s="225">
        <v>0</v>
      </c>
      <c r="E174" s="221">
        <v>0</v>
      </c>
      <c r="F174" s="225">
        <v>0</v>
      </c>
      <c r="G174" s="225">
        <v>0</v>
      </c>
      <c r="H174" s="225">
        <v>0</v>
      </c>
      <c r="I174" s="226">
        <v>0</v>
      </c>
      <c r="J174" s="226">
        <v>0</v>
      </c>
      <c r="K174" s="227">
        <v>0</v>
      </c>
      <c r="M174" s="209" t="s">
        <v>24</v>
      </c>
      <c r="N174" s="209" t="s">
        <v>474</v>
      </c>
      <c r="O174" s="209" t="s">
        <v>474</v>
      </c>
    </row>
    <row r="175" spans="2:15">
      <c r="B175" s="229" t="s">
        <v>642</v>
      </c>
      <c r="C175" s="225">
        <v>0</v>
      </c>
      <c r="D175" s="225">
        <v>0</v>
      </c>
      <c r="E175" s="221">
        <v>0</v>
      </c>
      <c r="F175" s="225">
        <v>0</v>
      </c>
      <c r="G175" s="225">
        <v>0</v>
      </c>
      <c r="H175" s="225">
        <v>0</v>
      </c>
      <c r="I175" s="226">
        <v>0</v>
      </c>
      <c r="J175" s="226">
        <v>0</v>
      </c>
      <c r="K175" s="227">
        <v>0</v>
      </c>
      <c r="M175" s="209" t="s">
        <v>474</v>
      </c>
      <c r="N175" s="209" t="s">
        <v>429</v>
      </c>
      <c r="O175" s="209" t="s">
        <v>476</v>
      </c>
    </row>
    <row r="176" spans="2:15">
      <c r="B176" s="224" t="s">
        <v>643</v>
      </c>
      <c r="C176" s="221">
        <v>6.234410000000001E-3</v>
      </c>
      <c r="D176" s="225">
        <v>9.6087600000000009E-3</v>
      </c>
      <c r="E176" s="221">
        <v>1.5401791999999999E-2</v>
      </c>
      <c r="F176" s="225">
        <v>1.8405228240000002E-2</v>
      </c>
      <c r="G176" s="225">
        <v>2.0202754667307709E-2</v>
      </c>
      <c r="H176" s="225">
        <v>2.0202754667307709E-2</v>
      </c>
      <c r="I176" s="226">
        <v>2.0202754667307709E-2</v>
      </c>
      <c r="J176" s="226">
        <v>2.0202754667307709E-2</v>
      </c>
      <c r="K176" s="227">
        <v>2.0202754667307709E-2</v>
      </c>
      <c r="M176" s="209" t="s">
        <v>474</v>
      </c>
      <c r="N176" s="209" t="s">
        <v>429</v>
      </c>
      <c r="O176" s="209" t="s">
        <v>474</v>
      </c>
    </row>
    <row r="177" spans="2:15">
      <c r="B177" s="228" t="s">
        <v>644</v>
      </c>
      <c r="C177" s="225">
        <v>0</v>
      </c>
      <c r="D177" s="225">
        <v>0</v>
      </c>
      <c r="E177" s="221">
        <v>0</v>
      </c>
      <c r="F177" s="225">
        <v>0</v>
      </c>
      <c r="G177" s="225">
        <v>0</v>
      </c>
      <c r="H177" s="225">
        <v>0</v>
      </c>
      <c r="I177" s="226">
        <v>0</v>
      </c>
      <c r="J177" s="226">
        <v>0</v>
      </c>
      <c r="K177" s="227">
        <v>0</v>
      </c>
      <c r="M177" s="209" t="s">
        <v>239</v>
      </c>
      <c r="N177" s="209" t="s">
        <v>474</v>
      </c>
      <c r="O177" s="209" t="s">
        <v>474</v>
      </c>
    </row>
    <row r="178" spans="2:15">
      <c r="B178" s="224" t="s">
        <v>645</v>
      </c>
      <c r="C178" s="221">
        <v>0</v>
      </c>
      <c r="D178" s="225">
        <v>0</v>
      </c>
      <c r="E178" s="221">
        <v>0</v>
      </c>
      <c r="F178" s="225">
        <v>0</v>
      </c>
      <c r="G178" s="225">
        <v>0</v>
      </c>
      <c r="H178" s="225">
        <v>0</v>
      </c>
      <c r="I178" s="226">
        <v>0</v>
      </c>
      <c r="J178" s="226">
        <v>0</v>
      </c>
      <c r="K178" s="227">
        <v>0</v>
      </c>
      <c r="M178" s="209" t="s">
        <v>474</v>
      </c>
      <c r="N178" s="209" t="s">
        <v>431</v>
      </c>
      <c r="O178" s="209" t="s">
        <v>474</v>
      </c>
    </row>
    <row r="179" spans="2:15">
      <c r="B179" s="228" t="s">
        <v>646</v>
      </c>
      <c r="C179" s="225">
        <v>1.070368</v>
      </c>
      <c r="D179" s="225">
        <v>1.070368</v>
      </c>
      <c r="E179" s="221">
        <v>1.070368</v>
      </c>
      <c r="F179" s="225">
        <v>1.070368</v>
      </c>
      <c r="G179" s="225">
        <v>1.070368</v>
      </c>
      <c r="H179" s="225">
        <v>1.070368</v>
      </c>
      <c r="I179" s="226">
        <v>1.070368</v>
      </c>
      <c r="J179" s="226">
        <v>1.070368</v>
      </c>
      <c r="K179" s="227">
        <v>1.070368</v>
      </c>
      <c r="M179" s="209" t="s">
        <v>24</v>
      </c>
      <c r="N179" s="209" t="s">
        <v>474</v>
      </c>
      <c r="O179" s="209" t="s">
        <v>474</v>
      </c>
    </row>
    <row r="180" spans="2:15">
      <c r="B180" s="224" t="s">
        <v>647</v>
      </c>
      <c r="C180" s="225">
        <v>0</v>
      </c>
      <c r="D180" s="225">
        <v>0</v>
      </c>
      <c r="E180" s="221">
        <v>0</v>
      </c>
      <c r="F180" s="225">
        <v>0</v>
      </c>
      <c r="G180" s="225">
        <v>0</v>
      </c>
      <c r="H180" s="225">
        <v>0</v>
      </c>
      <c r="I180" s="226">
        <v>0</v>
      </c>
      <c r="J180" s="226">
        <v>0</v>
      </c>
      <c r="K180" s="227">
        <v>0</v>
      </c>
      <c r="M180" s="209" t="s">
        <v>474</v>
      </c>
      <c r="N180" s="209" t="s">
        <v>430</v>
      </c>
      <c r="O180" s="209" t="s">
        <v>474</v>
      </c>
    </row>
    <row r="181" spans="2:15">
      <c r="B181" s="228" t="s">
        <v>648</v>
      </c>
      <c r="C181" s="225">
        <v>0</v>
      </c>
      <c r="D181" s="225">
        <v>0</v>
      </c>
      <c r="E181" s="221">
        <v>0</v>
      </c>
      <c r="F181" s="225">
        <v>0</v>
      </c>
      <c r="G181" s="225">
        <v>0</v>
      </c>
      <c r="H181" s="225">
        <v>0</v>
      </c>
      <c r="I181" s="226">
        <v>0</v>
      </c>
      <c r="J181" s="226">
        <v>0</v>
      </c>
      <c r="K181" s="227">
        <v>0</v>
      </c>
      <c r="M181" s="209" t="s">
        <v>430</v>
      </c>
      <c r="N181" s="209" t="s">
        <v>474</v>
      </c>
      <c r="O181" s="209" t="s">
        <v>474</v>
      </c>
    </row>
    <row r="182" spans="2:15">
      <c r="B182" s="228" t="s">
        <v>649</v>
      </c>
      <c r="C182" s="221">
        <v>3.1000000000000003E-3</v>
      </c>
      <c r="D182" s="225">
        <v>3.1000000000000003E-3</v>
      </c>
      <c r="E182" s="221">
        <v>3.1000000000000003E-3</v>
      </c>
      <c r="F182" s="225">
        <v>3.1000000000000003E-3</v>
      </c>
      <c r="G182" s="225">
        <v>3.1000000000000003E-3</v>
      </c>
      <c r="H182" s="225">
        <v>3.1000000000000003E-3</v>
      </c>
      <c r="I182" s="226">
        <v>3.1000000000000003E-3</v>
      </c>
      <c r="J182" s="226">
        <v>3.1000000000000003E-3</v>
      </c>
      <c r="K182" s="227">
        <v>3.1000000000000003E-3</v>
      </c>
      <c r="M182" s="209" t="s">
        <v>24</v>
      </c>
      <c r="N182" s="209" t="s">
        <v>474</v>
      </c>
      <c r="O182" s="209" t="s">
        <v>474</v>
      </c>
    </row>
    <row r="183" spans="2:15">
      <c r="B183" s="228" t="s">
        <v>650</v>
      </c>
      <c r="C183" s="225">
        <v>0</v>
      </c>
      <c r="D183" s="225">
        <v>0</v>
      </c>
      <c r="E183" s="221">
        <v>0</v>
      </c>
      <c r="F183" s="225">
        <v>0</v>
      </c>
      <c r="G183" s="225">
        <v>0</v>
      </c>
      <c r="H183" s="225">
        <v>0</v>
      </c>
      <c r="I183" s="226">
        <v>0</v>
      </c>
      <c r="J183" s="226">
        <v>0</v>
      </c>
      <c r="K183" s="227">
        <v>0</v>
      </c>
      <c r="M183" s="209" t="s">
        <v>430</v>
      </c>
      <c r="N183" s="209" t="s">
        <v>474</v>
      </c>
      <c r="O183" s="209" t="s">
        <v>474</v>
      </c>
    </row>
    <row r="184" spans="2:15">
      <c r="B184" s="228" t="s">
        <v>651</v>
      </c>
      <c r="C184" s="221">
        <v>0</v>
      </c>
      <c r="D184" s="225">
        <v>0</v>
      </c>
      <c r="E184" s="221">
        <v>0</v>
      </c>
      <c r="F184" s="225">
        <v>0</v>
      </c>
      <c r="G184" s="225">
        <v>0</v>
      </c>
      <c r="H184" s="225">
        <v>0</v>
      </c>
      <c r="I184" s="226">
        <v>0</v>
      </c>
      <c r="J184" s="226">
        <v>0</v>
      </c>
      <c r="K184" s="227">
        <v>0</v>
      </c>
      <c r="M184" s="209" t="s">
        <v>25</v>
      </c>
      <c r="N184" s="209" t="s">
        <v>474</v>
      </c>
      <c r="O184" s="209" t="s">
        <v>474</v>
      </c>
    </row>
    <row r="185" spans="2:15">
      <c r="B185" s="228" t="s">
        <v>652</v>
      </c>
      <c r="C185" s="225">
        <v>0.17050000000000001</v>
      </c>
      <c r="D185" s="225">
        <v>0.17050000000000001</v>
      </c>
      <c r="E185" s="221">
        <v>0.17050000000000001</v>
      </c>
      <c r="F185" s="225">
        <v>0.17050000000000001</v>
      </c>
      <c r="G185" s="225">
        <v>0.17050000000000001</v>
      </c>
      <c r="H185" s="225">
        <v>0.17050000000000001</v>
      </c>
      <c r="I185" s="226">
        <v>0.17050000000000001</v>
      </c>
      <c r="J185" s="226">
        <v>0.17050000000000001</v>
      </c>
      <c r="K185" s="227">
        <v>0.17050000000000001</v>
      </c>
      <c r="M185" s="209" t="s">
        <v>24</v>
      </c>
      <c r="N185" s="209" t="s">
        <v>474</v>
      </c>
      <c r="O185" s="209" t="s">
        <v>474</v>
      </c>
    </row>
    <row r="186" spans="2:15">
      <c r="B186" s="229" t="s">
        <v>22</v>
      </c>
      <c r="C186" s="221">
        <v>0</v>
      </c>
      <c r="D186" s="225">
        <v>0</v>
      </c>
      <c r="E186" s="221">
        <v>0</v>
      </c>
      <c r="F186" s="225">
        <v>0</v>
      </c>
      <c r="G186" s="225">
        <v>0</v>
      </c>
      <c r="H186" s="225">
        <v>0</v>
      </c>
      <c r="I186" s="226">
        <v>0</v>
      </c>
      <c r="J186" s="226">
        <v>0</v>
      </c>
      <c r="K186" s="227">
        <v>0</v>
      </c>
      <c r="M186" s="209" t="s">
        <v>474</v>
      </c>
      <c r="N186" s="209" t="s">
        <v>429</v>
      </c>
      <c r="O186" s="209" t="s">
        <v>474</v>
      </c>
    </row>
    <row r="187" spans="2:15">
      <c r="B187" s="229" t="s">
        <v>653</v>
      </c>
      <c r="C187" s="225">
        <v>0</v>
      </c>
      <c r="D187" s="225">
        <v>0</v>
      </c>
      <c r="E187" s="221">
        <v>0</v>
      </c>
      <c r="F187" s="225">
        <v>0</v>
      </c>
      <c r="G187" s="225">
        <v>0</v>
      </c>
      <c r="H187" s="225">
        <v>0</v>
      </c>
      <c r="I187" s="226">
        <v>0</v>
      </c>
      <c r="J187" s="226">
        <v>0</v>
      </c>
      <c r="K187" s="227">
        <v>0</v>
      </c>
      <c r="M187" s="209" t="s">
        <v>474</v>
      </c>
      <c r="N187" s="209" t="s">
        <v>431</v>
      </c>
      <c r="O187" s="209" t="s">
        <v>474</v>
      </c>
    </row>
    <row r="188" spans="2:15">
      <c r="B188" s="228" t="s">
        <v>654</v>
      </c>
      <c r="C188" s="221">
        <v>0</v>
      </c>
      <c r="D188" s="225">
        <v>0</v>
      </c>
      <c r="E188" s="221">
        <v>0</v>
      </c>
      <c r="F188" s="225">
        <v>0</v>
      </c>
      <c r="G188" s="225">
        <v>0</v>
      </c>
      <c r="H188" s="225">
        <v>0</v>
      </c>
      <c r="I188" s="226">
        <v>0</v>
      </c>
      <c r="J188" s="226">
        <v>0</v>
      </c>
      <c r="K188" s="227">
        <v>0</v>
      </c>
      <c r="M188" s="209" t="s">
        <v>430</v>
      </c>
      <c r="N188" s="209" t="s">
        <v>474</v>
      </c>
      <c r="O188" s="209" t="s">
        <v>474</v>
      </c>
    </row>
    <row r="189" spans="2:15">
      <c r="B189" s="229" t="s">
        <v>655</v>
      </c>
      <c r="C189" s="225">
        <v>0</v>
      </c>
      <c r="D189" s="225">
        <v>0</v>
      </c>
      <c r="E189" s="221">
        <v>0</v>
      </c>
      <c r="F189" s="225">
        <v>0</v>
      </c>
      <c r="G189" s="225">
        <v>0</v>
      </c>
      <c r="H189" s="225">
        <v>0</v>
      </c>
      <c r="I189" s="226">
        <v>0</v>
      </c>
      <c r="J189" s="226">
        <v>0</v>
      </c>
      <c r="K189" s="227">
        <v>0</v>
      </c>
      <c r="M189" s="209" t="s">
        <v>474</v>
      </c>
      <c r="N189" s="209" t="s">
        <v>24</v>
      </c>
      <c r="O189" s="209" t="s">
        <v>474</v>
      </c>
    </row>
    <row r="190" spans="2:15">
      <c r="B190" s="224" t="s">
        <v>656</v>
      </c>
      <c r="C190" s="221">
        <v>0</v>
      </c>
      <c r="D190" s="225">
        <v>0</v>
      </c>
      <c r="E190" s="221">
        <v>0</v>
      </c>
      <c r="F190" s="225">
        <v>0</v>
      </c>
      <c r="G190" s="225">
        <v>0</v>
      </c>
      <c r="H190" s="225">
        <v>0</v>
      </c>
      <c r="I190" s="226">
        <v>0</v>
      </c>
      <c r="J190" s="226">
        <v>0</v>
      </c>
      <c r="K190" s="227">
        <v>0</v>
      </c>
      <c r="M190" s="209" t="s">
        <v>474</v>
      </c>
      <c r="N190" s="209" t="s">
        <v>431</v>
      </c>
      <c r="O190" s="209" t="s">
        <v>474</v>
      </c>
    </row>
    <row r="191" spans="2:15">
      <c r="B191" s="224" t="s">
        <v>657</v>
      </c>
      <c r="C191" s="225">
        <v>0</v>
      </c>
      <c r="D191" s="225">
        <v>0</v>
      </c>
      <c r="E191" s="221">
        <v>0</v>
      </c>
      <c r="F191" s="225">
        <v>0</v>
      </c>
      <c r="G191" s="225">
        <v>0</v>
      </c>
      <c r="H191" s="225">
        <v>0</v>
      </c>
      <c r="I191" s="226">
        <v>0</v>
      </c>
      <c r="J191" s="226">
        <v>0</v>
      </c>
      <c r="K191" s="227">
        <v>0</v>
      </c>
      <c r="M191" s="209" t="s">
        <v>474</v>
      </c>
      <c r="N191" s="209" t="s">
        <v>239</v>
      </c>
      <c r="O191" s="209" t="s">
        <v>475</v>
      </c>
    </row>
    <row r="192" spans="2:15">
      <c r="B192" s="229" t="s">
        <v>658</v>
      </c>
      <c r="C192" s="221">
        <v>0</v>
      </c>
      <c r="D192" s="225">
        <v>0</v>
      </c>
      <c r="E192" s="221">
        <v>0</v>
      </c>
      <c r="F192" s="225">
        <v>0</v>
      </c>
      <c r="G192" s="225">
        <v>0</v>
      </c>
      <c r="H192" s="225">
        <v>0</v>
      </c>
      <c r="I192" s="226">
        <v>0</v>
      </c>
      <c r="J192" s="226">
        <v>0</v>
      </c>
      <c r="K192" s="227">
        <v>0</v>
      </c>
      <c r="M192" s="209" t="s">
        <v>474</v>
      </c>
      <c r="N192" s="209" t="s">
        <v>429</v>
      </c>
      <c r="O192" s="209" t="s">
        <v>476</v>
      </c>
    </row>
    <row r="193" spans="2:15">
      <c r="B193" s="229" t="s">
        <v>23</v>
      </c>
      <c r="C193" s="221">
        <v>0.35435232000000005</v>
      </c>
      <c r="D193" s="225">
        <v>0.80741707200000012</v>
      </c>
      <c r="E193" s="221">
        <v>1.38787992</v>
      </c>
      <c r="F193" s="225">
        <v>1.73379528</v>
      </c>
      <c r="G193" s="225">
        <v>1.8466709590032777</v>
      </c>
      <c r="H193" s="225">
        <v>1.8466709590032777</v>
      </c>
      <c r="I193" s="226">
        <v>1.8466709590032777</v>
      </c>
      <c r="J193" s="226">
        <v>1.8466709590032777</v>
      </c>
      <c r="K193" s="227">
        <v>1.8466709590032777</v>
      </c>
      <c r="M193" s="209" t="s">
        <v>474</v>
      </c>
      <c r="N193" s="209" t="s">
        <v>429</v>
      </c>
      <c r="O193" s="209" t="s">
        <v>474</v>
      </c>
    </row>
    <row r="194" spans="2:15">
      <c r="B194" s="229" t="s">
        <v>659</v>
      </c>
      <c r="C194" s="225">
        <v>7.7499999999999999E-2</v>
      </c>
      <c r="D194" s="225">
        <v>7.7499999999999999E-2</v>
      </c>
      <c r="E194" s="221">
        <v>7.7499999999999999E-2</v>
      </c>
      <c r="F194" s="225">
        <v>7.7499999999999999E-2</v>
      </c>
      <c r="G194" s="225">
        <v>7.7499999999999999E-2</v>
      </c>
      <c r="H194" s="225">
        <v>7.7499999999999999E-2</v>
      </c>
      <c r="I194" s="226">
        <v>7.7499999999999999E-2</v>
      </c>
      <c r="J194" s="226">
        <v>7.7499999999999999E-2</v>
      </c>
      <c r="K194" s="227">
        <v>7.7499999999999999E-2</v>
      </c>
      <c r="M194" s="209" t="s">
        <v>474</v>
      </c>
      <c r="N194" s="209" t="s">
        <v>25</v>
      </c>
      <c r="O194" s="209" t="s">
        <v>474</v>
      </c>
    </row>
    <row r="195" spans="2:15">
      <c r="B195" s="229" t="s">
        <v>660</v>
      </c>
      <c r="C195" s="221">
        <v>0</v>
      </c>
      <c r="D195" s="225">
        <v>0</v>
      </c>
      <c r="E195" s="221">
        <v>0</v>
      </c>
      <c r="F195" s="225">
        <v>0</v>
      </c>
      <c r="G195" s="225">
        <v>0</v>
      </c>
      <c r="H195" s="225">
        <v>0</v>
      </c>
      <c r="I195" s="226">
        <v>0</v>
      </c>
      <c r="J195" s="226">
        <v>0</v>
      </c>
      <c r="K195" s="227">
        <v>0</v>
      </c>
      <c r="M195" s="209" t="s">
        <v>474</v>
      </c>
      <c r="N195" s="209" t="s">
        <v>431</v>
      </c>
      <c r="O195" s="209" t="s">
        <v>474</v>
      </c>
    </row>
    <row r="196" spans="2:15">
      <c r="B196" s="228" t="s">
        <v>661</v>
      </c>
      <c r="C196" s="225">
        <v>0</v>
      </c>
      <c r="D196" s="225">
        <v>0</v>
      </c>
      <c r="E196" s="221">
        <v>0</v>
      </c>
      <c r="F196" s="225">
        <v>0</v>
      </c>
      <c r="G196" s="225">
        <v>0</v>
      </c>
      <c r="H196" s="225">
        <v>0</v>
      </c>
      <c r="I196" s="226">
        <v>0</v>
      </c>
      <c r="J196" s="226">
        <v>0</v>
      </c>
      <c r="K196" s="227">
        <v>0</v>
      </c>
      <c r="M196" s="209" t="s">
        <v>430</v>
      </c>
      <c r="N196" s="209" t="s">
        <v>474</v>
      </c>
      <c r="O196" s="209" t="s">
        <v>474</v>
      </c>
    </row>
    <row r="197" spans="2:15">
      <c r="B197" s="229" t="s">
        <v>662</v>
      </c>
      <c r="C197" s="221">
        <v>0</v>
      </c>
      <c r="D197" s="225">
        <v>0</v>
      </c>
      <c r="E197" s="221">
        <v>0</v>
      </c>
      <c r="F197" s="225">
        <v>0</v>
      </c>
      <c r="G197" s="225">
        <v>0</v>
      </c>
      <c r="H197" s="225">
        <v>0</v>
      </c>
      <c r="I197" s="226">
        <v>0</v>
      </c>
      <c r="J197" s="226">
        <v>0</v>
      </c>
      <c r="K197" s="227">
        <v>0</v>
      </c>
      <c r="M197" s="209" t="s">
        <v>474</v>
      </c>
      <c r="N197" s="209" t="s">
        <v>25</v>
      </c>
      <c r="O197" s="209" t="s">
        <v>475</v>
      </c>
    </row>
    <row r="198" spans="2:15">
      <c r="B198" s="224" t="s">
        <v>663</v>
      </c>
      <c r="C198" s="225">
        <v>0</v>
      </c>
      <c r="D198" s="225">
        <v>0</v>
      </c>
      <c r="E198" s="221">
        <v>0</v>
      </c>
      <c r="F198" s="225">
        <v>0</v>
      </c>
      <c r="G198" s="225">
        <v>0</v>
      </c>
      <c r="H198" s="225">
        <v>0</v>
      </c>
      <c r="I198" s="226">
        <v>0</v>
      </c>
      <c r="J198" s="226">
        <v>0</v>
      </c>
      <c r="K198" s="227">
        <v>0</v>
      </c>
      <c r="M198" s="209" t="s">
        <v>474</v>
      </c>
      <c r="N198" s="209" t="s">
        <v>430</v>
      </c>
      <c r="O198" s="209" t="s">
        <v>474</v>
      </c>
    </row>
    <row r="199" spans="2:15">
      <c r="B199" s="228" t="s">
        <v>664</v>
      </c>
      <c r="C199" s="221">
        <v>0</v>
      </c>
      <c r="D199" s="225">
        <v>0</v>
      </c>
      <c r="E199" s="221">
        <v>0</v>
      </c>
      <c r="F199" s="225">
        <v>0</v>
      </c>
      <c r="G199" s="225">
        <v>0</v>
      </c>
      <c r="H199" s="225">
        <v>0</v>
      </c>
      <c r="I199" s="226">
        <v>0</v>
      </c>
      <c r="J199" s="226">
        <v>0</v>
      </c>
      <c r="K199" s="227">
        <v>0</v>
      </c>
      <c r="M199" s="209" t="s">
        <v>239</v>
      </c>
      <c r="N199" s="209" t="s">
        <v>474</v>
      </c>
      <c r="O199" s="209" t="s">
        <v>474</v>
      </c>
    </row>
    <row r="200" spans="2:15">
      <c r="B200" s="228" t="s">
        <v>665</v>
      </c>
      <c r="C200" s="225">
        <v>0</v>
      </c>
      <c r="D200" s="225">
        <v>0</v>
      </c>
      <c r="E200" s="221">
        <v>0</v>
      </c>
      <c r="F200" s="225">
        <v>0</v>
      </c>
      <c r="G200" s="225">
        <v>0</v>
      </c>
      <c r="H200" s="225">
        <v>0</v>
      </c>
      <c r="I200" s="226">
        <v>0</v>
      </c>
      <c r="J200" s="226">
        <v>0</v>
      </c>
      <c r="K200" s="227">
        <v>0</v>
      </c>
      <c r="M200" s="209" t="s">
        <v>24</v>
      </c>
      <c r="N200" s="209" t="s">
        <v>474</v>
      </c>
      <c r="O200" s="209" t="s">
        <v>474</v>
      </c>
    </row>
    <row r="201" spans="2:15" ht="13.5" thickBot="1">
      <c r="B201" s="228" t="s">
        <v>666</v>
      </c>
      <c r="C201" s="221">
        <v>0</v>
      </c>
      <c r="D201" s="225">
        <v>0</v>
      </c>
      <c r="E201" s="221">
        <v>0</v>
      </c>
      <c r="F201" s="225">
        <v>0</v>
      </c>
      <c r="G201" s="225">
        <v>0</v>
      </c>
      <c r="H201" s="225">
        <v>0</v>
      </c>
      <c r="I201" s="226">
        <v>0</v>
      </c>
      <c r="J201" s="226">
        <v>0</v>
      </c>
      <c r="K201" s="227">
        <v>0</v>
      </c>
      <c r="M201" s="209" t="s">
        <v>24</v>
      </c>
      <c r="N201" s="209" t="s">
        <v>474</v>
      </c>
      <c r="O201" s="209" t="s">
        <v>474</v>
      </c>
    </row>
    <row r="202" spans="2:15" ht="13.5" thickBot="1">
      <c r="B202" s="230" t="s">
        <v>428</v>
      </c>
      <c r="C202" s="231">
        <f>SUM(C7:C201)</f>
        <v>8.9117633899803721</v>
      </c>
      <c r="D202" s="231">
        <f t="shared" ref="D202:K202" si="0">SUM(D7:D201)</f>
        <v>9.6218455471051119</v>
      </c>
      <c r="E202" s="231">
        <f t="shared" si="0"/>
        <v>10.494265648393913</v>
      </c>
      <c r="F202" s="231">
        <f t="shared" si="0"/>
        <v>11.192801223436945</v>
      </c>
      <c r="G202" s="231">
        <f t="shared" si="0"/>
        <v>11.419328294706876</v>
      </c>
      <c r="H202" s="231">
        <f t="shared" si="0"/>
        <v>11.419328294706876</v>
      </c>
      <c r="I202" s="232">
        <f t="shared" si="0"/>
        <v>11.419328294706876</v>
      </c>
      <c r="J202" s="232">
        <f t="shared" si="0"/>
        <v>11.419328294706876</v>
      </c>
      <c r="K202" s="233">
        <f t="shared" si="0"/>
        <v>11.419328294706876</v>
      </c>
    </row>
    <row r="203" spans="2:15" ht="12" customHeight="1">
      <c r="B203" s="234"/>
      <c r="C203" s="235"/>
      <c r="D203" s="235"/>
      <c r="E203" s="236"/>
      <c r="F203" s="235"/>
      <c r="G203" s="235"/>
      <c r="H203" s="235"/>
      <c r="I203" s="237"/>
      <c r="J203" s="237"/>
      <c r="K203" s="238"/>
    </row>
    <row r="204" spans="2:15">
      <c r="B204" s="224" t="s">
        <v>477</v>
      </c>
      <c r="C204" s="225">
        <f t="shared" ref="C204:K204" si="1">SUMIF($M$7:$M$201,$N$204,C$7:C$201)</f>
        <v>4.4262419999999993</v>
      </c>
      <c r="D204" s="225">
        <f t="shared" si="1"/>
        <v>4.4267586666666663</v>
      </c>
      <c r="E204" s="225">
        <f t="shared" si="1"/>
        <v>4.4293419999999992</v>
      </c>
      <c r="F204" s="225">
        <f t="shared" si="1"/>
        <v>4.4293419999999992</v>
      </c>
      <c r="G204" s="225">
        <f t="shared" si="1"/>
        <v>4.4293419999999992</v>
      </c>
      <c r="H204" s="225">
        <f t="shared" si="1"/>
        <v>4.4293419999999992</v>
      </c>
      <c r="I204" s="225">
        <f t="shared" si="1"/>
        <v>4.4293419999999992</v>
      </c>
      <c r="J204" s="225">
        <f t="shared" si="1"/>
        <v>4.4293419999999992</v>
      </c>
      <c r="K204" s="227">
        <f t="shared" si="1"/>
        <v>4.4293419999999992</v>
      </c>
      <c r="M204" s="209" t="s">
        <v>474</v>
      </c>
      <c r="N204" s="209" t="s">
        <v>24</v>
      </c>
    </row>
    <row r="205" spans="2:15">
      <c r="B205" s="224" t="s">
        <v>478</v>
      </c>
      <c r="C205" s="225">
        <f t="shared" ref="C205:K205" si="2">SUMIF($M$7:$M$201,$N$205,C$7:C$201)</f>
        <v>0.25170139999999996</v>
      </c>
      <c r="D205" s="225">
        <f t="shared" si="2"/>
        <v>0.25170139999999996</v>
      </c>
      <c r="E205" s="225">
        <f t="shared" si="2"/>
        <v>0.25170139999999996</v>
      </c>
      <c r="F205" s="225">
        <f t="shared" si="2"/>
        <v>0.25170139999999996</v>
      </c>
      <c r="G205" s="225">
        <f t="shared" si="2"/>
        <v>0.25170139999999996</v>
      </c>
      <c r="H205" s="225">
        <f t="shared" si="2"/>
        <v>0.25170139999999996</v>
      </c>
      <c r="I205" s="225">
        <f t="shared" si="2"/>
        <v>0.25170139999999996</v>
      </c>
      <c r="J205" s="225">
        <f t="shared" si="2"/>
        <v>0.25170139999999996</v>
      </c>
      <c r="K205" s="227">
        <f t="shared" si="2"/>
        <v>0.25170139999999996</v>
      </c>
      <c r="M205" s="209" t="s">
        <v>474</v>
      </c>
      <c r="N205" s="209" t="s">
        <v>25</v>
      </c>
    </row>
    <row r="206" spans="2:15">
      <c r="B206" s="224" t="s">
        <v>479</v>
      </c>
      <c r="C206" s="225">
        <f t="shared" ref="C206:K206" si="3">SUMIF($M$7:$M$201,$N$206,C$7:C$201)</f>
        <v>0</v>
      </c>
      <c r="D206" s="225">
        <f t="shared" si="3"/>
        <v>0</v>
      </c>
      <c r="E206" s="221">
        <f t="shared" si="3"/>
        <v>0</v>
      </c>
      <c r="F206" s="225">
        <f t="shared" si="3"/>
        <v>0</v>
      </c>
      <c r="G206" s="225">
        <f t="shared" si="3"/>
        <v>0</v>
      </c>
      <c r="H206" s="225">
        <f t="shared" si="3"/>
        <v>0</v>
      </c>
      <c r="I206" s="226">
        <f t="shared" si="3"/>
        <v>0</v>
      </c>
      <c r="J206" s="226">
        <f t="shared" si="3"/>
        <v>0</v>
      </c>
      <c r="K206" s="227">
        <f t="shared" si="3"/>
        <v>0</v>
      </c>
      <c r="M206" s="209" t="s">
        <v>474</v>
      </c>
      <c r="N206" s="209" t="s">
        <v>239</v>
      </c>
    </row>
    <row r="207" spans="2:15">
      <c r="B207" s="224" t="s">
        <v>480</v>
      </c>
      <c r="C207" s="225">
        <f t="shared" ref="C207:K207" si="4">SUMIF($M$7:$M$201,$N$207,C$7:C$201)</f>
        <v>5.8581940000000006E-3</v>
      </c>
      <c r="D207" s="225">
        <f t="shared" si="4"/>
        <v>5.8581940000000006E-3</v>
      </c>
      <c r="E207" s="221">
        <f t="shared" si="4"/>
        <v>5.8581940000000006E-3</v>
      </c>
      <c r="F207" s="225">
        <f t="shared" si="4"/>
        <v>5.8581940000000006E-3</v>
      </c>
      <c r="G207" s="225">
        <f t="shared" si="4"/>
        <v>5.8581940000000006E-3</v>
      </c>
      <c r="H207" s="225">
        <f t="shared" si="4"/>
        <v>5.8581940000000006E-3</v>
      </c>
      <c r="I207" s="226">
        <f t="shared" si="4"/>
        <v>5.8581940000000006E-3</v>
      </c>
      <c r="J207" s="226">
        <f t="shared" si="4"/>
        <v>5.8581940000000006E-3</v>
      </c>
      <c r="K207" s="227">
        <f t="shared" si="4"/>
        <v>5.8581940000000006E-3</v>
      </c>
      <c r="M207" s="209" t="s">
        <v>474</v>
      </c>
      <c r="N207" s="209" t="s">
        <v>430</v>
      </c>
    </row>
    <row r="208" spans="2:15">
      <c r="B208" s="224" t="s">
        <v>481</v>
      </c>
      <c r="C208" s="225">
        <f t="shared" ref="C208:K208" si="5">SUMIF($M$7:$M$201,$N$208,C$7:C$201)</f>
        <v>1.0002887750400001E-3</v>
      </c>
      <c r="D208" s="225">
        <f t="shared" si="5"/>
        <v>2.2103535850499997E-3</v>
      </c>
      <c r="E208" s="221">
        <f t="shared" si="5"/>
        <v>1.56191685942E-3</v>
      </c>
      <c r="F208" s="225">
        <f t="shared" si="5"/>
        <v>1.6415129032470003E-3</v>
      </c>
      <c r="G208" s="225">
        <f t="shared" si="5"/>
        <v>2.0584428326999998E-3</v>
      </c>
      <c r="H208" s="225">
        <f t="shared" si="5"/>
        <v>2.0584428326999998E-3</v>
      </c>
      <c r="I208" s="226">
        <f t="shared" si="5"/>
        <v>2.0584428326999998E-3</v>
      </c>
      <c r="J208" s="226">
        <f t="shared" si="5"/>
        <v>2.0584428326999998E-3</v>
      </c>
      <c r="K208" s="227">
        <f t="shared" si="5"/>
        <v>2.0584428326999998E-3</v>
      </c>
      <c r="M208" s="209" t="s">
        <v>474</v>
      </c>
      <c r="N208" s="209" t="s">
        <v>431</v>
      </c>
    </row>
    <row r="209" spans="2:11" ht="12" customHeight="1" thickBot="1">
      <c r="B209" s="234"/>
      <c r="C209" s="235"/>
      <c r="D209" s="235"/>
      <c r="E209" s="236"/>
      <c r="F209" s="235"/>
      <c r="G209" s="235"/>
      <c r="H209" s="235"/>
      <c r="I209" s="237"/>
      <c r="J209" s="237"/>
      <c r="K209" s="238"/>
    </row>
    <row r="210" spans="2:11">
      <c r="B210" s="239" t="s">
        <v>24</v>
      </c>
      <c r="C210" s="240">
        <f t="shared" ref="C210:K210" si="6">SUMIF($N$7:$N$208,$B$210,C$7:C$208)</f>
        <v>4.8148789943208463</v>
      </c>
      <c r="D210" s="240">
        <f t="shared" si="6"/>
        <v>4.8153956609875133</v>
      </c>
      <c r="E210" s="240">
        <f t="shared" si="6"/>
        <v>4.8179789943208462</v>
      </c>
      <c r="F210" s="240">
        <f t="shared" si="6"/>
        <v>4.8179789943208462</v>
      </c>
      <c r="G210" s="240">
        <f t="shared" si="6"/>
        <v>4.8179789943208462</v>
      </c>
      <c r="H210" s="240">
        <f t="shared" si="6"/>
        <v>4.8179789943208462</v>
      </c>
      <c r="I210" s="241">
        <f t="shared" si="6"/>
        <v>4.8179789943208462</v>
      </c>
      <c r="J210" s="241">
        <f t="shared" si="6"/>
        <v>4.8179789943208462</v>
      </c>
      <c r="K210" s="242">
        <f t="shared" si="6"/>
        <v>4.8179789943208462</v>
      </c>
    </row>
    <row r="211" spans="2:11">
      <c r="B211" s="239" t="s">
        <v>25</v>
      </c>
      <c r="C211" s="243">
        <f t="shared" ref="C211:K211" si="7">SUMIF($N$7:$N$208,$B$211,C$7:C$208)</f>
        <v>1.2747013999999999</v>
      </c>
      <c r="D211" s="243">
        <f t="shared" si="7"/>
        <v>1.3057013999999998</v>
      </c>
      <c r="E211" s="243">
        <f t="shared" si="7"/>
        <v>1.3057013999999998</v>
      </c>
      <c r="F211" s="243">
        <f t="shared" si="7"/>
        <v>1.3057013999999998</v>
      </c>
      <c r="G211" s="243">
        <f t="shared" si="7"/>
        <v>1.3057013999999998</v>
      </c>
      <c r="H211" s="243">
        <f t="shared" si="7"/>
        <v>1.3057013999999998</v>
      </c>
      <c r="I211" s="244">
        <f t="shared" si="7"/>
        <v>1.3057013999999998</v>
      </c>
      <c r="J211" s="244">
        <f t="shared" si="7"/>
        <v>1.3057013999999998</v>
      </c>
      <c r="K211" s="245">
        <f t="shared" si="7"/>
        <v>1.3057013999999998</v>
      </c>
    </row>
    <row r="212" spans="2:11">
      <c r="B212" s="239" t="s">
        <v>239</v>
      </c>
      <c r="C212" s="243">
        <f t="shared" ref="C212:K212" si="8">SUMIF($N$7:$N$208,$B$212,C$7:C$208)</f>
        <v>0</v>
      </c>
      <c r="D212" s="243">
        <f t="shared" si="8"/>
        <v>0</v>
      </c>
      <c r="E212" s="243">
        <f t="shared" si="8"/>
        <v>0</v>
      </c>
      <c r="F212" s="243">
        <f t="shared" si="8"/>
        <v>0</v>
      </c>
      <c r="G212" s="243">
        <f t="shared" si="8"/>
        <v>0</v>
      </c>
      <c r="H212" s="243">
        <f t="shared" si="8"/>
        <v>0</v>
      </c>
      <c r="I212" s="244">
        <f t="shared" si="8"/>
        <v>0</v>
      </c>
      <c r="J212" s="244">
        <f t="shared" si="8"/>
        <v>0</v>
      </c>
      <c r="K212" s="245">
        <f t="shared" si="8"/>
        <v>0</v>
      </c>
    </row>
    <row r="213" spans="2:11">
      <c r="B213" s="239" t="s">
        <v>429</v>
      </c>
      <c r="C213" s="243">
        <f t="shared" ref="C213:K213" si="9">SUMIF($N$7:$N$208,$B$213,C$7:C$208)</f>
        <v>0.60870056376035797</v>
      </c>
      <c r="D213" s="243">
        <f t="shared" si="9"/>
        <v>1.2765484783125474</v>
      </c>
      <c r="E213" s="243">
        <f t="shared" si="9"/>
        <v>2.1454203227136466</v>
      </c>
      <c r="F213" s="243">
        <f t="shared" si="9"/>
        <v>2.8011177310518489</v>
      </c>
      <c r="G213" s="243">
        <f t="shared" si="9"/>
        <v>3.0093453745533294</v>
      </c>
      <c r="H213" s="243">
        <f t="shared" si="9"/>
        <v>3.0093453745533294</v>
      </c>
      <c r="I213" s="244">
        <f t="shared" si="9"/>
        <v>3.0093453745533294</v>
      </c>
      <c r="J213" s="244">
        <f t="shared" si="9"/>
        <v>3.0093453745533294</v>
      </c>
      <c r="K213" s="245">
        <f t="shared" si="9"/>
        <v>3.0093453745533294</v>
      </c>
    </row>
    <row r="214" spans="2:11">
      <c r="B214" s="239" t="s">
        <v>430</v>
      </c>
      <c r="C214" s="243">
        <f t="shared" ref="C214:K214" si="10">SUMIF($N$7:$N$208,$B$214,C$7:C$208)</f>
        <v>1.9886181940000001</v>
      </c>
      <c r="D214" s="243">
        <f t="shared" si="10"/>
        <v>1.9886181940000001</v>
      </c>
      <c r="E214" s="243">
        <f t="shared" si="10"/>
        <v>1.9886181940000001</v>
      </c>
      <c r="F214" s="243">
        <f t="shared" si="10"/>
        <v>1.9886181940000001</v>
      </c>
      <c r="G214" s="243">
        <f t="shared" si="10"/>
        <v>1.9886181940000001</v>
      </c>
      <c r="H214" s="243">
        <f t="shared" si="10"/>
        <v>1.9886181940000001</v>
      </c>
      <c r="I214" s="244">
        <f t="shared" si="10"/>
        <v>1.9886181940000001</v>
      </c>
      <c r="J214" s="244">
        <f t="shared" si="10"/>
        <v>1.9886181940000001</v>
      </c>
      <c r="K214" s="245">
        <f t="shared" si="10"/>
        <v>1.9886181940000001</v>
      </c>
    </row>
    <row r="215" spans="2:11">
      <c r="B215" s="239" t="s">
        <v>431</v>
      </c>
      <c r="C215" s="243">
        <f t="shared" ref="C215:K215" si="11">SUMIF($N$7:$N$208,$B$215,C$7:C$208)</f>
        <v>0.22486423789916571</v>
      </c>
      <c r="D215" s="243">
        <f t="shared" si="11"/>
        <v>0.23558181380505003</v>
      </c>
      <c r="E215" s="243">
        <f t="shared" si="11"/>
        <v>0.23654673735942003</v>
      </c>
      <c r="F215" s="243">
        <f t="shared" si="11"/>
        <v>0.27938490406424699</v>
      </c>
      <c r="G215" s="243">
        <f t="shared" si="11"/>
        <v>0.29768433183269999</v>
      </c>
      <c r="H215" s="243">
        <f t="shared" si="11"/>
        <v>0.29768433183269999</v>
      </c>
      <c r="I215" s="244">
        <f t="shared" si="11"/>
        <v>0.29768433183269999</v>
      </c>
      <c r="J215" s="244">
        <f t="shared" si="11"/>
        <v>0.29768433183269999</v>
      </c>
      <c r="K215" s="245">
        <f t="shared" si="11"/>
        <v>0.29768433183269999</v>
      </c>
    </row>
    <row r="216" spans="2:11">
      <c r="B216" s="246" t="s">
        <v>476</v>
      </c>
      <c r="C216" s="247">
        <f t="shared" ref="C216:K217" si="12">SUMIF($O$7:$O$208,$B216,C$7:C$208)</f>
        <v>0.14773405772688464</v>
      </c>
      <c r="D216" s="247">
        <f t="shared" si="12"/>
        <v>0.36321505217494815</v>
      </c>
      <c r="E216" s="247">
        <f t="shared" si="12"/>
        <v>0.64514140111604734</v>
      </c>
      <c r="F216" s="247">
        <f t="shared" si="12"/>
        <v>0.98523266678013588</v>
      </c>
      <c r="G216" s="247">
        <f t="shared" si="12"/>
        <v>1.0870454963690079</v>
      </c>
      <c r="H216" s="247">
        <f t="shared" si="12"/>
        <v>1.0870454963690079</v>
      </c>
      <c r="I216" s="247">
        <f t="shared" si="12"/>
        <v>1.0870454963690079</v>
      </c>
      <c r="J216" s="247">
        <f t="shared" si="12"/>
        <v>1.0870454963690079</v>
      </c>
      <c r="K216" s="248">
        <f t="shared" si="12"/>
        <v>1.0870454963690079</v>
      </c>
    </row>
    <row r="217" spans="2:11" ht="13.5" thickBot="1">
      <c r="B217" s="246" t="s">
        <v>475</v>
      </c>
      <c r="C217" s="247">
        <f t="shared" si="12"/>
        <v>7.863699432084717E-2</v>
      </c>
      <c r="D217" s="247">
        <f t="shared" si="12"/>
        <v>7.863699432084717E-2</v>
      </c>
      <c r="E217" s="247">
        <f t="shared" si="12"/>
        <v>7.863699432084717E-2</v>
      </c>
      <c r="F217" s="247">
        <f t="shared" si="12"/>
        <v>7.863699432084717E-2</v>
      </c>
      <c r="G217" s="247">
        <f t="shared" si="12"/>
        <v>7.863699432084717E-2</v>
      </c>
      <c r="H217" s="247">
        <f t="shared" si="12"/>
        <v>7.863699432084717E-2</v>
      </c>
      <c r="I217" s="247">
        <f t="shared" si="12"/>
        <v>7.863699432084717E-2</v>
      </c>
      <c r="J217" s="247">
        <f t="shared" si="12"/>
        <v>7.863699432084717E-2</v>
      </c>
      <c r="K217" s="248">
        <f t="shared" si="12"/>
        <v>7.863699432084717E-2</v>
      </c>
    </row>
    <row r="218" spans="2:11" ht="13.5" thickBot="1">
      <c r="B218" s="249" t="s">
        <v>428</v>
      </c>
      <c r="C218" s="250">
        <f t="shared" ref="C218:K218" si="13">SUM(C210:C215)</f>
        <v>8.9117633899803703</v>
      </c>
      <c r="D218" s="250">
        <f t="shared" si="13"/>
        <v>9.6218455471051101</v>
      </c>
      <c r="E218" s="250">
        <f t="shared" si="13"/>
        <v>10.494265648393915</v>
      </c>
      <c r="F218" s="250">
        <f t="shared" si="13"/>
        <v>11.192801223436945</v>
      </c>
      <c r="G218" s="250">
        <f t="shared" si="13"/>
        <v>11.419328294706878</v>
      </c>
      <c r="H218" s="250">
        <f t="shared" si="13"/>
        <v>11.419328294706878</v>
      </c>
      <c r="I218" s="251">
        <f t="shared" si="13"/>
        <v>11.419328294706878</v>
      </c>
      <c r="J218" s="251">
        <f t="shared" si="13"/>
        <v>11.419328294706878</v>
      </c>
      <c r="K218" s="252">
        <f t="shared" si="13"/>
        <v>11.419328294706878</v>
      </c>
    </row>
    <row r="219" spans="2:11" ht="12" customHeight="1" thickTop="1">
      <c r="C219" s="253">
        <v>0</v>
      </c>
      <c r="D219" s="253">
        <v>0</v>
      </c>
      <c r="E219" s="253">
        <v>0</v>
      </c>
      <c r="F219" s="253">
        <v>0</v>
      </c>
      <c r="G219" s="253">
        <v>0</v>
      </c>
      <c r="H219" s="253">
        <v>0</v>
      </c>
      <c r="I219" s="253">
        <v>0</v>
      </c>
      <c r="J219" s="253">
        <v>0</v>
      </c>
      <c r="K219" s="253">
        <v>0</v>
      </c>
    </row>
    <row r="220" spans="2:11" ht="13.5" thickBot="1">
      <c r="C220" s="253">
        <f t="shared" ref="C220:K220" si="14">C202-C218</f>
        <v>0</v>
      </c>
      <c r="D220" s="253">
        <f t="shared" si="14"/>
        <v>0</v>
      </c>
      <c r="E220" s="253">
        <f t="shared" si="14"/>
        <v>0</v>
      </c>
      <c r="F220" s="253">
        <f t="shared" si="14"/>
        <v>0</v>
      </c>
      <c r="G220" s="253">
        <f t="shared" si="14"/>
        <v>0</v>
      </c>
      <c r="H220" s="253">
        <f t="shared" si="14"/>
        <v>0</v>
      </c>
      <c r="I220" s="253">
        <f t="shared" si="14"/>
        <v>0</v>
      </c>
      <c r="J220" s="253">
        <f t="shared" si="14"/>
        <v>0</v>
      </c>
      <c r="K220" s="253">
        <f t="shared" si="14"/>
        <v>0</v>
      </c>
    </row>
    <row r="221" spans="2:11" ht="15.75" thickTop="1">
      <c r="B221" s="254" t="s">
        <v>24</v>
      </c>
      <c r="C221" s="255">
        <f>C210/C$218</f>
        <v>0.54028353128565865</v>
      </c>
      <c r="D221" s="255">
        <f t="shared" ref="D221:K221" si="15">D210/D$218</f>
        <v>0.5004648679313195</v>
      </c>
      <c r="E221" s="255">
        <f t="shared" si="15"/>
        <v>0.45910587322117286</v>
      </c>
      <c r="F221" s="255">
        <f t="shared" si="15"/>
        <v>0.43045336892361979</v>
      </c>
      <c r="G221" s="255">
        <f t="shared" si="15"/>
        <v>0.42191439548629939</v>
      </c>
      <c r="H221" s="255">
        <f t="shared" si="15"/>
        <v>0.42191439548629939</v>
      </c>
      <c r="I221" s="255">
        <f t="shared" si="15"/>
        <v>0.42191439548629939</v>
      </c>
      <c r="J221" s="255">
        <f t="shared" si="15"/>
        <v>0.42191439548629939</v>
      </c>
      <c r="K221" s="256">
        <f t="shared" si="15"/>
        <v>0.42191439548629939</v>
      </c>
    </row>
    <row r="222" spans="2:11" ht="15">
      <c r="B222" s="257" t="s">
        <v>25</v>
      </c>
      <c r="C222" s="258">
        <f t="shared" ref="C222:K226" si="16">C211/C$218</f>
        <v>0.14303582178058788</v>
      </c>
      <c r="D222" s="258">
        <f t="shared" si="16"/>
        <v>0.13570176257847347</v>
      </c>
      <c r="E222" s="258">
        <f t="shared" si="16"/>
        <v>0.12442046387493819</v>
      </c>
      <c r="F222" s="258">
        <f t="shared" si="16"/>
        <v>0.1166554621970729</v>
      </c>
      <c r="G222" s="258">
        <f t="shared" si="16"/>
        <v>0.11434134883443385</v>
      </c>
      <c r="H222" s="258">
        <f t="shared" si="16"/>
        <v>0.11434134883443385</v>
      </c>
      <c r="I222" s="258">
        <f t="shared" si="16"/>
        <v>0.11434134883443385</v>
      </c>
      <c r="J222" s="258">
        <f t="shared" si="16"/>
        <v>0.11434134883443385</v>
      </c>
      <c r="K222" s="259">
        <f t="shared" si="16"/>
        <v>0.11434134883443385</v>
      </c>
    </row>
    <row r="223" spans="2:11" ht="15">
      <c r="B223" s="257" t="s">
        <v>239</v>
      </c>
      <c r="C223" s="258">
        <f t="shared" si="16"/>
        <v>0</v>
      </c>
      <c r="D223" s="258">
        <f t="shared" si="16"/>
        <v>0</v>
      </c>
      <c r="E223" s="258">
        <f t="shared" si="16"/>
        <v>0</v>
      </c>
      <c r="F223" s="258">
        <f t="shared" si="16"/>
        <v>0</v>
      </c>
      <c r="G223" s="258">
        <f t="shared" si="16"/>
        <v>0</v>
      </c>
      <c r="H223" s="258">
        <f t="shared" si="16"/>
        <v>0</v>
      </c>
      <c r="I223" s="258">
        <f t="shared" si="16"/>
        <v>0</v>
      </c>
      <c r="J223" s="258">
        <f t="shared" si="16"/>
        <v>0</v>
      </c>
      <c r="K223" s="259">
        <f t="shared" si="16"/>
        <v>0</v>
      </c>
    </row>
    <row r="224" spans="2:11" ht="15">
      <c r="B224" s="257" t="s">
        <v>429</v>
      </c>
      <c r="C224" s="258">
        <f t="shared" si="16"/>
        <v>6.8303043642824857E-2</v>
      </c>
      <c r="D224" s="258">
        <f t="shared" si="16"/>
        <v>0.13267189460306997</v>
      </c>
      <c r="E224" s="258">
        <f t="shared" si="16"/>
        <v>0.20443739415363385</v>
      </c>
      <c r="F224" s="258">
        <f t="shared" si="16"/>
        <v>0.25026065192567737</v>
      </c>
      <c r="G224" s="258">
        <f t="shared" si="16"/>
        <v>0.26353085723511693</v>
      </c>
      <c r="H224" s="258">
        <f t="shared" si="16"/>
        <v>0.26353085723511693</v>
      </c>
      <c r="I224" s="258">
        <f t="shared" si="16"/>
        <v>0.26353085723511693</v>
      </c>
      <c r="J224" s="258">
        <f t="shared" si="16"/>
        <v>0.26353085723511693</v>
      </c>
      <c r="K224" s="259">
        <f t="shared" si="16"/>
        <v>0.26353085723511693</v>
      </c>
    </row>
    <row r="225" spans="2:11" ht="15">
      <c r="B225" s="257" t="s">
        <v>430</v>
      </c>
      <c r="C225" s="258">
        <f t="shared" si="16"/>
        <v>0.22314530884379555</v>
      </c>
      <c r="D225" s="258">
        <f t="shared" si="16"/>
        <v>0.20667741799267486</v>
      </c>
      <c r="E225" s="258">
        <f t="shared" si="16"/>
        <v>0.18949569799620483</v>
      </c>
      <c r="F225" s="258">
        <f t="shared" si="16"/>
        <v>0.1776693925231132</v>
      </c>
      <c r="G225" s="258">
        <f t="shared" si="16"/>
        <v>0.17414493590851315</v>
      </c>
      <c r="H225" s="258">
        <f t="shared" si="16"/>
        <v>0.17414493590851315</v>
      </c>
      <c r="I225" s="258">
        <f t="shared" si="16"/>
        <v>0.17414493590851315</v>
      </c>
      <c r="J225" s="258">
        <f t="shared" si="16"/>
        <v>0.17414493590851315</v>
      </c>
      <c r="K225" s="259">
        <f t="shared" si="16"/>
        <v>0.17414493590851315</v>
      </c>
    </row>
    <row r="226" spans="2:11" ht="15.75" thickBot="1">
      <c r="B226" s="260" t="s">
        <v>431</v>
      </c>
      <c r="C226" s="261">
        <f t="shared" si="16"/>
        <v>2.5232294447133097E-2</v>
      </c>
      <c r="D226" s="261">
        <f t="shared" si="16"/>
        <v>2.4484056894462276E-2</v>
      </c>
      <c r="E226" s="261">
        <f t="shared" si="16"/>
        <v>2.2540570754050054E-2</v>
      </c>
      <c r="F226" s="261">
        <f t="shared" si="16"/>
        <v>2.4961124430516509E-2</v>
      </c>
      <c r="G226" s="261">
        <f t="shared" si="16"/>
        <v>2.6068462535636491E-2</v>
      </c>
      <c r="H226" s="261">
        <f t="shared" si="16"/>
        <v>2.6068462535636491E-2</v>
      </c>
      <c r="I226" s="261">
        <f t="shared" si="16"/>
        <v>2.6068462535636491E-2</v>
      </c>
      <c r="J226" s="261">
        <f t="shared" si="16"/>
        <v>2.6068462535636491E-2</v>
      </c>
      <c r="K226" s="262">
        <f t="shared" si="16"/>
        <v>2.6068462535636491E-2</v>
      </c>
    </row>
    <row r="227" spans="2:11" ht="13.5" thickTop="1">
      <c r="C227" s="263">
        <f>1-SUM(C221:C226)</f>
        <v>0</v>
      </c>
      <c r="D227" s="263">
        <f t="shared" ref="D227:K227" si="17">1-SUM(D221:D226)</f>
        <v>0</v>
      </c>
      <c r="E227" s="263">
        <f t="shared" si="17"/>
        <v>0</v>
      </c>
      <c r="F227" s="263">
        <f t="shared" si="17"/>
        <v>0</v>
      </c>
      <c r="G227" s="263">
        <f t="shared" si="17"/>
        <v>0</v>
      </c>
      <c r="H227" s="263">
        <f t="shared" si="17"/>
        <v>0</v>
      </c>
      <c r="I227" s="263">
        <f t="shared" si="17"/>
        <v>0</v>
      </c>
      <c r="J227" s="263">
        <f t="shared" si="17"/>
        <v>0</v>
      </c>
      <c r="K227" s="263">
        <f t="shared" si="17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C4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C3</xm:sqref>
        </x14:dataValidation>
        <x14:dataValidation type="list" allowBlank="1" showInputMessage="1" showErrorMessage="1">
          <x14:formula1>
            <xm:f>'C:\Users\Rorvis\Downloads\[DataAnnex_Global_NonCO2_Projections_Dec2012_KSA.xlsx]Lists'!#REF!</xm:f>
          </x14:formula1>
          <xm:sqref>C2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83</vt:i4>
      </vt:variant>
      <vt:variant>
        <vt:lpstr>Named Ranges</vt:lpstr>
      </vt:variant>
      <vt:variant>
        <vt:i4>3</vt:i4>
      </vt:variant>
    </vt:vector>
  </HeadingPairs>
  <TitlesOfParts>
    <vt:vector size="86" baseType="lpstr">
      <vt:lpstr>About</vt:lpstr>
      <vt:lpstr>Country Selector</vt:lpstr>
      <vt:lpstr>Saudi Arabia share</vt:lpstr>
      <vt:lpstr>BAU Process Emissions</vt:lpstr>
      <vt:lpstr>Cross-Page Data</vt:lpstr>
      <vt:lpstr>Process Emissions Multipliers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Baselines</vt:lpstr>
      <vt:lpstr>Coal mining 2010</vt:lpstr>
      <vt:lpstr>Coal mining 2020</vt:lpstr>
      <vt:lpstr>Coal mining 2030</vt:lpstr>
      <vt:lpstr>Chemicals Baselines</vt:lpstr>
      <vt:lpstr>Chemicals 2010</vt:lpstr>
      <vt:lpstr>Chemicals 2020</vt:lpstr>
      <vt:lpstr>Chemicals 2030</vt:lpstr>
      <vt:lpstr>NGPS Baselines</vt:lpstr>
      <vt:lpstr>NGPS 2010</vt:lpstr>
      <vt:lpstr>NGPS 2020</vt:lpstr>
      <vt:lpstr>NGPS 2030</vt:lpstr>
      <vt:lpstr>Waste Baselines</vt:lpstr>
      <vt:lpstr>Waste 2010</vt:lpstr>
      <vt:lpstr>Waste 2020</vt:lpstr>
      <vt:lpstr>Waste 2030</vt:lpstr>
      <vt:lpstr>Other Baselines</vt:lpstr>
      <vt:lpstr>Other 2010</vt:lpstr>
      <vt:lpstr>Other 2020</vt:lpstr>
      <vt:lpstr>Other 2030</vt:lpstr>
      <vt:lpstr>Soil Baselines</vt:lpstr>
      <vt:lpstr>Soil 2010</vt:lpstr>
      <vt:lpstr>Soil 2020</vt:lpstr>
      <vt:lpstr>Soil 2030</vt:lpstr>
      <vt:lpstr>Rice Baselines</vt:lpstr>
      <vt:lpstr>Ric 2010</vt:lpstr>
      <vt:lpstr>Ric 2020</vt:lpstr>
      <vt:lpstr>Ric 2030</vt:lpstr>
      <vt:lpstr>Livestock Baselines</vt:lpstr>
      <vt:lpstr>Liv 2010</vt:lpstr>
      <vt:lpstr>Liv 2020</vt:lpstr>
      <vt:lpstr>Liv 2030</vt:lpstr>
      <vt:lpstr>AgSoils</vt:lpstr>
      <vt:lpstr>Enteric</vt:lpstr>
      <vt:lpstr>MMCH4</vt:lpstr>
      <vt:lpstr>MMN2O</vt:lpstr>
      <vt:lpstr>Rice</vt:lpstr>
      <vt:lpstr>OtherAgCH4</vt:lpstr>
      <vt:lpstr>OtherAgN2O</vt:lpstr>
      <vt:lpstr>Biomass CH4</vt:lpstr>
      <vt:lpstr>Biomass N2O</vt:lpstr>
      <vt:lpstr>Coal</vt:lpstr>
      <vt:lpstr>NGO</vt:lpstr>
      <vt:lpstr>StatMobCH4</vt:lpstr>
      <vt:lpstr>StatMobN2O</vt:lpstr>
      <vt:lpstr>OtherEnergyCH4</vt:lpstr>
      <vt:lpstr>OtherEnergyN2O</vt:lpstr>
      <vt:lpstr>NitricAdipic</vt:lpstr>
      <vt:lpstr>Al</vt:lpstr>
      <vt:lpstr>EPS</vt:lpstr>
      <vt:lpstr>FPD</vt:lpstr>
      <vt:lpstr>HCFC22</vt:lpstr>
      <vt:lpstr>Magnesium</vt:lpstr>
      <vt:lpstr>ODS Sub</vt:lpstr>
      <vt:lpstr>PV</vt:lpstr>
      <vt:lpstr>Semi</vt:lpstr>
      <vt:lpstr>OtherIPCH4</vt:lpstr>
      <vt:lpstr>OtherIPN2O</vt:lpstr>
      <vt:lpstr>Sewage</vt:lpstr>
      <vt:lpstr>Landfill</vt:lpstr>
      <vt:lpstr>Wastewater</vt:lpstr>
      <vt:lpstr>OtherWasteCH4</vt:lpstr>
      <vt:lpstr>OtherWasteN2O</vt:lpstr>
      <vt:lpstr>CH4_to_CO2e</vt:lpstr>
      <vt:lpstr>N2O_to_CO2e</vt:lpstr>
      <vt:lpstr>Regions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2015-06-26T00:17:38Z</dcterms:created>
  <dcterms:modified xsi:type="dcterms:W3CDTF">2019-05-02T17:59:13Z</dcterms:modified>
</cp:coreProperties>
</file>