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Models\eps-1.5.0-saudiarabia-wipA\InputData\indst\TNRbI\"/>
    </mc:Choice>
  </mc:AlternateContent>
  <bookViews>
    <workbookView xWindow="0" yWindow="0" windowWidth="25815" windowHeight="11310"/>
  </bookViews>
  <sheets>
    <sheet name="About" sheetId="1" r:id="rId1"/>
    <sheet name="OECD Crosswalk" sheetId="20" r:id="rId2"/>
    <sheet name="OECD Data IO Table - Total" sheetId="18" r:id="rId3"/>
    <sheet name="Industry Fuel Use" sheetId="24" r:id="rId4"/>
    <sheet name="TNRbI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D3" i="7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D4" i="7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D5" i="7"/>
  <c r="E5" i="7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AJ5" i="7" s="1"/>
  <c r="AK5" i="7" s="1"/>
  <c r="D6" i="7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D7" i="7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D8" i="7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AI8" i="7" s="1"/>
  <c r="AJ8" i="7" s="1"/>
  <c r="AK8" i="7" s="1"/>
  <c r="D9" i="7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AD9" i="7" s="1"/>
  <c r="AE9" i="7" s="1"/>
  <c r="AF9" i="7" s="1"/>
  <c r="AG9" i="7" s="1"/>
  <c r="AH9" i="7" s="1"/>
  <c r="AI9" i="7" s="1"/>
  <c r="AJ9" i="7" s="1"/>
  <c r="AK9" i="7" s="1"/>
  <c r="C7" i="7"/>
  <c r="C6" i="7"/>
  <c r="C3" i="7"/>
  <c r="C4" i="7"/>
  <c r="C5" i="7"/>
  <c r="C8" i="7"/>
  <c r="C9" i="7"/>
  <c r="C2" i="7"/>
  <c r="B4" i="7" l="1"/>
  <c r="B5" i="7"/>
  <c r="B6" i="7"/>
  <c r="B7" i="7"/>
  <c r="B8" i="7"/>
  <c r="B9" i="7"/>
  <c r="B2" i="7"/>
  <c r="AX11" i="18"/>
  <c r="AX12" i="18"/>
  <c r="AX13" i="18"/>
  <c r="AX14" i="18"/>
  <c r="AX15" i="18"/>
  <c r="AX16" i="18"/>
  <c r="AX17" i="18"/>
  <c r="AX18" i="18"/>
  <c r="AX19" i="18"/>
  <c r="AX20" i="18"/>
  <c r="AX21" i="18"/>
  <c r="AX22" i="18"/>
  <c r="AX23" i="18"/>
  <c r="AX24" i="18"/>
  <c r="AX25" i="18"/>
  <c r="AX26" i="18"/>
  <c r="AX27" i="18"/>
  <c r="AX28" i="18"/>
  <c r="AX29" i="18"/>
  <c r="AX30" i="18"/>
  <c r="AX31" i="18"/>
  <c r="AX32" i="18"/>
  <c r="AX33" i="18"/>
  <c r="AX34" i="18"/>
  <c r="AX35" i="18"/>
  <c r="AX36" i="18"/>
  <c r="AX37" i="18"/>
  <c r="AX38" i="18"/>
  <c r="AX39" i="18"/>
  <c r="AX40" i="18"/>
  <c r="AX41" i="18"/>
  <c r="AX42" i="18"/>
  <c r="AX43" i="18"/>
  <c r="AX44" i="18"/>
  <c r="AX45" i="18"/>
  <c r="AX46" i="18"/>
  <c r="AX47" i="18"/>
  <c r="AX48" i="18"/>
  <c r="AX49" i="18"/>
  <c r="AX50" i="18"/>
  <c r="AX51" i="18"/>
  <c r="AX10" i="18"/>
  <c r="B11" i="18" l="1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10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AK3" i="18"/>
  <c r="AL3" i="18"/>
  <c r="AM3" i="18"/>
  <c r="AN3" i="18"/>
  <c r="AO3" i="18"/>
  <c r="AP3" i="18"/>
  <c r="AQ3" i="18"/>
  <c r="AR3" i="18"/>
  <c r="AS3" i="18"/>
  <c r="AT3" i="18"/>
  <c r="AU3" i="18"/>
  <c r="AV3" i="18"/>
  <c r="AW3" i="18"/>
  <c r="E3" i="18"/>
  <c r="D1" i="18"/>
  <c r="A11" i="18" l="1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10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AP2" i="18"/>
  <c r="AQ2" i="18"/>
  <c r="AR2" i="18"/>
  <c r="AS2" i="18"/>
  <c r="AT2" i="18"/>
  <c r="AU2" i="18"/>
  <c r="AV2" i="18"/>
  <c r="AW2" i="18"/>
  <c r="E2" i="18"/>
</calcChain>
</file>

<file path=xl/sharedStrings.xml><?xml version="1.0" encoding="utf-8"?>
<sst xmlns="http://schemas.openxmlformats.org/spreadsheetml/2006/main" count="808" uniqueCount="254">
  <si>
    <t>Sources:</t>
  </si>
  <si>
    <t>Cement and other carbonate use</t>
  </si>
  <si>
    <t>Natural gas and petroleum systems</t>
  </si>
  <si>
    <t>Iron and steel</t>
  </si>
  <si>
    <t>Chemicals</t>
  </si>
  <si>
    <t>Waste management</t>
  </si>
  <si>
    <t>Agriculture</t>
  </si>
  <si>
    <t>Other industries</t>
  </si>
  <si>
    <t>government</t>
  </si>
  <si>
    <t>foreign entities</t>
  </si>
  <si>
    <t>Notes</t>
  </si>
  <si>
    <t>Iron &amp; Steel</t>
  </si>
  <si>
    <t>Rows show which industries are supplying the demanded goods.</t>
  </si>
  <si>
    <t>Columns show the industry/entity demanding goods.</t>
  </si>
  <si>
    <t>Cement</t>
  </si>
  <si>
    <t>2015</t>
  </si>
  <si>
    <t>Coal mining</t>
  </si>
  <si>
    <t>nonenergy industries</t>
  </si>
  <si>
    <t>labor and consumers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</si>
  <si>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</si>
  <si>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</si>
  <si>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</si>
  <si>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</si>
  <si>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</si>
  <si>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Variable</t>
  </si>
  <si>
    <t>TTL: Total</t>
  </si>
  <si>
    <t>Country</t>
  </si>
  <si>
    <t>SAU: Saudi Arabia</t>
  </si>
  <si>
    <t>Time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</si>
  <si>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</si>
  <si>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</si>
  <si>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</si>
  <si>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</si>
  <si>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</si>
  <si>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</si>
  <si>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</si>
  <si>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</si>
  <si>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</si>
  <si>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</si>
  <si>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</si>
  <si>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</si>
  <si>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</si>
  <si>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</si>
  <si>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</si>
  <si>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</si>
  <si>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</si>
  <si>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</si>
  <si>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</si>
  <si>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</si>
  <si>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</si>
  <si>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</si>
  <si>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</si>
  <si>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</si>
  <si>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</si>
  <si>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</si>
  <si>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</si>
  <si>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</si>
  <si>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</si>
  <si>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</si>
  <si>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</si>
  <si>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</si>
  <si>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</si>
  <si>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</si>
  <si>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</si>
  <si>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</si>
  <si>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</si>
  <si>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</si>
  <si>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</si>
  <si>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</si>
  <si>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</si>
  <si>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</si>
  <si>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</si>
  <si>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</si>
  <si>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</si>
  <si>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</si>
  <si>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</si>
  <si>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</si>
  <si>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</si>
  <si>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</si>
  <si>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</si>
  <si>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</si>
  <si>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</si>
  <si>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</si>
  <si>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</si>
  <si>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</si>
  <si>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</si>
  <si>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</si>
  <si>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</si>
  <si>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</si>
  <si>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</si>
  <si>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</si>
  <si>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</si>
  <si>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</si>
  <si>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</si>
  <si>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</si>
  <si>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</si>
  <si>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</si>
  <si>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</si>
  <si>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</si>
  <si>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</si>
  <si>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</si>
  <si>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</si>
  <si>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</si>
  <si>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</si>
  <si>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</si>
  <si>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</si>
  <si>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</si>
  <si>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</si>
  <si>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</si>
  <si>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</si>
  <si>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</si>
  <si>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</si>
  <si>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</si>
  <si>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</si>
  <si>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</si>
  <si>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</si>
  <si>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</si>
  <si>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</si>
  <si>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</si>
  <si>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28 Aug 2019 20:27 UTC (GMT) from OECD.Stat</t>
  </si>
  <si>
    <t>LABR: Compensation of employees</t>
  </si>
  <si>
    <t>OTXS: Other taxes less subsidies on production</t>
  </si>
  <si>
    <t>GOPS: Gross operating surplus and mixed income</t>
  </si>
  <si>
    <t>OECD Name</t>
  </si>
  <si>
    <t>Fraction of Good Purchased Category</t>
  </si>
  <si>
    <t>energy suppliers</t>
  </si>
  <si>
    <t>taxes</t>
  </si>
  <si>
    <t>total</t>
  </si>
  <si>
    <t>value add</t>
  </si>
  <si>
    <t>output</t>
  </si>
  <si>
    <t>capital formation</t>
  </si>
  <si>
    <t>inventory</t>
  </si>
  <si>
    <t>imports</t>
  </si>
  <si>
    <t>other</t>
  </si>
  <si>
    <t>Industry Category</t>
  </si>
  <si>
    <t>agriculture</t>
  </si>
  <si>
    <t>other industries</t>
  </si>
  <si>
    <t>chemicals</t>
  </si>
  <si>
    <t>natural gas and petroleum systems</t>
  </si>
  <si>
    <t>iron and steel</t>
  </si>
  <si>
    <t>From Sector</t>
  </si>
  <si>
    <t>Totals</t>
  </si>
  <si>
    <t>To Sector</t>
  </si>
  <si>
    <t>Organisation for Economic Co-operation and Development</t>
  </si>
  <si>
    <t>Interactive Data Tables: OECD.Stat</t>
  </si>
  <si>
    <t>https://stats.oecd.org</t>
  </si>
  <si>
    <t>Input Output Database: Input-Output Tables (IOTs) ISIC Rev. 4</t>
  </si>
  <si>
    <t>All Data</t>
  </si>
  <si>
    <t>OECD Data IO Table - Total</t>
  </si>
  <si>
    <t>Iron &amp; steel isn't separately broken out in trade statistics, so we use the share of all</t>
  </si>
  <si>
    <t>basic metals to represent iron and steel.</t>
  </si>
  <si>
    <t>Cement isn't separately broken out in the trade statistics, so we use the share of all</t>
  </si>
  <si>
    <t>other non-metallic mineral products to represent cement, in line with</t>
  </si>
  <si>
    <t>the UN's documentation (https://unstats.un.org/unsd/publication/SeriesM/seriesm_4rev4e.pdf)</t>
  </si>
  <si>
    <t>TNRbI Total Nonfuel Revenue by Industry</t>
  </si>
  <si>
    <t>Summed Fuel Use</t>
  </si>
  <si>
    <t>Sum of Final adjusted fuel consumption</t>
  </si>
  <si>
    <t>Year</t>
  </si>
  <si>
    <t>CC Name</t>
  </si>
  <si>
    <t>Industry</t>
  </si>
  <si>
    <t>Fuel Type</t>
  </si>
  <si>
    <t>EPS Fuel Type</t>
  </si>
  <si>
    <t>Cement.crude</t>
  </si>
  <si>
    <t>Arabheavy</t>
  </si>
  <si>
    <t>crude</t>
  </si>
  <si>
    <t>Cement.Electricity</t>
  </si>
  <si>
    <t>Electricity</t>
  </si>
  <si>
    <t>Cement.heavy fuel oil</t>
  </si>
  <si>
    <t>HFO</t>
  </si>
  <si>
    <t>heavy fuel oil</t>
  </si>
  <si>
    <t>Cement.Natural Gas</t>
  </si>
  <si>
    <t>methane</t>
  </si>
  <si>
    <t>Natural Gas</t>
  </si>
  <si>
    <t>Desalination.crude</t>
  </si>
  <si>
    <t>Desalination</t>
  </si>
  <si>
    <t>Arablight</t>
  </si>
  <si>
    <t>Desalination.Petroleum Diesel</t>
  </si>
  <si>
    <t>diesel</t>
  </si>
  <si>
    <t>Petroleum Diesel</t>
  </si>
  <si>
    <t>Desalination.Electricity</t>
  </si>
  <si>
    <t>Electricity_Demand</t>
  </si>
  <si>
    <t>Electricity_Supply</t>
  </si>
  <si>
    <t>Desalination.heavy fuel oil</t>
  </si>
  <si>
    <t>Desalination.Natural Gas</t>
  </si>
  <si>
    <t>Other Industries.crude</t>
  </si>
  <si>
    <t>Other Industries</t>
  </si>
  <si>
    <t>Other Industries.Petroleum Diesel</t>
  </si>
  <si>
    <t>Other Industries.Electricity</t>
  </si>
  <si>
    <t>Other Industries.heavy fuel oil</t>
  </si>
  <si>
    <t>Other Industries.Natural Gas</t>
  </si>
  <si>
    <t>Other Industries.not used</t>
  </si>
  <si>
    <t>naphtha</t>
  </si>
  <si>
    <t>not used</t>
  </si>
  <si>
    <t>95motorgas</t>
  </si>
  <si>
    <t>91motorgas</t>
  </si>
  <si>
    <t>LPG</t>
  </si>
  <si>
    <t>Jet-fuel</t>
  </si>
  <si>
    <t>Petrochemicals.Electricity</t>
  </si>
  <si>
    <t>Petrochemicals</t>
  </si>
  <si>
    <t>Petrochemicals.LPG propane or butane</t>
  </si>
  <si>
    <t>ethane</t>
  </si>
  <si>
    <t>LPG propane or butane</t>
  </si>
  <si>
    <t>Petrochemicals.Natural Gas</t>
  </si>
  <si>
    <t>propane</t>
  </si>
  <si>
    <t>Refining.crude</t>
  </si>
  <si>
    <t>Refining</t>
  </si>
  <si>
    <t>Refining.LPG propane or butane</t>
  </si>
  <si>
    <t>Gcond</t>
  </si>
  <si>
    <t>Refining.Petroleum Diesel</t>
  </si>
  <si>
    <t>MTBE</t>
  </si>
  <si>
    <t>Cement Adjustments</t>
  </si>
  <si>
    <t>SEEC Cement Energy Consumption</t>
  </si>
  <si>
    <t>KEM Cement Energy Consumption</t>
  </si>
  <si>
    <t>Ratio</t>
  </si>
  <si>
    <t>Refining Adjustments</t>
  </si>
  <si>
    <t>Refinery Input (btu)</t>
  </si>
  <si>
    <t>petroleum diesel</t>
  </si>
  <si>
    <t>natural gas</t>
  </si>
  <si>
    <t>Chemicals Adjustments</t>
  </si>
  <si>
    <t>Chemicals Input (btu)</t>
  </si>
  <si>
    <t>Chemicals Energy Own Use (btu)</t>
  </si>
  <si>
    <t>Desalination Adjustments</t>
  </si>
  <si>
    <t>Adjusted Input Fuel Consumption</t>
  </si>
  <si>
    <t>electricity</t>
  </si>
  <si>
    <t>Iron and Steel Calculations</t>
  </si>
  <si>
    <t>Fuel</t>
  </si>
  <si>
    <t>hfo</t>
  </si>
  <si>
    <t>Coal Mining (no coal mining in KSA)</t>
  </si>
  <si>
    <t>Agriculture Calculations</t>
  </si>
  <si>
    <t>Other Industries Calculations</t>
  </si>
  <si>
    <t>All Industries Fuel Consumption (excludes desalination)</t>
  </si>
  <si>
    <t>Total Industry Fuel Consumption by Fuel</t>
  </si>
  <si>
    <t>Other Industries Fuel Consumption by Fuel</t>
  </si>
  <si>
    <t>the difference between total from major industries and IEA is about 1% so we assume no gas used in other industries</t>
  </si>
  <si>
    <t>Annualized Energy Consumption</t>
  </si>
  <si>
    <t>Data Sector Name</t>
  </si>
  <si>
    <t>EPS Sector Name</t>
  </si>
  <si>
    <t>Cement and other carbonate use (BTU)</t>
  </si>
  <si>
    <t>Natural gas and petroleum systems (BTU)</t>
  </si>
  <si>
    <t>Iron and steel (BTU)</t>
  </si>
  <si>
    <t>Chemicals (BTU)</t>
  </si>
  <si>
    <t>Mining (BTU)</t>
  </si>
  <si>
    <t>Desalination (BTU)</t>
  </si>
  <si>
    <t>Agriculture (BTU)</t>
  </si>
  <si>
    <t>Other industries (BTU)</t>
  </si>
  <si>
    <t>heat</t>
  </si>
  <si>
    <t>coal</t>
  </si>
  <si>
    <t>hydrogen</t>
  </si>
  <si>
    <t>biomass</t>
  </si>
  <si>
    <t>This table shows how much is purchased by each entity from each industry.</t>
  </si>
  <si>
    <t>Future Scaling</t>
  </si>
  <si>
    <t>We scale future years' revenue by growing start year revenue by energy consumption</t>
  </si>
  <si>
    <t>TTL : Total</t>
  </si>
  <si>
    <t>in each industry category, taken from BAU Industrial Fuel Use before CCS.xlsx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</si>
</sst>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#,##0.0_ ;\-#,##0.0\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3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/>
    <xf numFmtId="164" fontId="0" fillId="0" borderId="0" xfId="0" applyNumberFormat="1"/>
    <xf numFmtId="0" fontId="3" fillId="0" borderId="0" xfId="1" applyFont="1"/>
    <xf numFmtId="0" fontId="1" fillId="0" borderId="0" xfId="0" applyFont="1" applyAlignment="1"/>
    <xf numFmtId="0" fontId="0" fillId="0" borderId="0" xfId="0"/>
    <xf numFmtId="0" fontId="0" fillId="0" borderId="0" xfId="0"/>
    <xf numFmtId="0" fontId="0" fillId="0" borderId="0" xfId="0" applyAlignment="1">
      <alignment horizontal="right" wrapText="1"/>
    </xf>
    <xf numFmtId="0" fontId="0" fillId="0" borderId="0" xfId="0"/>
    <xf numFmtId="0" fontId="6" fillId="0" borderId="1" xfId="0" applyFont="1" applyBorder="1"/>
    <xf numFmtId="0" fontId="10" fillId="4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wrapText="1"/>
    </xf>
    <xf numFmtId="0" fontId="13" fillId="5" borderId="1" xfId="0" applyFont="1" applyFill="1" applyBorder="1" applyAlignment="1">
      <alignment vertical="top" wrapText="1"/>
    </xf>
    <xf numFmtId="166" fontId="6" fillId="0" borderId="1" xfId="0" applyNumberFormat="1" applyFont="1" applyBorder="1" applyAlignment="1">
      <alignment horizontal="right"/>
    </xf>
    <xf numFmtId="166" fontId="6" fillId="7" borderId="1" xfId="0" applyNumberFormat="1" applyFont="1" applyFill="1" applyBorder="1" applyAlignment="1">
      <alignment horizontal="right"/>
    </xf>
    <xf numFmtId="0" fontId="14" fillId="0" borderId="0" xfId="0" applyFont="1" applyAlignment="1">
      <alignment horizontal="left"/>
    </xf>
    <xf numFmtId="0" fontId="0" fillId="0" borderId="0" xfId="0" applyAlignment="1"/>
    <xf numFmtId="0" fontId="5" fillId="0" borderId="0" xfId="0" applyFont="1"/>
    <xf numFmtId="0" fontId="12" fillId="6" borderId="1" xfId="0" applyFont="1" applyFill="1" applyBorder="1" applyAlignment="1">
      <alignment horizontal="center" wrapText="1"/>
    </xf>
    <xf numFmtId="166" fontId="0" fillId="0" borderId="0" xfId="0" applyNumberFormat="1"/>
    <xf numFmtId="0" fontId="7" fillId="0" borderId="2" xfId="0" applyFont="1" applyBorder="1" applyAlignment="1">
      <alignment horizontal="left" wrapText="1"/>
    </xf>
    <xf numFmtId="0" fontId="12" fillId="6" borderId="1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right" vertical="top" wrapText="1"/>
    </xf>
    <xf numFmtId="0" fontId="8" fillId="4" borderId="2" xfId="0" applyFont="1" applyFill="1" applyBorder="1" applyAlignment="1">
      <alignment horizontal="right" vertical="center" wrapText="1"/>
    </xf>
    <xf numFmtId="0" fontId="10" fillId="4" borderId="5" xfId="0" applyFont="1" applyFill="1" applyBorder="1" applyAlignment="1">
      <alignment horizontal="center" vertical="top" wrapText="1"/>
    </xf>
    <xf numFmtId="0" fontId="10" fillId="3" borderId="2" xfId="0" applyFont="1" applyFill="1" applyBorder="1" applyAlignment="1">
      <alignment vertical="top" wrapText="1"/>
    </xf>
    <xf numFmtId="0" fontId="10" fillId="3" borderId="4" xfId="0" applyFont="1" applyFill="1" applyBorder="1" applyAlignment="1">
      <alignment vertical="top" wrapText="1"/>
    </xf>
    <xf numFmtId="0" fontId="10" fillId="3" borderId="3" xfId="0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9" fillId="3" borderId="4" xfId="0" applyFont="1" applyFill="1" applyBorder="1" applyAlignment="1">
      <alignment vertical="top" wrapText="1"/>
    </xf>
    <xf numFmtId="0" fontId="9" fillId="3" borderId="3" xfId="0" applyFont="1" applyFill="1" applyBorder="1" applyAlignment="1">
      <alignment vertical="top" wrapText="1"/>
    </xf>
    <xf numFmtId="11" fontId="0" fillId="0" borderId="0" xfId="0" applyNumberFormat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E4ED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-2.oecd.org/index.aspx?DatasetCode=IOTSI4_2018" TargetMode="External"/><Relationship Id="rId1" Type="http://schemas.openxmlformats.org/officeDocument/2006/relationships/hyperlink" Target="http://stats.oecd.org/OECDStat_Metadata/ShowMetadata.ashx?Dataset=IOTSI4_2018&amp;Coords=%5bVAR%5d.%5bTT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A32" sqref="A32"/>
    </sheetView>
  </sheetViews>
  <sheetFormatPr defaultRowHeight="15" x14ac:dyDescent="0.25"/>
  <cols>
    <col min="2" max="2" width="68.140625" customWidth="1"/>
  </cols>
  <sheetData>
    <row r="1" spans="1:5" x14ac:dyDescent="0.25">
      <c r="A1" s="1" t="s">
        <v>154</v>
      </c>
    </row>
    <row r="2" spans="1:5" s="9" customFormat="1" x14ac:dyDescent="0.25">
      <c r="A2" s="8"/>
    </row>
    <row r="4" spans="1:5" x14ac:dyDescent="0.25">
      <c r="A4" s="1" t="s">
        <v>0</v>
      </c>
      <c r="B4" s="2" t="s">
        <v>147</v>
      </c>
    </row>
    <row r="5" spans="1:5" x14ac:dyDescent="0.25">
      <c r="B5" t="s">
        <v>143</v>
      </c>
      <c r="E5" s="8"/>
    </row>
    <row r="6" spans="1:5" x14ac:dyDescent="0.25">
      <c r="B6" s="3">
        <v>2019</v>
      </c>
    </row>
    <row r="7" spans="1:5" x14ac:dyDescent="0.25">
      <c r="B7" t="s">
        <v>144</v>
      </c>
    </row>
    <row r="8" spans="1:5" s="5" customFormat="1" x14ac:dyDescent="0.25">
      <c r="B8" s="4" t="s">
        <v>145</v>
      </c>
    </row>
    <row r="9" spans="1:5" x14ac:dyDescent="0.25">
      <c r="B9" s="7" t="s">
        <v>146</v>
      </c>
    </row>
    <row r="10" spans="1:5" x14ac:dyDescent="0.25">
      <c r="B10" t="s">
        <v>252</v>
      </c>
    </row>
    <row r="11" spans="1:5" s="12" customFormat="1" x14ac:dyDescent="0.25"/>
    <row r="13" spans="1:5" x14ac:dyDescent="0.25">
      <c r="A13" s="1" t="s">
        <v>10</v>
      </c>
    </row>
    <row r="14" spans="1:5" s="9" customFormat="1" x14ac:dyDescent="0.25">
      <c r="A14" s="1"/>
    </row>
    <row r="15" spans="1:5" x14ac:dyDescent="0.25">
      <c r="A15" s="1" t="s">
        <v>148</v>
      </c>
    </row>
    <row r="16" spans="1:5" x14ac:dyDescent="0.25">
      <c r="A16" t="s">
        <v>249</v>
      </c>
    </row>
    <row r="17" spans="1:1" x14ac:dyDescent="0.25">
      <c r="A17" t="s">
        <v>13</v>
      </c>
    </row>
    <row r="18" spans="1:1" x14ac:dyDescent="0.25">
      <c r="A18" t="s">
        <v>12</v>
      </c>
    </row>
    <row r="19" spans="1:1" s="12" customFormat="1" x14ac:dyDescent="0.25"/>
    <row r="20" spans="1:1" x14ac:dyDescent="0.25">
      <c r="A20" s="1" t="s">
        <v>11</v>
      </c>
    </row>
    <row r="21" spans="1:1" x14ac:dyDescent="0.25">
      <c r="A21" t="s">
        <v>149</v>
      </c>
    </row>
    <row r="22" spans="1:1" x14ac:dyDescent="0.25">
      <c r="A22" t="s">
        <v>150</v>
      </c>
    </row>
    <row r="24" spans="1:1" x14ac:dyDescent="0.25">
      <c r="A24" s="1" t="s">
        <v>14</v>
      </c>
    </row>
    <row r="25" spans="1:1" x14ac:dyDescent="0.25">
      <c r="A25" t="s">
        <v>151</v>
      </c>
    </row>
    <row r="26" spans="1:1" x14ac:dyDescent="0.25">
      <c r="A26" t="s">
        <v>152</v>
      </c>
    </row>
    <row r="27" spans="1:1" x14ac:dyDescent="0.25">
      <c r="A27" t="s">
        <v>153</v>
      </c>
    </row>
    <row r="29" spans="1:1" x14ac:dyDescent="0.25">
      <c r="A29" s="1" t="s">
        <v>250</v>
      </c>
    </row>
    <row r="30" spans="1:1" x14ac:dyDescent="0.25">
      <c r="A30" t="s">
        <v>251</v>
      </c>
    </row>
    <row r="31" spans="1:1" x14ac:dyDescent="0.25">
      <c r="A31" t="s">
        <v>253</v>
      </c>
    </row>
    <row r="33" spans="1:1" s="12" customFormat="1" x14ac:dyDescent="0.25"/>
    <row r="34" spans="1:1" x14ac:dyDescent="0.25">
      <c r="A34" s="1"/>
    </row>
  </sheetData>
  <hyperlinks>
    <hyperlink ref="B8" r:id="rId1" display="https://stats.oecd.org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19" workbookViewId="0">
      <selection activeCell="A62" sqref="A62"/>
    </sheetView>
  </sheetViews>
  <sheetFormatPr defaultRowHeight="15" x14ac:dyDescent="0.25"/>
  <cols>
    <col min="1" max="1" width="123" bestFit="1" customWidth="1"/>
    <col min="2" max="2" width="34.28515625" bestFit="1" customWidth="1"/>
    <col min="3" max="3" width="16.7109375" bestFit="1" customWidth="1"/>
    <col min="5" max="5" width="9.140625" style="20"/>
  </cols>
  <sheetData>
    <row r="1" spans="1:8" s="10" customFormat="1" x14ac:dyDescent="0.25">
      <c r="A1" s="10" t="s">
        <v>123</v>
      </c>
      <c r="B1" s="10" t="s">
        <v>124</v>
      </c>
      <c r="C1" s="10" t="s">
        <v>134</v>
      </c>
      <c r="E1" s="3" t="s">
        <v>8</v>
      </c>
      <c r="H1" s="10" t="s">
        <v>1</v>
      </c>
    </row>
    <row r="2" spans="1:8" x14ac:dyDescent="0.25">
      <c r="A2" s="10" t="s">
        <v>78</v>
      </c>
      <c r="B2" t="s">
        <v>17</v>
      </c>
      <c r="C2" t="s">
        <v>135</v>
      </c>
      <c r="E2" s="3" t="s">
        <v>17</v>
      </c>
      <c r="H2" s="10" t="s">
        <v>2</v>
      </c>
    </row>
    <row r="3" spans="1:8" x14ac:dyDescent="0.25">
      <c r="A3" s="10" t="s">
        <v>79</v>
      </c>
      <c r="B3" t="s">
        <v>21</v>
      </c>
      <c r="C3" t="s">
        <v>136</v>
      </c>
      <c r="E3" s="3" t="s">
        <v>18</v>
      </c>
      <c r="H3" s="10" t="s">
        <v>3</v>
      </c>
    </row>
    <row r="4" spans="1:8" x14ac:dyDescent="0.25">
      <c r="A4" s="10" t="s">
        <v>80</v>
      </c>
      <c r="B4" t="s">
        <v>17</v>
      </c>
      <c r="C4" t="s">
        <v>136</v>
      </c>
      <c r="E4" s="3" t="s">
        <v>9</v>
      </c>
      <c r="H4" s="10" t="s">
        <v>4</v>
      </c>
    </row>
    <row r="5" spans="1:8" x14ac:dyDescent="0.25">
      <c r="A5" s="10" t="s">
        <v>81</v>
      </c>
      <c r="B5" t="s">
        <v>17</v>
      </c>
      <c r="C5" t="s">
        <v>136</v>
      </c>
      <c r="E5" s="3" t="s">
        <v>19</v>
      </c>
      <c r="H5" s="10" t="s">
        <v>16</v>
      </c>
    </row>
    <row r="6" spans="1:8" x14ac:dyDescent="0.25">
      <c r="A6" s="10" t="s">
        <v>82</v>
      </c>
      <c r="B6" t="s">
        <v>17</v>
      </c>
      <c r="C6" t="s">
        <v>136</v>
      </c>
      <c r="E6" s="3" t="s">
        <v>20</v>
      </c>
      <c r="H6" s="10" t="s">
        <v>5</v>
      </c>
    </row>
    <row r="7" spans="1:8" x14ac:dyDescent="0.25">
      <c r="A7" s="10" t="s">
        <v>83</v>
      </c>
      <c r="B7" t="s">
        <v>17</v>
      </c>
      <c r="C7" t="s">
        <v>136</v>
      </c>
      <c r="E7" s="3" t="s">
        <v>21</v>
      </c>
      <c r="H7" s="10" t="s">
        <v>6</v>
      </c>
    </row>
    <row r="8" spans="1:8" x14ac:dyDescent="0.25">
      <c r="A8" s="10" t="s">
        <v>84</v>
      </c>
      <c r="B8" t="s">
        <v>17</v>
      </c>
      <c r="C8" t="s">
        <v>136</v>
      </c>
      <c r="E8" s="3" t="s">
        <v>22</v>
      </c>
      <c r="H8" s="10" t="s">
        <v>7</v>
      </c>
    </row>
    <row r="9" spans="1:8" x14ac:dyDescent="0.25">
      <c r="A9" s="10" t="s">
        <v>85</v>
      </c>
      <c r="B9" t="s">
        <v>17</v>
      </c>
      <c r="C9" t="s">
        <v>136</v>
      </c>
      <c r="E9" s="3" t="s">
        <v>23</v>
      </c>
    </row>
    <row r="10" spans="1:8" x14ac:dyDescent="0.25">
      <c r="A10" s="10" t="s">
        <v>86</v>
      </c>
      <c r="B10" t="s">
        <v>21</v>
      </c>
      <c r="C10" t="s">
        <v>138</v>
      </c>
    </row>
    <row r="11" spans="1:8" x14ac:dyDescent="0.25">
      <c r="A11" s="10" t="s">
        <v>87</v>
      </c>
      <c r="B11" t="s">
        <v>17</v>
      </c>
      <c r="C11" t="s">
        <v>137</v>
      </c>
    </row>
    <row r="12" spans="1:8" x14ac:dyDescent="0.25">
      <c r="A12" s="10" t="s">
        <v>88</v>
      </c>
      <c r="B12" t="s">
        <v>17</v>
      </c>
      <c r="C12" t="s">
        <v>136</v>
      </c>
    </row>
    <row r="13" spans="1:8" x14ac:dyDescent="0.25">
      <c r="A13" s="10" t="s">
        <v>89</v>
      </c>
      <c r="B13" t="s">
        <v>17</v>
      </c>
      <c r="C13" s="10" t="s">
        <v>1</v>
      </c>
    </row>
    <row r="14" spans="1:8" x14ac:dyDescent="0.25">
      <c r="A14" s="10" t="s">
        <v>90</v>
      </c>
      <c r="B14" t="s">
        <v>17</v>
      </c>
      <c r="C14" t="s">
        <v>139</v>
      </c>
    </row>
    <row r="15" spans="1:8" x14ac:dyDescent="0.25">
      <c r="A15" s="10" t="s">
        <v>91</v>
      </c>
      <c r="B15" t="s">
        <v>17</v>
      </c>
      <c r="C15" t="s">
        <v>136</v>
      </c>
    </row>
    <row r="16" spans="1:8" x14ac:dyDescent="0.25">
      <c r="A16" s="10" t="s">
        <v>92</v>
      </c>
      <c r="B16" t="s">
        <v>17</v>
      </c>
      <c r="C16" t="s">
        <v>136</v>
      </c>
    </row>
    <row r="17" spans="1:3" x14ac:dyDescent="0.25">
      <c r="A17" s="10" t="s">
        <v>93</v>
      </c>
      <c r="B17" t="s">
        <v>17</v>
      </c>
      <c r="C17" t="s">
        <v>136</v>
      </c>
    </row>
    <row r="18" spans="1:3" x14ac:dyDescent="0.25">
      <c r="A18" s="10" t="s">
        <v>94</v>
      </c>
      <c r="B18" t="s">
        <v>17</v>
      </c>
      <c r="C18" t="s">
        <v>136</v>
      </c>
    </row>
    <row r="19" spans="1:3" x14ac:dyDescent="0.25">
      <c r="A19" s="10" t="s">
        <v>95</v>
      </c>
      <c r="B19" t="s">
        <v>17</v>
      </c>
      <c r="C19" t="s">
        <v>136</v>
      </c>
    </row>
    <row r="20" spans="1:3" x14ac:dyDescent="0.25">
      <c r="A20" s="10" t="s">
        <v>96</v>
      </c>
      <c r="B20" t="s">
        <v>17</v>
      </c>
      <c r="C20" t="s">
        <v>136</v>
      </c>
    </row>
    <row r="21" spans="1:3" x14ac:dyDescent="0.25">
      <c r="A21" s="10" t="s">
        <v>97</v>
      </c>
      <c r="B21" t="s">
        <v>17</v>
      </c>
      <c r="C21" t="s">
        <v>136</v>
      </c>
    </row>
    <row r="22" spans="1:3" x14ac:dyDescent="0.25">
      <c r="A22" s="10" t="s">
        <v>98</v>
      </c>
      <c r="B22" s="21" t="s">
        <v>125</v>
      </c>
      <c r="C22" s="21" t="s">
        <v>125</v>
      </c>
    </row>
    <row r="23" spans="1:3" x14ac:dyDescent="0.25">
      <c r="A23" s="10" t="s">
        <v>99</v>
      </c>
      <c r="B23" t="s">
        <v>17</v>
      </c>
    </row>
    <row r="24" spans="1:3" x14ac:dyDescent="0.25">
      <c r="A24" s="10" t="s">
        <v>100</v>
      </c>
      <c r="B24" t="s">
        <v>17</v>
      </c>
    </row>
    <row r="25" spans="1:3" x14ac:dyDescent="0.25">
      <c r="A25" s="10" t="s">
        <v>101</v>
      </c>
      <c r="B25" t="s">
        <v>17</v>
      </c>
    </row>
    <row r="26" spans="1:3" x14ac:dyDescent="0.25">
      <c r="A26" s="10" t="s">
        <v>102</v>
      </c>
      <c r="B26" t="s">
        <v>17</v>
      </c>
    </row>
    <row r="27" spans="1:3" x14ac:dyDescent="0.25">
      <c r="A27" s="10" t="s">
        <v>103</v>
      </c>
      <c r="B27" t="s">
        <v>17</v>
      </c>
    </row>
    <row r="28" spans="1:3" x14ac:dyDescent="0.25">
      <c r="A28" s="10" t="s">
        <v>104</v>
      </c>
      <c r="B28" t="s">
        <v>17</v>
      </c>
    </row>
    <row r="29" spans="1:3" x14ac:dyDescent="0.25">
      <c r="A29" s="10" t="s">
        <v>105</v>
      </c>
      <c r="B29" t="s">
        <v>17</v>
      </c>
    </row>
    <row r="30" spans="1:3" x14ac:dyDescent="0.25">
      <c r="A30" s="10" t="s">
        <v>106</v>
      </c>
      <c r="B30" t="s">
        <v>17</v>
      </c>
    </row>
    <row r="31" spans="1:3" x14ac:dyDescent="0.25">
      <c r="A31" s="10" t="s">
        <v>107</v>
      </c>
      <c r="B31" t="s">
        <v>17</v>
      </c>
    </row>
    <row r="32" spans="1:3" x14ac:dyDescent="0.25">
      <c r="A32" s="10" t="s">
        <v>108</v>
      </c>
      <c r="B32" t="s">
        <v>17</v>
      </c>
    </row>
    <row r="33" spans="1:3" x14ac:dyDescent="0.25">
      <c r="A33" s="10" t="s">
        <v>109</v>
      </c>
      <c r="B33" t="s">
        <v>8</v>
      </c>
    </row>
    <row r="34" spans="1:3" x14ac:dyDescent="0.25">
      <c r="A34" s="10" t="s">
        <v>110</v>
      </c>
      <c r="B34" t="s">
        <v>17</v>
      </c>
    </row>
    <row r="35" spans="1:3" x14ac:dyDescent="0.25">
      <c r="A35" s="10" t="s">
        <v>111</v>
      </c>
      <c r="B35" t="s">
        <v>17</v>
      </c>
    </row>
    <row r="36" spans="1:3" x14ac:dyDescent="0.25">
      <c r="A36" s="10" t="s">
        <v>112</v>
      </c>
      <c r="B36" t="s">
        <v>17</v>
      </c>
    </row>
    <row r="37" spans="1:3" x14ac:dyDescent="0.25">
      <c r="A37" s="10" t="s">
        <v>113</v>
      </c>
      <c r="B37" t="s">
        <v>18</v>
      </c>
    </row>
    <row r="38" spans="1:3" x14ac:dyDescent="0.25">
      <c r="A38" s="10" t="s">
        <v>114</v>
      </c>
      <c r="B38" t="s">
        <v>8</v>
      </c>
    </row>
    <row r="39" spans="1:3" x14ac:dyDescent="0.25">
      <c r="A39" s="10" t="s">
        <v>115</v>
      </c>
      <c r="B39" t="s">
        <v>8</v>
      </c>
    </row>
    <row r="40" spans="1:3" x14ac:dyDescent="0.25">
      <c r="A40" s="10" t="s">
        <v>116</v>
      </c>
      <c r="B40" t="s">
        <v>127</v>
      </c>
    </row>
    <row r="41" spans="1:3" x14ac:dyDescent="0.25">
      <c r="A41" s="10" t="s">
        <v>117</v>
      </c>
      <c r="B41" t="s">
        <v>128</v>
      </c>
    </row>
    <row r="42" spans="1:3" x14ac:dyDescent="0.25">
      <c r="A42" s="10" t="s">
        <v>118</v>
      </c>
      <c r="B42" t="s">
        <v>129</v>
      </c>
    </row>
    <row r="43" spans="1:3" x14ac:dyDescent="0.25">
      <c r="A43" s="10" t="s">
        <v>32</v>
      </c>
      <c r="B43" s="10" t="s">
        <v>17</v>
      </c>
      <c r="C43" s="10" t="s">
        <v>135</v>
      </c>
    </row>
    <row r="44" spans="1:3" x14ac:dyDescent="0.25">
      <c r="A44" s="10" t="s">
        <v>33</v>
      </c>
      <c r="B44" s="10" t="s">
        <v>21</v>
      </c>
      <c r="C44" s="10" t="s">
        <v>136</v>
      </c>
    </row>
    <row r="45" spans="1:3" x14ac:dyDescent="0.25">
      <c r="A45" s="10" t="s">
        <v>34</v>
      </c>
      <c r="B45" s="10" t="s">
        <v>17</v>
      </c>
      <c r="C45" s="10" t="s">
        <v>136</v>
      </c>
    </row>
    <row r="46" spans="1:3" x14ac:dyDescent="0.25">
      <c r="A46" s="10" t="s">
        <v>35</v>
      </c>
      <c r="B46" s="10" t="s">
        <v>17</v>
      </c>
      <c r="C46" s="10" t="s">
        <v>136</v>
      </c>
    </row>
    <row r="47" spans="1:3" x14ac:dyDescent="0.25">
      <c r="A47" s="10" t="s">
        <v>36</v>
      </c>
      <c r="B47" s="10" t="s">
        <v>17</v>
      </c>
      <c r="C47" s="10" t="s">
        <v>136</v>
      </c>
    </row>
    <row r="48" spans="1:3" x14ac:dyDescent="0.25">
      <c r="A48" s="10" t="s">
        <v>37</v>
      </c>
      <c r="B48" s="10" t="s">
        <v>17</v>
      </c>
      <c r="C48" s="10" t="s">
        <v>136</v>
      </c>
    </row>
    <row r="49" spans="1:3" x14ac:dyDescent="0.25">
      <c r="A49" s="10" t="s">
        <v>38</v>
      </c>
      <c r="B49" s="10" t="s">
        <v>17</v>
      </c>
      <c r="C49" s="10" t="s">
        <v>136</v>
      </c>
    </row>
    <row r="50" spans="1:3" x14ac:dyDescent="0.25">
      <c r="A50" s="10" t="s">
        <v>39</v>
      </c>
      <c r="B50" s="10" t="s">
        <v>17</v>
      </c>
      <c r="C50" s="10" t="s">
        <v>136</v>
      </c>
    </row>
    <row r="51" spans="1:3" x14ac:dyDescent="0.25">
      <c r="A51" s="10" t="s">
        <v>40</v>
      </c>
      <c r="B51" s="10" t="s">
        <v>21</v>
      </c>
      <c r="C51" s="10" t="s">
        <v>138</v>
      </c>
    </row>
    <row r="52" spans="1:3" x14ac:dyDescent="0.25">
      <c r="A52" s="10" t="s">
        <v>41</v>
      </c>
      <c r="B52" s="10" t="s">
        <v>17</v>
      </c>
      <c r="C52" s="10" t="s">
        <v>137</v>
      </c>
    </row>
    <row r="53" spans="1:3" x14ac:dyDescent="0.25">
      <c r="A53" s="10" t="s">
        <v>42</v>
      </c>
      <c r="B53" s="10" t="s">
        <v>17</v>
      </c>
      <c r="C53" s="10" t="s">
        <v>136</v>
      </c>
    </row>
    <row r="54" spans="1:3" x14ac:dyDescent="0.25">
      <c r="A54" s="10" t="s">
        <v>43</v>
      </c>
      <c r="B54" s="10" t="s">
        <v>17</v>
      </c>
      <c r="C54" s="10" t="s">
        <v>1</v>
      </c>
    </row>
    <row r="55" spans="1:3" x14ac:dyDescent="0.25">
      <c r="A55" s="10" t="s">
        <v>44</v>
      </c>
      <c r="B55" s="10" t="s">
        <v>17</v>
      </c>
      <c r="C55" s="10" t="s">
        <v>139</v>
      </c>
    </row>
    <row r="56" spans="1:3" x14ac:dyDescent="0.25">
      <c r="A56" s="10" t="s">
        <v>45</v>
      </c>
      <c r="B56" s="10" t="s">
        <v>17</v>
      </c>
      <c r="C56" s="10" t="s">
        <v>136</v>
      </c>
    </row>
    <row r="57" spans="1:3" x14ac:dyDescent="0.25">
      <c r="A57" s="10" t="s">
        <v>46</v>
      </c>
      <c r="B57" s="10" t="s">
        <v>17</v>
      </c>
      <c r="C57" s="10" t="s">
        <v>136</v>
      </c>
    </row>
    <row r="58" spans="1:3" x14ac:dyDescent="0.25">
      <c r="A58" s="10" t="s">
        <v>47</v>
      </c>
      <c r="B58" s="10" t="s">
        <v>17</v>
      </c>
      <c r="C58" s="10" t="s">
        <v>136</v>
      </c>
    </row>
    <row r="59" spans="1:3" x14ac:dyDescent="0.25">
      <c r="A59" s="10" t="s">
        <v>48</v>
      </c>
      <c r="B59" s="10" t="s">
        <v>17</v>
      </c>
      <c r="C59" s="10" t="s">
        <v>136</v>
      </c>
    </row>
    <row r="60" spans="1:3" x14ac:dyDescent="0.25">
      <c r="A60" s="10" t="s">
        <v>49</v>
      </c>
      <c r="B60" s="10" t="s">
        <v>17</v>
      </c>
      <c r="C60" s="10" t="s">
        <v>136</v>
      </c>
    </row>
    <row r="61" spans="1:3" x14ac:dyDescent="0.25">
      <c r="A61" s="10" t="s">
        <v>50</v>
      </c>
      <c r="B61" s="10" t="s">
        <v>17</v>
      </c>
      <c r="C61" s="10" t="s">
        <v>136</v>
      </c>
    </row>
    <row r="62" spans="1:3" x14ac:dyDescent="0.25">
      <c r="A62" s="10" t="s">
        <v>51</v>
      </c>
      <c r="B62" s="10" t="s">
        <v>17</v>
      </c>
      <c r="C62" s="10" t="s">
        <v>136</v>
      </c>
    </row>
    <row r="63" spans="1:3" x14ac:dyDescent="0.25">
      <c r="A63" s="10" t="s">
        <v>52</v>
      </c>
      <c r="B63" s="21" t="s">
        <v>125</v>
      </c>
      <c r="C63" s="21" t="s">
        <v>125</v>
      </c>
    </row>
    <row r="64" spans="1:3" x14ac:dyDescent="0.25">
      <c r="A64" s="10" t="s">
        <v>53</v>
      </c>
      <c r="B64" s="10" t="s">
        <v>17</v>
      </c>
    </row>
    <row r="65" spans="1:2" x14ac:dyDescent="0.25">
      <c r="A65" s="10" t="s">
        <v>54</v>
      </c>
      <c r="B65" s="10" t="s">
        <v>17</v>
      </c>
    </row>
    <row r="66" spans="1:2" x14ac:dyDescent="0.25">
      <c r="A66" s="10" t="s">
        <v>55</v>
      </c>
      <c r="B66" s="10" t="s">
        <v>17</v>
      </c>
    </row>
    <row r="67" spans="1:2" x14ac:dyDescent="0.25">
      <c r="A67" s="10" t="s">
        <v>56</v>
      </c>
      <c r="B67" s="10" t="s">
        <v>17</v>
      </c>
    </row>
    <row r="68" spans="1:2" x14ac:dyDescent="0.25">
      <c r="A68" s="10" t="s">
        <v>57</v>
      </c>
      <c r="B68" s="10" t="s">
        <v>17</v>
      </c>
    </row>
    <row r="69" spans="1:2" x14ac:dyDescent="0.25">
      <c r="A69" s="10" t="s">
        <v>58</v>
      </c>
      <c r="B69" s="10" t="s">
        <v>17</v>
      </c>
    </row>
    <row r="70" spans="1:2" x14ac:dyDescent="0.25">
      <c r="A70" s="10" t="s">
        <v>59</v>
      </c>
      <c r="B70" s="10" t="s">
        <v>17</v>
      </c>
    </row>
    <row r="71" spans="1:2" x14ac:dyDescent="0.25">
      <c r="A71" s="10" t="s">
        <v>60</v>
      </c>
      <c r="B71" s="10" t="s">
        <v>17</v>
      </c>
    </row>
    <row r="72" spans="1:2" x14ac:dyDescent="0.25">
      <c r="A72" s="10" t="s">
        <v>61</v>
      </c>
      <c r="B72" s="10" t="s">
        <v>17</v>
      </c>
    </row>
    <row r="73" spans="1:2" x14ac:dyDescent="0.25">
      <c r="A73" s="10" t="s">
        <v>62</v>
      </c>
      <c r="B73" s="10" t="s">
        <v>17</v>
      </c>
    </row>
    <row r="74" spans="1:2" x14ac:dyDescent="0.25">
      <c r="A74" s="10" t="s">
        <v>63</v>
      </c>
      <c r="B74" s="10" t="s">
        <v>8</v>
      </c>
    </row>
    <row r="75" spans="1:2" x14ac:dyDescent="0.25">
      <c r="A75" s="10" t="s">
        <v>64</v>
      </c>
      <c r="B75" s="10" t="s">
        <v>17</v>
      </c>
    </row>
    <row r="76" spans="1:2" x14ac:dyDescent="0.25">
      <c r="A76" s="10" t="s">
        <v>65</v>
      </c>
      <c r="B76" s="10" t="s">
        <v>17</v>
      </c>
    </row>
    <row r="77" spans="1:2" x14ac:dyDescent="0.25">
      <c r="A77" s="10" t="s">
        <v>66</v>
      </c>
      <c r="B77" s="10" t="s">
        <v>17</v>
      </c>
    </row>
    <row r="78" spans="1:2" x14ac:dyDescent="0.25">
      <c r="A78" s="10" t="s">
        <v>67</v>
      </c>
      <c r="B78" s="10" t="s">
        <v>18</v>
      </c>
    </row>
    <row r="79" spans="1:2" x14ac:dyDescent="0.25">
      <c r="A79" s="10" t="s">
        <v>68</v>
      </c>
      <c r="B79" s="21" t="s">
        <v>18</v>
      </c>
    </row>
    <row r="80" spans="1:2" x14ac:dyDescent="0.25">
      <c r="A80" s="10" t="s">
        <v>69</v>
      </c>
      <c r="B80" s="10" t="s">
        <v>17</v>
      </c>
    </row>
    <row r="81" spans="1:2" x14ac:dyDescent="0.25">
      <c r="A81" s="10" t="s">
        <v>70</v>
      </c>
      <c r="B81" s="10" t="s">
        <v>8</v>
      </c>
    </row>
    <row r="82" spans="1:2" x14ac:dyDescent="0.25">
      <c r="A82" s="10" t="s">
        <v>71</v>
      </c>
      <c r="B82" s="10" t="s">
        <v>130</v>
      </c>
    </row>
    <row r="83" spans="1:2" x14ac:dyDescent="0.25">
      <c r="A83" s="10" t="s">
        <v>72</v>
      </c>
      <c r="B83" s="10" t="s">
        <v>131</v>
      </c>
    </row>
    <row r="84" spans="1:2" x14ac:dyDescent="0.25">
      <c r="A84" s="10" t="s">
        <v>73</v>
      </c>
      <c r="B84" s="10" t="s">
        <v>132</v>
      </c>
    </row>
    <row r="85" spans="1:2" x14ac:dyDescent="0.25">
      <c r="A85" s="10" t="s">
        <v>74</v>
      </c>
      <c r="B85" t="s">
        <v>9</v>
      </c>
    </row>
    <row r="86" spans="1:2" x14ac:dyDescent="0.25">
      <c r="A86" s="10" t="s">
        <v>75</v>
      </c>
      <c r="B86" t="s">
        <v>9</v>
      </c>
    </row>
    <row r="87" spans="1:2" x14ac:dyDescent="0.25">
      <c r="A87" s="10" t="s">
        <v>76</v>
      </c>
      <c r="B87" t="s">
        <v>132</v>
      </c>
    </row>
    <row r="88" spans="1:2" x14ac:dyDescent="0.25">
      <c r="A88" s="10" t="s">
        <v>120</v>
      </c>
      <c r="B88" t="s">
        <v>18</v>
      </c>
    </row>
    <row r="89" spans="1:2" x14ac:dyDescent="0.25">
      <c r="A89" s="10" t="s">
        <v>121</v>
      </c>
      <c r="B89" t="s">
        <v>126</v>
      </c>
    </row>
    <row r="90" spans="1:2" x14ac:dyDescent="0.25">
      <c r="A90" s="10" t="s">
        <v>122</v>
      </c>
      <c r="B90" t="s">
        <v>133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opLeftCell="A2" workbookViewId="0">
      <selection activeCell="AX19" sqref="AX19"/>
    </sheetView>
  </sheetViews>
  <sheetFormatPr defaultRowHeight="15" x14ac:dyDescent="0.25"/>
  <cols>
    <col min="1" max="1" width="34.85546875" style="10" bestFit="1" customWidth="1"/>
    <col min="2" max="3" width="9.140625" style="10"/>
    <col min="4" max="4" width="27.42578125" style="10" customWidth="1"/>
    <col min="5" max="49" width="12.42578125" style="10" customWidth="1"/>
    <col min="50" max="16384" width="9.140625" style="10"/>
  </cols>
  <sheetData>
    <row r="1" spans="1:50" hidden="1" x14ac:dyDescent="0.25">
      <c r="D1" s="13" t="e">
        <f ca="1">DotStatQuery(#REF!)</f>
        <v>#NAME?</v>
      </c>
    </row>
    <row r="2" spans="1:50" ht="51" x14ac:dyDescent="0.25">
      <c r="D2" s="24" t="s">
        <v>142</v>
      </c>
      <c r="E2" s="22" t="str">
        <f>INDEX('OECD Crosswalk'!$B$2:$B$90,MATCH('OECD Data IO Table - Total'!E8,'OECD Crosswalk'!$A$2:$A$90,0),1)</f>
        <v>nonenergy industries</v>
      </c>
      <c r="F2" s="22" t="str">
        <f>INDEX('OECD Crosswalk'!$B$2:$B$90,MATCH('OECD Data IO Table - Total'!F8,'OECD Crosswalk'!$A$2:$A$90,0),1)</f>
        <v>natural gas and petroleum suppliers</v>
      </c>
      <c r="G2" s="22" t="str">
        <f>INDEX('OECD Crosswalk'!$B$2:$B$90,MATCH('OECD Data IO Table - Total'!G8,'OECD Crosswalk'!$A$2:$A$90,0),1)</f>
        <v>nonenergy industries</v>
      </c>
      <c r="H2" s="22" t="str">
        <f>INDEX('OECD Crosswalk'!$B$2:$B$90,MATCH('OECD Data IO Table - Total'!H8,'OECD Crosswalk'!$A$2:$A$90,0),1)</f>
        <v>nonenergy industries</v>
      </c>
      <c r="I2" s="22" t="str">
        <f>INDEX('OECD Crosswalk'!$B$2:$B$90,MATCH('OECD Data IO Table - Total'!I8,'OECD Crosswalk'!$A$2:$A$90,0),1)</f>
        <v>nonenergy industries</v>
      </c>
      <c r="J2" s="22" t="str">
        <f>INDEX('OECD Crosswalk'!$B$2:$B$90,MATCH('OECD Data IO Table - Total'!J8,'OECD Crosswalk'!$A$2:$A$90,0),1)</f>
        <v>nonenergy industries</v>
      </c>
      <c r="K2" s="22" t="str">
        <f>INDEX('OECD Crosswalk'!$B$2:$B$90,MATCH('OECD Data IO Table - Total'!K8,'OECD Crosswalk'!$A$2:$A$90,0),1)</f>
        <v>nonenergy industries</v>
      </c>
      <c r="L2" s="22" t="str">
        <f>INDEX('OECD Crosswalk'!$B$2:$B$90,MATCH('OECD Data IO Table - Total'!L8,'OECD Crosswalk'!$A$2:$A$90,0),1)</f>
        <v>nonenergy industries</v>
      </c>
      <c r="M2" s="22" t="str">
        <f>INDEX('OECD Crosswalk'!$B$2:$B$90,MATCH('OECD Data IO Table - Total'!M8,'OECD Crosswalk'!$A$2:$A$90,0),1)</f>
        <v>natural gas and petroleum suppliers</v>
      </c>
      <c r="N2" s="22" t="str">
        <f>INDEX('OECD Crosswalk'!$B$2:$B$90,MATCH('OECD Data IO Table - Total'!N8,'OECD Crosswalk'!$A$2:$A$90,0),1)</f>
        <v>nonenergy industries</v>
      </c>
      <c r="O2" s="22" t="str">
        <f>INDEX('OECD Crosswalk'!$B$2:$B$90,MATCH('OECD Data IO Table - Total'!O8,'OECD Crosswalk'!$A$2:$A$90,0),1)</f>
        <v>nonenergy industries</v>
      </c>
      <c r="P2" s="22" t="str">
        <f>INDEX('OECD Crosswalk'!$B$2:$B$90,MATCH('OECD Data IO Table - Total'!P8,'OECD Crosswalk'!$A$2:$A$90,0),1)</f>
        <v>nonenergy industries</v>
      </c>
      <c r="Q2" s="22" t="str">
        <f>INDEX('OECD Crosswalk'!$B$2:$B$90,MATCH('OECD Data IO Table - Total'!Q8,'OECD Crosswalk'!$A$2:$A$90,0),1)</f>
        <v>nonenergy industries</v>
      </c>
      <c r="R2" s="22" t="str">
        <f>INDEX('OECD Crosswalk'!$B$2:$B$90,MATCH('OECD Data IO Table - Total'!R8,'OECD Crosswalk'!$A$2:$A$90,0),1)</f>
        <v>nonenergy industries</v>
      </c>
      <c r="S2" s="22" t="str">
        <f>INDEX('OECD Crosswalk'!$B$2:$B$90,MATCH('OECD Data IO Table - Total'!S8,'OECD Crosswalk'!$A$2:$A$90,0),1)</f>
        <v>nonenergy industries</v>
      </c>
      <c r="T2" s="22" t="str">
        <f>INDEX('OECD Crosswalk'!$B$2:$B$90,MATCH('OECD Data IO Table - Total'!T8,'OECD Crosswalk'!$A$2:$A$90,0),1)</f>
        <v>nonenergy industries</v>
      </c>
      <c r="U2" s="22" t="str">
        <f>INDEX('OECD Crosswalk'!$B$2:$B$90,MATCH('OECD Data IO Table - Total'!U8,'OECD Crosswalk'!$A$2:$A$90,0),1)</f>
        <v>nonenergy industries</v>
      </c>
      <c r="V2" s="22" t="str">
        <f>INDEX('OECD Crosswalk'!$B$2:$B$90,MATCH('OECD Data IO Table - Total'!V8,'OECD Crosswalk'!$A$2:$A$90,0),1)</f>
        <v>nonenergy industries</v>
      </c>
      <c r="W2" s="22" t="str">
        <f>INDEX('OECD Crosswalk'!$B$2:$B$90,MATCH('OECD Data IO Table - Total'!W8,'OECD Crosswalk'!$A$2:$A$90,0),1)</f>
        <v>nonenergy industries</v>
      </c>
      <c r="X2" s="22" t="str">
        <f>INDEX('OECD Crosswalk'!$B$2:$B$90,MATCH('OECD Data IO Table - Total'!X8,'OECD Crosswalk'!$A$2:$A$90,0),1)</f>
        <v>nonenergy industries</v>
      </c>
      <c r="Y2" s="22" t="str">
        <f>INDEX('OECD Crosswalk'!$B$2:$B$90,MATCH('OECD Data IO Table - Total'!Y8,'OECD Crosswalk'!$A$2:$A$90,0),1)</f>
        <v>energy suppliers</v>
      </c>
      <c r="Z2" s="22" t="str">
        <f>INDEX('OECD Crosswalk'!$B$2:$B$90,MATCH('OECD Data IO Table - Total'!Z8,'OECD Crosswalk'!$A$2:$A$90,0),1)</f>
        <v>nonenergy industries</v>
      </c>
      <c r="AA2" s="22" t="str">
        <f>INDEX('OECD Crosswalk'!$B$2:$B$90,MATCH('OECD Data IO Table - Total'!AA8,'OECD Crosswalk'!$A$2:$A$90,0),1)</f>
        <v>nonenergy industries</v>
      </c>
      <c r="AB2" s="22" t="str">
        <f>INDEX('OECD Crosswalk'!$B$2:$B$90,MATCH('OECD Data IO Table - Total'!AB8,'OECD Crosswalk'!$A$2:$A$90,0),1)</f>
        <v>nonenergy industries</v>
      </c>
      <c r="AC2" s="22" t="str">
        <f>INDEX('OECD Crosswalk'!$B$2:$B$90,MATCH('OECD Data IO Table - Total'!AC8,'OECD Crosswalk'!$A$2:$A$90,0),1)</f>
        <v>nonenergy industries</v>
      </c>
      <c r="AD2" s="22" t="str">
        <f>INDEX('OECD Crosswalk'!$B$2:$B$90,MATCH('OECD Data IO Table - Total'!AD8,'OECD Crosswalk'!$A$2:$A$90,0),1)</f>
        <v>nonenergy industries</v>
      </c>
      <c r="AE2" s="22" t="str">
        <f>INDEX('OECD Crosswalk'!$B$2:$B$90,MATCH('OECD Data IO Table - Total'!AE8,'OECD Crosswalk'!$A$2:$A$90,0),1)</f>
        <v>nonenergy industries</v>
      </c>
      <c r="AF2" s="22" t="str">
        <f>INDEX('OECD Crosswalk'!$B$2:$B$90,MATCH('OECD Data IO Table - Total'!AF8,'OECD Crosswalk'!$A$2:$A$90,0),1)</f>
        <v>nonenergy industries</v>
      </c>
      <c r="AG2" s="22" t="str">
        <f>INDEX('OECD Crosswalk'!$B$2:$B$90,MATCH('OECD Data IO Table - Total'!AG8,'OECD Crosswalk'!$A$2:$A$90,0),1)</f>
        <v>nonenergy industries</v>
      </c>
      <c r="AH2" s="22" t="str">
        <f>INDEX('OECD Crosswalk'!$B$2:$B$90,MATCH('OECD Data IO Table - Total'!AH8,'OECD Crosswalk'!$A$2:$A$90,0),1)</f>
        <v>nonenergy industries</v>
      </c>
      <c r="AI2" s="22" t="str">
        <f>INDEX('OECD Crosswalk'!$B$2:$B$90,MATCH('OECD Data IO Table - Total'!AI8,'OECD Crosswalk'!$A$2:$A$90,0),1)</f>
        <v>nonenergy industries</v>
      </c>
      <c r="AJ2" s="22" t="str">
        <f>INDEX('OECD Crosswalk'!$B$2:$B$90,MATCH('OECD Data IO Table - Total'!AJ8,'OECD Crosswalk'!$A$2:$A$90,0),1)</f>
        <v>government</v>
      </c>
      <c r="AK2" s="22" t="str">
        <f>INDEX('OECD Crosswalk'!$B$2:$B$90,MATCH('OECD Data IO Table - Total'!AK8,'OECD Crosswalk'!$A$2:$A$90,0),1)</f>
        <v>nonenergy industries</v>
      </c>
      <c r="AL2" s="22" t="str">
        <f>INDEX('OECD Crosswalk'!$B$2:$B$90,MATCH('OECD Data IO Table - Total'!AL8,'OECD Crosswalk'!$A$2:$A$90,0),1)</f>
        <v>nonenergy industries</v>
      </c>
      <c r="AM2" s="22" t="str">
        <f>INDEX('OECD Crosswalk'!$B$2:$B$90,MATCH('OECD Data IO Table - Total'!AM8,'OECD Crosswalk'!$A$2:$A$90,0),1)</f>
        <v>nonenergy industries</v>
      </c>
      <c r="AN2" s="22" t="str">
        <f>INDEX('OECD Crosswalk'!$B$2:$B$90,MATCH('OECD Data IO Table - Total'!AN8,'OECD Crosswalk'!$A$2:$A$90,0),1)</f>
        <v>labor and consumers</v>
      </c>
      <c r="AO2" s="22" t="str">
        <f>INDEX('OECD Crosswalk'!$B$2:$B$90,MATCH('OECD Data IO Table - Total'!AO8,'OECD Crosswalk'!$A$2:$A$90,0),1)</f>
        <v>labor and consumers</v>
      </c>
      <c r="AP2" s="22" t="str">
        <f>INDEX('OECD Crosswalk'!$B$2:$B$90,MATCH('OECD Data IO Table - Total'!AP8,'OECD Crosswalk'!$A$2:$A$90,0),1)</f>
        <v>nonenergy industries</v>
      </c>
      <c r="AQ2" s="22" t="str">
        <f>INDEX('OECD Crosswalk'!$B$2:$B$90,MATCH('OECD Data IO Table - Total'!AQ8,'OECD Crosswalk'!$A$2:$A$90,0),1)</f>
        <v>government</v>
      </c>
      <c r="AR2" s="22" t="str">
        <f>INDEX('OECD Crosswalk'!$B$2:$B$90,MATCH('OECD Data IO Table - Total'!AR8,'OECD Crosswalk'!$A$2:$A$90,0),1)</f>
        <v>capital formation</v>
      </c>
      <c r="AS2" s="22" t="str">
        <f>INDEX('OECD Crosswalk'!$B$2:$B$90,MATCH('OECD Data IO Table - Total'!AS8,'OECD Crosswalk'!$A$2:$A$90,0),1)</f>
        <v>inventory</v>
      </c>
      <c r="AT2" s="22" t="str">
        <f>INDEX('OECD Crosswalk'!$B$2:$B$90,MATCH('OECD Data IO Table - Total'!AT8,'OECD Crosswalk'!$A$2:$A$90,0),1)</f>
        <v>imports</v>
      </c>
      <c r="AU2" s="22" t="str">
        <f>INDEX('OECD Crosswalk'!$B$2:$B$90,MATCH('OECD Data IO Table - Total'!AU8,'OECD Crosswalk'!$A$2:$A$90,0),1)</f>
        <v>foreign entities</v>
      </c>
      <c r="AV2" s="22" t="str">
        <f>INDEX('OECD Crosswalk'!$B$2:$B$90,MATCH('OECD Data IO Table - Total'!AV8,'OECD Crosswalk'!$A$2:$A$90,0),1)</f>
        <v>foreign entities</v>
      </c>
      <c r="AW2" s="22" t="str">
        <f>INDEX('OECD Crosswalk'!$B$2:$B$90,MATCH('OECD Data IO Table - Total'!AW8,'OECD Crosswalk'!$A$2:$A$90,0),1)</f>
        <v>imports</v>
      </c>
    </row>
    <row r="3" spans="1:50" x14ac:dyDescent="0.25">
      <c r="D3" s="24" t="s">
        <v>140</v>
      </c>
      <c r="E3" s="22" t="str">
        <f>INDEX('OECD Crosswalk'!$C$2:$C$90,MATCH('OECD Data IO Table - Total'!E8,'OECD Crosswalk'!$A$2:$A$90,0),1)</f>
        <v>agriculture</v>
      </c>
      <c r="F3" s="22" t="str">
        <f>INDEX('OECD Crosswalk'!$C$2:$C$90,MATCH('OECD Data IO Table - Total'!F8,'OECD Crosswalk'!$A$2:$A$90,0),1)</f>
        <v>other industries</v>
      </c>
      <c r="G3" s="22" t="str">
        <f>INDEX('OECD Crosswalk'!$C$2:$C$90,MATCH('OECD Data IO Table - Total'!G8,'OECD Crosswalk'!$A$2:$A$90,0),1)</f>
        <v>other industries</v>
      </c>
      <c r="H3" s="22" t="str">
        <f>INDEX('OECD Crosswalk'!$C$2:$C$90,MATCH('OECD Data IO Table - Total'!H8,'OECD Crosswalk'!$A$2:$A$90,0),1)</f>
        <v>other industries</v>
      </c>
      <c r="I3" s="22" t="str">
        <f>INDEX('OECD Crosswalk'!$C$2:$C$90,MATCH('OECD Data IO Table - Total'!I8,'OECD Crosswalk'!$A$2:$A$90,0),1)</f>
        <v>other industries</v>
      </c>
      <c r="J3" s="22" t="str">
        <f>INDEX('OECD Crosswalk'!$C$2:$C$90,MATCH('OECD Data IO Table - Total'!J8,'OECD Crosswalk'!$A$2:$A$90,0),1)</f>
        <v>other industries</v>
      </c>
      <c r="K3" s="22" t="str">
        <f>INDEX('OECD Crosswalk'!$C$2:$C$90,MATCH('OECD Data IO Table - Total'!K8,'OECD Crosswalk'!$A$2:$A$90,0),1)</f>
        <v>other industries</v>
      </c>
      <c r="L3" s="22" t="str">
        <f>INDEX('OECD Crosswalk'!$C$2:$C$90,MATCH('OECD Data IO Table - Total'!L8,'OECD Crosswalk'!$A$2:$A$90,0),1)</f>
        <v>other industries</v>
      </c>
      <c r="M3" s="22" t="str">
        <f>INDEX('OECD Crosswalk'!$C$2:$C$90,MATCH('OECD Data IO Table - Total'!M8,'OECD Crosswalk'!$A$2:$A$90,0),1)</f>
        <v>natural gas and petroleum systems</v>
      </c>
      <c r="N3" s="22" t="str">
        <f>INDEX('OECD Crosswalk'!$C$2:$C$90,MATCH('OECD Data IO Table - Total'!N8,'OECD Crosswalk'!$A$2:$A$90,0),1)</f>
        <v>chemicals</v>
      </c>
      <c r="O3" s="22" t="str">
        <f>INDEX('OECD Crosswalk'!$C$2:$C$90,MATCH('OECD Data IO Table - Total'!O8,'OECD Crosswalk'!$A$2:$A$90,0),1)</f>
        <v>other industries</v>
      </c>
      <c r="P3" s="22" t="str">
        <f>INDEX('OECD Crosswalk'!$C$2:$C$90,MATCH('OECD Data IO Table - Total'!P8,'OECD Crosswalk'!$A$2:$A$90,0),1)</f>
        <v>Cement and other carbonate use</v>
      </c>
      <c r="Q3" s="22" t="str">
        <f>INDEX('OECD Crosswalk'!$C$2:$C$90,MATCH('OECD Data IO Table - Total'!Q8,'OECD Crosswalk'!$A$2:$A$90,0),1)</f>
        <v>iron and steel</v>
      </c>
      <c r="R3" s="22" t="str">
        <f>INDEX('OECD Crosswalk'!$C$2:$C$90,MATCH('OECD Data IO Table - Total'!R8,'OECD Crosswalk'!$A$2:$A$90,0),1)</f>
        <v>other industries</v>
      </c>
      <c r="S3" s="22" t="str">
        <f>INDEX('OECD Crosswalk'!$C$2:$C$90,MATCH('OECD Data IO Table - Total'!S8,'OECD Crosswalk'!$A$2:$A$90,0),1)</f>
        <v>other industries</v>
      </c>
      <c r="T3" s="22" t="str">
        <f>INDEX('OECD Crosswalk'!$C$2:$C$90,MATCH('OECD Data IO Table - Total'!T8,'OECD Crosswalk'!$A$2:$A$90,0),1)</f>
        <v>other industries</v>
      </c>
      <c r="U3" s="22" t="str">
        <f>INDEX('OECD Crosswalk'!$C$2:$C$90,MATCH('OECD Data IO Table - Total'!U8,'OECD Crosswalk'!$A$2:$A$90,0),1)</f>
        <v>other industries</v>
      </c>
      <c r="V3" s="22" t="str">
        <f>INDEX('OECD Crosswalk'!$C$2:$C$90,MATCH('OECD Data IO Table - Total'!V8,'OECD Crosswalk'!$A$2:$A$90,0),1)</f>
        <v>other industries</v>
      </c>
      <c r="W3" s="22" t="str">
        <f>INDEX('OECD Crosswalk'!$C$2:$C$90,MATCH('OECD Data IO Table - Total'!W8,'OECD Crosswalk'!$A$2:$A$90,0),1)</f>
        <v>other industries</v>
      </c>
      <c r="X3" s="22" t="str">
        <f>INDEX('OECD Crosswalk'!$C$2:$C$90,MATCH('OECD Data IO Table - Total'!X8,'OECD Crosswalk'!$A$2:$A$90,0),1)</f>
        <v>other industries</v>
      </c>
      <c r="Y3" s="22" t="str">
        <f>INDEX('OECD Crosswalk'!$C$2:$C$90,MATCH('OECD Data IO Table - Total'!Y8,'OECD Crosswalk'!$A$2:$A$90,0),1)</f>
        <v>energy suppliers</v>
      </c>
      <c r="Z3" s="22">
        <f>INDEX('OECD Crosswalk'!$C$2:$C$90,MATCH('OECD Data IO Table - Total'!Z8,'OECD Crosswalk'!$A$2:$A$90,0),1)</f>
        <v>0</v>
      </c>
      <c r="AA3" s="22">
        <f>INDEX('OECD Crosswalk'!$C$2:$C$90,MATCH('OECD Data IO Table - Total'!AA8,'OECD Crosswalk'!$A$2:$A$90,0),1)</f>
        <v>0</v>
      </c>
      <c r="AB3" s="22">
        <f>INDEX('OECD Crosswalk'!$C$2:$C$90,MATCH('OECD Data IO Table - Total'!AB8,'OECD Crosswalk'!$A$2:$A$90,0),1)</f>
        <v>0</v>
      </c>
      <c r="AC3" s="22">
        <f>INDEX('OECD Crosswalk'!$C$2:$C$90,MATCH('OECD Data IO Table - Total'!AC8,'OECD Crosswalk'!$A$2:$A$90,0),1)</f>
        <v>0</v>
      </c>
      <c r="AD3" s="22">
        <f>INDEX('OECD Crosswalk'!$C$2:$C$90,MATCH('OECD Data IO Table - Total'!AD8,'OECD Crosswalk'!$A$2:$A$90,0),1)</f>
        <v>0</v>
      </c>
      <c r="AE3" s="22">
        <f>INDEX('OECD Crosswalk'!$C$2:$C$90,MATCH('OECD Data IO Table - Total'!AE8,'OECD Crosswalk'!$A$2:$A$90,0),1)</f>
        <v>0</v>
      </c>
      <c r="AF3" s="22">
        <f>INDEX('OECD Crosswalk'!$C$2:$C$90,MATCH('OECD Data IO Table - Total'!AF8,'OECD Crosswalk'!$A$2:$A$90,0),1)</f>
        <v>0</v>
      </c>
      <c r="AG3" s="22">
        <f>INDEX('OECD Crosswalk'!$C$2:$C$90,MATCH('OECD Data IO Table - Total'!AG8,'OECD Crosswalk'!$A$2:$A$90,0),1)</f>
        <v>0</v>
      </c>
      <c r="AH3" s="22">
        <f>INDEX('OECD Crosswalk'!$C$2:$C$90,MATCH('OECD Data IO Table - Total'!AH8,'OECD Crosswalk'!$A$2:$A$90,0),1)</f>
        <v>0</v>
      </c>
      <c r="AI3" s="22">
        <f>INDEX('OECD Crosswalk'!$C$2:$C$90,MATCH('OECD Data IO Table - Total'!AI8,'OECD Crosswalk'!$A$2:$A$90,0),1)</f>
        <v>0</v>
      </c>
      <c r="AJ3" s="22">
        <f>INDEX('OECD Crosswalk'!$C$2:$C$90,MATCH('OECD Data IO Table - Total'!AJ8,'OECD Crosswalk'!$A$2:$A$90,0),1)</f>
        <v>0</v>
      </c>
      <c r="AK3" s="22">
        <f>INDEX('OECD Crosswalk'!$C$2:$C$90,MATCH('OECD Data IO Table - Total'!AK8,'OECD Crosswalk'!$A$2:$A$90,0),1)</f>
        <v>0</v>
      </c>
      <c r="AL3" s="22">
        <f>INDEX('OECD Crosswalk'!$C$2:$C$90,MATCH('OECD Data IO Table - Total'!AL8,'OECD Crosswalk'!$A$2:$A$90,0),1)</f>
        <v>0</v>
      </c>
      <c r="AM3" s="22">
        <f>INDEX('OECD Crosswalk'!$C$2:$C$90,MATCH('OECD Data IO Table - Total'!AM8,'OECD Crosswalk'!$A$2:$A$90,0),1)</f>
        <v>0</v>
      </c>
      <c r="AN3" s="22">
        <f>INDEX('OECD Crosswalk'!$C$2:$C$90,MATCH('OECD Data IO Table - Total'!AN8,'OECD Crosswalk'!$A$2:$A$90,0),1)</f>
        <v>0</v>
      </c>
      <c r="AO3" s="22">
        <f>INDEX('OECD Crosswalk'!$C$2:$C$90,MATCH('OECD Data IO Table - Total'!AO8,'OECD Crosswalk'!$A$2:$A$90,0),1)</f>
        <v>0</v>
      </c>
      <c r="AP3" s="22">
        <f>INDEX('OECD Crosswalk'!$C$2:$C$90,MATCH('OECD Data IO Table - Total'!AP8,'OECD Crosswalk'!$A$2:$A$90,0),1)</f>
        <v>0</v>
      </c>
      <c r="AQ3" s="22">
        <f>INDEX('OECD Crosswalk'!$C$2:$C$90,MATCH('OECD Data IO Table - Total'!AQ8,'OECD Crosswalk'!$A$2:$A$90,0),1)</f>
        <v>0</v>
      </c>
      <c r="AR3" s="22">
        <f>INDEX('OECD Crosswalk'!$C$2:$C$90,MATCH('OECD Data IO Table - Total'!AR8,'OECD Crosswalk'!$A$2:$A$90,0),1)</f>
        <v>0</v>
      </c>
      <c r="AS3" s="22">
        <f>INDEX('OECD Crosswalk'!$C$2:$C$90,MATCH('OECD Data IO Table - Total'!AS8,'OECD Crosswalk'!$A$2:$A$90,0),1)</f>
        <v>0</v>
      </c>
      <c r="AT3" s="22">
        <f>INDEX('OECD Crosswalk'!$C$2:$C$90,MATCH('OECD Data IO Table - Total'!AT8,'OECD Crosswalk'!$A$2:$A$90,0),1)</f>
        <v>0</v>
      </c>
      <c r="AU3" s="22">
        <f>INDEX('OECD Crosswalk'!$C$2:$C$90,MATCH('OECD Data IO Table - Total'!AU8,'OECD Crosswalk'!$A$2:$A$90,0),1)</f>
        <v>0</v>
      </c>
      <c r="AV3" s="22">
        <f>INDEX('OECD Crosswalk'!$C$2:$C$90,MATCH('OECD Data IO Table - Total'!AV8,'OECD Crosswalk'!$A$2:$A$90,0),1)</f>
        <v>0</v>
      </c>
      <c r="AW3" s="22">
        <f>INDEX('OECD Crosswalk'!$C$2:$C$90,MATCH('OECD Data IO Table - Total'!AW8,'OECD Crosswalk'!$A$2:$A$90,0),1)</f>
        <v>0</v>
      </c>
    </row>
    <row r="4" spans="1:50" x14ac:dyDescent="0.25">
      <c r="D4" s="26" t="s">
        <v>24</v>
      </c>
      <c r="E4" s="32" t="s">
        <v>25</v>
      </c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4"/>
    </row>
    <row r="5" spans="1:50" x14ac:dyDescent="0.25">
      <c r="D5" s="26" t="s">
        <v>26</v>
      </c>
      <c r="E5" s="29" t="s">
        <v>27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1"/>
    </row>
    <row r="6" spans="1:50" x14ac:dyDescent="0.25">
      <c r="D6" s="26" t="s">
        <v>28</v>
      </c>
      <c r="E6" s="29" t="s">
        <v>15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1"/>
    </row>
    <row r="7" spans="1:50" x14ac:dyDescent="0.25">
      <c r="D7" s="26" t="s">
        <v>29</v>
      </c>
      <c r="E7" s="29" t="s">
        <v>30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1"/>
    </row>
    <row r="8" spans="1:50" ht="84" x14ac:dyDescent="0.25">
      <c r="D8" s="27" t="s">
        <v>31</v>
      </c>
      <c r="E8" s="14" t="s">
        <v>32</v>
      </c>
      <c r="F8" s="14" t="s">
        <v>33</v>
      </c>
      <c r="G8" s="14" t="s">
        <v>34</v>
      </c>
      <c r="H8" s="14" t="s">
        <v>35</v>
      </c>
      <c r="I8" s="14" t="s">
        <v>36</v>
      </c>
      <c r="J8" s="14" t="s">
        <v>37</v>
      </c>
      <c r="K8" s="14" t="s">
        <v>38</v>
      </c>
      <c r="L8" s="14" t="s">
        <v>39</v>
      </c>
      <c r="M8" s="14" t="s">
        <v>40</v>
      </c>
      <c r="N8" s="14" t="s">
        <v>41</v>
      </c>
      <c r="O8" s="14" t="s">
        <v>42</v>
      </c>
      <c r="P8" s="14" t="s">
        <v>43</v>
      </c>
      <c r="Q8" s="14" t="s">
        <v>44</v>
      </c>
      <c r="R8" s="14" t="s">
        <v>45</v>
      </c>
      <c r="S8" s="14" t="s">
        <v>46</v>
      </c>
      <c r="T8" s="14" t="s">
        <v>47</v>
      </c>
      <c r="U8" s="14" t="s">
        <v>48</v>
      </c>
      <c r="V8" s="14" t="s">
        <v>49</v>
      </c>
      <c r="W8" s="14" t="s">
        <v>50</v>
      </c>
      <c r="X8" s="14" t="s">
        <v>51</v>
      </c>
      <c r="Y8" s="14" t="s">
        <v>52</v>
      </c>
      <c r="Z8" s="14" t="s">
        <v>53</v>
      </c>
      <c r="AA8" s="14" t="s">
        <v>54</v>
      </c>
      <c r="AB8" s="14" t="s">
        <v>55</v>
      </c>
      <c r="AC8" s="14" t="s">
        <v>56</v>
      </c>
      <c r="AD8" s="14" t="s">
        <v>57</v>
      </c>
      <c r="AE8" s="14" t="s">
        <v>58</v>
      </c>
      <c r="AF8" s="14" t="s">
        <v>59</v>
      </c>
      <c r="AG8" s="14" t="s">
        <v>60</v>
      </c>
      <c r="AH8" s="14" t="s">
        <v>61</v>
      </c>
      <c r="AI8" s="14" t="s">
        <v>62</v>
      </c>
      <c r="AJ8" s="14" t="s">
        <v>63</v>
      </c>
      <c r="AK8" s="14" t="s">
        <v>64</v>
      </c>
      <c r="AL8" s="14" t="s">
        <v>65</v>
      </c>
      <c r="AM8" s="14" t="s">
        <v>66</v>
      </c>
      <c r="AN8" s="14" t="s">
        <v>67</v>
      </c>
      <c r="AO8" s="14" t="s">
        <v>68</v>
      </c>
      <c r="AP8" s="14" t="s">
        <v>69</v>
      </c>
      <c r="AQ8" s="14" t="s">
        <v>70</v>
      </c>
      <c r="AR8" s="14" t="s">
        <v>71</v>
      </c>
      <c r="AS8" s="14" t="s">
        <v>72</v>
      </c>
      <c r="AT8" s="14" t="s">
        <v>73</v>
      </c>
      <c r="AU8" s="14" t="s">
        <v>74</v>
      </c>
      <c r="AV8" s="14" t="s">
        <v>75</v>
      </c>
      <c r="AW8" s="14" t="s">
        <v>76</v>
      </c>
      <c r="AX8" s="28" t="s">
        <v>141</v>
      </c>
    </row>
    <row r="9" spans="1:50" ht="24" x14ac:dyDescent="0.25">
      <c r="A9" s="24" t="s">
        <v>140</v>
      </c>
      <c r="B9" s="24" t="s">
        <v>142</v>
      </c>
      <c r="D9" s="15" t="s">
        <v>77</v>
      </c>
    </row>
    <row r="10" spans="1:50" ht="21" x14ac:dyDescent="0.25">
      <c r="A10" s="25" t="str">
        <f>INDEX('OECD Crosswalk'!$C$2:$C$90,MATCH('OECD Data IO Table - Total'!D10,'OECD Crosswalk'!$A$2:$A$90,0),1)</f>
        <v>agriculture</v>
      </c>
      <c r="B10" s="25" t="str">
        <f>INDEX('OECD Crosswalk'!$B$2:$B$90,MATCH('OECD Data IO Table - Total'!D10,'OECD Crosswalk'!$A$2:$A$90,0),1)</f>
        <v>nonenergy industries</v>
      </c>
      <c r="D10" s="16" t="s">
        <v>78</v>
      </c>
      <c r="E10" s="17">
        <v>310.39999999999998</v>
      </c>
      <c r="F10" s="17">
        <v>5</v>
      </c>
      <c r="G10" s="17">
        <v>0</v>
      </c>
      <c r="H10" s="17">
        <v>0.1</v>
      </c>
      <c r="I10" s="17">
        <v>3656.9</v>
      </c>
      <c r="J10" s="17">
        <v>44.2</v>
      </c>
      <c r="K10" s="17">
        <v>234.1</v>
      </c>
      <c r="L10" s="17">
        <v>126.6</v>
      </c>
      <c r="M10" s="17">
        <v>0.4</v>
      </c>
      <c r="N10" s="17">
        <v>109.8</v>
      </c>
      <c r="O10" s="17">
        <v>10.5</v>
      </c>
      <c r="P10" s="17">
        <v>0.9</v>
      </c>
      <c r="Q10" s="17">
        <v>3.8</v>
      </c>
      <c r="R10" s="17">
        <v>0.4</v>
      </c>
      <c r="S10" s="17">
        <v>0</v>
      </c>
      <c r="T10" s="17">
        <v>0.5</v>
      </c>
      <c r="U10" s="17">
        <v>0.2</v>
      </c>
      <c r="V10" s="17">
        <v>0.1</v>
      </c>
      <c r="W10" s="17">
        <v>0.6</v>
      </c>
      <c r="X10" s="17">
        <v>4.3</v>
      </c>
      <c r="Y10" s="17">
        <v>0.3</v>
      </c>
      <c r="Z10" s="17">
        <v>55.2</v>
      </c>
      <c r="AA10" s="17">
        <v>84.9</v>
      </c>
      <c r="AB10" s="17">
        <v>1.5</v>
      </c>
      <c r="AC10" s="17">
        <v>150</v>
      </c>
      <c r="AD10" s="17">
        <v>0.1</v>
      </c>
      <c r="AE10" s="17">
        <v>0.5</v>
      </c>
      <c r="AF10" s="17">
        <v>0</v>
      </c>
      <c r="AG10" s="17">
        <v>0.1</v>
      </c>
      <c r="AH10" s="17">
        <v>3.2</v>
      </c>
      <c r="AI10" s="17">
        <v>93.4</v>
      </c>
      <c r="AJ10" s="17">
        <v>28.1</v>
      </c>
      <c r="AK10" s="17">
        <v>48.4</v>
      </c>
      <c r="AL10" s="17">
        <v>48</v>
      </c>
      <c r="AM10" s="17">
        <v>12.3</v>
      </c>
      <c r="AN10" s="17">
        <v>0</v>
      </c>
      <c r="AO10" s="17">
        <v>19625.900000000001</v>
      </c>
      <c r="AP10" s="17">
        <v>0</v>
      </c>
      <c r="AQ10" s="17">
        <v>18.2</v>
      </c>
      <c r="AR10" s="17">
        <v>4.7</v>
      </c>
      <c r="AS10" s="17">
        <v>4.5999999999999996</v>
      </c>
      <c r="AT10" s="17">
        <v>65.5</v>
      </c>
      <c r="AU10" s="17">
        <v>65.599999999999994</v>
      </c>
      <c r="AV10" s="17">
        <v>376.7</v>
      </c>
      <c r="AW10" s="17">
        <v>-6219.9</v>
      </c>
      <c r="AX10" s="23">
        <f>SUM(E10:AQ10)+AT10+AU10+AV10+AW10</f>
        <v>18966.800000000003</v>
      </c>
    </row>
    <row r="11" spans="1:50" ht="31.5" x14ac:dyDescent="0.25">
      <c r="A11" s="25" t="str">
        <f>INDEX('OECD Crosswalk'!$C$2:$C$90,MATCH('OECD Data IO Table - Total'!D11,'OECD Crosswalk'!$A$2:$A$90,0),1)</f>
        <v>other industries</v>
      </c>
      <c r="B11" s="25" t="str">
        <f>INDEX('OECD Crosswalk'!$B$2:$B$90,MATCH('OECD Data IO Table - Total'!D11,'OECD Crosswalk'!$A$2:$A$90,0),1)</f>
        <v>natural gas and petroleum suppliers</v>
      </c>
      <c r="D11" s="16" t="s">
        <v>79</v>
      </c>
      <c r="E11" s="18">
        <v>0.6</v>
      </c>
      <c r="F11" s="18">
        <v>2733.3</v>
      </c>
      <c r="G11" s="18">
        <v>0.2</v>
      </c>
      <c r="H11" s="18">
        <v>35.200000000000003</v>
      </c>
      <c r="I11" s="18">
        <v>317.3</v>
      </c>
      <c r="J11" s="18">
        <v>0.1</v>
      </c>
      <c r="K11" s="18">
        <v>0.1</v>
      </c>
      <c r="L11" s="18">
        <v>10</v>
      </c>
      <c r="M11" s="18">
        <v>17604.7</v>
      </c>
      <c r="N11" s="18">
        <v>3451.1</v>
      </c>
      <c r="O11" s="18">
        <v>0.3</v>
      </c>
      <c r="P11" s="18">
        <v>0.9</v>
      </c>
      <c r="Q11" s="18">
        <v>326</v>
      </c>
      <c r="R11" s="18">
        <v>0.4</v>
      </c>
      <c r="S11" s="18">
        <v>0</v>
      </c>
      <c r="T11" s="18">
        <v>0.4</v>
      </c>
      <c r="U11" s="18">
        <v>0.2</v>
      </c>
      <c r="V11" s="18">
        <v>0.1</v>
      </c>
      <c r="W11" s="18">
        <v>8.1999999999999993</v>
      </c>
      <c r="X11" s="18">
        <v>17.600000000000001</v>
      </c>
      <c r="Y11" s="18">
        <v>5632.3</v>
      </c>
      <c r="Z11" s="18">
        <v>9.6999999999999993</v>
      </c>
      <c r="AA11" s="18">
        <v>3.7</v>
      </c>
      <c r="AB11" s="18">
        <v>17.600000000000001</v>
      </c>
      <c r="AC11" s="18">
        <v>222.8</v>
      </c>
      <c r="AD11" s="18">
        <v>1.6</v>
      </c>
      <c r="AE11" s="18">
        <v>50</v>
      </c>
      <c r="AF11" s="18">
        <v>0.1</v>
      </c>
      <c r="AG11" s="18">
        <v>1.4</v>
      </c>
      <c r="AH11" s="18">
        <v>69.5</v>
      </c>
      <c r="AI11" s="18">
        <v>301.89999999999998</v>
      </c>
      <c r="AJ11" s="18">
        <v>4.3</v>
      </c>
      <c r="AK11" s="18">
        <v>1.8</v>
      </c>
      <c r="AL11" s="18">
        <v>674</v>
      </c>
      <c r="AM11" s="18">
        <v>180.6</v>
      </c>
      <c r="AN11" s="18">
        <v>0</v>
      </c>
      <c r="AO11" s="18">
        <v>2984</v>
      </c>
      <c r="AP11" s="18">
        <v>21</v>
      </c>
      <c r="AQ11" s="18">
        <v>340.7</v>
      </c>
      <c r="AR11" s="18">
        <v>19.399999999999999</v>
      </c>
      <c r="AS11" s="18">
        <v>-335</v>
      </c>
      <c r="AT11" s="18">
        <v>3.3</v>
      </c>
      <c r="AU11" s="18">
        <v>1.8</v>
      </c>
      <c r="AV11" s="18">
        <v>139561.4</v>
      </c>
      <c r="AW11" s="18">
        <v>-135.30000000000001</v>
      </c>
      <c r="AX11" s="23">
        <f t="shared" ref="AX11:AX51" si="0">SUM(E11:AQ11)+AT11+AU11+AV11+AW11</f>
        <v>174454.90000000002</v>
      </c>
    </row>
    <row r="12" spans="1:50" ht="31.5" x14ac:dyDescent="0.25">
      <c r="A12" s="25" t="str">
        <f>INDEX('OECD Crosswalk'!$C$2:$C$90,MATCH('OECD Data IO Table - Total'!D12,'OECD Crosswalk'!$A$2:$A$90,0),1)</f>
        <v>other industries</v>
      </c>
      <c r="B12" s="25" t="str">
        <f>INDEX('OECD Crosswalk'!$B$2:$B$90,MATCH('OECD Data IO Table - Total'!D12,'OECD Crosswalk'!$A$2:$A$90,0),1)</f>
        <v>nonenergy industries</v>
      </c>
      <c r="D12" s="16" t="s">
        <v>80</v>
      </c>
      <c r="E12" s="17">
        <v>0.4</v>
      </c>
      <c r="F12" s="17">
        <v>7.3</v>
      </c>
      <c r="G12" s="17">
        <v>27</v>
      </c>
      <c r="H12" s="17">
        <v>0.5</v>
      </c>
      <c r="I12" s="17">
        <v>7.5</v>
      </c>
      <c r="J12" s="17">
        <v>0.1</v>
      </c>
      <c r="K12" s="17">
        <v>0.1</v>
      </c>
      <c r="L12" s="17">
        <v>9.4</v>
      </c>
      <c r="M12" s="17">
        <v>0.1</v>
      </c>
      <c r="N12" s="17">
        <v>293.89999999999998</v>
      </c>
      <c r="O12" s="17">
        <v>0.3</v>
      </c>
      <c r="P12" s="17">
        <v>596.6</v>
      </c>
      <c r="Q12" s="17">
        <v>876.5</v>
      </c>
      <c r="R12" s="17">
        <v>58.8</v>
      </c>
      <c r="S12" s="17">
        <v>0.1</v>
      </c>
      <c r="T12" s="17">
        <v>20</v>
      </c>
      <c r="U12" s="17">
        <v>2.7</v>
      </c>
      <c r="V12" s="17">
        <v>0.5</v>
      </c>
      <c r="W12" s="17">
        <v>1.1000000000000001</v>
      </c>
      <c r="X12" s="17">
        <v>23.5</v>
      </c>
      <c r="Y12" s="17">
        <v>6.2</v>
      </c>
      <c r="Z12" s="17">
        <v>1165.8</v>
      </c>
      <c r="AA12" s="17">
        <v>4.7</v>
      </c>
      <c r="AB12" s="17">
        <v>3.4</v>
      </c>
      <c r="AC12" s="17">
        <v>2.1</v>
      </c>
      <c r="AD12" s="17">
        <v>0</v>
      </c>
      <c r="AE12" s="17">
        <v>0.4</v>
      </c>
      <c r="AF12" s="17">
        <v>0</v>
      </c>
      <c r="AG12" s="17">
        <v>0</v>
      </c>
      <c r="AH12" s="17">
        <v>7.6</v>
      </c>
      <c r="AI12" s="17">
        <v>12.7</v>
      </c>
      <c r="AJ12" s="17">
        <v>8.6</v>
      </c>
      <c r="AK12" s="17">
        <v>0.2</v>
      </c>
      <c r="AL12" s="17">
        <v>1.7</v>
      </c>
      <c r="AM12" s="17">
        <v>0.4</v>
      </c>
      <c r="AN12" s="17">
        <v>0</v>
      </c>
      <c r="AO12" s="17">
        <v>4.5</v>
      </c>
      <c r="AP12" s="17">
        <v>0</v>
      </c>
      <c r="AQ12" s="17">
        <v>5.6</v>
      </c>
      <c r="AR12" s="17">
        <v>3.8</v>
      </c>
      <c r="AS12" s="17">
        <v>-2.7</v>
      </c>
      <c r="AT12" s="17">
        <v>0.6</v>
      </c>
      <c r="AU12" s="17">
        <v>0</v>
      </c>
      <c r="AV12" s="17">
        <v>220.4</v>
      </c>
      <c r="AW12" s="17">
        <v>-1105.7</v>
      </c>
      <c r="AX12" s="23">
        <f t="shared" si="0"/>
        <v>2265.5999999999985</v>
      </c>
    </row>
    <row r="13" spans="1:50" ht="21" x14ac:dyDescent="0.25">
      <c r="A13" s="25" t="str">
        <f>INDEX('OECD Crosswalk'!$C$2:$C$90,MATCH('OECD Data IO Table - Total'!D13,'OECD Crosswalk'!$A$2:$A$90,0),1)</f>
        <v>other industries</v>
      </c>
      <c r="B13" s="25" t="str">
        <f>INDEX('OECD Crosswalk'!$B$2:$B$90,MATCH('OECD Data IO Table - Total'!D13,'OECD Crosswalk'!$A$2:$A$90,0),1)</f>
        <v>nonenergy industries</v>
      </c>
      <c r="D13" s="16" t="s">
        <v>81</v>
      </c>
      <c r="E13" s="18">
        <v>5.6</v>
      </c>
      <c r="F13" s="18">
        <v>135.9</v>
      </c>
      <c r="G13" s="18">
        <v>3.7</v>
      </c>
      <c r="H13" s="18">
        <v>1.8</v>
      </c>
      <c r="I13" s="18">
        <v>3.3</v>
      </c>
      <c r="J13" s="18">
        <v>0</v>
      </c>
      <c r="K13" s="18">
        <v>0.2</v>
      </c>
      <c r="L13" s="18">
        <v>1.2</v>
      </c>
      <c r="M13" s="18">
        <v>0.9</v>
      </c>
      <c r="N13" s="18">
        <v>1.6</v>
      </c>
      <c r="O13" s="18">
        <v>0.8</v>
      </c>
      <c r="P13" s="18">
        <v>1.6</v>
      </c>
      <c r="Q13" s="18">
        <v>0.1</v>
      </c>
      <c r="R13" s="18">
        <v>0</v>
      </c>
      <c r="S13" s="18">
        <v>0</v>
      </c>
      <c r="T13" s="18">
        <v>0</v>
      </c>
      <c r="U13" s="18">
        <v>0.4</v>
      </c>
      <c r="V13" s="18">
        <v>0</v>
      </c>
      <c r="W13" s="18">
        <v>0</v>
      </c>
      <c r="X13" s="18">
        <v>0.4</v>
      </c>
      <c r="Y13" s="18">
        <v>7.3</v>
      </c>
      <c r="Z13" s="18">
        <v>86.8</v>
      </c>
      <c r="AA13" s="18">
        <v>0.1</v>
      </c>
      <c r="AB13" s="18">
        <v>0.6</v>
      </c>
      <c r="AC13" s="18">
        <v>0</v>
      </c>
      <c r="AD13" s="18">
        <v>0</v>
      </c>
      <c r="AE13" s="18">
        <v>0.1</v>
      </c>
      <c r="AF13" s="18">
        <v>0</v>
      </c>
      <c r="AG13" s="18">
        <v>0</v>
      </c>
      <c r="AH13" s="18">
        <v>0</v>
      </c>
      <c r="AI13" s="18">
        <v>2.8</v>
      </c>
      <c r="AJ13" s="18">
        <v>2</v>
      </c>
      <c r="AK13" s="18">
        <v>3.3</v>
      </c>
      <c r="AL13" s="18">
        <v>0.1</v>
      </c>
      <c r="AM13" s="18">
        <v>0</v>
      </c>
      <c r="AN13" s="18">
        <v>0</v>
      </c>
      <c r="AO13" s="18">
        <v>0.4</v>
      </c>
      <c r="AP13" s="18">
        <v>0</v>
      </c>
      <c r="AQ13" s="18">
        <v>468.4</v>
      </c>
      <c r="AR13" s="18">
        <v>1.1000000000000001</v>
      </c>
      <c r="AS13" s="18">
        <v>0.4</v>
      </c>
      <c r="AT13" s="18">
        <v>0.1</v>
      </c>
      <c r="AU13" s="18">
        <v>0</v>
      </c>
      <c r="AV13" s="18">
        <v>0.6</v>
      </c>
      <c r="AW13" s="18">
        <v>-93.4</v>
      </c>
      <c r="AX13" s="23">
        <f t="shared" si="0"/>
        <v>636.70000000000016</v>
      </c>
    </row>
    <row r="14" spans="1:50" ht="21" x14ac:dyDescent="0.25">
      <c r="A14" s="25" t="str">
        <f>INDEX('OECD Crosswalk'!$C$2:$C$90,MATCH('OECD Data IO Table - Total'!D14,'OECD Crosswalk'!$A$2:$A$90,0),1)</f>
        <v>other industries</v>
      </c>
      <c r="B14" s="25" t="str">
        <f>INDEX('OECD Crosswalk'!$B$2:$B$90,MATCH('OECD Data IO Table - Total'!D14,'OECD Crosswalk'!$A$2:$A$90,0),1)</f>
        <v>nonenergy industries</v>
      </c>
      <c r="D14" s="16" t="s">
        <v>82</v>
      </c>
      <c r="E14" s="17">
        <v>273.3</v>
      </c>
      <c r="F14" s="17">
        <v>1.5</v>
      </c>
      <c r="G14" s="17">
        <v>0.2</v>
      </c>
      <c r="H14" s="17">
        <v>0</v>
      </c>
      <c r="I14" s="17">
        <v>2513.6</v>
      </c>
      <c r="J14" s="17">
        <v>5.4</v>
      </c>
      <c r="K14" s="17">
        <v>2.2000000000000002</v>
      </c>
      <c r="L14" s="17">
        <v>15.2</v>
      </c>
      <c r="M14" s="17">
        <v>3.7</v>
      </c>
      <c r="N14" s="17">
        <v>142.80000000000001</v>
      </c>
      <c r="O14" s="17">
        <v>6.5</v>
      </c>
      <c r="P14" s="17">
        <v>8.3000000000000007</v>
      </c>
      <c r="Q14" s="17">
        <v>2.8</v>
      </c>
      <c r="R14" s="17">
        <v>3.3</v>
      </c>
      <c r="S14" s="17">
        <v>0.1</v>
      </c>
      <c r="T14" s="17">
        <v>3.9</v>
      </c>
      <c r="U14" s="17">
        <v>1.6</v>
      </c>
      <c r="V14" s="17">
        <v>0.5</v>
      </c>
      <c r="W14" s="17">
        <v>1</v>
      </c>
      <c r="X14" s="17">
        <v>6.6</v>
      </c>
      <c r="Y14" s="17">
        <v>5.6</v>
      </c>
      <c r="Z14" s="17">
        <v>61.2</v>
      </c>
      <c r="AA14" s="17">
        <v>139.19999999999999</v>
      </c>
      <c r="AB14" s="17">
        <v>24.6</v>
      </c>
      <c r="AC14" s="17">
        <v>1517.4</v>
      </c>
      <c r="AD14" s="17">
        <v>1.2</v>
      </c>
      <c r="AE14" s="17">
        <v>7.2</v>
      </c>
      <c r="AF14" s="17">
        <v>0.4</v>
      </c>
      <c r="AG14" s="17">
        <v>4.4000000000000004</v>
      </c>
      <c r="AH14" s="17">
        <v>4.8</v>
      </c>
      <c r="AI14" s="17">
        <v>164.4</v>
      </c>
      <c r="AJ14" s="17">
        <v>103.9</v>
      </c>
      <c r="AK14" s="17">
        <v>205.2</v>
      </c>
      <c r="AL14" s="17">
        <v>406.7</v>
      </c>
      <c r="AM14" s="17">
        <v>228</v>
      </c>
      <c r="AN14" s="17">
        <v>0</v>
      </c>
      <c r="AO14" s="17">
        <v>26129.5</v>
      </c>
      <c r="AP14" s="17">
        <v>2.9</v>
      </c>
      <c r="AQ14" s="17">
        <v>1932.4</v>
      </c>
      <c r="AR14" s="17">
        <v>49.4</v>
      </c>
      <c r="AS14" s="17">
        <v>28.2</v>
      </c>
      <c r="AT14" s="17">
        <v>252.6</v>
      </c>
      <c r="AU14" s="17">
        <v>274.3</v>
      </c>
      <c r="AV14" s="17">
        <v>2407.3000000000002</v>
      </c>
      <c r="AW14" s="17">
        <v>-12898.2</v>
      </c>
      <c r="AX14" s="23">
        <f t="shared" si="0"/>
        <v>23967.500000000004</v>
      </c>
    </row>
    <row r="15" spans="1:50" ht="31.5" x14ac:dyDescent="0.25">
      <c r="A15" s="25" t="str">
        <f>INDEX('OECD Crosswalk'!$C$2:$C$90,MATCH('OECD Data IO Table - Total'!D15,'OECD Crosswalk'!$A$2:$A$90,0),1)</f>
        <v>other industries</v>
      </c>
      <c r="B15" s="25" t="str">
        <f>INDEX('OECD Crosswalk'!$B$2:$B$90,MATCH('OECD Data IO Table - Total'!D15,'OECD Crosswalk'!$A$2:$A$90,0),1)</f>
        <v>nonenergy industries</v>
      </c>
      <c r="D15" s="16" t="s">
        <v>83</v>
      </c>
      <c r="E15" s="18">
        <v>12.5</v>
      </c>
      <c r="F15" s="18">
        <v>44.1</v>
      </c>
      <c r="G15" s="18">
        <v>0.1</v>
      </c>
      <c r="H15" s="18">
        <v>0.6</v>
      </c>
      <c r="I15" s="18">
        <v>33.6</v>
      </c>
      <c r="J15" s="18">
        <v>1246.5999999999999</v>
      </c>
      <c r="K15" s="18">
        <v>0.6</v>
      </c>
      <c r="L15" s="18">
        <v>42.4</v>
      </c>
      <c r="M15" s="18">
        <v>1</v>
      </c>
      <c r="N15" s="18">
        <v>100</v>
      </c>
      <c r="O15" s="18">
        <v>32.200000000000003</v>
      </c>
      <c r="P15" s="18">
        <v>26.6</v>
      </c>
      <c r="Q15" s="18">
        <v>5.8</v>
      </c>
      <c r="R15" s="18">
        <v>2.8</v>
      </c>
      <c r="S15" s="18">
        <v>0.1</v>
      </c>
      <c r="T15" s="18">
        <v>3.4</v>
      </c>
      <c r="U15" s="18">
        <v>2.7</v>
      </c>
      <c r="V15" s="18">
        <v>9.4</v>
      </c>
      <c r="W15" s="18">
        <v>17.399999999999999</v>
      </c>
      <c r="X15" s="18">
        <v>113.8</v>
      </c>
      <c r="Y15" s="18">
        <v>5.4</v>
      </c>
      <c r="Z15" s="18">
        <v>75.5</v>
      </c>
      <c r="AA15" s="18">
        <v>145.9</v>
      </c>
      <c r="AB15" s="18">
        <v>24.1</v>
      </c>
      <c r="AC15" s="18">
        <v>49.8</v>
      </c>
      <c r="AD15" s="18">
        <v>1.3</v>
      </c>
      <c r="AE15" s="18">
        <v>10.5</v>
      </c>
      <c r="AF15" s="18">
        <v>0</v>
      </c>
      <c r="AG15" s="18">
        <v>0.1</v>
      </c>
      <c r="AH15" s="18">
        <v>3.5</v>
      </c>
      <c r="AI15" s="18">
        <v>265.89999999999998</v>
      </c>
      <c r="AJ15" s="18">
        <v>194.7</v>
      </c>
      <c r="AK15" s="18">
        <v>89.9</v>
      </c>
      <c r="AL15" s="18">
        <v>734.2</v>
      </c>
      <c r="AM15" s="18">
        <v>145.69999999999999</v>
      </c>
      <c r="AN15" s="18">
        <v>0</v>
      </c>
      <c r="AO15" s="18">
        <v>8322.7000000000007</v>
      </c>
      <c r="AP15" s="18">
        <v>0</v>
      </c>
      <c r="AQ15" s="18">
        <v>8.4</v>
      </c>
      <c r="AR15" s="18">
        <v>423.4</v>
      </c>
      <c r="AS15" s="18">
        <v>334.5</v>
      </c>
      <c r="AT15" s="18">
        <v>111.3</v>
      </c>
      <c r="AU15" s="18">
        <v>119.6</v>
      </c>
      <c r="AV15" s="18">
        <v>427.4</v>
      </c>
      <c r="AW15" s="18">
        <v>-7226.2</v>
      </c>
      <c r="AX15" s="23">
        <f t="shared" si="0"/>
        <v>5205.4000000000005</v>
      </c>
    </row>
    <row r="16" spans="1:50" ht="31.5" x14ac:dyDescent="0.25">
      <c r="A16" s="25" t="str">
        <f>INDEX('OECD Crosswalk'!$C$2:$C$90,MATCH('OECD Data IO Table - Total'!D16,'OECD Crosswalk'!$A$2:$A$90,0),1)</f>
        <v>other industries</v>
      </c>
      <c r="B16" s="25" t="str">
        <f>INDEX('OECD Crosswalk'!$B$2:$B$90,MATCH('OECD Data IO Table - Total'!D16,'OECD Crosswalk'!$A$2:$A$90,0),1)</f>
        <v>nonenergy industries</v>
      </c>
      <c r="D16" s="16" t="s">
        <v>84</v>
      </c>
      <c r="E16" s="17">
        <v>6.2</v>
      </c>
      <c r="F16" s="17">
        <v>9</v>
      </c>
      <c r="G16" s="17">
        <v>0.6</v>
      </c>
      <c r="H16" s="17">
        <v>0.1</v>
      </c>
      <c r="I16" s="17">
        <v>16.5</v>
      </c>
      <c r="J16" s="17">
        <v>2.9</v>
      </c>
      <c r="K16" s="17">
        <v>276.2</v>
      </c>
      <c r="L16" s="17">
        <v>48.9</v>
      </c>
      <c r="M16" s="17">
        <v>0.1</v>
      </c>
      <c r="N16" s="17">
        <v>31.1</v>
      </c>
      <c r="O16" s="17">
        <v>7.5</v>
      </c>
      <c r="P16" s="17">
        <v>37.1</v>
      </c>
      <c r="Q16" s="17">
        <v>1.3</v>
      </c>
      <c r="R16" s="17">
        <v>12.4</v>
      </c>
      <c r="S16" s="17">
        <v>0.1</v>
      </c>
      <c r="T16" s="17">
        <v>7.9</v>
      </c>
      <c r="U16" s="17">
        <v>5.4</v>
      </c>
      <c r="V16" s="17">
        <v>0.5</v>
      </c>
      <c r="W16" s="17">
        <v>5.5</v>
      </c>
      <c r="X16" s="17">
        <v>248.6</v>
      </c>
      <c r="Y16" s="17">
        <v>1.3</v>
      </c>
      <c r="Z16" s="17">
        <v>2170.3000000000002</v>
      </c>
      <c r="AA16" s="17">
        <v>24.2</v>
      </c>
      <c r="AB16" s="17">
        <v>7.6</v>
      </c>
      <c r="AC16" s="17">
        <v>9</v>
      </c>
      <c r="AD16" s="17">
        <v>0.5</v>
      </c>
      <c r="AE16" s="17">
        <v>3.3</v>
      </c>
      <c r="AF16" s="17">
        <v>0</v>
      </c>
      <c r="AG16" s="17">
        <v>0.1</v>
      </c>
      <c r="AH16" s="17">
        <v>55.1</v>
      </c>
      <c r="AI16" s="17">
        <v>73</v>
      </c>
      <c r="AJ16" s="17">
        <v>8</v>
      </c>
      <c r="AK16" s="17">
        <v>1.2</v>
      </c>
      <c r="AL16" s="17">
        <v>11.4</v>
      </c>
      <c r="AM16" s="17">
        <v>36.5</v>
      </c>
      <c r="AN16" s="17">
        <v>0</v>
      </c>
      <c r="AO16" s="17">
        <v>313.8</v>
      </c>
      <c r="AP16" s="17">
        <v>0</v>
      </c>
      <c r="AQ16" s="17">
        <v>3.6</v>
      </c>
      <c r="AR16" s="17">
        <v>184.4</v>
      </c>
      <c r="AS16" s="17">
        <v>114.7</v>
      </c>
      <c r="AT16" s="17">
        <v>8.5</v>
      </c>
      <c r="AU16" s="17">
        <v>7.1</v>
      </c>
      <c r="AV16" s="17">
        <v>33.700000000000003</v>
      </c>
      <c r="AW16" s="17">
        <v>-1698.2</v>
      </c>
      <c r="AX16" s="23">
        <f t="shared" si="0"/>
        <v>1787.8999999999994</v>
      </c>
    </row>
    <row r="17" spans="1:50" ht="21" x14ac:dyDescent="0.25">
      <c r="A17" s="25" t="str">
        <f>INDEX('OECD Crosswalk'!$C$2:$C$90,MATCH('OECD Data IO Table - Total'!D17,'OECD Crosswalk'!$A$2:$A$90,0),1)</f>
        <v>other industries</v>
      </c>
      <c r="B17" s="25" t="str">
        <f>INDEX('OECD Crosswalk'!$B$2:$B$90,MATCH('OECD Data IO Table - Total'!D17,'OECD Crosswalk'!$A$2:$A$90,0),1)</f>
        <v>nonenergy industries</v>
      </c>
      <c r="D17" s="16" t="s">
        <v>85</v>
      </c>
      <c r="E17" s="18">
        <v>5.8</v>
      </c>
      <c r="F17" s="18">
        <v>4.2</v>
      </c>
      <c r="G17" s="18">
        <v>0.6</v>
      </c>
      <c r="H17" s="18">
        <v>0.1</v>
      </c>
      <c r="I17" s="18">
        <v>164.5</v>
      </c>
      <c r="J17" s="18">
        <v>16.8</v>
      </c>
      <c r="K17" s="18">
        <v>11</v>
      </c>
      <c r="L17" s="18">
        <v>769.3</v>
      </c>
      <c r="M17" s="18">
        <v>3</v>
      </c>
      <c r="N17" s="18">
        <v>88.1</v>
      </c>
      <c r="O17" s="18">
        <v>15.6</v>
      </c>
      <c r="P17" s="18">
        <v>54.9</v>
      </c>
      <c r="Q17" s="18">
        <v>3.9</v>
      </c>
      <c r="R17" s="18">
        <v>11.7</v>
      </c>
      <c r="S17" s="18">
        <v>0.4</v>
      </c>
      <c r="T17" s="18">
        <v>16.600000000000001</v>
      </c>
      <c r="U17" s="18">
        <v>8.5</v>
      </c>
      <c r="V17" s="18">
        <v>1.2</v>
      </c>
      <c r="W17" s="18">
        <v>1.1000000000000001</v>
      </c>
      <c r="X17" s="18">
        <v>30.6</v>
      </c>
      <c r="Y17" s="18">
        <v>15.3</v>
      </c>
      <c r="Z17" s="18">
        <v>136.80000000000001</v>
      </c>
      <c r="AA17" s="18">
        <v>246.9</v>
      </c>
      <c r="AB17" s="18">
        <v>35.4</v>
      </c>
      <c r="AC17" s="18">
        <v>39.200000000000003</v>
      </c>
      <c r="AD17" s="18">
        <v>102.3</v>
      </c>
      <c r="AE17" s="18">
        <v>71.8</v>
      </c>
      <c r="AF17" s="18">
        <v>6.2</v>
      </c>
      <c r="AG17" s="18">
        <v>42.5</v>
      </c>
      <c r="AH17" s="18">
        <v>17.2</v>
      </c>
      <c r="AI17" s="18">
        <v>475</v>
      </c>
      <c r="AJ17" s="18">
        <v>113.8</v>
      </c>
      <c r="AK17" s="18">
        <v>506.2</v>
      </c>
      <c r="AL17" s="18">
        <v>208.9</v>
      </c>
      <c r="AM17" s="18">
        <v>95.5</v>
      </c>
      <c r="AN17" s="18">
        <v>0</v>
      </c>
      <c r="AO17" s="18">
        <v>4301.5</v>
      </c>
      <c r="AP17" s="18">
        <v>0</v>
      </c>
      <c r="AQ17" s="18">
        <v>514.79999999999995</v>
      </c>
      <c r="AR17" s="18">
        <v>57.5</v>
      </c>
      <c r="AS17" s="18">
        <v>31.9</v>
      </c>
      <c r="AT17" s="18">
        <v>33.299999999999997</v>
      </c>
      <c r="AU17" s="18">
        <v>30.7</v>
      </c>
      <c r="AV17" s="18">
        <v>811.4</v>
      </c>
      <c r="AW17" s="18">
        <v>-2054.8000000000002</v>
      </c>
      <c r="AX17" s="23">
        <f t="shared" si="0"/>
        <v>6957.8</v>
      </c>
    </row>
    <row r="18" spans="1:50" ht="21" x14ac:dyDescent="0.25">
      <c r="A18" s="25" t="str">
        <f>INDEX('OECD Crosswalk'!$C$2:$C$90,MATCH('OECD Data IO Table - Total'!D18,'OECD Crosswalk'!$A$2:$A$90,0),1)</f>
        <v>natural gas and petroleum systems</v>
      </c>
      <c r="B18" s="25" t="str">
        <f>INDEX('OECD Crosswalk'!$B$2:$B$90,MATCH('OECD Data IO Table - Total'!D18,'OECD Crosswalk'!$A$2:$A$90,0),1)</f>
        <v>natural gas and petroleum suppliers</v>
      </c>
      <c r="D18" s="16" t="s">
        <v>86</v>
      </c>
      <c r="E18" s="17">
        <v>367.1</v>
      </c>
      <c r="F18" s="17">
        <v>452.1</v>
      </c>
      <c r="G18" s="17">
        <v>41</v>
      </c>
      <c r="H18" s="17">
        <v>7.9</v>
      </c>
      <c r="I18" s="17">
        <v>383.5</v>
      </c>
      <c r="J18" s="17">
        <v>21.8</v>
      </c>
      <c r="K18" s="17">
        <v>46.9</v>
      </c>
      <c r="L18" s="17">
        <v>125.7</v>
      </c>
      <c r="M18" s="17">
        <v>976.4</v>
      </c>
      <c r="N18" s="17">
        <v>2621.8</v>
      </c>
      <c r="O18" s="17">
        <v>56.3</v>
      </c>
      <c r="P18" s="17">
        <v>708.5</v>
      </c>
      <c r="Q18" s="17">
        <v>226.8</v>
      </c>
      <c r="R18" s="17">
        <v>77.7</v>
      </c>
      <c r="S18" s="17">
        <v>0.1</v>
      </c>
      <c r="T18" s="17">
        <v>69</v>
      </c>
      <c r="U18" s="17">
        <v>45.1</v>
      </c>
      <c r="V18" s="17">
        <v>0.5</v>
      </c>
      <c r="W18" s="17">
        <v>13</v>
      </c>
      <c r="X18" s="17">
        <v>142.4</v>
      </c>
      <c r="Y18" s="17">
        <v>785.9</v>
      </c>
      <c r="Z18" s="17">
        <v>4280.6000000000004</v>
      </c>
      <c r="AA18" s="17">
        <v>1121.9000000000001</v>
      </c>
      <c r="AB18" s="17">
        <v>4270.8999999999996</v>
      </c>
      <c r="AC18" s="17">
        <v>157.19999999999999</v>
      </c>
      <c r="AD18" s="17">
        <v>5.9</v>
      </c>
      <c r="AE18" s="17">
        <v>148.9</v>
      </c>
      <c r="AF18" s="17">
        <v>0</v>
      </c>
      <c r="AG18" s="17">
        <v>36.700000000000003</v>
      </c>
      <c r="AH18" s="17">
        <v>118</v>
      </c>
      <c r="AI18" s="17">
        <v>1426.1</v>
      </c>
      <c r="AJ18" s="17">
        <v>522.5</v>
      </c>
      <c r="AK18" s="17">
        <v>776.3</v>
      </c>
      <c r="AL18" s="17">
        <v>816.5</v>
      </c>
      <c r="AM18" s="17">
        <v>305.8</v>
      </c>
      <c r="AN18" s="17">
        <v>0</v>
      </c>
      <c r="AO18" s="17">
        <v>2876.1</v>
      </c>
      <c r="AP18" s="17">
        <v>0</v>
      </c>
      <c r="AQ18" s="17">
        <v>39.299999999999997</v>
      </c>
      <c r="AR18" s="17">
        <v>13.9</v>
      </c>
      <c r="AS18" s="17">
        <v>110.7</v>
      </c>
      <c r="AT18" s="17">
        <v>78.8</v>
      </c>
      <c r="AU18" s="17">
        <v>93</v>
      </c>
      <c r="AV18" s="17">
        <v>12949.8</v>
      </c>
      <c r="AW18" s="17">
        <v>-1441.1</v>
      </c>
      <c r="AX18" s="23">
        <f t="shared" si="0"/>
        <v>35752.700000000004</v>
      </c>
    </row>
    <row r="19" spans="1:50" ht="21" x14ac:dyDescent="0.25">
      <c r="A19" s="25" t="str">
        <f>INDEX('OECD Crosswalk'!$C$2:$C$90,MATCH('OECD Data IO Table - Total'!D19,'OECD Crosswalk'!$A$2:$A$90,0),1)</f>
        <v>chemicals</v>
      </c>
      <c r="B19" s="25" t="str">
        <f>INDEX('OECD Crosswalk'!$B$2:$B$90,MATCH('OECD Data IO Table - Total'!D19,'OECD Crosswalk'!$A$2:$A$90,0),1)</f>
        <v>nonenergy industries</v>
      </c>
      <c r="D19" s="16" t="s">
        <v>87</v>
      </c>
      <c r="E19" s="18">
        <v>485.9</v>
      </c>
      <c r="F19" s="18">
        <v>222.1</v>
      </c>
      <c r="G19" s="18">
        <v>25.8</v>
      </c>
      <c r="H19" s="18">
        <v>2.2999999999999998</v>
      </c>
      <c r="I19" s="18">
        <v>376.9</v>
      </c>
      <c r="J19" s="18">
        <v>451.9</v>
      </c>
      <c r="K19" s="18">
        <v>122.4</v>
      </c>
      <c r="L19" s="18">
        <v>567.20000000000005</v>
      </c>
      <c r="M19" s="18">
        <v>364.8</v>
      </c>
      <c r="N19" s="18">
        <v>9379</v>
      </c>
      <c r="O19" s="18">
        <v>1115.7</v>
      </c>
      <c r="P19" s="18">
        <v>692.5</v>
      </c>
      <c r="Q19" s="18">
        <v>186.6</v>
      </c>
      <c r="R19" s="18">
        <v>185.8</v>
      </c>
      <c r="S19" s="18">
        <v>12.2</v>
      </c>
      <c r="T19" s="18">
        <v>249.4</v>
      </c>
      <c r="U19" s="18">
        <v>76.8</v>
      </c>
      <c r="V19" s="18">
        <v>41</v>
      </c>
      <c r="W19" s="18">
        <v>39</v>
      </c>
      <c r="X19" s="18">
        <v>285.8</v>
      </c>
      <c r="Y19" s="18">
        <v>171.5</v>
      </c>
      <c r="Z19" s="18">
        <v>2252.5</v>
      </c>
      <c r="AA19" s="18">
        <v>359.5</v>
      </c>
      <c r="AB19" s="18">
        <v>97.7</v>
      </c>
      <c r="AC19" s="18">
        <v>65.5</v>
      </c>
      <c r="AD19" s="18">
        <v>13.4</v>
      </c>
      <c r="AE19" s="18">
        <v>20.3</v>
      </c>
      <c r="AF19" s="18">
        <v>1.7</v>
      </c>
      <c r="AG19" s="18">
        <v>10.8</v>
      </c>
      <c r="AH19" s="18">
        <v>95.3</v>
      </c>
      <c r="AI19" s="18">
        <v>833.9</v>
      </c>
      <c r="AJ19" s="18">
        <v>105.6</v>
      </c>
      <c r="AK19" s="18">
        <v>461.2</v>
      </c>
      <c r="AL19" s="18">
        <v>1846.8</v>
      </c>
      <c r="AM19" s="18">
        <v>493</v>
      </c>
      <c r="AN19" s="18">
        <v>0</v>
      </c>
      <c r="AO19" s="18">
        <v>6292.6</v>
      </c>
      <c r="AP19" s="18">
        <v>0</v>
      </c>
      <c r="AQ19" s="18">
        <v>5049.3</v>
      </c>
      <c r="AR19" s="18">
        <v>482.5</v>
      </c>
      <c r="AS19" s="18">
        <v>267.89999999999998</v>
      </c>
      <c r="AT19" s="18">
        <v>60.9</v>
      </c>
      <c r="AU19" s="18">
        <v>55.9</v>
      </c>
      <c r="AV19" s="18">
        <v>24444</v>
      </c>
      <c r="AW19" s="18">
        <v>-12727.4</v>
      </c>
      <c r="AX19" s="23">
        <f t="shared" si="0"/>
        <v>44887.100000000006</v>
      </c>
    </row>
    <row r="20" spans="1:50" ht="21" x14ac:dyDescent="0.25">
      <c r="A20" s="25" t="str">
        <f>INDEX('OECD Crosswalk'!$C$2:$C$90,MATCH('OECD Data IO Table - Total'!D20,'OECD Crosswalk'!$A$2:$A$90,0),1)</f>
        <v>other industries</v>
      </c>
      <c r="B20" s="25" t="str">
        <f>INDEX('OECD Crosswalk'!$B$2:$B$90,MATCH('OECD Data IO Table - Total'!D20,'OECD Crosswalk'!$A$2:$A$90,0),1)</f>
        <v>nonenergy industries</v>
      </c>
      <c r="D20" s="16" t="s">
        <v>88</v>
      </c>
      <c r="E20" s="17">
        <v>22.8</v>
      </c>
      <c r="F20" s="17">
        <v>65.5</v>
      </c>
      <c r="G20" s="17">
        <v>3.8</v>
      </c>
      <c r="H20" s="17">
        <v>0.9</v>
      </c>
      <c r="I20" s="17">
        <v>445.5</v>
      </c>
      <c r="J20" s="17">
        <v>45.8</v>
      </c>
      <c r="K20" s="17">
        <v>23.2</v>
      </c>
      <c r="L20" s="17">
        <v>104.2</v>
      </c>
      <c r="M20" s="17">
        <v>13.4</v>
      </c>
      <c r="N20" s="17">
        <v>313.3</v>
      </c>
      <c r="O20" s="17">
        <v>325.2</v>
      </c>
      <c r="P20" s="17">
        <v>141.6</v>
      </c>
      <c r="Q20" s="17">
        <v>24.2</v>
      </c>
      <c r="R20" s="17">
        <v>69.8</v>
      </c>
      <c r="S20" s="17">
        <v>8.8000000000000007</v>
      </c>
      <c r="T20" s="17">
        <v>168.2</v>
      </c>
      <c r="U20" s="17">
        <v>84.6</v>
      </c>
      <c r="V20" s="17">
        <v>67.099999999999994</v>
      </c>
      <c r="W20" s="17">
        <v>20.2</v>
      </c>
      <c r="X20" s="17">
        <v>175.9</v>
      </c>
      <c r="Y20" s="17">
        <v>24.9</v>
      </c>
      <c r="Z20" s="17">
        <v>2763.3</v>
      </c>
      <c r="AA20" s="17">
        <v>412.2</v>
      </c>
      <c r="AB20" s="17">
        <v>132</v>
      </c>
      <c r="AC20" s="17">
        <v>52.9</v>
      </c>
      <c r="AD20" s="17">
        <v>2.6</v>
      </c>
      <c r="AE20" s="17">
        <v>60.4</v>
      </c>
      <c r="AF20" s="17">
        <v>1.8</v>
      </c>
      <c r="AG20" s="17">
        <v>4.4000000000000004</v>
      </c>
      <c r="AH20" s="17">
        <v>27.6</v>
      </c>
      <c r="AI20" s="17">
        <v>313.7</v>
      </c>
      <c r="AJ20" s="17">
        <v>46.7</v>
      </c>
      <c r="AK20" s="17">
        <v>98.2</v>
      </c>
      <c r="AL20" s="17">
        <v>260.2</v>
      </c>
      <c r="AM20" s="17">
        <v>69.8</v>
      </c>
      <c r="AN20" s="17">
        <v>0</v>
      </c>
      <c r="AO20" s="17">
        <v>1213.0999999999999</v>
      </c>
      <c r="AP20" s="17">
        <v>0</v>
      </c>
      <c r="AQ20" s="17">
        <v>11.1</v>
      </c>
      <c r="AR20" s="17">
        <v>563.20000000000005</v>
      </c>
      <c r="AS20" s="17">
        <v>348.3</v>
      </c>
      <c r="AT20" s="17">
        <v>2.4</v>
      </c>
      <c r="AU20" s="17">
        <v>0</v>
      </c>
      <c r="AV20" s="17">
        <v>835.7</v>
      </c>
      <c r="AW20" s="17">
        <v>-4547.3999999999996</v>
      </c>
      <c r="AX20" s="23">
        <f t="shared" si="0"/>
        <v>3909.6000000000004</v>
      </c>
    </row>
    <row r="21" spans="1:50" ht="21" x14ac:dyDescent="0.25">
      <c r="A21" s="25" t="str">
        <f>INDEX('OECD Crosswalk'!$C$2:$C$90,MATCH('OECD Data IO Table - Total'!D21,'OECD Crosswalk'!$A$2:$A$90,0),1)</f>
        <v>Cement and other carbonate use</v>
      </c>
      <c r="B21" s="25" t="str">
        <f>INDEX('OECD Crosswalk'!$B$2:$B$90,MATCH('OECD Data IO Table - Total'!D21,'OECD Crosswalk'!$A$2:$A$90,0),1)</f>
        <v>nonenergy industries</v>
      </c>
      <c r="D21" s="16" t="s">
        <v>89</v>
      </c>
      <c r="E21" s="18">
        <v>4.5999999999999996</v>
      </c>
      <c r="F21" s="18">
        <v>8.1999999999999993</v>
      </c>
      <c r="G21" s="18">
        <v>2.5</v>
      </c>
      <c r="H21" s="18">
        <v>0.2</v>
      </c>
      <c r="I21" s="18">
        <v>41</v>
      </c>
      <c r="J21" s="18">
        <v>3.4</v>
      </c>
      <c r="K21" s="18">
        <v>6.5</v>
      </c>
      <c r="L21" s="18">
        <v>3.3</v>
      </c>
      <c r="M21" s="18">
        <v>1.4</v>
      </c>
      <c r="N21" s="18">
        <v>37.9</v>
      </c>
      <c r="O21" s="18">
        <v>7.2</v>
      </c>
      <c r="P21" s="18">
        <v>438.7</v>
      </c>
      <c r="Q21" s="18">
        <v>19.5</v>
      </c>
      <c r="R21" s="18">
        <v>15.1</v>
      </c>
      <c r="S21" s="18">
        <v>1.4</v>
      </c>
      <c r="T21" s="18">
        <v>15.7</v>
      </c>
      <c r="U21" s="18">
        <v>7.2</v>
      </c>
      <c r="V21" s="18">
        <v>4.3</v>
      </c>
      <c r="W21" s="18">
        <v>2.5</v>
      </c>
      <c r="X21" s="18">
        <v>14.7</v>
      </c>
      <c r="Y21" s="18">
        <v>4</v>
      </c>
      <c r="Z21" s="18">
        <v>3493.4</v>
      </c>
      <c r="AA21" s="18">
        <v>26</v>
      </c>
      <c r="AB21" s="18">
        <v>6.1</v>
      </c>
      <c r="AC21" s="18">
        <v>9</v>
      </c>
      <c r="AD21" s="18">
        <v>0.3</v>
      </c>
      <c r="AE21" s="18">
        <v>4.5999999999999996</v>
      </c>
      <c r="AF21" s="18">
        <v>0</v>
      </c>
      <c r="AG21" s="18">
        <v>0.1</v>
      </c>
      <c r="AH21" s="18">
        <v>16.600000000000001</v>
      </c>
      <c r="AI21" s="18">
        <v>38.4</v>
      </c>
      <c r="AJ21" s="18">
        <v>9.5</v>
      </c>
      <c r="AK21" s="18">
        <v>30</v>
      </c>
      <c r="AL21" s="18">
        <v>36.200000000000003</v>
      </c>
      <c r="AM21" s="18">
        <v>10</v>
      </c>
      <c r="AN21" s="18">
        <v>0</v>
      </c>
      <c r="AO21" s="18">
        <v>2528.4</v>
      </c>
      <c r="AP21" s="18">
        <v>0</v>
      </c>
      <c r="AQ21" s="18">
        <v>11.5</v>
      </c>
      <c r="AR21" s="18">
        <v>3822.7</v>
      </c>
      <c r="AS21" s="18">
        <v>2006.4</v>
      </c>
      <c r="AT21" s="18">
        <v>1.3</v>
      </c>
      <c r="AU21" s="18">
        <v>0</v>
      </c>
      <c r="AV21" s="18">
        <v>444.9</v>
      </c>
      <c r="AW21" s="18">
        <v>-3020</v>
      </c>
      <c r="AX21" s="23">
        <f t="shared" si="0"/>
        <v>4285.6000000000013</v>
      </c>
    </row>
    <row r="22" spans="1:50" ht="21" x14ac:dyDescent="0.25">
      <c r="A22" s="25" t="str">
        <f>INDEX('OECD Crosswalk'!$C$2:$C$90,MATCH('OECD Data IO Table - Total'!D22,'OECD Crosswalk'!$A$2:$A$90,0),1)</f>
        <v>iron and steel</v>
      </c>
      <c r="B22" s="25" t="str">
        <f>INDEX('OECD Crosswalk'!$B$2:$B$90,MATCH('OECD Data IO Table - Total'!D22,'OECD Crosswalk'!$A$2:$A$90,0),1)</f>
        <v>nonenergy industries</v>
      </c>
      <c r="D22" s="16" t="s">
        <v>90</v>
      </c>
      <c r="E22" s="17">
        <v>5.5</v>
      </c>
      <c r="F22" s="17">
        <v>122.8</v>
      </c>
      <c r="G22" s="17">
        <v>13.3</v>
      </c>
      <c r="H22" s="17">
        <v>3.8</v>
      </c>
      <c r="I22" s="17">
        <v>106.4</v>
      </c>
      <c r="J22" s="17">
        <v>5.9</v>
      </c>
      <c r="K22" s="17">
        <v>8.5</v>
      </c>
      <c r="L22" s="17">
        <v>157.4</v>
      </c>
      <c r="M22" s="17">
        <v>8.1999999999999993</v>
      </c>
      <c r="N22" s="17">
        <v>245.5</v>
      </c>
      <c r="O22" s="17">
        <v>43.1</v>
      </c>
      <c r="P22" s="17">
        <v>240.4</v>
      </c>
      <c r="Q22" s="17">
        <v>1863.4</v>
      </c>
      <c r="R22" s="17">
        <v>2539.6999999999998</v>
      </c>
      <c r="S22" s="17">
        <v>34.299999999999997</v>
      </c>
      <c r="T22" s="17">
        <v>2217.8000000000002</v>
      </c>
      <c r="U22" s="17">
        <v>992.9</v>
      </c>
      <c r="V22" s="17">
        <v>203.5</v>
      </c>
      <c r="W22" s="17">
        <v>150.80000000000001</v>
      </c>
      <c r="X22" s="17">
        <v>1008.8</v>
      </c>
      <c r="Y22" s="17">
        <v>119.3</v>
      </c>
      <c r="Z22" s="17">
        <v>9877.2999999999993</v>
      </c>
      <c r="AA22" s="17">
        <v>181.9</v>
      </c>
      <c r="AB22" s="17">
        <v>22</v>
      </c>
      <c r="AC22" s="17">
        <v>1.3</v>
      </c>
      <c r="AD22" s="17">
        <v>0.5</v>
      </c>
      <c r="AE22" s="17">
        <v>44.6</v>
      </c>
      <c r="AF22" s="17">
        <v>0.1</v>
      </c>
      <c r="AG22" s="17">
        <v>1.8</v>
      </c>
      <c r="AH22" s="17">
        <v>9.9</v>
      </c>
      <c r="AI22" s="17">
        <v>56.6</v>
      </c>
      <c r="AJ22" s="17">
        <v>12.1</v>
      </c>
      <c r="AK22" s="17">
        <v>21.7</v>
      </c>
      <c r="AL22" s="17">
        <v>63.6</v>
      </c>
      <c r="AM22" s="17">
        <v>28.2</v>
      </c>
      <c r="AN22" s="17">
        <v>0</v>
      </c>
      <c r="AO22" s="17">
        <v>117</v>
      </c>
      <c r="AP22" s="17">
        <v>0</v>
      </c>
      <c r="AQ22" s="17">
        <v>10</v>
      </c>
      <c r="AR22" s="17">
        <v>282.89999999999998</v>
      </c>
      <c r="AS22" s="17">
        <v>111.1</v>
      </c>
      <c r="AT22" s="17">
        <v>2.2999999999999998</v>
      </c>
      <c r="AU22" s="17">
        <v>0</v>
      </c>
      <c r="AV22" s="17">
        <v>2709.1</v>
      </c>
      <c r="AW22" s="17">
        <v>-15042.2</v>
      </c>
      <c r="AX22" s="23">
        <f t="shared" si="0"/>
        <v>8209.0999999999913</v>
      </c>
    </row>
    <row r="23" spans="1:50" ht="31.5" x14ac:dyDescent="0.25">
      <c r="A23" s="25" t="str">
        <f>INDEX('OECD Crosswalk'!$C$2:$C$90,MATCH('OECD Data IO Table - Total'!D23,'OECD Crosswalk'!$A$2:$A$90,0),1)</f>
        <v>other industries</v>
      </c>
      <c r="B23" s="25" t="str">
        <f>INDEX('OECD Crosswalk'!$B$2:$B$90,MATCH('OECD Data IO Table - Total'!D23,'OECD Crosswalk'!$A$2:$A$90,0),1)</f>
        <v>nonenergy industries</v>
      </c>
      <c r="D23" s="16" t="s">
        <v>91</v>
      </c>
      <c r="E23" s="18">
        <v>4.7</v>
      </c>
      <c r="F23" s="18">
        <v>27.9</v>
      </c>
      <c r="G23" s="18">
        <v>0.9</v>
      </c>
      <c r="H23" s="18">
        <v>0.3</v>
      </c>
      <c r="I23" s="18">
        <v>44</v>
      </c>
      <c r="J23" s="18">
        <v>1</v>
      </c>
      <c r="K23" s="18">
        <v>7.1</v>
      </c>
      <c r="L23" s="18">
        <v>8.1</v>
      </c>
      <c r="M23" s="18">
        <v>3.7</v>
      </c>
      <c r="N23" s="18">
        <v>30.3</v>
      </c>
      <c r="O23" s="18">
        <v>8</v>
      </c>
      <c r="P23" s="18">
        <v>25.9</v>
      </c>
      <c r="Q23" s="18">
        <v>42.4</v>
      </c>
      <c r="R23" s="18">
        <v>129</v>
      </c>
      <c r="S23" s="18">
        <v>1.7</v>
      </c>
      <c r="T23" s="18">
        <v>59.9</v>
      </c>
      <c r="U23" s="18">
        <v>55.9</v>
      </c>
      <c r="V23" s="18">
        <v>13.9</v>
      </c>
      <c r="W23" s="18">
        <v>9.8000000000000007</v>
      </c>
      <c r="X23" s="18">
        <v>58</v>
      </c>
      <c r="Y23" s="18">
        <v>13.7</v>
      </c>
      <c r="Z23" s="18">
        <v>1010.7</v>
      </c>
      <c r="AA23" s="18">
        <v>29</v>
      </c>
      <c r="AB23" s="18">
        <v>8.6999999999999993</v>
      </c>
      <c r="AC23" s="18">
        <v>5.5</v>
      </c>
      <c r="AD23" s="18">
        <v>0.4</v>
      </c>
      <c r="AE23" s="18">
        <v>5.5</v>
      </c>
      <c r="AF23" s="18">
        <v>0.1</v>
      </c>
      <c r="AG23" s="18">
        <v>0.2</v>
      </c>
      <c r="AH23" s="18">
        <v>7.6</v>
      </c>
      <c r="AI23" s="18">
        <v>47.2</v>
      </c>
      <c r="AJ23" s="18">
        <v>16.8</v>
      </c>
      <c r="AK23" s="18">
        <v>20.5</v>
      </c>
      <c r="AL23" s="18">
        <v>17.8</v>
      </c>
      <c r="AM23" s="18">
        <v>8.1999999999999993</v>
      </c>
      <c r="AN23" s="18">
        <v>0</v>
      </c>
      <c r="AO23" s="18">
        <v>539.4</v>
      </c>
      <c r="AP23" s="18">
        <v>0</v>
      </c>
      <c r="AQ23" s="18">
        <v>14.3</v>
      </c>
      <c r="AR23" s="18">
        <v>9329.9</v>
      </c>
      <c r="AS23" s="18">
        <v>3810.8</v>
      </c>
      <c r="AT23" s="18">
        <v>3.3</v>
      </c>
      <c r="AU23" s="18">
        <v>0</v>
      </c>
      <c r="AV23" s="18">
        <v>594.9</v>
      </c>
      <c r="AW23" s="18">
        <v>-6908.7</v>
      </c>
      <c r="AX23" s="23">
        <f t="shared" si="0"/>
        <v>-4032.3999999999992</v>
      </c>
    </row>
    <row r="24" spans="1:50" ht="21" x14ac:dyDescent="0.25">
      <c r="A24" s="25" t="str">
        <f>INDEX('OECD Crosswalk'!$C$2:$C$90,MATCH('OECD Data IO Table - Total'!D24,'OECD Crosswalk'!$A$2:$A$90,0),1)</f>
        <v>other industries</v>
      </c>
      <c r="B24" s="25" t="str">
        <f>INDEX('OECD Crosswalk'!$B$2:$B$90,MATCH('OECD Data IO Table - Total'!D24,'OECD Crosswalk'!$A$2:$A$90,0),1)</f>
        <v>nonenergy industries</v>
      </c>
      <c r="D24" s="16" t="s">
        <v>92</v>
      </c>
      <c r="E24" s="17">
        <v>1.1000000000000001</v>
      </c>
      <c r="F24" s="17">
        <v>1.9</v>
      </c>
      <c r="G24" s="17">
        <v>0.2</v>
      </c>
      <c r="H24" s="17">
        <v>0</v>
      </c>
      <c r="I24" s="17">
        <v>9.3000000000000007</v>
      </c>
      <c r="J24" s="17">
        <v>1.5</v>
      </c>
      <c r="K24" s="17">
        <v>0.6</v>
      </c>
      <c r="L24" s="17">
        <v>3.5</v>
      </c>
      <c r="M24" s="17">
        <v>0.6</v>
      </c>
      <c r="N24" s="17">
        <v>13.8</v>
      </c>
      <c r="O24" s="17">
        <v>1.9</v>
      </c>
      <c r="P24" s="17">
        <v>4.2</v>
      </c>
      <c r="Q24" s="17">
        <v>4.7</v>
      </c>
      <c r="R24" s="17">
        <v>7</v>
      </c>
      <c r="S24" s="17">
        <v>7.9</v>
      </c>
      <c r="T24" s="17">
        <v>21</v>
      </c>
      <c r="U24" s="17">
        <v>7.6</v>
      </c>
      <c r="V24" s="17">
        <v>2.2999999999999998</v>
      </c>
      <c r="W24" s="17">
        <v>1.5</v>
      </c>
      <c r="X24" s="17">
        <v>13.4</v>
      </c>
      <c r="Y24" s="17">
        <v>3.2</v>
      </c>
      <c r="Z24" s="17">
        <v>81.400000000000006</v>
      </c>
      <c r="AA24" s="17">
        <v>76.8</v>
      </c>
      <c r="AB24" s="17">
        <v>7</v>
      </c>
      <c r="AC24" s="17">
        <v>3.8</v>
      </c>
      <c r="AD24" s="17">
        <v>2</v>
      </c>
      <c r="AE24" s="17">
        <v>64.099999999999994</v>
      </c>
      <c r="AF24" s="17">
        <v>3.3</v>
      </c>
      <c r="AG24" s="17">
        <v>4</v>
      </c>
      <c r="AH24" s="17">
        <v>2.5</v>
      </c>
      <c r="AI24" s="17">
        <v>65.099999999999994</v>
      </c>
      <c r="AJ24" s="17">
        <v>15.2</v>
      </c>
      <c r="AK24" s="17">
        <v>24</v>
      </c>
      <c r="AL24" s="17">
        <v>68.8</v>
      </c>
      <c r="AM24" s="17">
        <v>12</v>
      </c>
      <c r="AN24" s="17">
        <v>0</v>
      </c>
      <c r="AO24" s="17">
        <v>2078.6999999999998</v>
      </c>
      <c r="AP24" s="17">
        <v>0</v>
      </c>
      <c r="AQ24" s="17">
        <v>522.70000000000005</v>
      </c>
      <c r="AR24" s="17">
        <v>8228.2999999999993</v>
      </c>
      <c r="AS24" s="17">
        <v>1577.1</v>
      </c>
      <c r="AT24" s="17">
        <v>35.1</v>
      </c>
      <c r="AU24" s="17">
        <v>1.3</v>
      </c>
      <c r="AV24" s="17">
        <v>4.4000000000000004</v>
      </c>
      <c r="AW24" s="17">
        <v>-12762.2</v>
      </c>
      <c r="AX24" s="23">
        <f t="shared" si="0"/>
        <v>-9582.8000000000011</v>
      </c>
    </row>
    <row r="25" spans="1:50" x14ac:dyDescent="0.25">
      <c r="A25" s="25" t="str">
        <f>INDEX('OECD Crosswalk'!$C$2:$C$90,MATCH('OECD Data IO Table - Total'!D25,'OECD Crosswalk'!$A$2:$A$90,0),1)</f>
        <v>other industries</v>
      </c>
      <c r="B25" s="25" t="str">
        <f>INDEX('OECD Crosswalk'!$B$2:$B$90,MATCH('OECD Data IO Table - Total'!D25,'OECD Crosswalk'!$A$2:$A$90,0),1)</f>
        <v>nonenergy industries</v>
      </c>
      <c r="D25" s="16" t="s">
        <v>93</v>
      </c>
      <c r="E25" s="18">
        <v>1.1000000000000001</v>
      </c>
      <c r="F25" s="18">
        <v>2.2999999999999998</v>
      </c>
      <c r="G25" s="18">
        <v>0.1</v>
      </c>
      <c r="H25" s="18">
        <v>0.1</v>
      </c>
      <c r="I25" s="18">
        <v>5.8</v>
      </c>
      <c r="J25" s="18">
        <v>0.5</v>
      </c>
      <c r="K25" s="18">
        <v>0.3</v>
      </c>
      <c r="L25" s="18">
        <v>1.5</v>
      </c>
      <c r="M25" s="18">
        <v>1</v>
      </c>
      <c r="N25" s="18">
        <v>10.1</v>
      </c>
      <c r="O25" s="18">
        <v>2.2999999999999998</v>
      </c>
      <c r="P25" s="18">
        <v>6.5</v>
      </c>
      <c r="Q25" s="18">
        <v>9.8000000000000007</v>
      </c>
      <c r="R25" s="18">
        <v>15.2</v>
      </c>
      <c r="S25" s="18">
        <v>3.5</v>
      </c>
      <c r="T25" s="18">
        <v>149.19999999999999</v>
      </c>
      <c r="U25" s="18">
        <v>24.7</v>
      </c>
      <c r="V25" s="18">
        <v>8.4</v>
      </c>
      <c r="W25" s="18">
        <v>4.2</v>
      </c>
      <c r="X25" s="18">
        <v>27.3</v>
      </c>
      <c r="Y25" s="18">
        <v>20.9</v>
      </c>
      <c r="Z25" s="18">
        <v>506.4</v>
      </c>
      <c r="AA25" s="18">
        <v>26.6</v>
      </c>
      <c r="AB25" s="18">
        <v>7.4</v>
      </c>
      <c r="AC25" s="18">
        <v>3.6</v>
      </c>
      <c r="AD25" s="18">
        <v>0.3</v>
      </c>
      <c r="AE25" s="18">
        <v>33.700000000000003</v>
      </c>
      <c r="AF25" s="18">
        <v>0.9</v>
      </c>
      <c r="AG25" s="18">
        <v>0.3</v>
      </c>
      <c r="AH25" s="18">
        <v>5.5</v>
      </c>
      <c r="AI25" s="18">
        <v>33.200000000000003</v>
      </c>
      <c r="AJ25" s="18">
        <v>8.9</v>
      </c>
      <c r="AK25" s="18">
        <v>19.7</v>
      </c>
      <c r="AL25" s="18">
        <v>21.9</v>
      </c>
      <c r="AM25" s="18">
        <v>11.2</v>
      </c>
      <c r="AN25" s="18">
        <v>0</v>
      </c>
      <c r="AO25" s="18">
        <v>3884.7</v>
      </c>
      <c r="AP25" s="18">
        <v>0</v>
      </c>
      <c r="AQ25" s="18">
        <v>17.3</v>
      </c>
      <c r="AR25" s="18">
        <v>7268.3</v>
      </c>
      <c r="AS25" s="18">
        <v>2844.7</v>
      </c>
      <c r="AT25" s="18">
        <v>12.2</v>
      </c>
      <c r="AU25" s="18">
        <v>13.3</v>
      </c>
      <c r="AV25" s="18">
        <v>531.29999999999995</v>
      </c>
      <c r="AW25" s="18">
        <v>-8077.2</v>
      </c>
      <c r="AX25" s="23">
        <f t="shared" si="0"/>
        <v>-2644</v>
      </c>
    </row>
    <row r="26" spans="1:50" ht="21" x14ac:dyDescent="0.25">
      <c r="A26" s="25" t="str">
        <f>INDEX('OECD Crosswalk'!$C$2:$C$90,MATCH('OECD Data IO Table - Total'!D26,'OECD Crosswalk'!$A$2:$A$90,0),1)</f>
        <v>other industries</v>
      </c>
      <c r="B26" s="25" t="str">
        <f>INDEX('OECD Crosswalk'!$B$2:$B$90,MATCH('OECD Data IO Table - Total'!D26,'OECD Crosswalk'!$A$2:$A$90,0),1)</f>
        <v>nonenergy industries</v>
      </c>
      <c r="D26" s="16" t="s">
        <v>94</v>
      </c>
      <c r="E26" s="17">
        <v>4</v>
      </c>
      <c r="F26" s="17">
        <v>20.7</v>
      </c>
      <c r="G26" s="17">
        <v>0.9</v>
      </c>
      <c r="H26" s="17">
        <v>0.3</v>
      </c>
      <c r="I26" s="17">
        <v>9.9</v>
      </c>
      <c r="J26" s="17">
        <v>3.2</v>
      </c>
      <c r="K26" s="17">
        <v>1.7</v>
      </c>
      <c r="L26" s="17">
        <v>5.8</v>
      </c>
      <c r="M26" s="17">
        <v>1.9</v>
      </c>
      <c r="N26" s="17">
        <v>13.7</v>
      </c>
      <c r="O26" s="17">
        <v>3.4</v>
      </c>
      <c r="P26" s="17">
        <v>11.9</v>
      </c>
      <c r="Q26" s="17">
        <v>11.8</v>
      </c>
      <c r="R26" s="17">
        <v>17.5</v>
      </c>
      <c r="S26" s="17">
        <v>0.4</v>
      </c>
      <c r="T26" s="17">
        <v>17.399999999999999</v>
      </c>
      <c r="U26" s="17">
        <v>35.700000000000003</v>
      </c>
      <c r="V26" s="17">
        <v>5.9</v>
      </c>
      <c r="W26" s="17">
        <v>4.4000000000000004</v>
      </c>
      <c r="X26" s="17">
        <v>19.899999999999999</v>
      </c>
      <c r="Y26" s="17">
        <v>8.1</v>
      </c>
      <c r="Z26" s="17">
        <v>203.6</v>
      </c>
      <c r="AA26" s="17">
        <v>34.5</v>
      </c>
      <c r="AB26" s="17">
        <v>8.6999999999999993</v>
      </c>
      <c r="AC26" s="17">
        <v>1.8</v>
      </c>
      <c r="AD26" s="17">
        <v>0.5</v>
      </c>
      <c r="AE26" s="17">
        <v>8.4</v>
      </c>
      <c r="AF26" s="17">
        <v>0.2</v>
      </c>
      <c r="AG26" s="17">
        <v>0.5</v>
      </c>
      <c r="AH26" s="17">
        <v>2.5</v>
      </c>
      <c r="AI26" s="17">
        <v>33.1</v>
      </c>
      <c r="AJ26" s="17">
        <v>14.8</v>
      </c>
      <c r="AK26" s="17">
        <v>11</v>
      </c>
      <c r="AL26" s="17">
        <v>15</v>
      </c>
      <c r="AM26" s="17">
        <v>5.4</v>
      </c>
      <c r="AN26" s="17">
        <v>0</v>
      </c>
      <c r="AO26" s="17">
        <v>836.4</v>
      </c>
      <c r="AP26" s="17">
        <v>0</v>
      </c>
      <c r="AQ26" s="17">
        <v>34.1</v>
      </c>
      <c r="AR26" s="17">
        <v>16942.8</v>
      </c>
      <c r="AS26" s="17">
        <v>4381.7</v>
      </c>
      <c r="AT26" s="17">
        <v>3.7</v>
      </c>
      <c r="AU26" s="17">
        <v>0</v>
      </c>
      <c r="AV26" s="17">
        <v>258.3</v>
      </c>
      <c r="AW26" s="17">
        <v>-19185.599999999999</v>
      </c>
      <c r="AX26" s="23">
        <f t="shared" si="0"/>
        <v>-17514.599999999999</v>
      </c>
    </row>
    <row r="27" spans="1:50" ht="21" x14ac:dyDescent="0.25">
      <c r="A27" s="25" t="str">
        <f>INDEX('OECD Crosswalk'!$C$2:$C$90,MATCH('OECD Data IO Table - Total'!D27,'OECD Crosswalk'!$A$2:$A$90,0),1)</f>
        <v>other industries</v>
      </c>
      <c r="B27" s="25" t="str">
        <f>INDEX('OECD Crosswalk'!$B$2:$B$90,MATCH('OECD Data IO Table - Total'!D27,'OECD Crosswalk'!$A$2:$A$90,0),1)</f>
        <v>nonenergy industries</v>
      </c>
      <c r="D27" s="16" t="s">
        <v>95</v>
      </c>
      <c r="E27" s="18">
        <v>0.3</v>
      </c>
      <c r="F27" s="18">
        <v>2.5</v>
      </c>
      <c r="G27" s="18">
        <v>0.1</v>
      </c>
      <c r="H27" s="18">
        <v>0.1</v>
      </c>
      <c r="I27" s="18">
        <v>3.6</v>
      </c>
      <c r="J27" s="18">
        <v>0.7</v>
      </c>
      <c r="K27" s="18">
        <v>0.3</v>
      </c>
      <c r="L27" s="18">
        <v>1.2</v>
      </c>
      <c r="M27" s="18">
        <v>0.2</v>
      </c>
      <c r="N27" s="18">
        <v>5.5</v>
      </c>
      <c r="O27" s="18">
        <v>1.1000000000000001</v>
      </c>
      <c r="P27" s="18">
        <v>4.0999999999999996</v>
      </c>
      <c r="Q27" s="18">
        <v>5.5</v>
      </c>
      <c r="R27" s="18">
        <v>4.2</v>
      </c>
      <c r="S27" s="18">
        <v>0.1</v>
      </c>
      <c r="T27" s="18">
        <v>5.9</v>
      </c>
      <c r="U27" s="18">
        <v>2.6</v>
      </c>
      <c r="V27" s="18">
        <v>53.4</v>
      </c>
      <c r="W27" s="18">
        <v>1.1000000000000001</v>
      </c>
      <c r="X27" s="18">
        <v>8.1999999999999993</v>
      </c>
      <c r="Y27" s="18">
        <v>1.8</v>
      </c>
      <c r="Z27" s="18">
        <v>27</v>
      </c>
      <c r="AA27" s="18">
        <v>93.3</v>
      </c>
      <c r="AB27" s="18">
        <v>16.899999999999999</v>
      </c>
      <c r="AC27" s="18">
        <v>1.3</v>
      </c>
      <c r="AD27" s="18">
        <v>0.3</v>
      </c>
      <c r="AE27" s="18">
        <v>4.2</v>
      </c>
      <c r="AF27" s="18">
        <v>0.1</v>
      </c>
      <c r="AG27" s="18">
        <v>0.3</v>
      </c>
      <c r="AH27" s="18">
        <v>1.2</v>
      </c>
      <c r="AI27" s="18">
        <v>32.4</v>
      </c>
      <c r="AJ27" s="18">
        <v>7.2</v>
      </c>
      <c r="AK27" s="18">
        <v>1.7</v>
      </c>
      <c r="AL27" s="18">
        <v>7.4</v>
      </c>
      <c r="AM27" s="18">
        <v>2.2000000000000002</v>
      </c>
      <c r="AN27" s="18">
        <v>0</v>
      </c>
      <c r="AO27" s="18">
        <v>5030.3999999999996</v>
      </c>
      <c r="AP27" s="18">
        <v>0</v>
      </c>
      <c r="AQ27" s="18">
        <v>16</v>
      </c>
      <c r="AR27" s="18">
        <v>14532.8</v>
      </c>
      <c r="AS27" s="18">
        <v>4717.3999999999996</v>
      </c>
      <c r="AT27" s="18">
        <v>21.3</v>
      </c>
      <c r="AU27" s="18">
        <v>1.9</v>
      </c>
      <c r="AV27" s="18">
        <v>51</v>
      </c>
      <c r="AW27" s="18">
        <v>-23332.2</v>
      </c>
      <c r="AX27" s="23">
        <f t="shared" si="0"/>
        <v>-17913.600000000002</v>
      </c>
    </row>
    <row r="28" spans="1:50" ht="21" x14ac:dyDescent="0.25">
      <c r="A28" s="25" t="str">
        <f>INDEX('OECD Crosswalk'!$C$2:$C$90,MATCH('OECD Data IO Table - Total'!D28,'OECD Crosswalk'!$A$2:$A$90,0),1)</f>
        <v>other industries</v>
      </c>
      <c r="B28" s="25" t="str">
        <f>INDEX('OECD Crosswalk'!$B$2:$B$90,MATCH('OECD Data IO Table - Total'!D28,'OECD Crosswalk'!$A$2:$A$90,0),1)</f>
        <v>nonenergy industries</v>
      </c>
      <c r="D28" s="16" t="s">
        <v>96</v>
      </c>
      <c r="E28" s="17">
        <v>0.3</v>
      </c>
      <c r="F28" s="17">
        <v>1.4</v>
      </c>
      <c r="G28" s="17">
        <v>0</v>
      </c>
      <c r="H28" s="17">
        <v>0</v>
      </c>
      <c r="I28" s="17">
        <v>1.2</v>
      </c>
      <c r="J28" s="17">
        <v>0.3</v>
      </c>
      <c r="K28" s="17">
        <v>0.1</v>
      </c>
      <c r="L28" s="17">
        <v>0.5</v>
      </c>
      <c r="M28" s="17">
        <v>0.1</v>
      </c>
      <c r="N28" s="17">
        <v>1.4</v>
      </c>
      <c r="O28" s="17">
        <v>0.3</v>
      </c>
      <c r="P28" s="17">
        <v>0.8</v>
      </c>
      <c r="Q28" s="17">
        <v>1.2</v>
      </c>
      <c r="R28" s="17">
        <v>1.6</v>
      </c>
      <c r="S28" s="17">
        <v>0.1</v>
      </c>
      <c r="T28" s="17">
        <v>2.6</v>
      </c>
      <c r="U28" s="17">
        <v>2.5</v>
      </c>
      <c r="V28" s="17">
        <v>0.5</v>
      </c>
      <c r="W28" s="17">
        <v>18.899999999999999</v>
      </c>
      <c r="X28" s="17">
        <v>1.6</v>
      </c>
      <c r="Y28" s="17">
        <v>0.7</v>
      </c>
      <c r="Z28" s="17">
        <v>15.7</v>
      </c>
      <c r="AA28" s="17">
        <v>11.4</v>
      </c>
      <c r="AB28" s="17">
        <v>44.2</v>
      </c>
      <c r="AC28" s="17">
        <v>0.4</v>
      </c>
      <c r="AD28" s="17">
        <v>0.1</v>
      </c>
      <c r="AE28" s="17">
        <v>1.7</v>
      </c>
      <c r="AF28" s="17">
        <v>0.2</v>
      </c>
      <c r="AG28" s="17">
        <v>0.4</v>
      </c>
      <c r="AH28" s="17">
        <v>0.6</v>
      </c>
      <c r="AI28" s="17">
        <v>15</v>
      </c>
      <c r="AJ28" s="17">
        <v>30.8</v>
      </c>
      <c r="AK28" s="17">
        <v>2.4</v>
      </c>
      <c r="AL28" s="17">
        <v>3.1</v>
      </c>
      <c r="AM28" s="17">
        <v>1.5</v>
      </c>
      <c r="AN28" s="17">
        <v>0</v>
      </c>
      <c r="AO28" s="17">
        <v>113.5</v>
      </c>
      <c r="AP28" s="17">
        <v>0</v>
      </c>
      <c r="AQ28" s="17">
        <v>646.29999999999995</v>
      </c>
      <c r="AR28" s="17">
        <v>3708.9</v>
      </c>
      <c r="AS28" s="17">
        <v>1490.3</v>
      </c>
      <c r="AT28" s="17">
        <v>1.4</v>
      </c>
      <c r="AU28" s="17">
        <v>0</v>
      </c>
      <c r="AV28" s="17">
        <v>401.9</v>
      </c>
      <c r="AW28" s="17">
        <v>-5760.6</v>
      </c>
      <c r="AX28" s="23">
        <f t="shared" si="0"/>
        <v>-4433.9000000000005</v>
      </c>
    </row>
    <row r="29" spans="1:50" ht="42" x14ac:dyDescent="0.25">
      <c r="A29" s="25" t="str">
        <f>INDEX('OECD Crosswalk'!$C$2:$C$90,MATCH('OECD Data IO Table - Total'!D29,'OECD Crosswalk'!$A$2:$A$90,0),1)</f>
        <v>other industries</v>
      </c>
      <c r="B29" s="25" t="str">
        <f>INDEX('OECD Crosswalk'!$B$2:$B$90,MATCH('OECD Data IO Table - Total'!D29,'OECD Crosswalk'!$A$2:$A$90,0),1)</f>
        <v>nonenergy industries</v>
      </c>
      <c r="D29" s="16" t="s">
        <v>97</v>
      </c>
      <c r="E29" s="18">
        <v>13.2</v>
      </c>
      <c r="F29" s="18">
        <v>32.700000000000003</v>
      </c>
      <c r="G29" s="18">
        <v>1.6</v>
      </c>
      <c r="H29" s="18">
        <v>0.4</v>
      </c>
      <c r="I29" s="18">
        <v>38.299999999999997</v>
      </c>
      <c r="J29" s="18">
        <v>8.1999999999999993</v>
      </c>
      <c r="K29" s="18">
        <v>5.4</v>
      </c>
      <c r="L29" s="18">
        <v>16.3</v>
      </c>
      <c r="M29" s="18">
        <v>5.8</v>
      </c>
      <c r="N29" s="18">
        <v>32.6</v>
      </c>
      <c r="O29" s="18">
        <v>4.7</v>
      </c>
      <c r="P29" s="18">
        <v>27.6</v>
      </c>
      <c r="Q29" s="18">
        <v>25.4</v>
      </c>
      <c r="R29" s="18">
        <v>17</v>
      </c>
      <c r="S29" s="18">
        <v>0.9</v>
      </c>
      <c r="T29" s="18">
        <v>19</v>
      </c>
      <c r="U29" s="18">
        <v>17.399999999999999</v>
      </c>
      <c r="V29" s="18">
        <v>3.2</v>
      </c>
      <c r="W29" s="18">
        <v>4.7</v>
      </c>
      <c r="X29" s="18">
        <v>93.1</v>
      </c>
      <c r="Y29" s="18">
        <v>33.1</v>
      </c>
      <c r="Z29" s="18">
        <v>291.60000000000002</v>
      </c>
      <c r="AA29" s="18">
        <v>50.2</v>
      </c>
      <c r="AB29" s="18">
        <v>82.1</v>
      </c>
      <c r="AC29" s="18">
        <v>11.2</v>
      </c>
      <c r="AD29" s="18">
        <v>1.3</v>
      </c>
      <c r="AE29" s="18">
        <v>39.5</v>
      </c>
      <c r="AF29" s="18">
        <v>0.8</v>
      </c>
      <c r="AG29" s="18">
        <v>4.8</v>
      </c>
      <c r="AH29" s="18">
        <v>43.7</v>
      </c>
      <c r="AI29" s="18">
        <v>94.8</v>
      </c>
      <c r="AJ29" s="18">
        <v>34.5</v>
      </c>
      <c r="AK29" s="18">
        <v>77.099999999999994</v>
      </c>
      <c r="AL29" s="18">
        <v>295.7</v>
      </c>
      <c r="AM29" s="18">
        <v>24.4</v>
      </c>
      <c r="AN29" s="18">
        <v>0</v>
      </c>
      <c r="AO29" s="18">
        <v>490.6</v>
      </c>
      <c r="AP29" s="18">
        <v>0</v>
      </c>
      <c r="AQ29" s="18">
        <v>294.60000000000002</v>
      </c>
      <c r="AR29" s="18">
        <v>6372.9</v>
      </c>
      <c r="AS29" s="18">
        <v>1835.2</v>
      </c>
      <c r="AT29" s="18">
        <v>97.4</v>
      </c>
      <c r="AU29" s="18">
        <v>81.8</v>
      </c>
      <c r="AV29" s="18">
        <v>90.1</v>
      </c>
      <c r="AW29" s="18">
        <v>-3982.8</v>
      </c>
      <c r="AX29" s="23">
        <f t="shared" si="0"/>
        <v>-1476</v>
      </c>
    </row>
    <row r="30" spans="1:50" ht="31.5" x14ac:dyDescent="0.25">
      <c r="A30" s="25" t="str">
        <f>INDEX('OECD Crosswalk'!$C$2:$C$90,MATCH('OECD Data IO Table - Total'!D30,'OECD Crosswalk'!$A$2:$A$90,0),1)</f>
        <v>energy suppliers</v>
      </c>
      <c r="B30" s="25" t="str">
        <f>INDEX('OECD Crosswalk'!$B$2:$B$90,MATCH('OECD Data IO Table - Total'!D30,'OECD Crosswalk'!$A$2:$A$90,0),1)</f>
        <v>energy suppliers</v>
      </c>
      <c r="D30" s="16" t="s">
        <v>98</v>
      </c>
      <c r="E30" s="17">
        <v>57.9</v>
      </c>
      <c r="F30" s="17">
        <v>205.1</v>
      </c>
      <c r="G30" s="17">
        <v>8.3000000000000007</v>
      </c>
      <c r="H30" s="17">
        <v>1.6</v>
      </c>
      <c r="I30" s="17">
        <v>259.3</v>
      </c>
      <c r="J30" s="17">
        <v>54.6</v>
      </c>
      <c r="K30" s="17">
        <v>26.5</v>
      </c>
      <c r="L30" s="17">
        <v>147.19999999999999</v>
      </c>
      <c r="M30" s="17">
        <v>57.6</v>
      </c>
      <c r="N30" s="17">
        <v>462.7</v>
      </c>
      <c r="O30" s="17">
        <v>43.3</v>
      </c>
      <c r="P30" s="17">
        <v>318.89999999999998</v>
      </c>
      <c r="Q30" s="17">
        <v>125.8</v>
      </c>
      <c r="R30" s="17">
        <v>52.8</v>
      </c>
      <c r="S30" s="17">
        <v>2.4</v>
      </c>
      <c r="T30" s="17">
        <v>36.200000000000003</v>
      </c>
      <c r="U30" s="17">
        <v>30.5</v>
      </c>
      <c r="V30" s="17">
        <v>10.4</v>
      </c>
      <c r="W30" s="17">
        <v>7.5</v>
      </c>
      <c r="X30" s="17">
        <v>55.1</v>
      </c>
      <c r="Y30" s="17">
        <v>1005.8</v>
      </c>
      <c r="Z30" s="17">
        <v>417</v>
      </c>
      <c r="AA30" s="17">
        <v>430.6</v>
      </c>
      <c r="AB30" s="17">
        <v>169.5</v>
      </c>
      <c r="AC30" s="17">
        <v>176.7</v>
      </c>
      <c r="AD30" s="17">
        <v>4.3</v>
      </c>
      <c r="AE30" s="17">
        <v>129.6</v>
      </c>
      <c r="AF30" s="17">
        <v>4.0999999999999996</v>
      </c>
      <c r="AG30" s="17">
        <v>29.8</v>
      </c>
      <c r="AH30" s="17">
        <v>190.5</v>
      </c>
      <c r="AI30" s="17">
        <v>393</v>
      </c>
      <c r="AJ30" s="17">
        <v>277</v>
      </c>
      <c r="AK30" s="17">
        <v>1109.3</v>
      </c>
      <c r="AL30" s="17">
        <v>900.1</v>
      </c>
      <c r="AM30" s="17">
        <v>229.7</v>
      </c>
      <c r="AN30" s="17">
        <v>0</v>
      </c>
      <c r="AO30" s="17">
        <v>5045.7</v>
      </c>
      <c r="AP30" s="17">
        <v>0</v>
      </c>
      <c r="AQ30" s="17">
        <v>6653.3</v>
      </c>
      <c r="AR30" s="17">
        <v>71</v>
      </c>
      <c r="AS30" s="17">
        <v>39.200000000000003</v>
      </c>
      <c r="AT30" s="17">
        <v>3.5</v>
      </c>
      <c r="AU30" s="17">
        <v>0</v>
      </c>
      <c r="AV30" s="17">
        <v>0</v>
      </c>
      <c r="AW30" s="17">
        <v>-254.1</v>
      </c>
      <c r="AX30" s="23">
        <f t="shared" si="0"/>
        <v>18879.100000000002</v>
      </c>
    </row>
    <row r="31" spans="1:50" x14ac:dyDescent="0.25">
      <c r="A31" s="25">
        <f>INDEX('OECD Crosswalk'!$C$2:$C$90,MATCH('OECD Data IO Table - Total'!D31,'OECD Crosswalk'!$A$2:$A$90,0),1)</f>
        <v>0</v>
      </c>
      <c r="B31" s="25" t="str">
        <f>INDEX('OECD Crosswalk'!$B$2:$B$90,MATCH('OECD Data IO Table - Total'!D31,'OECD Crosswalk'!$A$2:$A$90,0),1)</f>
        <v>nonenergy industries</v>
      </c>
      <c r="D31" s="16" t="s">
        <v>99</v>
      </c>
      <c r="E31" s="18">
        <v>14.5</v>
      </c>
      <c r="F31" s="18">
        <v>38.9</v>
      </c>
      <c r="G31" s="18">
        <v>2.2999999999999998</v>
      </c>
      <c r="H31" s="18">
        <v>0.6</v>
      </c>
      <c r="I31" s="18">
        <v>15.4</v>
      </c>
      <c r="J31" s="18">
        <v>5.4</v>
      </c>
      <c r="K31" s="18">
        <v>4.0999999999999996</v>
      </c>
      <c r="L31" s="18">
        <v>11.9</v>
      </c>
      <c r="M31" s="18">
        <v>6.9</v>
      </c>
      <c r="N31" s="18">
        <v>36.700000000000003</v>
      </c>
      <c r="O31" s="18">
        <v>4.3</v>
      </c>
      <c r="P31" s="18">
        <v>34.299999999999997</v>
      </c>
      <c r="Q31" s="18">
        <v>24</v>
      </c>
      <c r="R31" s="18">
        <v>12.9</v>
      </c>
      <c r="S31" s="18">
        <v>0.5</v>
      </c>
      <c r="T31" s="18">
        <v>8.4</v>
      </c>
      <c r="U31" s="18">
        <v>7</v>
      </c>
      <c r="V31" s="18">
        <v>1.7</v>
      </c>
      <c r="W31" s="18">
        <v>1.6</v>
      </c>
      <c r="X31" s="18">
        <v>43.4</v>
      </c>
      <c r="Y31" s="18">
        <v>104</v>
      </c>
      <c r="Z31" s="18">
        <v>5422</v>
      </c>
      <c r="AA31" s="18">
        <v>164</v>
      </c>
      <c r="AB31" s="18">
        <v>104</v>
      </c>
      <c r="AC31" s="18">
        <v>28.4</v>
      </c>
      <c r="AD31" s="18">
        <v>1.4</v>
      </c>
      <c r="AE31" s="18">
        <v>88.9</v>
      </c>
      <c r="AF31" s="18">
        <v>1.7</v>
      </c>
      <c r="AG31" s="18">
        <v>21.4</v>
      </c>
      <c r="AH31" s="18">
        <v>444.3</v>
      </c>
      <c r="AI31" s="18">
        <v>356.6</v>
      </c>
      <c r="AJ31" s="18">
        <v>240.3</v>
      </c>
      <c r="AK31" s="18">
        <v>345.2</v>
      </c>
      <c r="AL31" s="18">
        <v>332.8</v>
      </c>
      <c r="AM31" s="18">
        <v>66.900000000000006</v>
      </c>
      <c r="AN31" s="18">
        <v>0</v>
      </c>
      <c r="AO31" s="18">
        <v>3312.2</v>
      </c>
      <c r="AP31" s="18">
        <v>0</v>
      </c>
      <c r="AQ31" s="18">
        <v>22</v>
      </c>
      <c r="AR31" s="18">
        <v>85201.4</v>
      </c>
      <c r="AS31" s="18">
        <v>768</v>
      </c>
      <c r="AT31" s="18">
        <v>4.9000000000000004</v>
      </c>
      <c r="AU31" s="18">
        <v>56.3</v>
      </c>
      <c r="AV31" s="18">
        <v>59.1</v>
      </c>
      <c r="AW31" s="18">
        <v>-194.4</v>
      </c>
      <c r="AX31" s="23">
        <f t="shared" si="0"/>
        <v>11256.799999999997</v>
      </c>
    </row>
    <row r="32" spans="1:50" ht="31.5" x14ac:dyDescent="0.25">
      <c r="A32" s="25">
        <f>INDEX('OECD Crosswalk'!$C$2:$C$90,MATCH('OECD Data IO Table - Total'!D32,'OECD Crosswalk'!$A$2:$A$90,0),1)</f>
        <v>0</v>
      </c>
      <c r="B32" s="25" t="str">
        <f>INDEX('OECD Crosswalk'!$B$2:$B$90,MATCH('OECD Data IO Table - Total'!D32,'OECD Crosswalk'!$A$2:$A$90,0),1)</f>
        <v>nonenergy industries</v>
      </c>
      <c r="D32" s="16" t="s">
        <v>100</v>
      </c>
      <c r="E32" s="17">
        <v>444.3</v>
      </c>
      <c r="F32" s="17">
        <v>354.8</v>
      </c>
      <c r="G32" s="17">
        <v>41.5</v>
      </c>
      <c r="H32" s="17">
        <v>7.9</v>
      </c>
      <c r="I32" s="17">
        <v>2540.4</v>
      </c>
      <c r="J32" s="17">
        <v>535.79999999999995</v>
      </c>
      <c r="K32" s="17">
        <v>170.1</v>
      </c>
      <c r="L32" s="17">
        <v>514.1</v>
      </c>
      <c r="M32" s="17">
        <v>289.7</v>
      </c>
      <c r="N32" s="17">
        <v>3292.4</v>
      </c>
      <c r="O32" s="17">
        <v>408.2</v>
      </c>
      <c r="P32" s="17">
        <v>770</v>
      </c>
      <c r="Q32" s="17">
        <v>753.3</v>
      </c>
      <c r="R32" s="17">
        <v>714.6</v>
      </c>
      <c r="S32" s="17">
        <v>18.399999999999999</v>
      </c>
      <c r="T32" s="17">
        <v>740.4</v>
      </c>
      <c r="U32" s="17">
        <v>338.3</v>
      </c>
      <c r="V32" s="17">
        <v>105.8</v>
      </c>
      <c r="W32" s="17">
        <v>79.099999999999994</v>
      </c>
      <c r="X32" s="17">
        <v>689</v>
      </c>
      <c r="Y32" s="17">
        <v>429</v>
      </c>
      <c r="Z32" s="17">
        <v>6779.4</v>
      </c>
      <c r="AA32" s="17">
        <v>7883.5</v>
      </c>
      <c r="AB32" s="17">
        <v>1652.9</v>
      </c>
      <c r="AC32" s="17">
        <v>640.70000000000005</v>
      </c>
      <c r="AD32" s="17">
        <v>163.80000000000001</v>
      </c>
      <c r="AE32" s="17">
        <v>1224.5999999999999</v>
      </c>
      <c r="AF32" s="17">
        <v>13.3</v>
      </c>
      <c r="AG32" s="17">
        <v>58.9</v>
      </c>
      <c r="AH32" s="17">
        <v>203.9</v>
      </c>
      <c r="AI32" s="17">
        <v>5078.3999999999996</v>
      </c>
      <c r="AJ32" s="17">
        <v>543.20000000000005</v>
      </c>
      <c r="AK32" s="17">
        <v>860.7</v>
      </c>
      <c r="AL32" s="17">
        <v>2471.3000000000002</v>
      </c>
      <c r="AM32" s="17">
        <v>754</v>
      </c>
      <c r="AN32" s="17">
        <v>0</v>
      </c>
      <c r="AO32" s="17">
        <v>30894.400000000001</v>
      </c>
      <c r="AP32" s="17">
        <v>0.9</v>
      </c>
      <c r="AQ32" s="17">
        <v>3229.9</v>
      </c>
      <c r="AR32" s="17">
        <v>17894.599999999999</v>
      </c>
      <c r="AS32" s="17">
        <v>6017.2</v>
      </c>
      <c r="AT32" s="17">
        <v>343.3</v>
      </c>
      <c r="AU32" s="17">
        <v>168.9</v>
      </c>
      <c r="AV32" s="17">
        <v>8336.7999999999993</v>
      </c>
      <c r="AW32" s="17">
        <v>-25140.3</v>
      </c>
      <c r="AX32" s="23">
        <f t="shared" si="0"/>
        <v>59399.599999999991</v>
      </c>
    </row>
    <row r="33" spans="1:50" ht="21" x14ac:dyDescent="0.25">
      <c r="A33" s="25">
        <f>INDEX('OECD Crosswalk'!$C$2:$C$90,MATCH('OECD Data IO Table - Total'!D33,'OECD Crosswalk'!$A$2:$A$90,0),1)</f>
        <v>0</v>
      </c>
      <c r="B33" s="25" t="str">
        <f>INDEX('OECD Crosswalk'!$B$2:$B$90,MATCH('OECD Data IO Table - Total'!D33,'OECD Crosswalk'!$A$2:$A$90,0),1)</f>
        <v>nonenergy industries</v>
      </c>
      <c r="D33" s="16" t="s">
        <v>101</v>
      </c>
      <c r="E33" s="18">
        <v>106</v>
      </c>
      <c r="F33" s="18">
        <v>208.3</v>
      </c>
      <c r="G33" s="18">
        <v>14.7</v>
      </c>
      <c r="H33" s="18">
        <v>2.7</v>
      </c>
      <c r="I33" s="18">
        <v>749.5</v>
      </c>
      <c r="J33" s="18">
        <v>143</v>
      </c>
      <c r="K33" s="18">
        <v>51.3</v>
      </c>
      <c r="L33" s="18">
        <v>200.4</v>
      </c>
      <c r="M33" s="18">
        <v>138.69999999999999</v>
      </c>
      <c r="N33" s="18">
        <v>1061.5999999999999</v>
      </c>
      <c r="O33" s="18">
        <v>118.8</v>
      </c>
      <c r="P33" s="18">
        <v>374.1</v>
      </c>
      <c r="Q33" s="18">
        <v>230.6</v>
      </c>
      <c r="R33" s="18">
        <v>203.9</v>
      </c>
      <c r="S33" s="18">
        <v>4.7</v>
      </c>
      <c r="T33" s="18">
        <v>206.6</v>
      </c>
      <c r="U33" s="18">
        <v>85.7</v>
      </c>
      <c r="V33" s="18">
        <v>23</v>
      </c>
      <c r="W33" s="18">
        <v>26.7</v>
      </c>
      <c r="X33" s="18">
        <v>181.9</v>
      </c>
      <c r="Y33" s="18">
        <v>167.6</v>
      </c>
      <c r="Z33" s="18">
        <v>2375.3000000000002</v>
      </c>
      <c r="AA33" s="18">
        <v>1442.2</v>
      </c>
      <c r="AB33" s="18">
        <v>3390.2</v>
      </c>
      <c r="AC33" s="18">
        <v>190.2</v>
      </c>
      <c r="AD33" s="18">
        <v>42.9</v>
      </c>
      <c r="AE33" s="18">
        <v>372.2</v>
      </c>
      <c r="AF33" s="18">
        <v>7.3</v>
      </c>
      <c r="AG33" s="18">
        <v>196.1</v>
      </c>
      <c r="AH33" s="18">
        <v>77.3</v>
      </c>
      <c r="AI33" s="18">
        <v>2623.8</v>
      </c>
      <c r="AJ33" s="18">
        <v>680.5</v>
      </c>
      <c r="AK33" s="18">
        <v>980.4</v>
      </c>
      <c r="AL33" s="18">
        <v>903.9</v>
      </c>
      <c r="AM33" s="18">
        <v>308.60000000000002</v>
      </c>
      <c r="AN33" s="18">
        <v>0</v>
      </c>
      <c r="AO33" s="18">
        <v>11893.1</v>
      </c>
      <c r="AP33" s="18">
        <v>0.3</v>
      </c>
      <c r="AQ33" s="18">
        <v>21713.1</v>
      </c>
      <c r="AR33" s="18">
        <v>3383.5</v>
      </c>
      <c r="AS33" s="18">
        <v>497.6</v>
      </c>
      <c r="AT33" s="18">
        <v>839.6</v>
      </c>
      <c r="AU33" s="18">
        <v>591.5</v>
      </c>
      <c r="AV33" s="18">
        <v>4734.3999999999996</v>
      </c>
      <c r="AW33" s="18">
        <v>-33198.400000000001</v>
      </c>
      <c r="AX33" s="23">
        <f t="shared" si="0"/>
        <v>24464.299999999996</v>
      </c>
    </row>
    <row r="34" spans="1:50" ht="21" x14ac:dyDescent="0.25">
      <c r="A34" s="25">
        <f>INDEX('OECD Crosswalk'!$C$2:$C$90,MATCH('OECD Data IO Table - Total'!D34,'OECD Crosswalk'!$A$2:$A$90,0),1)</f>
        <v>0</v>
      </c>
      <c r="B34" s="25" t="str">
        <f>INDEX('OECD Crosswalk'!$B$2:$B$90,MATCH('OECD Data IO Table - Total'!D34,'OECD Crosswalk'!$A$2:$A$90,0),1)</f>
        <v>nonenergy industries</v>
      </c>
      <c r="D34" s="16" t="s">
        <v>102</v>
      </c>
      <c r="E34" s="17">
        <v>2</v>
      </c>
      <c r="F34" s="17">
        <v>5.6</v>
      </c>
      <c r="G34" s="17">
        <v>0.3</v>
      </c>
      <c r="H34" s="17">
        <v>0.2</v>
      </c>
      <c r="I34" s="17">
        <v>13.5</v>
      </c>
      <c r="J34" s="17">
        <v>2.5</v>
      </c>
      <c r="K34" s="17">
        <v>1.5</v>
      </c>
      <c r="L34" s="17">
        <v>5</v>
      </c>
      <c r="M34" s="17">
        <v>0.8</v>
      </c>
      <c r="N34" s="17">
        <v>11.4</v>
      </c>
      <c r="O34" s="17">
        <v>2</v>
      </c>
      <c r="P34" s="17">
        <v>8</v>
      </c>
      <c r="Q34" s="17">
        <v>2</v>
      </c>
      <c r="R34" s="17">
        <v>4.2</v>
      </c>
      <c r="S34" s="17">
        <v>0.2</v>
      </c>
      <c r="T34" s="17">
        <v>2.7</v>
      </c>
      <c r="U34" s="17">
        <v>2.8</v>
      </c>
      <c r="V34" s="17">
        <v>0.8</v>
      </c>
      <c r="W34" s="17">
        <v>1.2</v>
      </c>
      <c r="X34" s="17">
        <v>6.4</v>
      </c>
      <c r="Y34" s="17">
        <v>10.6</v>
      </c>
      <c r="Z34" s="17">
        <v>101.9</v>
      </c>
      <c r="AA34" s="17">
        <v>70.2</v>
      </c>
      <c r="AB34" s="17">
        <v>80.400000000000006</v>
      </c>
      <c r="AC34" s="17">
        <v>23.7</v>
      </c>
      <c r="AD34" s="17">
        <v>1.4</v>
      </c>
      <c r="AE34" s="17">
        <v>11.1</v>
      </c>
      <c r="AF34" s="17">
        <v>2.9</v>
      </c>
      <c r="AG34" s="17">
        <v>14.3</v>
      </c>
      <c r="AH34" s="17">
        <v>19.399999999999999</v>
      </c>
      <c r="AI34" s="17">
        <v>362.9</v>
      </c>
      <c r="AJ34" s="17">
        <v>54.6</v>
      </c>
      <c r="AK34" s="17">
        <v>178.3</v>
      </c>
      <c r="AL34" s="17">
        <v>359.6</v>
      </c>
      <c r="AM34" s="17">
        <v>46.4</v>
      </c>
      <c r="AN34" s="17">
        <v>0</v>
      </c>
      <c r="AO34" s="17">
        <v>3776.4</v>
      </c>
      <c r="AP34" s="17">
        <v>1.9</v>
      </c>
      <c r="AQ34" s="17">
        <v>4164.7</v>
      </c>
      <c r="AR34" s="17">
        <v>4.7</v>
      </c>
      <c r="AS34" s="17">
        <v>1.4</v>
      </c>
      <c r="AT34" s="17">
        <v>2534.1</v>
      </c>
      <c r="AU34" s="17">
        <v>3126.1</v>
      </c>
      <c r="AV34" s="17">
        <v>0</v>
      </c>
      <c r="AW34" s="17">
        <v>-2571.6</v>
      </c>
      <c r="AX34" s="23">
        <f t="shared" si="0"/>
        <v>12442.4</v>
      </c>
    </row>
    <row r="35" spans="1:50" ht="31.5" x14ac:dyDescent="0.25">
      <c r="A35" s="25">
        <f>INDEX('OECD Crosswalk'!$C$2:$C$90,MATCH('OECD Data IO Table - Total'!D35,'OECD Crosswalk'!$A$2:$A$90,0),1)</f>
        <v>0</v>
      </c>
      <c r="B35" s="25" t="str">
        <f>INDEX('OECD Crosswalk'!$B$2:$B$90,MATCH('OECD Data IO Table - Total'!D35,'OECD Crosswalk'!$A$2:$A$90,0),1)</f>
        <v>nonenergy industries</v>
      </c>
      <c r="D35" s="16" t="s">
        <v>103</v>
      </c>
      <c r="E35" s="18">
        <v>0.4</v>
      </c>
      <c r="F35" s="18">
        <v>1.5</v>
      </c>
      <c r="G35" s="18">
        <v>0.1</v>
      </c>
      <c r="H35" s="18">
        <v>0</v>
      </c>
      <c r="I35" s="18">
        <v>9.6</v>
      </c>
      <c r="J35" s="18">
        <v>0.7</v>
      </c>
      <c r="K35" s="18">
        <v>0.3</v>
      </c>
      <c r="L35" s="18">
        <v>3.1</v>
      </c>
      <c r="M35" s="18">
        <v>0.5</v>
      </c>
      <c r="N35" s="18">
        <v>6.3</v>
      </c>
      <c r="O35" s="18">
        <v>0.7</v>
      </c>
      <c r="P35" s="18">
        <v>2.2000000000000002</v>
      </c>
      <c r="Q35" s="18">
        <v>0.6</v>
      </c>
      <c r="R35" s="18">
        <v>1</v>
      </c>
      <c r="S35" s="18">
        <v>0.1</v>
      </c>
      <c r="T35" s="18">
        <v>1.3</v>
      </c>
      <c r="U35" s="18">
        <v>0.8</v>
      </c>
      <c r="V35" s="18">
        <v>0.3</v>
      </c>
      <c r="W35" s="18">
        <v>0.2</v>
      </c>
      <c r="X35" s="18">
        <v>2.4</v>
      </c>
      <c r="Y35" s="18">
        <v>2.4</v>
      </c>
      <c r="Z35" s="18">
        <v>17.2</v>
      </c>
      <c r="AA35" s="18">
        <v>42.5</v>
      </c>
      <c r="AB35" s="18">
        <v>7.1</v>
      </c>
      <c r="AC35" s="18">
        <v>3.4</v>
      </c>
      <c r="AD35" s="18">
        <v>2.1</v>
      </c>
      <c r="AE35" s="18">
        <v>20.5</v>
      </c>
      <c r="AF35" s="18">
        <v>3</v>
      </c>
      <c r="AG35" s="18">
        <v>6.4</v>
      </c>
      <c r="AH35" s="18">
        <v>2.2999999999999998</v>
      </c>
      <c r="AI35" s="18">
        <v>61</v>
      </c>
      <c r="AJ35" s="18">
        <v>9.8000000000000007</v>
      </c>
      <c r="AK35" s="18">
        <v>21.1</v>
      </c>
      <c r="AL35" s="18">
        <v>18.600000000000001</v>
      </c>
      <c r="AM35" s="18">
        <v>8.9</v>
      </c>
      <c r="AN35" s="18">
        <v>0</v>
      </c>
      <c r="AO35" s="18">
        <v>1160.5</v>
      </c>
      <c r="AP35" s="18">
        <v>0</v>
      </c>
      <c r="AQ35" s="18">
        <v>52.9</v>
      </c>
      <c r="AR35" s="18">
        <v>87.6</v>
      </c>
      <c r="AS35" s="18">
        <v>2.1</v>
      </c>
      <c r="AT35" s="18">
        <v>42.8</v>
      </c>
      <c r="AU35" s="18">
        <v>30.2</v>
      </c>
      <c r="AV35" s="18">
        <v>17.7</v>
      </c>
      <c r="AW35" s="18">
        <v>-469.5</v>
      </c>
      <c r="AX35" s="23">
        <f t="shared" si="0"/>
        <v>1093.0000000000002</v>
      </c>
    </row>
    <row r="36" spans="1:50" x14ac:dyDescent="0.25">
      <c r="A36" s="25">
        <f>INDEX('OECD Crosswalk'!$C$2:$C$90,MATCH('OECD Data IO Table - Total'!D36,'OECD Crosswalk'!$A$2:$A$90,0),1)</f>
        <v>0</v>
      </c>
      <c r="B36" s="25" t="str">
        <f>INDEX('OECD Crosswalk'!$B$2:$B$90,MATCH('OECD Data IO Table - Total'!D36,'OECD Crosswalk'!$A$2:$A$90,0),1)</f>
        <v>nonenergy industries</v>
      </c>
      <c r="D36" s="16" t="s">
        <v>104</v>
      </c>
      <c r="E36" s="17">
        <v>29.1</v>
      </c>
      <c r="F36" s="17">
        <v>36.9</v>
      </c>
      <c r="G36" s="17">
        <v>6.1</v>
      </c>
      <c r="H36" s="17">
        <v>1.1000000000000001</v>
      </c>
      <c r="I36" s="17">
        <v>118.8</v>
      </c>
      <c r="J36" s="17">
        <v>37.4</v>
      </c>
      <c r="K36" s="17">
        <v>12.9</v>
      </c>
      <c r="L36" s="17">
        <v>48.6</v>
      </c>
      <c r="M36" s="17">
        <v>19.5</v>
      </c>
      <c r="N36" s="17">
        <v>108.1</v>
      </c>
      <c r="O36" s="17">
        <v>18.5</v>
      </c>
      <c r="P36" s="17">
        <v>81.7</v>
      </c>
      <c r="Q36" s="17">
        <v>13</v>
      </c>
      <c r="R36" s="17">
        <v>41.3</v>
      </c>
      <c r="S36" s="17">
        <v>3.9</v>
      </c>
      <c r="T36" s="17">
        <v>33.5</v>
      </c>
      <c r="U36" s="17">
        <v>33.5</v>
      </c>
      <c r="V36" s="17">
        <v>9</v>
      </c>
      <c r="W36" s="17">
        <v>7.2</v>
      </c>
      <c r="X36" s="17">
        <v>64.7</v>
      </c>
      <c r="Y36" s="17">
        <v>119.7</v>
      </c>
      <c r="Z36" s="17">
        <v>757.2</v>
      </c>
      <c r="AA36" s="17">
        <v>894</v>
      </c>
      <c r="AB36" s="17">
        <v>417.1</v>
      </c>
      <c r="AC36" s="17">
        <v>128.19999999999999</v>
      </c>
      <c r="AD36" s="17">
        <v>39.9</v>
      </c>
      <c r="AE36" s="17">
        <v>8168</v>
      </c>
      <c r="AF36" s="17">
        <v>59.1</v>
      </c>
      <c r="AG36" s="17">
        <v>274.2</v>
      </c>
      <c r="AH36" s="17">
        <v>115.4</v>
      </c>
      <c r="AI36" s="17">
        <v>1910.5</v>
      </c>
      <c r="AJ36" s="17">
        <v>650.79999999999995</v>
      </c>
      <c r="AK36" s="17">
        <v>890.4</v>
      </c>
      <c r="AL36" s="17">
        <v>1112.3</v>
      </c>
      <c r="AM36" s="17">
        <v>371</v>
      </c>
      <c r="AN36" s="17">
        <v>0</v>
      </c>
      <c r="AO36" s="17">
        <v>19676.5</v>
      </c>
      <c r="AP36" s="17">
        <v>0.1</v>
      </c>
      <c r="AQ36" s="17">
        <v>5013.8</v>
      </c>
      <c r="AR36" s="17">
        <v>396</v>
      </c>
      <c r="AS36" s="17">
        <v>7.2</v>
      </c>
      <c r="AT36" s="17">
        <v>154.30000000000001</v>
      </c>
      <c r="AU36" s="17">
        <v>156.1</v>
      </c>
      <c r="AV36" s="17">
        <v>1657.3</v>
      </c>
      <c r="AW36" s="17">
        <v>-7235</v>
      </c>
      <c r="AX36" s="23">
        <f t="shared" si="0"/>
        <v>36055.700000000004</v>
      </c>
    </row>
    <row r="37" spans="1:50" ht="21" x14ac:dyDescent="0.25">
      <c r="A37" s="25">
        <f>INDEX('OECD Crosswalk'!$C$2:$C$90,MATCH('OECD Data IO Table - Total'!D37,'OECD Crosswalk'!$A$2:$A$90,0),1)</f>
        <v>0</v>
      </c>
      <c r="B37" s="25" t="str">
        <f>INDEX('OECD Crosswalk'!$B$2:$B$90,MATCH('OECD Data IO Table - Total'!D37,'OECD Crosswalk'!$A$2:$A$90,0),1)</f>
        <v>nonenergy industries</v>
      </c>
      <c r="D37" s="16" t="s">
        <v>105</v>
      </c>
      <c r="E37" s="18">
        <v>4.9000000000000004</v>
      </c>
      <c r="F37" s="18">
        <v>63.2</v>
      </c>
      <c r="G37" s="18">
        <v>1.3</v>
      </c>
      <c r="H37" s="18">
        <v>0.3</v>
      </c>
      <c r="I37" s="18">
        <v>103.3</v>
      </c>
      <c r="J37" s="18">
        <v>10.1</v>
      </c>
      <c r="K37" s="18">
        <v>7.3</v>
      </c>
      <c r="L37" s="18">
        <v>46.4</v>
      </c>
      <c r="M37" s="18">
        <v>17.399999999999999</v>
      </c>
      <c r="N37" s="18">
        <v>118.1</v>
      </c>
      <c r="O37" s="18">
        <v>12.3</v>
      </c>
      <c r="P37" s="18">
        <v>52.7</v>
      </c>
      <c r="Q37" s="18">
        <v>13.8</v>
      </c>
      <c r="R37" s="18">
        <v>26.8</v>
      </c>
      <c r="S37" s="18">
        <v>4.9000000000000004</v>
      </c>
      <c r="T37" s="18">
        <v>36.6</v>
      </c>
      <c r="U37" s="18">
        <v>23.9</v>
      </c>
      <c r="V37" s="18">
        <v>8.6</v>
      </c>
      <c r="W37" s="18">
        <v>3.3</v>
      </c>
      <c r="X37" s="18">
        <v>57.9</v>
      </c>
      <c r="Y37" s="18">
        <v>103.2</v>
      </c>
      <c r="Z37" s="18">
        <v>542.20000000000005</v>
      </c>
      <c r="AA37" s="18">
        <v>539.4</v>
      </c>
      <c r="AB37" s="18">
        <v>270.8</v>
      </c>
      <c r="AC37" s="18">
        <v>64.8</v>
      </c>
      <c r="AD37" s="18">
        <v>37</v>
      </c>
      <c r="AE37" s="18">
        <v>736.5</v>
      </c>
      <c r="AF37" s="18">
        <v>176.5</v>
      </c>
      <c r="AG37" s="18">
        <v>293.39999999999998</v>
      </c>
      <c r="AH37" s="18">
        <v>76.400000000000006</v>
      </c>
      <c r="AI37" s="18">
        <v>1488.7</v>
      </c>
      <c r="AJ37" s="18">
        <v>457.2</v>
      </c>
      <c r="AK37" s="18">
        <v>633.6</v>
      </c>
      <c r="AL37" s="18">
        <v>761.8</v>
      </c>
      <c r="AM37" s="18">
        <v>240.1</v>
      </c>
      <c r="AN37" s="18">
        <v>0</v>
      </c>
      <c r="AO37" s="18">
        <v>222</v>
      </c>
      <c r="AP37" s="18">
        <v>0</v>
      </c>
      <c r="AQ37" s="18">
        <v>30.2</v>
      </c>
      <c r="AR37" s="18">
        <v>57.5</v>
      </c>
      <c r="AS37" s="18">
        <v>11.9</v>
      </c>
      <c r="AT37" s="18">
        <v>8</v>
      </c>
      <c r="AU37" s="18">
        <v>0.3</v>
      </c>
      <c r="AV37" s="18">
        <v>66.2</v>
      </c>
      <c r="AW37" s="18">
        <v>-6254</v>
      </c>
      <c r="AX37" s="23">
        <f t="shared" si="0"/>
        <v>1107.4000000000015</v>
      </c>
    </row>
    <row r="38" spans="1:50" ht="21" x14ac:dyDescent="0.25">
      <c r="A38" s="25">
        <f>INDEX('OECD Crosswalk'!$C$2:$C$90,MATCH('OECD Data IO Table - Total'!D38,'OECD Crosswalk'!$A$2:$A$90,0),1)</f>
        <v>0</v>
      </c>
      <c r="B38" s="25" t="str">
        <f>INDEX('OECD Crosswalk'!$B$2:$B$90,MATCH('OECD Data IO Table - Total'!D38,'OECD Crosswalk'!$A$2:$A$90,0),1)</f>
        <v>nonenergy industries</v>
      </c>
      <c r="D38" s="16" t="s">
        <v>106</v>
      </c>
      <c r="E38" s="17">
        <v>191.6</v>
      </c>
      <c r="F38" s="17">
        <v>434.6</v>
      </c>
      <c r="G38" s="17">
        <v>12.6</v>
      </c>
      <c r="H38" s="17">
        <v>2.4</v>
      </c>
      <c r="I38" s="17">
        <v>500.6</v>
      </c>
      <c r="J38" s="17">
        <v>118.8</v>
      </c>
      <c r="K38" s="17">
        <v>57</v>
      </c>
      <c r="L38" s="17">
        <v>189.6</v>
      </c>
      <c r="M38" s="17">
        <v>101.4</v>
      </c>
      <c r="N38" s="17">
        <v>508.8</v>
      </c>
      <c r="O38" s="17">
        <v>73.8</v>
      </c>
      <c r="P38" s="17">
        <v>316.60000000000002</v>
      </c>
      <c r="Q38" s="17">
        <v>161</v>
      </c>
      <c r="R38" s="17">
        <v>147.4</v>
      </c>
      <c r="S38" s="17">
        <v>9.5</v>
      </c>
      <c r="T38" s="17">
        <v>120.3</v>
      </c>
      <c r="U38" s="17">
        <v>98.6</v>
      </c>
      <c r="V38" s="17">
        <v>36.9</v>
      </c>
      <c r="W38" s="17">
        <v>26.5</v>
      </c>
      <c r="X38" s="17">
        <v>210.4</v>
      </c>
      <c r="Y38" s="17">
        <v>414.4</v>
      </c>
      <c r="Z38" s="17">
        <v>3801.2</v>
      </c>
      <c r="AA38" s="17">
        <v>2144.9</v>
      </c>
      <c r="AB38" s="17">
        <v>836.7</v>
      </c>
      <c r="AC38" s="17">
        <v>242.5</v>
      </c>
      <c r="AD38" s="17">
        <v>26</v>
      </c>
      <c r="AE38" s="17">
        <v>520.70000000000005</v>
      </c>
      <c r="AF38" s="17">
        <v>39.200000000000003</v>
      </c>
      <c r="AG38" s="17">
        <v>1611.7</v>
      </c>
      <c r="AH38" s="17">
        <v>2835.4</v>
      </c>
      <c r="AI38" s="17">
        <v>2797.2</v>
      </c>
      <c r="AJ38" s="17">
        <v>953</v>
      </c>
      <c r="AK38" s="17">
        <v>1529.8</v>
      </c>
      <c r="AL38" s="17">
        <v>1696.6</v>
      </c>
      <c r="AM38" s="17">
        <v>623.29999999999995</v>
      </c>
      <c r="AN38" s="17">
        <v>0</v>
      </c>
      <c r="AO38" s="17">
        <v>3706.5</v>
      </c>
      <c r="AP38" s="17">
        <v>0</v>
      </c>
      <c r="AQ38" s="17">
        <v>20.8</v>
      </c>
      <c r="AR38" s="17">
        <v>10.199999999999999</v>
      </c>
      <c r="AS38" s="17">
        <v>8.6999999999999993</v>
      </c>
      <c r="AT38" s="17">
        <v>134.9</v>
      </c>
      <c r="AU38" s="17">
        <v>133.4</v>
      </c>
      <c r="AV38" s="17">
        <v>2620.9</v>
      </c>
      <c r="AW38" s="17">
        <v>-3975.6</v>
      </c>
      <c r="AX38" s="23">
        <f t="shared" si="0"/>
        <v>26031.900000000005</v>
      </c>
    </row>
    <row r="39" spans="1:50" x14ac:dyDescent="0.25">
      <c r="A39" s="25">
        <f>INDEX('OECD Crosswalk'!$C$2:$C$90,MATCH('OECD Data IO Table - Total'!D39,'OECD Crosswalk'!$A$2:$A$90,0),1)</f>
        <v>0</v>
      </c>
      <c r="B39" s="25" t="str">
        <f>INDEX('OECD Crosswalk'!$B$2:$B$90,MATCH('OECD Data IO Table - Total'!D39,'OECD Crosswalk'!$A$2:$A$90,0),1)</f>
        <v>nonenergy industries</v>
      </c>
      <c r="D39" s="16" t="s">
        <v>107</v>
      </c>
      <c r="E39" s="18">
        <v>9.6999999999999993</v>
      </c>
      <c r="F39" s="18">
        <v>39.4</v>
      </c>
      <c r="G39" s="18">
        <v>1</v>
      </c>
      <c r="H39" s="18">
        <v>0.1</v>
      </c>
      <c r="I39" s="18">
        <v>71.599999999999994</v>
      </c>
      <c r="J39" s="18">
        <v>22.8</v>
      </c>
      <c r="K39" s="18">
        <v>6.7</v>
      </c>
      <c r="L39" s="18">
        <v>30.3</v>
      </c>
      <c r="M39" s="18">
        <v>7.7</v>
      </c>
      <c r="N39" s="18">
        <v>41.1</v>
      </c>
      <c r="O39" s="18">
        <v>11.9</v>
      </c>
      <c r="P39" s="18">
        <v>34.299999999999997</v>
      </c>
      <c r="Q39" s="18">
        <v>4.5</v>
      </c>
      <c r="R39" s="18">
        <v>22.8</v>
      </c>
      <c r="S39" s="18">
        <v>1.3</v>
      </c>
      <c r="T39" s="18">
        <v>15.8</v>
      </c>
      <c r="U39" s="18">
        <v>11.4</v>
      </c>
      <c r="V39" s="18">
        <v>6.6</v>
      </c>
      <c r="W39" s="18">
        <v>3.3</v>
      </c>
      <c r="X39" s="18">
        <v>44</v>
      </c>
      <c r="Y39" s="18">
        <v>46.9</v>
      </c>
      <c r="Z39" s="18">
        <v>694</v>
      </c>
      <c r="AA39" s="18">
        <v>1393</v>
      </c>
      <c r="AB39" s="18">
        <v>209.4</v>
      </c>
      <c r="AC39" s="18">
        <v>266.60000000000002</v>
      </c>
      <c r="AD39" s="18">
        <v>9.6999999999999993</v>
      </c>
      <c r="AE39" s="18">
        <v>248.4</v>
      </c>
      <c r="AF39" s="18">
        <v>13.6</v>
      </c>
      <c r="AG39" s="18">
        <v>86.6</v>
      </c>
      <c r="AH39" s="18">
        <v>242</v>
      </c>
      <c r="AI39" s="18">
        <v>884.5</v>
      </c>
      <c r="AJ39" s="18">
        <v>242.1</v>
      </c>
      <c r="AK39" s="18">
        <v>892.6</v>
      </c>
      <c r="AL39" s="18">
        <v>848.7</v>
      </c>
      <c r="AM39" s="18">
        <v>289.2</v>
      </c>
      <c r="AN39" s="18">
        <v>0</v>
      </c>
      <c r="AO39" s="18">
        <v>28445.8</v>
      </c>
      <c r="AP39" s="18">
        <v>0</v>
      </c>
      <c r="AQ39" s="18">
        <v>8722.2000000000007</v>
      </c>
      <c r="AR39" s="18">
        <v>6421.5</v>
      </c>
      <c r="AS39" s="18">
        <v>0.7</v>
      </c>
      <c r="AT39" s="18">
        <v>359.5</v>
      </c>
      <c r="AU39" s="18">
        <v>495.4</v>
      </c>
      <c r="AV39" s="18">
        <v>1.7</v>
      </c>
      <c r="AW39" s="18">
        <v>-869.6</v>
      </c>
      <c r="AX39" s="23">
        <f t="shared" si="0"/>
        <v>43908.600000000006</v>
      </c>
    </row>
    <row r="40" spans="1:50" ht="21" x14ac:dyDescent="0.25">
      <c r="A40" s="25">
        <f>INDEX('OECD Crosswalk'!$C$2:$C$90,MATCH('OECD Data IO Table - Total'!D40,'OECD Crosswalk'!$A$2:$A$90,0),1)</f>
        <v>0</v>
      </c>
      <c r="B40" s="25" t="str">
        <f>INDEX('OECD Crosswalk'!$B$2:$B$90,MATCH('OECD Data IO Table - Total'!D40,'OECD Crosswalk'!$A$2:$A$90,0),1)</f>
        <v>nonenergy industries</v>
      </c>
      <c r="D40" s="16" t="s">
        <v>108</v>
      </c>
      <c r="E40" s="17">
        <v>93.5</v>
      </c>
      <c r="F40" s="17">
        <v>461.6</v>
      </c>
      <c r="G40" s="17">
        <v>18.3</v>
      </c>
      <c r="H40" s="17">
        <v>5.6</v>
      </c>
      <c r="I40" s="17">
        <v>874</v>
      </c>
      <c r="J40" s="17">
        <v>91.4</v>
      </c>
      <c r="K40" s="17">
        <v>50</v>
      </c>
      <c r="L40" s="17">
        <v>200.6</v>
      </c>
      <c r="M40" s="17">
        <v>78.099999999999994</v>
      </c>
      <c r="N40" s="17">
        <v>653.9</v>
      </c>
      <c r="O40" s="17">
        <v>66.400000000000006</v>
      </c>
      <c r="P40" s="17">
        <v>327.5</v>
      </c>
      <c r="Q40" s="17">
        <v>55.1</v>
      </c>
      <c r="R40" s="17">
        <v>129</v>
      </c>
      <c r="S40" s="17">
        <v>10.8</v>
      </c>
      <c r="T40" s="17">
        <v>127.3</v>
      </c>
      <c r="U40" s="17">
        <v>95.4</v>
      </c>
      <c r="V40" s="17">
        <v>28.5</v>
      </c>
      <c r="W40" s="17">
        <v>30</v>
      </c>
      <c r="X40" s="17">
        <v>258.2</v>
      </c>
      <c r="Y40" s="17">
        <v>351.9</v>
      </c>
      <c r="Z40" s="17">
        <v>5294.5</v>
      </c>
      <c r="AA40" s="17">
        <v>3082.3</v>
      </c>
      <c r="AB40" s="17">
        <v>1342.8</v>
      </c>
      <c r="AC40" s="17">
        <v>482.2</v>
      </c>
      <c r="AD40" s="17">
        <v>81.5</v>
      </c>
      <c r="AE40" s="17">
        <v>1178.5</v>
      </c>
      <c r="AF40" s="17">
        <v>82.8</v>
      </c>
      <c r="AG40" s="17">
        <v>399</v>
      </c>
      <c r="AH40" s="17">
        <v>445.4</v>
      </c>
      <c r="AI40" s="17">
        <v>7909.9</v>
      </c>
      <c r="AJ40" s="17">
        <v>919.5</v>
      </c>
      <c r="AK40" s="17">
        <v>2043.5</v>
      </c>
      <c r="AL40" s="17">
        <v>2321.8000000000002</v>
      </c>
      <c r="AM40" s="17">
        <v>897</v>
      </c>
      <c r="AN40" s="17">
        <v>0</v>
      </c>
      <c r="AO40" s="17">
        <v>4251</v>
      </c>
      <c r="AP40" s="17">
        <v>15.2</v>
      </c>
      <c r="AQ40" s="17">
        <v>15216.5</v>
      </c>
      <c r="AR40" s="17">
        <v>7156.4</v>
      </c>
      <c r="AS40" s="17">
        <v>10.9</v>
      </c>
      <c r="AT40" s="17">
        <v>192.9</v>
      </c>
      <c r="AU40" s="17">
        <v>221.6</v>
      </c>
      <c r="AV40" s="17">
        <v>66.900000000000006</v>
      </c>
      <c r="AW40" s="17">
        <v>-12601.2</v>
      </c>
      <c r="AX40" s="23">
        <f t="shared" si="0"/>
        <v>37850.699999999997</v>
      </c>
    </row>
    <row r="41" spans="1:50" ht="31.5" x14ac:dyDescent="0.25">
      <c r="A41" s="25">
        <f>INDEX('OECD Crosswalk'!$C$2:$C$90,MATCH('OECD Data IO Table - Total'!D41,'OECD Crosswalk'!$A$2:$A$90,0),1)</f>
        <v>0</v>
      </c>
      <c r="B41" s="25" t="str">
        <f>INDEX('OECD Crosswalk'!$B$2:$B$90,MATCH('OECD Data IO Table - Total'!D41,'OECD Crosswalk'!$A$2:$A$90,0),1)</f>
        <v>government</v>
      </c>
      <c r="D41" s="16" t="s">
        <v>109</v>
      </c>
      <c r="E41" s="18">
        <v>0.4</v>
      </c>
      <c r="F41" s="18">
        <v>1.3</v>
      </c>
      <c r="G41" s="18">
        <v>0.1</v>
      </c>
      <c r="H41" s="18">
        <v>0</v>
      </c>
      <c r="I41" s="18">
        <v>2</v>
      </c>
      <c r="J41" s="18">
        <v>0.5</v>
      </c>
      <c r="K41" s="18">
        <v>0.4</v>
      </c>
      <c r="L41" s="18">
        <v>0.9</v>
      </c>
      <c r="M41" s="18">
        <v>0.4</v>
      </c>
      <c r="N41" s="18">
        <v>2.6</v>
      </c>
      <c r="O41" s="18">
        <v>0.3</v>
      </c>
      <c r="P41" s="18">
        <v>1.2</v>
      </c>
      <c r="Q41" s="18">
        <v>0.3</v>
      </c>
      <c r="R41" s="18">
        <v>0.6</v>
      </c>
      <c r="S41" s="18">
        <v>0</v>
      </c>
      <c r="T41" s="18">
        <v>0.5</v>
      </c>
      <c r="U41" s="18">
        <v>0.4</v>
      </c>
      <c r="V41" s="18">
        <v>0.1</v>
      </c>
      <c r="W41" s="18">
        <v>0.1</v>
      </c>
      <c r="X41" s="18">
        <v>0.9</v>
      </c>
      <c r="Y41" s="18">
        <v>2</v>
      </c>
      <c r="Z41" s="18">
        <v>13.7</v>
      </c>
      <c r="AA41" s="18">
        <v>9.6</v>
      </c>
      <c r="AB41" s="18">
        <v>7</v>
      </c>
      <c r="AC41" s="18">
        <v>1</v>
      </c>
      <c r="AD41" s="18">
        <v>0.3</v>
      </c>
      <c r="AE41" s="18">
        <v>5.4</v>
      </c>
      <c r="AF41" s="18">
        <v>0.4</v>
      </c>
      <c r="AG41" s="18">
        <v>1.4</v>
      </c>
      <c r="AH41" s="18">
        <v>2.5</v>
      </c>
      <c r="AI41" s="18">
        <v>18.8</v>
      </c>
      <c r="AJ41" s="18">
        <v>9.5</v>
      </c>
      <c r="AK41" s="18">
        <v>12.9</v>
      </c>
      <c r="AL41" s="18">
        <v>11</v>
      </c>
      <c r="AM41" s="18">
        <v>3.1</v>
      </c>
      <c r="AN41" s="18">
        <v>0</v>
      </c>
      <c r="AO41" s="18">
        <v>872.9</v>
      </c>
      <c r="AP41" s="18">
        <v>0</v>
      </c>
      <c r="AQ41" s="18">
        <v>68295.399999999994</v>
      </c>
      <c r="AR41" s="18">
        <v>20.8</v>
      </c>
      <c r="AS41" s="18">
        <v>3.3</v>
      </c>
      <c r="AT41" s="18">
        <v>11.7</v>
      </c>
      <c r="AU41" s="18">
        <v>0</v>
      </c>
      <c r="AV41" s="18">
        <v>0</v>
      </c>
      <c r="AW41" s="18">
        <v>-172.2</v>
      </c>
      <c r="AX41" s="23">
        <f t="shared" si="0"/>
        <v>69119.399999999994</v>
      </c>
    </row>
    <row r="42" spans="1:50" x14ac:dyDescent="0.25">
      <c r="A42" s="25">
        <f>INDEX('OECD Crosswalk'!$C$2:$C$90,MATCH('OECD Data IO Table - Total'!D42,'OECD Crosswalk'!$A$2:$A$90,0),1)</f>
        <v>0</v>
      </c>
      <c r="B42" s="25" t="str">
        <f>INDEX('OECD Crosswalk'!$B$2:$B$90,MATCH('OECD Data IO Table - Total'!D42,'OECD Crosswalk'!$A$2:$A$90,0),1)</f>
        <v>nonenergy industries</v>
      </c>
      <c r="D42" s="16" t="s">
        <v>110</v>
      </c>
      <c r="E42" s="17">
        <v>0.2</v>
      </c>
      <c r="F42" s="17">
        <v>2</v>
      </c>
      <c r="G42" s="17">
        <v>0</v>
      </c>
      <c r="H42" s="17">
        <v>0</v>
      </c>
      <c r="I42" s="17">
        <v>1.4</v>
      </c>
      <c r="J42" s="17">
        <v>0.4</v>
      </c>
      <c r="K42" s="17">
        <v>0.1</v>
      </c>
      <c r="L42" s="17">
        <v>0.7</v>
      </c>
      <c r="M42" s="17">
        <v>0.3</v>
      </c>
      <c r="N42" s="17">
        <v>1.7</v>
      </c>
      <c r="O42" s="17">
        <v>0.2</v>
      </c>
      <c r="P42" s="17">
        <v>0.9</v>
      </c>
      <c r="Q42" s="17">
        <v>0.2</v>
      </c>
      <c r="R42" s="17">
        <v>0.4</v>
      </c>
      <c r="S42" s="17">
        <v>0.1</v>
      </c>
      <c r="T42" s="17">
        <v>0.5</v>
      </c>
      <c r="U42" s="17">
        <v>0.3</v>
      </c>
      <c r="V42" s="17">
        <v>0.1</v>
      </c>
      <c r="W42" s="17">
        <v>0</v>
      </c>
      <c r="X42" s="17">
        <v>0.8</v>
      </c>
      <c r="Y42" s="17">
        <v>1.3</v>
      </c>
      <c r="Z42" s="17">
        <v>7.1</v>
      </c>
      <c r="AA42" s="17">
        <v>7.1</v>
      </c>
      <c r="AB42" s="17">
        <v>4.2</v>
      </c>
      <c r="AC42" s="17">
        <v>0.6</v>
      </c>
      <c r="AD42" s="17">
        <v>0.3</v>
      </c>
      <c r="AE42" s="17">
        <v>5.9</v>
      </c>
      <c r="AF42" s="17">
        <v>1.1000000000000001</v>
      </c>
      <c r="AG42" s="17">
        <v>2.4</v>
      </c>
      <c r="AH42" s="17">
        <v>0.8</v>
      </c>
      <c r="AI42" s="17">
        <v>21.3</v>
      </c>
      <c r="AJ42" s="17">
        <v>9.8000000000000007</v>
      </c>
      <c r="AK42" s="17">
        <v>64</v>
      </c>
      <c r="AL42" s="17">
        <v>17.100000000000001</v>
      </c>
      <c r="AM42" s="17">
        <v>3.9</v>
      </c>
      <c r="AN42" s="17">
        <v>0</v>
      </c>
      <c r="AO42" s="17">
        <v>4985.3999999999996</v>
      </c>
      <c r="AP42" s="17">
        <v>0</v>
      </c>
      <c r="AQ42" s="17">
        <v>45564</v>
      </c>
      <c r="AR42" s="17">
        <v>13.2</v>
      </c>
      <c r="AS42" s="17">
        <v>2.9</v>
      </c>
      <c r="AT42" s="17">
        <v>681.5</v>
      </c>
      <c r="AU42" s="17">
        <v>173</v>
      </c>
      <c r="AV42" s="17">
        <v>0</v>
      </c>
      <c r="AW42" s="17">
        <v>-754.7</v>
      </c>
      <c r="AX42" s="23">
        <f t="shared" si="0"/>
        <v>50806.400000000001</v>
      </c>
    </row>
    <row r="43" spans="1:50" ht="21" x14ac:dyDescent="0.25">
      <c r="A43" s="25">
        <f>INDEX('OECD Crosswalk'!$C$2:$C$90,MATCH('OECD Data IO Table - Total'!D43,'OECD Crosswalk'!$A$2:$A$90,0),1)</f>
        <v>0</v>
      </c>
      <c r="B43" s="25" t="str">
        <f>INDEX('OECD Crosswalk'!$B$2:$B$90,MATCH('OECD Data IO Table - Total'!D43,'OECD Crosswalk'!$A$2:$A$90,0),1)</f>
        <v>nonenergy industries</v>
      </c>
      <c r="D43" s="16" t="s">
        <v>111</v>
      </c>
      <c r="E43" s="18">
        <v>26.4</v>
      </c>
      <c r="F43" s="18">
        <v>11.5</v>
      </c>
      <c r="G43" s="18">
        <v>0.6</v>
      </c>
      <c r="H43" s="18">
        <v>0</v>
      </c>
      <c r="I43" s="18">
        <v>200.2</v>
      </c>
      <c r="J43" s="18">
        <v>5.8</v>
      </c>
      <c r="K43" s="18">
        <v>11</v>
      </c>
      <c r="L43" s="18">
        <v>41.3</v>
      </c>
      <c r="M43" s="18">
        <v>9.9</v>
      </c>
      <c r="N43" s="18">
        <v>142.19999999999999</v>
      </c>
      <c r="O43" s="18">
        <v>16.3</v>
      </c>
      <c r="P43" s="18">
        <v>54.9</v>
      </c>
      <c r="Q43" s="18">
        <v>13.3</v>
      </c>
      <c r="R43" s="18">
        <v>28.2</v>
      </c>
      <c r="S43" s="18">
        <v>1.7</v>
      </c>
      <c r="T43" s="18">
        <v>26</v>
      </c>
      <c r="U43" s="18">
        <v>18.5</v>
      </c>
      <c r="V43" s="18">
        <v>7</v>
      </c>
      <c r="W43" s="18">
        <v>1.7</v>
      </c>
      <c r="X43" s="18">
        <v>67.400000000000006</v>
      </c>
      <c r="Y43" s="18">
        <v>85.3</v>
      </c>
      <c r="Z43" s="18">
        <v>476.5</v>
      </c>
      <c r="AA43" s="18">
        <v>470.3</v>
      </c>
      <c r="AB43" s="18">
        <v>470</v>
      </c>
      <c r="AC43" s="18">
        <v>65</v>
      </c>
      <c r="AD43" s="18">
        <v>14.8</v>
      </c>
      <c r="AE43" s="18">
        <v>183.6</v>
      </c>
      <c r="AF43" s="18">
        <v>16.8</v>
      </c>
      <c r="AG43" s="18">
        <v>246.9</v>
      </c>
      <c r="AH43" s="18">
        <v>44.3</v>
      </c>
      <c r="AI43" s="18">
        <v>1300.0999999999999</v>
      </c>
      <c r="AJ43" s="18">
        <v>703.7</v>
      </c>
      <c r="AK43" s="18">
        <v>138.4</v>
      </c>
      <c r="AL43" s="18">
        <v>3091.8</v>
      </c>
      <c r="AM43" s="18">
        <v>576.9</v>
      </c>
      <c r="AN43" s="18">
        <v>0</v>
      </c>
      <c r="AO43" s="18">
        <v>28680.6</v>
      </c>
      <c r="AP43" s="18">
        <v>3899.4</v>
      </c>
      <c r="AQ43" s="18">
        <v>9.3000000000000007</v>
      </c>
      <c r="AR43" s="18">
        <v>1093.2</v>
      </c>
      <c r="AS43" s="18">
        <v>3.5</v>
      </c>
      <c r="AT43" s="18">
        <v>110.7</v>
      </c>
      <c r="AU43" s="18">
        <v>117</v>
      </c>
      <c r="AV43" s="18">
        <v>0</v>
      </c>
      <c r="AW43" s="18">
        <v>-151.5</v>
      </c>
      <c r="AX43" s="23">
        <f t="shared" si="0"/>
        <v>41233.800000000003</v>
      </c>
    </row>
    <row r="44" spans="1:50" ht="31.5" x14ac:dyDescent="0.25">
      <c r="A44" s="25">
        <f>INDEX('OECD Crosswalk'!$C$2:$C$90,MATCH('OECD Data IO Table - Total'!D44,'OECD Crosswalk'!$A$2:$A$90,0),1)</f>
        <v>0</v>
      </c>
      <c r="B44" s="25" t="str">
        <f>INDEX('OECD Crosswalk'!$B$2:$B$90,MATCH('OECD Data IO Table - Total'!D44,'OECD Crosswalk'!$A$2:$A$90,0),1)</f>
        <v>nonenergy industries</v>
      </c>
      <c r="D44" s="16" t="s">
        <v>112</v>
      </c>
      <c r="E44" s="17">
        <v>14.8</v>
      </c>
      <c r="F44" s="17">
        <v>10.3</v>
      </c>
      <c r="G44" s="17">
        <v>1.2</v>
      </c>
      <c r="H44" s="17">
        <v>0.4</v>
      </c>
      <c r="I44" s="17">
        <v>48.7</v>
      </c>
      <c r="J44" s="17">
        <v>7.4</v>
      </c>
      <c r="K44" s="17">
        <v>3.9</v>
      </c>
      <c r="L44" s="17">
        <v>14.7</v>
      </c>
      <c r="M44" s="17">
        <v>6.6</v>
      </c>
      <c r="N44" s="17">
        <v>34.299999999999997</v>
      </c>
      <c r="O44" s="17">
        <v>5.0999999999999996</v>
      </c>
      <c r="P44" s="17">
        <v>27.4</v>
      </c>
      <c r="Q44" s="17">
        <v>14.7</v>
      </c>
      <c r="R44" s="17">
        <v>9.1</v>
      </c>
      <c r="S44" s="17">
        <v>0.3</v>
      </c>
      <c r="T44" s="17">
        <v>8.9</v>
      </c>
      <c r="U44" s="17">
        <v>7.2</v>
      </c>
      <c r="V44" s="17">
        <v>2.7</v>
      </c>
      <c r="W44" s="17">
        <v>3.6</v>
      </c>
      <c r="X44" s="17">
        <v>24</v>
      </c>
      <c r="Y44" s="17">
        <v>22.8</v>
      </c>
      <c r="Z44" s="17">
        <v>28.9</v>
      </c>
      <c r="AA44" s="17">
        <v>229.4</v>
      </c>
      <c r="AB44" s="17">
        <v>63.6</v>
      </c>
      <c r="AC44" s="17">
        <v>71.8</v>
      </c>
      <c r="AD44" s="17">
        <v>6.2</v>
      </c>
      <c r="AE44" s="17">
        <v>86.5</v>
      </c>
      <c r="AF44" s="17">
        <v>6.5</v>
      </c>
      <c r="AG44" s="17">
        <v>36.200000000000003</v>
      </c>
      <c r="AH44" s="17">
        <v>20.5</v>
      </c>
      <c r="AI44" s="17">
        <v>458.9</v>
      </c>
      <c r="AJ44" s="17">
        <v>90.4</v>
      </c>
      <c r="AK44" s="17">
        <v>233.2</v>
      </c>
      <c r="AL44" s="17">
        <v>700.8</v>
      </c>
      <c r="AM44" s="17">
        <v>403.7</v>
      </c>
      <c r="AN44" s="17">
        <v>0</v>
      </c>
      <c r="AO44" s="17">
        <v>5779.9</v>
      </c>
      <c r="AP44" s="17">
        <v>13.3</v>
      </c>
      <c r="AQ44" s="17">
        <v>8617</v>
      </c>
      <c r="AR44" s="17">
        <v>159.1</v>
      </c>
      <c r="AS44" s="17">
        <v>1.8</v>
      </c>
      <c r="AT44" s="17">
        <v>405.5</v>
      </c>
      <c r="AU44" s="17">
        <v>428</v>
      </c>
      <c r="AV44" s="17">
        <v>0</v>
      </c>
      <c r="AW44" s="17">
        <v>-1086.9000000000001</v>
      </c>
      <c r="AX44" s="23">
        <f t="shared" si="0"/>
        <v>16861.499999999996</v>
      </c>
    </row>
    <row r="45" spans="1:50" ht="21" x14ac:dyDescent="0.25">
      <c r="A45" s="25">
        <f>INDEX('OECD Crosswalk'!$C$2:$C$90,MATCH('OECD Data IO Table - Total'!D45,'OECD Crosswalk'!$A$2:$A$90,0),1)</f>
        <v>0</v>
      </c>
      <c r="B45" s="25" t="str">
        <f>INDEX('OECD Crosswalk'!$B$2:$B$90,MATCH('OECD Data IO Table - Total'!D45,'OECD Crosswalk'!$A$2:$A$90,0),1)</f>
        <v>labor and consumers</v>
      </c>
      <c r="D45" s="16" t="s">
        <v>113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3871.5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23">
        <f t="shared" si="0"/>
        <v>3871.5</v>
      </c>
    </row>
    <row r="46" spans="1:50" ht="42" x14ac:dyDescent="0.25">
      <c r="A46" s="25">
        <f>INDEX('OECD Crosswalk'!$C$2:$C$90,MATCH('OECD Data IO Table - Total'!D46,'OECD Crosswalk'!$A$2:$A$90,0),1)</f>
        <v>0</v>
      </c>
      <c r="B46" s="25" t="str">
        <f>INDEX('OECD Crosswalk'!$B$2:$B$90,MATCH('OECD Data IO Table - Total'!D46,'OECD Crosswalk'!$A$2:$A$90,0),1)</f>
        <v>government</v>
      </c>
      <c r="D46" s="16" t="s">
        <v>114</v>
      </c>
      <c r="E46" s="17">
        <v>6.4</v>
      </c>
      <c r="F46" s="17">
        <v>11.1</v>
      </c>
      <c r="G46" s="17">
        <v>0.6</v>
      </c>
      <c r="H46" s="17">
        <v>0.1</v>
      </c>
      <c r="I46" s="17">
        <v>12.8</v>
      </c>
      <c r="J46" s="17">
        <v>19</v>
      </c>
      <c r="K46" s="17">
        <v>1.8</v>
      </c>
      <c r="L46" s="17">
        <v>6.3</v>
      </c>
      <c r="M46" s="17">
        <v>13.3</v>
      </c>
      <c r="N46" s="17">
        <v>68.099999999999994</v>
      </c>
      <c r="O46" s="17">
        <v>5.7</v>
      </c>
      <c r="P46" s="17">
        <v>14.7</v>
      </c>
      <c r="Q46" s="17">
        <v>3.9</v>
      </c>
      <c r="R46" s="17">
        <v>6</v>
      </c>
      <c r="S46" s="17">
        <v>0.3</v>
      </c>
      <c r="T46" s="17">
        <v>9.6</v>
      </c>
      <c r="U46" s="17">
        <v>3.2</v>
      </c>
      <c r="V46" s="17">
        <v>1.6</v>
      </c>
      <c r="W46" s="17">
        <v>1.4</v>
      </c>
      <c r="X46" s="17">
        <v>8.1</v>
      </c>
      <c r="Y46" s="17">
        <v>11.1</v>
      </c>
      <c r="Z46" s="17">
        <v>93.1</v>
      </c>
      <c r="AA46" s="17">
        <v>42.4</v>
      </c>
      <c r="AB46" s="17">
        <v>104.6</v>
      </c>
      <c r="AC46" s="17">
        <v>15.7</v>
      </c>
      <c r="AD46" s="17">
        <v>0.6</v>
      </c>
      <c r="AE46" s="17">
        <v>2.7</v>
      </c>
      <c r="AF46" s="17">
        <v>0.2</v>
      </c>
      <c r="AG46" s="17">
        <v>2.9</v>
      </c>
      <c r="AH46" s="17">
        <v>3.1</v>
      </c>
      <c r="AI46" s="17">
        <v>81.7</v>
      </c>
      <c r="AJ46" s="17">
        <v>23.3</v>
      </c>
      <c r="AK46" s="17">
        <v>27.1</v>
      </c>
      <c r="AL46" s="17">
        <v>54.6</v>
      </c>
      <c r="AM46" s="17">
        <v>14.6</v>
      </c>
      <c r="AN46" s="17">
        <v>0</v>
      </c>
      <c r="AO46" s="17">
        <v>1211</v>
      </c>
      <c r="AP46" s="17">
        <v>0</v>
      </c>
      <c r="AQ46" s="17">
        <v>301.60000000000002</v>
      </c>
      <c r="AR46" s="17">
        <v>569.5</v>
      </c>
      <c r="AS46" s="17">
        <v>176</v>
      </c>
      <c r="AT46" s="17">
        <v>319.10000000000002</v>
      </c>
      <c r="AU46" s="17">
        <v>0</v>
      </c>
      <c r="AV46" s="17">
        <v>0</v>
      </c>
      <c r="AW46" s="17">
        <v>-3248.8</v>
      </c>
      <c r="AX46" s="23">
        <f t="shared" si="0"/>
        <v>-745.40000000000055</v>
      </c>
    </row>
    <row r="47" spans="1:50" ht="52.5" x14ac:dyDescent="0.25">
      <c r="A47" s="25">
        <f>INDEX('OECD Crosswalk'!$C$2:$C$90,MATCH('OECD Data IO Table - Total'!D47,'OECD Crosswalk'!$A$2:$A$90,0),1)</f>
        <v>0</v>
      </c>
      <c r="B47" s="25" t="str">
        <f>INDEX('OECD Crosswalk'!$B$2:$B$90,MATCH('OECD Data IO Table - Total'!D47,'OECD Crosswalk'!$A$2:$A$90,0),1)</f>
        <v>government</v>
      </c>
      <c r="D47" s="16" t="s">
        <v>115</v>
      </c>
      <c r="E47" s="18">
        <v>3.9</v>
      </c>
      <c r="F47" s="18">
        <v>15.2</v>
      </c>
      <c r="G47" s="18">
        <v>0.7</v>
      </c>
      <c r="H47" s="18">
        <v>0.2</v>
      </c>
      <c r="I47" s="18">
        <v>-8.6</v>
      </c>
      <c r="J47" s="18">
        <v>17</v>
      </c>
      <c r="K47" s="18">
        <v>1.4</v>
      </c>
      <c r="L47" s="18">
        <v>5.8</v>
      </c>
      <c r="M47" s="18">
        <v>36.5</v>
      </c>
      <c r="N47" s="18">
        <v>50.7</v>
      </c>
      <c r="O47" s="18">
        <v>4.3</v>
      </c>
      <c r="P47" s="18">
        <v>12.8</v>
      </c>
      <c r="Q47" s="18">
        <v>12.9</v>
      </c>
      <c r="R47" s="18">
        <v>12.8</v>
      </c>
      <c r="S47" s="18">
        <v>0.3</v>
      </c>
      <c r="T47" s="18">
        <v>12.7</v>
      </c>
      <c r="U47" s="18">
        <v>5.7</v>
      </c>
      <c r="V47" s="18">
        <v>2.4</v>
      </c>
      <c r="W47" s="18">
        <v>1.6</v>
      </c>
      <c r="X47" s="18">
        <v>9.6999999999999993</v>
      </c>
      <c r="Y47" s="18">
        <v>21.7</v>
      </c>
      <c r="Z47" s="18">
        <v>138.9</v>
      </c>
      <c r="AA47" s="18">
        <v>23.7</v>
      </c>
      <c r="AB47" s="18">
        <v>41.2</v>
      </c>
      <c r="AC47" s="18">
        <v>21.1</v>
      </c>
      <c r="AD47" s="18">
        <v>0.4</v>
      </c>
      <c r="AE47" s="18">
        <v>9.6999999999999993</v>
      </c>
      <c r="AF47" s="18">
        <v>0.3</v>
      </c>
      <c r="AG47" s="18">
        <v>1.5</v>
      </c>
      <c r="AH47" s="18">
        <v>2.9</v>
      </c>
      <c r="AI47" s="18">
        <v>36.799999999999997</v>
      </c>
      <c r="AJ47" s="18">
        <v>15.9</v>
      </c>
      <c r="AK47" s="18">
        <v>16.5</v>
      </c>
      <c r="AL47" s="18">
        <v>51.3</v>
      </c>
      <c r="AM47" s="18">
        <v>13.8</v>
      </c>
      <c r="AN47" s="18">
        <v>0</v>
      </c>
      <c r="AO47" s="18">
        <v>5501.8</v>
      </c>
      <c r="AP47" s="18">
        <v>0</v>
      </c>
      <c r="AQ47" s="18">
        <v>36.700000000000003</v>
      </c>
      <c r="AR47" s="18">
        <v>686</v>
      </c>
      <c r="AS47" s="18">
        <v>414.6</v>
      </c>
      <c r="AT47" s="18">
        <v>0</v>
      </c>
      <c r="AU47" s="18">
        <v>912.6</v>
      </c>
      <c r="AV47" s="18">
        <v>192.3</v>
      </c>
      <c r="AW47" s="18">
        <v>0</v>
      </c>
      <c r="AX47" s="23">
        <f t="shared" si="0"/>
        <v>7237.1</v>
      </c>
    </row>
    <row r="48" spans="1:50" ht="31.5" x14ac:dyDescent="0.25">
      <c r="A48" s="25">
        <f>INDEX('OECD Crosswalk'!$C$2:$C$90,MATCH('OECD Data IO Table - Total'!D48,'OECD Crosswalk'!$A$2:$A$90,0),1)</f>
        <v>0</v>
      </c>
      <c r="B48" s="25" t="str">
        <f>INDEX('OECD Crosswalk'!$B$2:$B$90,MATCH('OECD Data IO Table - Total'!D48,'OECD Crosswalk'!$A$2:$A$90,0),1)</f>
        <v>total</v>
      </c>
      <c r="D48" s="16" t="s">
        <v>116</v>
      </c>
      <c r="E48" s="17">
        <v>2531.5</v>
      </c>
      <c r="F48" s="17">
        <v>5801.6</v>
      </c>
      <c r="G48" s="17">
        <v>232.4</v>
      </c>
      <c r="H48" s="17">
        <v>78.2</v>
      </c>
      <c r="I48" s="17">
        <v>13691</v>
      </c>
      <c r="J48" s="17">
        <v>2933.1</v>
      </c>
      <c r="K48" s="17">
        <v>1153.5</v>
      </c>
      <c r="L48" s="17">
        <v>3484.4</v>
      </c>
      <c r="M48" s="17">
        <v>19776.900000000001</v>
      </c>
      <c r="N48" s="17">
        <v>23524.1</v>
      </c>
      <c r="O48" s="17">
        <v>2435</v>
      </c>
      <c r="P48" s="17">
        <v>5462.2</v>
      </c>
      <c r="Q48" s="17">
        <v>5070.3999999999996</v>
      </c>
      <c r="R48" s="17">
        <v>4583.3</v>
      </c>
      <c r="S48" s="17">
        <v>131.6</v>
      </c>
      <c r="T48" s="17">
        <v>4435.1000000000004</v>
      </c>
      <c r="U48" s="17">
        <v>2137.9</v>
      </c>
      <c r="V48" s="17">
        <v>661.9</v>
      </c>
      <c r="W48" s="17">
        <v>500.3</v>
      </c>
      <c r="X48" s="17">
        <v>4018.7</v>
      </c>
      <c r="Y48" s="17">
        <v>9760.5</v>
      </c>
      <c r="Z48" s="17">
        <v>55524.800000000003</v>
      </c>
      <c r="AA48" s="17">
        <v>21942</v>
      </c>
      <c r="AB48" s="17">
        <v>13989.6</v>
      </c>
      <c r="AC48" s="17">
        <v>4726.6000000000004</v>
      </c>
      <c r="AD48" s="17">
        <v>567.1</v>
      </c>
      <c r="AE48" s="17">
        <v>13572.3</v>
      </c>
      <c r="AF48" s="17">
        <v>445.2</v>
      </c>
      <c r="AG48" s="17">
        <v>3395.9</v>
      </c>
      <c r="AH48" s="17">
        <v>5218</v>
      </c>
      <c r="AI48" s="17">
        <v>30162.6</v>
      </c>
      <c r="AJ48" s="17">
        <v>7168.4</v>
      </c>
      <c r="AK48" s="17">
        <v>12377</v>
      </c>
      <c r="AL48" s="17">
        <v>21192.400000000001</v>
      </c>
      <c r="AM48" s="17">
        <v>6521.9</v>
      </c>
      <c r="AN48" s="17">
        <v>0</v>
      </c>
      <c r="AO48" s="17">
        <v>250970.1</v>
      </c>
      <c r="AP48" s="17">
        <v>3955.3</v>
      </c>
      <c r="AQ48" s="17">
        <v>197621.9</v>
      </c>
      <c r="AR48" s="17">
        <v>195518.9</v>
      </c>
      <c r="AS48" s="17">
        <v>31645</v>
      </c>
      <c r="AT48" s="17">
        <v>6941.6</v>
      </c>
      <c r="AU48" s="17">
        <v>7356.4</v>
      </c>
      <c r="AV48" s="17">
        <v>204907.7</v>
      </c>
      <c r="AW48" s="17">
        <v>-246396.9</v>
      </c>
      <c r="AX48" s="23">
        <f t="shared" si="0"/>
        <v>734563.50000000012</v>
      </c>
    </row>
    <row r="49" spans="1:50" ht="21" x14ac:dyDescent="0.25">
      <c r="A49" s="25">
        <f>INDEX('OECD Crosswalk'!$C$2:$C$90,MATCH('OECD Data IO Table - Total'!D49,'OECD Crosswalk'!$A$2:$A$90,0),1)</f>
        <v>0</v>
      </c>
      <c r="B49" s="25" t="str">
        <f>INDEX('OECD Crosswalk'!$B$2:$B$90,MATCH('OECD Data IO Table - Total'!D49,'OECD Crosswalk'!$A$2:$A$90,0),1)</f>
        <v>value add</v>
      </c>
      <c r="D49" s="16" t="s">
        <v>117</v>
      </c>
      <c r="E49" s="18">
        <v>16444.5</v>
      </c>
      <c r="F49" s="18">
        <v>168337.8</v>
      </c>
      <c r="G49" s="18">
        <v>2034.2</v>
      </c>
      <c r="H49" s="18">
        <v>560.1</v>
      </c>
      <c r="I49" s="18">
        <v>10354.6</v>
      </c>
      <c r="J49" s="18">
        <v>3030</v>
      </c>
      <c r="K49" s="18">
        <v>933.5</v>
      </c>
      <c r="L49" s="18">
        <v>3562.9</v>
      </c>
      <c r="M49" s="18">
        <v>16100.7</v>
      </c>
      <c r="N49" s="18">
        <v>22113.4</v>
      </c>
      <c r="O49" s="18">
        <v>2385.8000000000002</v>
      </c>
      <c r="P49" s="18">
        <v>4652.3999999999996</v>
      </c>
      <c r="Q49" s="18">
        <v>3532.5</v>
      </c>
      <c r="R49" s="18">
        <v>4524.8</v>
      </c>
      <c r="S49" s="18">
        <v>91</v>
      </c>
      <c r="T49" s="18">
        <v>3034</v>
      </c>
      <c r="U49" s="18">
        <v>1671.9</v>
      </c>
      <c r="V49" s="18">
        <v>674.4</v>
      </c>
      <c r="W49" s="18">
        <v>264.89999999999998</v>
      </c>
      <c r="X49" s="18">
        <v>2713.3</v>
      </c>
      <c r="Y49" s="18">
        <v>9228.7000000000007</v>
      </c>
      <c r="Z49" s="18">
        <v>41701.599999999999</v>
      </c>
      <c r="AA49" s="18">
        <v>61369.2</v>
      </c>
      <c r="AB49" s="18">
        <v>14355.9</v>
      </c>
      <c r="AC49" s="18">
        <v>7722</v>
      </c>
      <c r="AD49" s="18">
        <v>615.9</v>
      </c>
      <c r="AE49" s="18">
        <v>22886.6</v>
      </c>
      <c r="AF49" s="18">
        <v>731.4</v>
      </c>
      <c r="AG49" s="18">
        <v>22655</v>
      </c>
      <c r="AH49" s="18">
        <v>45112.7</v>
      </c>
      <c r="AI49" s="18">
        <v>14855.3</v>
      </c>
      <c r="AJ49" s="18">
        <v>61975.1</v>
      </c>
      <c r="AK49" s="18">
        <v>38445.599999999999</v>
      </c>
      <c r="AL49" s="18">
        <v>21138.400000000001</v>
      </c>
      <c r="AM49" s="18">
        <v>10500.5</v>
      </c>
      <c r="AN49" s="18">
        <v>3871.5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23">
        <f t="shared" si="0"/>
        <v>644182.10000000009</v>
      </c>
    </row>
    <row r="50" spans="1:50" x14ac:dyDescent="0.25">
      <c r="A50" s="25">
        <f>INDEX('OECD Crosswalk'!$C$2:$C$90,MATCH('OECD Data IO Table - Total'!D50,'OECD Crosswalk'!$A$2:$A$90,0),1)</f>
        <v>0</v>
      </c>
      <c r="B50" s="25" t="str">
        <f>INDEX('OECD Crosswalk'!$B$2:$B$90,MATCH('OECD Data IO Table - Total'!D50,'OECD Crosswalk'!$A$2:$A$90,0),1)</f>
        <v>output</v>
      </c>
      <c r="D50" s="16" t="s">
        <v>118</v>
      </c>
      <c r="E50" s="17">
        <v>18976</v>
      </c>
      <c r="F50" s="17">
        <v>174139.4</v>
      </c>
      <c r="G50" s="17">
        <v>2266.6999999999998</v>
      </c>
      <c r="H50" s="17">
        <v>638.29999999999995</v>
      </c>
      <c r="I50" s="17">
        <v>24045.599999999999</v>
      </c>
      <c r="J50" s="17">
        <v>5963.1</v>
      </c>
      <c r="K50" s="17">
        <v>2087</v>
      </c>
      <c r="L50" s="17">
        <v>7047.3</v>
      </c>
      <c r="M50" s="17">
        <v>35877.5</v>
      </c>
      <c r="N50" s="17">
        <v>45637.599999999999</v>
      </c>
      <c r="O50" s="17">
        <v>4820.8</v>
      </c>
      <c r="P50" s="17">
        <v>10114.6</v>
      </c>
      <c r="Q50" s="17">
        <v>8602.9</v>
      </c>
      <c r="R50" s="17">
        <v>9108.1</v>
      </c>
      <c r="S50" s="17">
        <v>222.6</v>
      </c>
      <c r="T50" s="17">
        <v>7469.1</v>
      </c>
      <c r="U50" s="17">
        <v>3809.8</v>
      </c>
      <c r="V50" s="17">
        <v>1336.4</v>
      </c>
      <c r="W50" s="17">
        <v>765.2</v>
      </c>
      <c r="X50" s="17">
        <v>6732</v>
      </c>
      <c r="Y50" s="17">
        <v>18989.3</v>
      </c>
      <c r="Z50" s="17">
        <v>97226.4</v>
      </c>
      <c r="AA50" s="17">
        <v>83311.100000000006</v>
      </c>
      <c r="AB50" s="17">
        <v>28345.5</v>
      </c>
      <c r="AC50" s="17">
        <v>12448.6</v>
      </c>
      <c r="AD50" s="17">
        <v>1183</v>
      </c>
      <c r="AE50" s="17">
        <v>36459</v>
      </c>
      <c r="AF50" s="17">
        <v>1176.5999999999999</v>
      </c>
      <c r="AG50" s="17">
        <v>26050.9</v>
      </c>
      <c r="AH50" s="17">
        <v>50330.7</v>
      </c>
      <c r="AI50" s="17">
        <v>45018</v>
      </c>
      <c r="AJ50" s="17">
        <v>69143.5</v>
      </c>
      <c r="AK50" s="17">
        <v>50822.6</v>
      </c>
      <c r="AL50" s="17">
        <v>42330.7</v>
      </c>
      <c r="AM50" s="17">
        <v>17022.5</v>
      </c>
      <c r="AN50" s="17">
        <v>3871.5</v>
      </c>
      <c r="AO50" s="17">
        <v>0</v>
      </c>
      <c r="AP50" s="17">
        <v>0</v>
      </c>
      <c r="AQ50" s="17">
        <v>0</v>
      </c>
      <c r="AR50" s="17">
        <v>0</v>
      </c>
      <c r="AS50" s="17">
        <v>0</v>
      </c>
      <c r="AT50" s="17">
        <v>0</v>
      </c>
      <c r="AU50" s="17">
        <v>0</v>
      </c>
      <c r="AV50" s="17">
        <v>0</v>
      </c>
      <c r="AW50" s="17">
        <v>0</v>
      </c>
      <c r="AX50" s="23">
        <f t="shared" si="0"/>
        <v>953389.89999999979</v>
      </c>
    </row>
    <row r="51" spans="1:50" x14ac:dyDescent="0.25">
      <c r="D51" s="19" t="s">
        <v>119</v>
      </c>
      <c r="AX51" s="23">
        <f t="shared" si="0"/>
        <v>0</v>
      </c>
    </row>
  </sheetData>
  <mergeCells count="4">
    <mergeCell ref="E7:AW7"/>
    <mergeCell ref="E4:AW4"/>
    <mergeCell ref="E5:AW5"/>
    <mergeCell ref="E6:AW6"/>
  </mergeCells>
  <hyperlinks>
    <hyperlink ref="E4" r:id="rId1" display="http://stats.oecd.org/OECDStat_Metadata/ShowMetadata.ashx?Dataset=IOTSI4_2018&amp;Coords=[VAR].[TTL]&amp;ShowOnWeb=true&amp;Lang=en"/>
    <hyperlink ref="D51" r:id="rId2" display="https://stats-2.oecd.org/index.aspx?DatasetCode=IOTSI4_201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4"/>
  <sheetViews>
    <sheetView topLeftCell="A153" workbookViewId="0">
      <selection activeCell="A115" sqref="A115:A194"/>
    </sheetView>
  </sheetViews>
  <sheetFormatPr defaultRowHeight="15" x14ac:dyDescent="0.25"/>
  <sheetData>
    <row r="1" spans="1:24" x14ac:dyDescent="0.25">
      <c r="A1" t="s">
        <v>155</v>
      </c>
    </row>
    <row r="3" spans="1:24" x14ac:dyDescent="0.25">
      <c r="B3" t="s">
        <v>156</v>
      </c>
      <c r="E3" t="s">
        <v>157</v>
      </c>
    </row>
    <row r="4" spans="1:24" x14ac:dyDescent="0.25">
      <c r="A4" t="s">
        <v>158</v>
      </c>
      <c r="B4" t="s">
        <v>159</v>
      </c>
      <c r="C4" t="s">
        <v>160</v>
      </c>
      <c r="D4" t="s">
        <v>161</v>
      </c>
      <c r="E4">
        <v>2015</v>
      </c>
      <c r="F4">
        <v>2016</v>
      </c>
      <c r="G4">
        <v>2017</v>
      </c>
      <c r="H4">
        <v>2018</v>
      </c>
      <c r="I4">
        <v>2019</v>
      </c>
      <c r="J4">
        <v>2020</v>
      </c>
      <c r="K4">
        <v>2021</v>
      </c>
      <c r="L4">
        <v>2022</v>
      </c>
      <c r="M4">
        <v>2023</v>
      </c>
      <c r="N4">
        <v>2024</v>
      </c>
      <c r="O4">
        <v>2025</v>
      </c>
      <c r="P4">
        <v>2026</v>
      </c>
      <c r="Q4">
        <v>2027</v>
      </c>
      <c r="R4">
        <v>2028</v>
      </c>
      <c r="S4">
        <v>2029</v>
      </c>
      <c r="T4">
        <v>2030</v>
      </c>
      <c r="U4">
        <v>2031</v>
      </c>
      <c r="V4">
        <v>2032</v>
      </c>
      <c r="W4">
        <v>2033</v>
      </c>
      <c r="X4">
        <v>2034</v>
      </c>
    </row>
    <row r="5" spans="1:24" x14ac:dyDescent="0.25">
      <c r="A5" t="s">
        <v>162</v>
      </c>
      <c r="B5" t="s">
        <v>14</v>
      </c>
      <c r="C5" t="s">
        <v>163</v>
      </c>
      <c r="D5" t="s">
        <v>164</v>
      </c>
      <c r="E5">
        <v>62961624000000.016</v>
      </c>
      <c r="F5">
        <v>65337534336058.781</v>
      </c>
      <c r="G5">
        <v>67119467103843.273</v>
      </c>
      <c r="H5">
        <v>69495377439902.047</v>
      </c>
      <c r="I5">
        <v>71871287775960.844</v>
      </c>
      <c r="J5">
        <v>73653220543745.313</v>
      </c>
      <c r="K5">
        <v>75691780958932.672</v>
      </c>
      <c r="L5">
        <v>75583250219518.219</v>
      </c>
      <c r="M5">
        <v>73946787257654.328</v>
      </c>
      <c r="N5">
        <v>72098474602723.719</v>
      </c>
      <c r="O5">
        <v>70292931240559.68</v>
      </c>
      <c r="P5">
        <v>80051089696580</v>
      </c>
      <c r="Q5">
        <v>86589187668884.328</v>
      </c>
      <c r="R5">
        <v>86589212332839</v>
      </c>
      <c r="S5">
        <v>86589212331859.406</v>
      </c>
      <c r="T5">
        <v>86589212331825.281</v>
      </c>
      <c r="U5">
        <v>86589212331910.344</v>
      </c>
      <c r="V5">
        <v>86589212331912.016</v>
      </c>
      <c r="W5">
        <v>86589212332815.063</v>
      </c>
      <c r="X5">
        <v>86589212333012.859</v>
      </c>
    </row>
    <row r="6" spans="1:24" x14ac:dyDescent="0.25">
      <c r="A6" t="s">
        <v>165</v>
      </c>
      <c r="B6" t="s">
        <v>14</v>
      </c>
      <c r="C6" t="s">
        <v>166</v>
      </c>
      <c r="D6" t="s">
        <v>166</v>
      </c>
      <c r="E6">
        <v>7093040020136.4814</v>
      </c>
      <c r="F6">
        <v>8505661849035.8867</v>
      </c>
      <c r="G6">
        <v>6973386922588.8252</v>
      </c>
      <c r="H6">
        <v>5842880370598.8955</v>
      </c>
      <c r="I6">
        <v>4697910822275.6563</v>
      </c>
      <c r="J6">
        <v>3172013964883.978</v>
      </c>
      <c r="K6">
        <v>2189964750613.1318</v>
      </c>
      <c r="L6">
        <v>2395826111173.3276</v>
      </c>
      <c r="M6">
        <v>2454742969282.5723</v>
      </c>
      <c r="N6">
        <v>2572422177927.4277</v>
      </c>
      <c r="O6">
        <v>2678238144601.0181</v>
      </c>
      <c r="P6">
        <v>2825337157755.9639</v>
      </c>
      <c r="Q6">
        <v>3294816255554.145</v>
      </c>
      <c r="R6">
        <v>3294794828565.666</v>
      </c>
      <c r="S6">
        <v>3294794858635.7207</v>
      </c>
      <c r="T6">
        <v>3294794853955.29</v>
      </c>
      <c r="U6">
        <v>3294794853949.0479</v>
      </c>
      <c r="V6">
        <v>3294794853942.2109</v>
      </c>
      <c r="W6">
        <v>3294794828587.1489</v>
      </c>
      <c r="X6">
        <v>3294794828815.375</v>
      </c>
    </row>
    <row r="7" spans="1:24" x14ac:dyDescent="0.25">
      <c r="A7" t="s">
        <v>167</v>
      </c>
      <c r="B7" t="s">
        <v>14</v>
      </c>
      <c r="C7" t="s">
        <v>168</v>
      </c>
      <c r="D7" t="s">
        <v>169</v>
      </c>
      <c r="E7">
        <v>159097200000000</v>
      </c>
      <c r="F7">
        <v>165100867915522.78</v>
      </c>
      <c r="G7">
        <v>169603618891939.19</v>
      </c>
      <c r="H7">
        <v>175607286807462</v>
      </c>
      <c r="I7">
        <v>181610954722984.81</v>
      </c>
      <c r="J7">
        <v>186113705699401.22</v>
      </c>
      <c r="K7">
        <v>192117373614923.97</v>
      </c>
      <c r="L7">
        <v>199621958469553.19</v>
      </c>
      <c r="M7">
        <v>205625626385076.03</v>
      </c>
      <c r="N7">
        <v>211629294300598.81</v>
      </c>
      <c r="O7">
        <v>217632962216121.63</v>
      </c>
      <c r="P7">
        <v>225137547229848</v>
      </c>
      <c r="Q7">
        <v>231141215145370.78</v>
      </c>
      <c r="R7">
        <v>231141215145370.78</v>
      </c>
      <c r="S7">
        <v>231141215145370.78</v>
      </c>
      <c r="T7">
        <v>231141215145370.78</v>
      </c>
      <c r="U7">
        <v>231141215145370.78</v>
      </c>
      <c r="V7">
        <v>231141215145370.78</v>
      </c>
      <c r="W7">
        <v>231141215145370.78</v>
      </c>
      <c r="X7">
        <v>231141215145370.78</v>
      </c>
    </row>
    <row r="8" spans="1:24" x14ac:dyDescent="0.25">
      <c r="A8" t="s">
        <v>170</v>
      </c>
      <c r="B8" t="s">
        <v>14</v>
      </c>
      <c r="C8" t="s">
        <v>171</v>
      </c>
      <c r="D8" t="s">
        <v>172</v>
      </c>
      <c r="E8">
        <v>77340868059849.125</v>
      </c>
      <c r="F8">
        <v>79970457573884</v>
      </c>
      <c r="G8">
        <v>89638066081365.156</v>
      </c>
      <c r="H8">
        <v>99305674588846.281</v>
      </c>
      <c r="I8">
        <v>108973283096327.44</v>
      </c>
      <c r="J8">
        <v>118640891603808.56</v>
      </c>
      <c r="K8">
        <v>128308500111289.73</v>
      </c>
      <c r="L8">
        <v>137898767750710.98</v>
      </c>
      <c r="M8">
        <v>147489035390132.31</v>
      </c>
      <c r="N8">
        <v>157079303029553.63</v>
      </c>
      <c r="O8">
        <v>166669570668974.88</v>
      </c>
      <c r="P8">
        <v>166669570668974.88</v>
      </c>
      <c r="Q8">
        <v>166669570668974.88</v>
      </c>
      <c r="R8">
        <v>166669570668974.88</v>
      </c>
      <c r="S8">
        <v>166669570668974.88</v>
      </c>
      <c r="T8">
        <v>166669570668974.88</v>
      </c>
      <c r="U8">
        <v>166669570668974.88</v>
      </c>
      <c r="V8">
        <v>166669570668974.88</v>
      </c>
      <c r="W8">
        <v>166669570668974.88</v>
      </c>
      <c r="X8">
        <v>166669570668974.88</v>
      </c>
    </row>
    <row r="9" spans="1:24" x14ac:dyDescent="0.25">
      <c r="A9" t="s">
        <v>173</v>
      </c>
      <c r="B9" t="s">
        <v>174</v>
      </c>
      <c r="C9" t="s">
        <v>175</v>
      </c>
      <c r="D9" t="s">
        <v>164</v>
      </c>
      <c r="E9">
        <v>133366119634467.2</v>
      </c>
      <c r="F9">
        <v>140429335049920.27</v>
      </c>
      <c r="G9">
        <v>146120277417616.69</v>
      </c>
      <c r="H9">
        <v>152419925653370.44</v>
      </c>
      <c r="I9">
        <v>166014673557887.34</v>
      </c>
      <c r="J9">
        <v>171958795808097.78</v>
      </c>
      <c r="K9">
        <v>176357366289198.19</v>
      </c>
      <c r="L9">
        <v>180767436955304.16</v>
      </c>
      <c r="M9">
        <v>272191608884682.91</v>
      </c>
      <c r="N9">
        <v>281735382154863.19</v>
      </c>
      <c r="O9">
        <v>291278714062329.88</v>
      </c>
      <c r="P9">
        <v>301670569861690.63</v>
      </c>
      <c r="Q9">
        <v>312258910696050.88</v>
      </c>
      <c r="R9">
        <v>339161776330504.69</v>
      </c>
      <c r="S9">
        <v>349749885517836.31</v>
      </c>
      <c r="T9">
        <v>360337994706565.88</v>
      </c>
      <c r="U9">
        <v>368963229420970.5</v>
      </c>
      <c r="V9">
        <v>368963229420799.88</v>
      </c>
      <c r="W9">
        <v>368963228095759.94</v>
      </c>
      <c r="X9">
        <v>368963228614094.13</v>
      </c>
    </row>
    <row r="10" spans="1:24" x14ac:dyDescent="0.25">
      <c r="A10" t="s">
        <v>176</v>
      </c>
      <c r="B10" t="s">
        <v>174</v>
      </c>
      <c r="C10" t="s">
        <v>177</v>
      </c>
      <c r="D10" t="s">
        <v>178</v>
      </c>
      <c r="E10">
        <v>8295213000000</v>
      </c>
      <c r="F10">
        <v>8295212999999.9502</v>
      </c>
      <c r="G10">
        <v>8295212999999.9521</v>
      </c>
      <c r="H10">
        <v>8295212999999.5137</v>
      </c>
      <c r="I10">
        <v>8295213000000</v>
      </c>
      <c r="J10">
        <v>8295212999999.9648</v>
      </c>
      <c r="K10">
        <v>8295212999999.8887</v>
      </c>
      <c r="L10">
        <v>8295213000000</v>
      </c>
      <c r="M10">
        <v>8295212999999.3896</v>
      </c>
      <c r="N10">
        <v>8295213000000.1855</v>
      </c>
      <c r="O10">
        <v>8295213000000.6436</v>
      </c>
      <c r="P10">
        <v>8295213000000</v>
      </c>
      <c r="Q10">
        <v>8295213000000.2471</v>
      </c>
      <c r="R10">
        <v>8295212999999.9756</v>
      </c>
      <c r="S10">
        <v>8295212999999.9951</v>
      </c>
      <c r="T10">
        <v>8295212999999.9951</v>
      </c>
      <c r="U10">
        <v>8295213000000</v>
      </c>
      <c r="V10">
        <v>8295213000000.1709</v>
      </c>
      <c r="W10">
        <v>8295213000000.2246</v>
      </c>
      <c r="X10">
        <v>8295213000000.4834</v>
      </c>
    </row>
    <row r="11" spans="1:24" x14ac:dyDescent="0.25">
      <c r="A11" t="s">
        <v>179</v>
      </c>
      <c r="B11" t="s">
        <v>174</v>
      </c>
      <c r="C11" t="s">
        <v>180</v>
      </c>
      <c r="D11" t="s">
        <v>166</v>
      </c>
      <c r="E11">
        <v>3300002303347.5815</v>
      </c>
      <c r="F11">
        <v>3300002303349.104</v>
      </c>
      <c r="G11">
        <v>3300002303354.0522</v>
      </c>
      <c r="H11">
        <v>3300002303357.5791</v>
      </c>
      <c r="I11">
        <v>3300002303349.9409</v>
      </c>
      <c r="J11">
        <v>3300002303372.0371</v>
      </c>
      <c r="K11">
        <v>3300002303356.4468</v>
      </c>
      <c r="L11">
        <v>3300002303349.4912</v>
      </c>
      <c r="M11">
        <v>3300002303322.1113</v>
      </c>
      <c r="N11">
        <v>3300002303359.9214</v>
      </c>
      <c r="O11">
        <v>3300002303347.7783</v>
      </c>
      <c r="P11">
        <v>3300002303402.5034</v>
      </c>
      <c r="Q11">
        <v>3300002303349.4409</v>
      </c>
      <c r="R11">
        <v>3300002303440.1699</v>
      </c>
      <c r="S11">
        <v>3300002303438.8364</v>
      </c>
      <c r="T11">
        <v>3300002303352.9722</v>
      </c>
      <c r="U11">
        <v>3472876198225.2974</v>
      </c>
      <c r="V11">
        <v>3517879254497.9565</v>
      </c>
      <c r="W11">
        <v>3563805064579.8911</v>
      </c>
      <c r="X11">
        <v>3535572565591.0293</v>
      </c>
    </row>
    <row r="12" spans="1:24" x14ac:dyDescent="0.25">
      <c r="A12" t="s">
        <v>179</v>
      </c>
      <c r="B12" t="s">
        <v>174</v>
      </c>
      <c r="C12" t="s">
        <v>181</v>
      </c>
      <c r="D12" t="s">
        <v>166</v>
      </c>
      <c r="E12">
        <v>206787989927871.31</v>
      </c>
      <c r="F12">
        <v>209359375323965.72</v>
      </c>
      <c r="G12">
        <v>211941027981971.5</v>
      </c>
      <c r="H12">
        <v>214572722751381.5</v>
      </c>
      <c r="I12">
        <v>221566060869363.97</v>
      </c>
      <c r="J12">
        <v>224120471733122.16</v>
      </c>
      <c r="K12">
        <v>226866631327340.66</v>
      </c>
      <c r="L12">
        <v>229801473556192.75</v>
      </c>
      <c r="M12">
        <v>249533472067331.75</v>
      </c>
      <c r="N12">
        <v>253391699918652.16</v>
      </c>
      <c r="O12">
        <v>257249772536909.78</v>
      </c>
      <c r="P12">
        <v>260803127278681.84</v>
      </c>
      <c r="Q12">
        <v>264356559760892.59</v>
      </c>
      <c r="R12">
        <v>270705655304589.44</v>
      </c>
      <c r="S12">
        <v>274259010046577.56</v>
      </c>
      <c r="T12">
        <v>278628290510506.34</v>
      </c>
      <c r="U12">
        <v>279967066952749.78</v>
      </c>
      <c r="V12">
        <v>279967066952714.31</v>
      </c>
      <c r="W12">
        <v>279967066952776.72</v>
      </c>
      <c r="X12">
        <v>279967066952619.38</v>
      </c>
    </row>
    <row r="13" spans="1:24" x14ac:dyDescent="0.25">
      <c r="A13" t="s">
        <v>182</v>
      </c>
      <c r="B13" t="s">
        <v>174</v>
      </c>
      <c r="C13" t="s">
        <v>168</v>
      </c>
      <c r="D13" t="s">
        <v>169</v>
      </c>
      <c r="E13">
        <v>118384692271340</v>
      </c>
      <c r="F13">
        <v>118384692271339.94</v>
      </c>
      <c r="G13">
        <v>118384692271339.97</v>
      </c>
      <c r="H13">
        <v>118384692271339.55</v>
      </c>
      <c r="I13">
        <v>118384692271340</v>
      </c>
      <c r="J13">
        <v>118384692271339.95</v>
      </c>
      <c r="K13">
        <v>118384692271339.91</v>
      </c>
      <c r="L13">
        <v>118384692271340</v>
      </c>
      <c r="M13">
        <v>118384692271339.5</v>
      </c>
      <c r="N13">
        <v>118384692271340.13</v>
      </c>
      <c r="O13">
        <v>118384692271339.86</v>
      </c>
      <c r="P13">
        <v>118384692271340</v>
      </c>
      <c r="Q13">
        <v>118384692271339.98</v>
      </c>
      <c r="R13">
        <v>118384692271339.98</v>
      </c>
      <c r="S13">
        <v>118384692271340</v>
      </c>
      <c r="T13">
        <v>118384692271340</v>
      </c>
      <c r="U13">
        <v>118384692271340.02</v>
      </c>
      <c r="V13">
        <v>118384692271340.14</v>
      </c>
      <c r="W13">
        <v>118384692271340.22</v>
      </c>
      <c r="X13">
        <v>118384692271340.44</v>
      </c>
    </row>
    <row r="14" spans="1:24" x14ac:dyDescent="0.25">
      <c r="A14" t="s">
        <v>183</v>
      </c>
      <c r="B14" t="s">
        <v>174</v>
      </c>
      <c r="C14" t="s">
        <v>171</v>
      </c>
      <c r="D14" t="s">
        <v>172</v>
      </c>
      <c r="E14">
        <v>347658295047183.94</v>
      </c>
      <c r="F14">
        <v>352978821883513.44</v>
      </c>
      <c r="G14">
        <v>359345812428331.81</v>
      </c>
      <c r="H14">
        <v>365712889897700.13</v>
      </c>
      <c r="I14">
        <v>384446658000642.5</v>
      </c>
      <c r="J14">
        <v>390813648266069.44</v>
      </c>
      <c r="K14">
        <v>401270282697924.5</v>
      </c>
      <c r="L14">
        <v>412676861328288.5</v>
      </c>
      <c r="M14">
        <v>424083439961302.13</v>
      </c>
      <c r="N14">
        <v>435490219692447.19</v>
      </c>
      <c r="O14">
        <v>446896597856168.56</v>
      </c>
      <c r="P14">
        <v>456088643322718.5</v>
      </c>
      <c r="Q14">
        <v>465280889893618.56</v>
      </c>
      <c r="R14">
        <v>474472935359821.38</v>
      </c>
      <c r="S14">
        <v>483664980827388.94</v>
      </c>
      <c r="T14">
        <v>496831537572983.81</v>
      </c>
      <c r="U14">
        <v>496831537572999.31</v>
      </c>
      <c r="V14">
        <v>496831537572993.38</v>
      </c>
      <c r="W14">
        <v>496831537572988.25</v>
      </c>
      <c r="X14">
        <v>496831537572978.44</v>
      </c>
    </row>
    <row r="15" spans="1:24" x14ac:dyDescent="0.25">
      <c r="A15" t="s">
        <v>184</v>
      </c>
      <c r="B15" t="s">
        <v>185</v>
      </c>
      <c r="C15" t="s">
        <v>163</v>
      </c>
      <c r="D15" t="s">
        <v>164</v>
      </c>
      <c r="E15">
        <v>893340953999999.88</v>
      </c>
      <c r="F15">
        <v>902099199032421.5</v>
      </c>
      <c r="G15">
        <v>910857443171502.13</v>
      </c>
      <c r="H15">
        <v>910857443171502.13</v>
      </c>
      <c r="I15">
        <v>919615688203923.75</v>
      </c>
      <c r="J15">
        <v>928373932343004.25</v>
      </c>
      <c r="K15">
        <v>937132177375426.13</v>
      </c>
      <c r="L15">
        <v>945890421514506.63</v>
      </c>
      <c r="M15">
        <v>954648666546928.25</v>
      </c>
      <c r="N15">
        <v>963406911579349.75</v>
      </c>
      <c r="O15">
        <v>972165155718430.5</v>
      </c>
      <c r="P15">
        <v>980923400750852.13</v>
      </c>
      <c r="Q15">
        <v>980923400750852.13</v>
      </c>
      <c r="R15">
        <v>980923400750852.13</v>
      </c>
      <c r="S15">
        <v>980923400750852.13</v>
      </c>
      <c r="T15">
        <v>980923400750852.13</v>
      </c>
      <c r="U15">
        <v>980923400750852.13</v>
      </c>
      <c r="V15">
        <v>980923400750852.13</v>
      </c>
      <c r="W15">
        <v>980923400750852.13</v>
      </c>
      <c r="X15">
        <v>980923400750852.13</v>
      </c>
    </row>
    <row r="16" spans="1:24" x14ac:dyDescent="0.25">
      <c r="A16" t="s">
        <v>186</v>
      </c>
      <c r="B16" t="s">
        <v>185</v>
      </c>
      <c r="C16" t="s">
        <v>177</v>
      </c>
      <c r="D16" t="s">
        <v>178</v>
      </c>
      <c r="E16">
        <v>1026595800000000</v>
      </c>
      <c r="F16">
        <v>1049064689173843.9</v>
      </c>
      <c r="G16">
        <v>1065916356203083.3</v>
      </c>
      <c r="H16">
        <v>1088385245376927</v>
      </c>
      <c r="I16">
        <v>1110854134550770.9</v>
      </c>
      <c r="J16">
        <v>1127705801580010</v>
      </c>
      <c r="K16">
        <v>1150174690753854</v>
      </c>
      <c r="L16">
        <v>1178260802072302.5</v>
      </c>
      <c r="M16">
        <v>1200729691246146</v>
      </c>
      <c r="N16">
        <v>1223198580419990</v>
      </c>
      <c r="O16">
        <v>1245667469593834</v>
      </c>
      <c r="P16">
        <v>1273753581507707.8</v>
      </c>
      <c r="Q16">
        <v>1296222470681551.5</v>
      </c>
      <c r="R16">
        <v>1296222470681551.5</v>
      </c>
      <c r="S16">
        <v>1296222470681551.5</v>
      </c>
      <c r="T16">
        <v>1296222470681551.5</v>
      </c>
      <c r="U16">
        <v>1296222470681551.5</v>
      </c>
      <c r="V16">
        <v>1296222470681551.5</v>
      </c>
      <c r="W16">
        <v>1296222470681551.5</v>
      </c>
      <c r="X16">
        <v>1296222470681551.5</v>
      </c>
    </row>
    <row r="17" spans="1:24" x14ac:dyDescent="0.25">
      <c r="A17" t="s">
        <v>187</v>
      </c>
      <c r="B17" t="s">
        <v>185</v>
      </c>
      <c r="C17" t="s">
        <v>166</v>
      </c>
      <c r="D17" t="s">
        <v>166</v>
      </c>
      <c r="E17">
        <v>1119416162456662.8</v>
      </c>
      <c r="F17">
        <v>1173400776046149.3</v>
      </c>
      <c r="G17">
        <v>1234594179644281.3</v>
      </c>
      <c r="H17">
        <v>1298022645005230.8</v>
      </c>
      <c r="I17">
        <v>1347997269543201.3</v>
      </c>
      <c r="J17">
        <v>1415644203943042</v>
      </c>
      <c r="K17">
        <v>1482449211107425.3</v>
      </c>
      <c r="L17">
        <v>1568684296245033.5</v>
      </c>
      <c r="M17">
        <v>1649151624219772.8</v>
      </c>
      <c r="N17">
        <v>1742139792964250.3</v>
      </c>
      <c r="O17">
        <v>1837497589818480.8</v>
      </c>
      <c r="P17">
        <v>1939764623876199</v>
      </c>
      <c r="Q17">
        <v>2027227857082945.5</v>
      </c>
      <c r="R17">
        <v>2118067632093128.5</v>
      </c>
      <c r="S17">
        <v>2221042027039366.5</v>
      </c>
      <c r="T17">
        <v>2317272171240342</v>
      </c>
      <c r="U17">
        <v>2423332388046457</v>
      </c>
      <c r="V17">
        <v>2495913985235314.5</v>
      </c>
      <c r="W17">
        <v>2572714051463061.5</v>
      </c>
      <c r="X17">
        <v>2645981422290756</v>
      </c>
    </row>
    <row r="18" spans="1:24" x14ac:dyDescent="0.25">
      <c r="A18" t="s">
        <v>188</v>
      </c>
      <c r="B18" t="s">
        <v>185</v>
      </c>
      <c r="C18" t="s">
        <v>168</v>
      </c>
      <c r="D18" t="s">
        <v>169</v>
      </c>
      <c r="E18">
        <v>271298392400000</v>
      </c>
      <c r="F18">
        <v>277236243998338.47</v>
      </c>
      <c r="G18">
        <v>281689632736430.69</v>
      </c>
      <c r="H18">
        <v>287627484334769.19</v>
      </c>
      <c r="I18">
        <v>293565335933107.69</v>
      </c>
      <c r="J18">
        <v>298018724671199.75</v>
      </c>
      <c r="K18">
        <v>303956576269538.38</v>
      </c>
      <c r="L18">
        <v>311378890728123.25</v>
      </c>
      <c r="M18">
        <v>317316742326461.75</v>
      </c>
      <c r="N18">
        <v>323254593924800.13</v>
      </c>
      <c r="O18">
        <v>329192445523138.69</v>
      </c>
      <c r="P18">
        <v>336614760139076.69</v>
      </c>
      <c r="Q18">
        <v>342552611737415.13</v>
      </c>
      <c r="R18">
        <v>342552611737415.13</v>
      </c>
      <c r="S18">
        <v>342552611737415.13</v>
      </c>
      <c r="T18">
        <v>342552611737415.13</v>
      </c>
      <c r="U18">
        <v>342552611737415.13</v>
      </c>
      <c r="V18">
        <v>342552611737415.13</v>
      </c>
      <c r="W18">
        <v>342552611737415.13</v>
      </c>
      <c r="X18">
        <v>342552611737415.13</v>
      </c>
    </row>
    <row r="19" spans="1:24" x14ac:dyDescent="0.25">
      <c r="A19" t="s">
        <v>189</v>
      </c>
      <c r="B19" t="s">
        <v>185</v>
      </c>
      <c r="C19" t="s">
        <v>171</v>
      </c>
      <c r="D19" t="s">
        <v>172</v>
      </c>
      <c r="E19">
        <v>560000000000000</v>
      </c>
      <c r="F19">
        <v>579040000000000</v>
      </c>
      <c r="G19">
        <v>649040000000000</v>
      </c>
      <c r="H19">
        <v>719040000000000</v>
      </c>
      <c r="I19">
        <v>789040000000000</v>
      </c>
      <c r="J19">
        <v>859040000000000</v>
      </c>
      <c r="K19">
        <v>929040000000000</v>
      </c>
      <c r="L19">
        <v>998479999999999.88</v>
      </c>
      <c r="M19">
        <v>1067920000000000.1</v>
      </c>
      <c r="N19">
        <v>1137360000000000.3</v>
      </c>
      <c r="O19">
        <v>1206800000000000</v>
      </c>
      <c r="P19">
        <v>1206800000000000</v>
      </c>
      <c r="Q19">
        <v>1206800000000000</v>
      </c>
      <c r="R19">
        <v>1206800000000000</v>
      </c>
      <c r="S19">
        <v>1206800000000000</v>
      </c>
      <c r="T19">
        <v>1206800000000000</v>
      </c>
      <c r="U19">
        <v>1206800000000000</v>
      </c>
      <c r="V19">
        <v>1206800000000000</v>
      </c>
      <c r="W19">
        <v>1206800000000000</v>
      </c>
      <c r="X19">
        <v>1206800000000000</v>
      </c>
    </row>
    <row r="20" spans="1:24" x14ac:dyDescent="0.25">
      <c r="A20" t="s">
        <v>190</v>
      </c>
      <c r="B20" t="s">
        <v>185</v>
      </c>
      <c r="C20" t="s">
        <v>191</v>
      </c>
      <c r="D20" t="s">
        <v>192</v>
      </c>
      <c r="E20">
        <v>74476000000000</v>
      </c>
      <c r="F20">
        <v>76106040752271.906</v>
      </c>
      <c r="G20">
        <v>77328571327274.891</v>
      </c>
      <c r="H20">
        <v>78958612079546.797</v>
      </c>
      <c r="I20">
        <v>80588652831818.719</v>
      </c>
      <c r="J20">
        <v>81811183406821.672</v>
      </c>
      <c r="K20">
        <v>83441224159093.609</v>
      </c>
      <c r="L20">
        <v>85478775088634.484</v>
      </c>
      <c r="M20">
        <v>87108815840906.406</v>
      </c>
      <c r="N20">
        <v>88738856593178.313</v>
      </c>
      <c r="O20">
        <v>90368897345450.234</v>
      </c>
      <c r="P20">
        <v>92406448318187.203</v>
      </c>
      <c r="Q20">
        <v>94036489070459.109</v>
      </c>
      <c r="R20">
        <v>94036489070459.109</v>
      </c>
      <c r="S20">
        <v>94036489070459.109</v>
      </c>
      <c r="T20">
        <v>94036489070459.109</v>
      </c>
      <c r="U20">
        <v>94036489070459.109</v>
      </c>
      <c r="V20">
        <v>94036489070459.109</v>
      </c>
      <c r="W20">
        <v>94036489070459.109</v>
      </c>
      <c r="X20">
        <v>94036489070459.109</v>
      </c>
    </row>
    <row r="21" spans="1:24" x14ac:dyDescent="0.25">
      <c r="A21" t="s">
        <v>190</v>
      </c>
      <c r="B21" t="s">
        <v>185</v>
      </c>
      <c r="C21" t="s">
        <v>193</v>
      </c>
      <c r="D21" t="s">
        <v>192</v>
      </c>
      <c r="E21">
        <v>283850130000000</v>
      </c>
      <c r="F21">
        <v>290062698873699.94</v>
      </c>
      <c r="G21">
        <v>294722125570133.31</v>
      </c>
      <c r="H21">
        <v>300934694443833.31</v>
      </c>
      <c r="I21">
        <v>307147263317533.38</v>
      </c>
      <c r="J21">
        <v>311806690013966.63</v>
      </c>
      <c r="K21">
        <v>318019258887666.63</v>
      </c>
      <c r="L21">
        <v>325784969938633.38</v>
      </c>
      <c r="M21">
        <v>331997538812333.38</v>
      </c>
      <c r="N21">
        <v>338210107686033.31</v>
      </c>
      <c r="O21">
        <v>344422676559733.44</v>
      </c>
      <c r="P21">
        <v>352188387775333.19</v>
      </c>
      <c r="Q21">
        <v>358400956649033.25</v>
      </c>
      <c r="R21">
        <v>358400956649033.25</v>
      </c>
      <c r="S21">
        <v>358400956649033.25</v>
      </c>
      <c r="T21">
        <v>358400956649033.25</v>
      </c>
      <c r="U21">
        <v>358400956649033.25</v>
      </c>
      <c r="V21">
        <v>358400956649033.25</v>
      </c>
      <c r="W21">
        <v>358400956649033.25</v>
      </c>
      <c r="X21">
        <v>358400956649033.25</v>
      </c>
    </row>
    <row r="22" spans="1:24" x14ac:dyDescent="0.25">
      <c r="A22" t="s">
        <v>190</v>
      </c>
      <c r="B22" t="s">
        <v>185</v>
      </c>
      <c r="C22" t="s">
        <v>194</v>
      </c>
      <c r="D22" t="s">
        <v>192</v>
      </c>
      <c r="E22">
        <v>631781770000000</v>
      </c>
      <c r="F22">
        <v>645609446454730.25</v>
      </c>
      <c r="G22">
        <v>655980203887386.25</v>
      </c>
      <c r="H22">
        <v>669807880342116.25</v>
      </c>
      <c r="I22">
        <v>683635556796846.63</v>
      </c>
      <c r="J22">
        <v>694006314229502.5</v>
      </c>
      <c r="K22">
        <v>707833990684232.75</v>
      </c>
      <c r="L22">
        <v>725118586161037.13</v>
      </c>
      <c r="M22">
        <v>738946262615767.25</v>
      </c>
      <c r="N22">
        <v>752773939070497.38</v>
      </c>
      <c r="O22">
        <v>766601615525227.5</v>
      </c>
      <c r="P22">
        <v>783886211368465.38</v>
      </c>
      <c r="Q22">
        <v>797713887823195.63</v>
      </c>
      <c r="R22">
        <v>797713887823195.63</v>
      </c>
      <c r="S22">
        <v>797713887823195.63</v>
      </c>
      <c r="T22">
        <v>797713887823195.63</v>
      </c>
      <c r="U22">
        <v>797713887823195.63</v>
      </c>
      <c r="V22">
        <v>797713887823195.63</v>
      </c>
      <c r="W22">
        <v>797713887823195.63</v>
      </c>
      <c r="X22">
        <v>797713887823195.63</v>
      </c>
    </row>
    <row r="23" spans="1:24" x14ac:dyDescent="0.25">
      <c r="A23" t="s">
        <v>190</v>
      </c>
      <c r="B23" t="s">
        <v>185</v>
      </c>
      <c r="C23" t="s">
        <v>195</v>
      </c>
      <c r="D23" t="s">
        <v>192</v>
      </c>
      <c r="E23">
        <v>57561840000000</v>
      </c>
      <c r="F23">
        <v>58821684043393.25</v>
      </c>
      <c r="G23">
        <v>59766567084284.656</v>
      </c>
      <c r="H23">
        <v>61026411127677.906</v>
      </c>
      <c r="I23">
        <v>62286255171071.172</v>
      </c>
      <c r="J23">
        <v>63231138211962.563</v>
      </c>
      <c r="K23">
        <v>64490982255355.828</v>
      </c>
      <c r="L23">
        <v>66065787301250.922</v>
      </c>
      <c r="M23">
        <v>67325631344644.18</v>
      </c>
      <c r="N23">
        <v>68585475388037.422</v>
      </c>
      <c r="O23">
        <v>69845319431430.68</v>
      </c>
      <c r="P23">
        <v>71420124510711.641</v>
      </c>
      <c r="Q23">
        <v>72679968554104.906</v>
      </c>
      <c r="R23">
        <v>72679968554104.906</v>
      </c>
      <c r="S23">
        <v>72679968554104.906</v>
      </c>
      <c r="T23">
        <v>72679968554104.906</v>
      </c>
      <c r="U23">
        <v>72679968554104.906</v>
      </c>
      <c r="V23">
        <v>72679968554104.906</v>
      </c>
      <c r="W23">
        <v>72679968554104.906</v>
      </c>
      <c r="X23">
        <v>72679968554104.906</v>
      </c>
    </row>
    <row r="24" spans="1:24" x14ac:dyDescent="0.25">
      <c r="A24" t="s">
        <v>190</v>
      </c>
      <c r="B24" t="s">
        <v>185</v>
      </c>
      <c r="C24" t="s">
        <v>196</v>
      </c>
      <c r="D24" t="s">
        <v>192</v>
      </c>
      <c r="E24">
        <v>133007850000000.02</v>
      </c>
      <c r="F24">
        <v>135918965203180.5</v>
      </c>
      <c r="G24">
        <v>138102301624852</v>
      </c>
      <c r="H24">
        <v>141013416828032.53</v>
      </c>
      <c r="I24">
        <v>143924532031213</v>
      </c>
      <c r="J24">
        <v>146107868452884.5</v>
      </c>
      <c r="K24">
        <v>149018983656065.03</v>
      </c>
      <c r="L24">
        <v>152657877640754.53</v>
      </c>
      <c r="M24">
        <v>155568992843935</v>
      </c>
      <c r="N24">
        <v>158480108047115.47</v>
      </c>
      <c r="O24">
        <v>161391223250295.97</v>
      </c>
      <c r="P24">
        <v>165030117312130.03</v>
      </c>
      <c r="Q24">
        <v>167941232515310.5</v>
      </c>
      <c r="R24">
        <v>167941232515310.5</v>
      </c>
      <c r="S24">
        <v>167941232515310.5</v>
      </c>
      <c r="T24">
        <v>167941232515310.5</v>
      </c>
      <c r="U24">
        <v>167941232515310.5</v>
      </c>
      <c r="V24">
        <v>167941232515310.5</v>
      </c>
      <c r="W24">
        <v>167941232515310.5</v>
      </c>
      <c r="X24">
        <v>167941232515310.5</v>
      </c>
    </row>
    <row r="25" spans="1:24" x14ac:dyDescent="0.25">
      <c r="A25" t="s">
        <v>197</v>
      </c>
      <c r="B25" t="s">
        <v>198</v>
      </c>
      <c r="C25" t="s">
        <v>166</v>
      </c>
      <c r="D25" t="s">
        <v>166</v>
      </c>
      <c r="E25">
        <v>25910660482496.516</v>
      </c>
      <c r="F25">
        <v>27429122064129.852</v>
      </c>
      <c r="G25">
        <v>28732229675491.582</v>
      </c>
      <c r="H25">
        <v>30510771260039.16</v>
      </c>
      <c r="I25">
        <v>32158538483734.09</v>
      </c>
      <c r="J25">
        <v>34047853784755.445</v>
      </c>
      <c r="K25">
        <v>36174617248801.453</v>
      </c>
      <c r="L25">
        <v>38067130045658.227</v>
      </c>
      <c r="M25">
        <v>40264302051543.695</v>
      </c>
      <c r="N25">
        <v>42389338057843.508</v>
      </c>
      <c r="O25">
        <v>44741034883864.688</v>
      </c>
      <c r="P25">
        <v>47102490423265.313</v>
      </c>
      <c r="Q25">
        <v>49693479853932.094</v>
      </c>
      <c r="R25">
        <v>49693479853965.586</v>
      </c>
      <c r="S25">
        <v>49693479853936.891</v>
      </c>
      <c r="T25">
        <v>49693479853938.039</v>
      </c>
      <c r="U25">
        <v>49693479853937.148</v>
      </c>
      <c r="V25">
        <v>49693479853940.664</v>
      </c>
      <c r="W25">
        <v>49755280117067.75</v>
      </c>
      <c r="X25">
        <v>49755280129296.867</v>
      </c>
    </row>
    <row r="26" spans="1:24" x14ac:dyDescent="0.25">
      <c r="A26" t="s">
        <v>199</v>
      </c>
      <c r="B26" t="s">
        <v>198</v>
      </c>
      <c r="C26" t="s">
        <v>200</v>
      </c>
      <c r="D26" t="s">
        <v>201</v>
      </c>
      <c r="E26">
        <v>470669376886038</v>
      </c>
      <c r="F26">
        <v>504500159511011.25</v>
      </c>
      <c r="G26">
        <v>534240767573880.81</v>
      </c>
      <c r="H26">
        <v>559336507275236.25</v>
      </c>
      <c r="I26">
        <v>588799768438396.5</v>
      </c>
      <c r="J26">
        <v>622907897963075</v>
      </c>
      <c r="K26">
        <v>661106202049857.88</v>
      </c>
      <c r="L26">
        <v>694659637294695.75</v>
      </c>
      <c r="M26">
        <v>732857941381504.13</v>
      </c>
      <c r="N26">
        <v>771056244987853</v>
      </c>
      <c r="O26">
        <v>813622070536436.88</v>
      </c>
      <c r="P26">
        <v>855910548675484.63</v>
      </c>
      <c r="Q26">
        <v>902843895685885.13</v>
      </c>
      <c r="R26">
        <v>902843895685952.5</v>
      </c>
      <c r="S26">
        <v>902843895685885.88</v>
      </c>
      <c r="T26">
        <v>902843895685884.88</v>
      </c>
      <c r="U26">
        <v>902843895685885</v>
      </c>
      <c r="V26">
        <v>902843895685893.13</v>
      </c>
      <c r="W26">
        <v>904020776619762.25</v>
      </c>
      <c r="X26">
        <v>904020776619764.5</v>
      </c>
    </row>
    <row r="27" spans="1:24" x14ac:dyDescent="0.25">
      <c r="A27" t="s">
        <v>202</v>
      </c>
      <c r="B27" t="s">
        <v>198</v>
      </c>
      <c r="C27" t="s">
        <v>171</v>
      </c>
      <c r="D27" t="s">
        <v>172</v>
      </c>
      <c r="E27">
        <v>792167615913998.63</v>
      </c>
      <c r="F27">
        <v>829168365494164.88</v>
      </c>
      <c r="G27">
        <v>878739712957749.13</v>
      </c>
      <c r="H27">
        <v>922760791936819</v>
      </c>
      <c r="I27">
        <v>972613202044254.63</v>
      </c>
      <c r="J27">
        <v>1029312613990881.8</v>
      </c>
      <c r="K27">
        <v>1093412721258384.1</v>
      </c>
      <c r="L27">
        <v>1151064813035897.3</v>
      </c>
      <c r="M27">
        <v>1217272571945797.3</v>
      </c>
      <c r="N27">
        <v>1281184189176715.8</v>
      </c>
      <c r="O27">
        <v>1351506920200286</v>
      </c>
      <c r="P27">
        <v>1422753050826373</v>
      </c>
      <c r="Q27">
        <v>1500177538792306.5</v>
      </c>
      <c r="R27">
        <v>1500177538793888.8</v>
      </c>
      <c r="S27">
        <v>1500177538792543.3</v>
      </c>
      <c r="T27">
        <v>1500177538792543.3</v>
      </c>
      <c r="U27">
        <v>1500177538792544.8</v>
      </c>
      <c r="V27">
        <v>1500177538792728.3</v>
      </c>
      <c r="W27">
        <v>1500617699878408.5</v>
      </c>
      <c r="X27">
        <v>1500617700547321.5</v>
      </c>
    </row>
    <row r="28" spans="1:24" x14ac:dyDescent="0.25">
      <c r="A28" t="s">
        <v>199</v>
      </c>
      <c r="B28" t="s">
        <v>198</v>
      </c>
      <c r="C28" t="s">
        <v>203</v>
      </c>
      <c r="D28" t="s">
        <v>201</v>
      </c>
      <c r="E28">
        <v>233015239867180.13</v>
      </c>
      <c r="F28">
        <v>250200662102574.44</v>
      </c>
      <c r="G28">
        <v>251214984312418.66</v>
      </c>
      <c r="H28">
        <v>278097353473505.06</v>
      </c>
      <c r="I28">
        <v>293104978349127.44</v>
      </c>
      <c r="J28">
        <v>310349639563979.63</v>
      </c>
      <c r="K28">
        <v>329712859159141.69</v>
      </c>
      <c r="L28">
        <v>346839042175523.13</v>
      </c>
      <c r="M28">
        <v>366202261770693.31</v>
      </c>
      <c r="N28">
        <v>385565481126298.75</v>
      </c>
      <c r="O28">
        <v>407106498081230.94</v>
      </c>
      <c r="P28">
        <v>428588275810874.75</v>
      </c>
      <c r="Q28">
        <v>452307090125581.56</v>
      </c>
      <c r="R28">
        <v>452307090125580.44</v>
      </c>
      <c r="S28">
        <v>452307090125581.44</v>
      </c>
      <c r="T28">
        <v>452307090125581.31</v>
      </c>
      <c r="U28">
        <v>452307090125581.56</v>
      </c>
      <c r="V28">
        <v>452307090125581.56</v>
      </c>
      <c r="W28">
        <v>452291324263415.63</v>
      </c>
      <c r="X28">
        <v>452291324263415.88</v>
      </c>
    </row>
    <row r="29" spans="1:24" x14ac:dyDescent="0.25">
      <c r="A29" t="s">
        <v>204</v>
      </c>
      <c r="B29" t="s">
        <v>205</v>
      </c>
      <c r="C29" t="s">
        <v>175</v>
      </c>
      <c r="D29" t="s">
        <v>164</v>
      </c>
      <c r="E29">
        <v>4225969236333347</v>
      </c>
      <c r="F29">
        <v>5108660020999896</v>
      </c>
      <c r="G29">
        <v>5108660021000020</v>
      </c>
      <c r="H29">
        <v>5108660021000032</v>
      </c>
      <c r="I29">
        <v>5108660021000014</v>
      </c>
      <c r="J29">
        <v>5108660024035167</v>
      </c>
      <c r="K29">
        <v>5108660021000089</v>
      </c>
      <c r="L29">
        <v>5108660021000001</v>
      </c>
      <c r="M29">
        <v>5108660020999445</v>
      </c>
      <c r="N29">
        <v>5108660028078578</v>
      </c>
      <c r="O29">
        <v>5108660020999799</v>
      </c>
      <c r="P29">
        <v>5108660021000026</v>
      </c>
      <c r="Q29">
        <v>5108660020999941</v>
      </c>
      <c r="R29">
        <v>5108660020999928</v>
      </c>
      <c r="S29">
        <v>5108660021000017</v>
      </c>
      <c r="T29">
        <v>5108660021000002</v>
      </c>
      <c r="U29">
        <v>5108660020999997</v>
      </c>
      <c r="V29">
        <v>5108660020999969</v>
      </c>
      <c r="W29">
        <v>5108660020973532</v>
      </c>
      <c r="X29">
        <v>5108660020957964</v>
      </c>
    </row>
    <row r="30" spans="1:24" x14ac:dyDescent="0.25">
      <c r="A30" t="s">
        <v>206</v>
      </c>
      <c r="B30" t="s">
        <v>205</v>
      </c>
      <c r="C30" t="s">
        <v>207</v>
      </c>
      <c r="D30" t="s">
        <v>201</v>
      </c>
      <c r="E30">
        <v>478455000000000.13</v>
      </c>
      <c r="F30">
        <v>429026442994652.06</v>
      </c>
      <c r="G30">
        <v>552236319908917.13</v>
      </c>
      <c r="H30">
        <v>539422782774329.88</v>
      </c>
      <c r="I30">
        <v>674143095000000.13</v>
      </c>
      <c r="J30">
        <v>733949970023309</v>
      </c>
      <c r="K30">
        <v>793756844999999.63</v>
      </c>
      <c r="L30">
        <v>853085265000000.13</v>
      </c>
      <c r="M30">
        <v>912413684999998.13</v>
      </c>
      <c r="N30">
        <v>971742105054360.63</v>
      </c>
      <c r="O30">
        <v>1031070524999998.8</v>
      </c>
      <c r="P30">
        <v>1031070524999999.9</v>
      </c>
      <c r="Q30">
        <v>1031070525000000.1</v>
      </c>
      <c r="R30">
        <v>1031070524999997.4</v>
      </c>
      <c r="S30">
        <v>1031070524999999.4</v>
      </c>
      <c r="T30">
        <v>1031070524999999.4</v>
      </c>
      <c r="U30">
        <v>1031070524999999.4</v>
      </c>
      <c r="V30">
        <v>1031070524999999.1</v>
      </c>
      <c r="W30">
        <v>1031070524999304.1</v>
      </c>
      <c r="X30">
        <v>1031070524998323.9</v>
      </c>
    </row>
    <row r="31" spans="1:24" x14ac:dyDescent="0.25">
      <c r="A31" t="s">
        <v>208</v>
      </c>
      <c r="B31" t="s">
        <v>205</v>
      </c>
      <c r="C31" t="s">
        <v>209</v>
      </c>
      <c r="D31" t="s">
        <v>178</v>
      </c>
      <c r="E31">
        <v>3203643231472.9019</v>
      </c>
      <c r="F31">
        <v>1785674079661.5547</v>
      </c>
      <c r="G31">
        <v>1966851852389.5332</v>
      </c>
      <c r="H31">
        <v>2247712895912.7397</v>
      </c>
      <c r="I31">
        <v>2450547180715.0625</v>
      </c>
      <c r="J31">
        <v>2662304511321.1143</v>
      </c>
      <c r="K31">
        <v>2925591716275.4077</v>
      </c>
      <c r="L31">
        <v>3213372551567.7749</v>
      </c>
      <c r="M31">
        <v>3450283719658.3794</v>
      </c>
      <c r="N31">
        <v>3686830255584.3726</v>
      </c>
      <c r="O31">
        <v>3892644562506.9565</v>
      </c>
      <c r="P31">
        <v>4174019986465.9775</v>
      </c>
      <c r="Q31">
        <v>4406946099379.4189</v>
      </c>
      <c r="R31">
        <v>4406946099772.2344</v>
      </c>
      <c r="S31">
        <v>4406946099439.5557</v>
      </c>
      <c r="T31">
        <v>4406946099439.7559</v>
      </c>
      <c r="U31">
        <v>4406946099439.9395</v>
      </c>
      <c r="V31">
        <v>4406946099485.5059</v>
      </c>
      <c r="W31">
        <v>4406946159532.1367</v>
      </c>
      <c r="X31">
        <v>4406946328163.9873</v>
      </c>
    </row>
    <row r="33" spans="1:21" x14ac:dyDescent="0.25">
      <c r="A33" t="s">
        <v>210</v>
      </c>
    </row>
    <row r="34" spans="1:21" x14ac:dyDescent="0.25">
      <c r="B34">
        <v>2015</v>
      </c>
    </row>
    <row r="35" spans="1:21" x14ac:dyDescent="0.25">
      <c r="A35" t="s">
        <v>211</v>
      </c>
      <c r="B35">
        <v>296012917273500</v>
      </c>
    </row>
    <row r="36" spans="1:21" x14ac:dyDescent="0.25">
      <c r="A36" t="s">
        <v>212</v>
      </c>
      <c r="B36">
        <v>306492732079985.63</v>
      </c>
    </row>
    <row r="37" spans="1:21" x14ac:dyDescent="0.25">
      <c r="A37" t="s">
        <v>213</v>
      </c>
      <c r="B37">
        <v>0.96580729749979621</v>
      </c>
    </row>
    <row r="39" spans="1:21" x14ac:dyDescent="0.25">
      <c r="B39">
        <v>2015</v>
      </c>
      <c r="C39">
        <v>2016</v>
      </c>
      <c r="D39">
        <v>2017</v>
      </c>
      <c r="E39">
        <v>2018</v>
      </c>
      <c r="F39">
        <v>2019</v>
      </c>
      <c r="G39">
        <v>2020</v>
      </c>
      <c r="H39">
        <v>2021</v>
      </c>
      <c r="I39">
        <v>2022</v>
      </c>
      <c r="J39">
        <v>2023</v>
      </c>
      <c r="K39">
        <v>2024</v>
      </c>
      <c r="L39">
        <v>2025</v>
      </c>
      <c r="M39">
        <v>2026</v>
      </c>
      <c r="N39">
        <v>2027</v>
      </c>
      <c r="O39">
        <v>2028</v>
      </c>
      <c r="P39">
        <v>2029</v>
      </c>
      <c r="Q39">
        <v>2030</v>
      </c>
      <c r="R39">
        <v>2031</v>
      </c>
      <c r="S39">
        <v>2032</v>
      </c>
      <c r="T39">
        <v>2033</v>
      </c>
      <c r="U39">
        <v>2034</v>
      </c>
    </row>
    <row r="40" spans="1:21" x14ac:dyDescent="0.25">
      <c r="A40" t="s">
        <v>164</v>
      </c>
      <c r="B40">
        <v>60808795921638.328</v>
      </c>
      <c r="C40">
        <v>63103467462409.07</v>
      </c>
      <c r="D40">
        <v>64824471133189.344</v>
      </c>
      <c r="E40">
        <v>67119142673960.102</v>
      </c>
      <c r="F40">
        <v>69413814214730.883</v>
      </c>
      <c r="G40">
        <v>71134817885511.125</v>
      </c>
      <c r="H40">
        <v>73103674410893.297</v>
      </c>
      <c r="I40">
        <v>72998854630763.766</v>
      </c>
      <c r="J40">
        <v>71418346760107.5</v>
      </c>
      <c r="K40">
        <v>69633232909914.289</v>
      </c>
      <c r="L40">
        <v>67889425954783.945</v>
      </c>
      <c r="M40">
        <v>77313926601767.719</v>
      </c>
      <c r="N40">
        <v>83628469335187.859</v>
      </c>
      <c r="O40">
        <v>83628493155815.266</v>
      </c>
      <c r="P40">
        <v>83628493154869.156</v>
      </c>
      <c r="Q40">
        <v>83628493154836.203</v>
      </c>
      <c r="R40">
        <v>83628493154918.359</v>
      </c>
      <c r="S40">
        <v>83628493154919.969</v>
      </c>
      <c r="T40">
        <v>83628493155792.141</v>
      </c>
      <c r="U40">
        <v>83628493155983.172</v>
      </c>
    </row>
    <row r="41" spans="1:21" x14ac:dyDescent="0.25">
      <c r="A41" t="s">
        <v>169</v>
      </c>
      <c r="B41">
        <v>153657236771784.56</v>
      </c>
      <c r="C41">
        <v>159455623056361.88</v>
      </c>
      <c r="D41">
        <v>163804412808209.16</v>
      </c>
      <c r="E41">
        <v>169602799092786.5</v>
      </c>
      <c r="F41">
        <v>175401185377363.81</v>
      </c>
      <c r="G41">
        <v>179749975129211.13</v>
      </c>
      <c r="H41">
        <v>185548361413788.38</v>
      </c>
      <c r="I41">
        <v>192796344231095.72</v>
      </c>
      <c r="J41">
        <v>198594730515673.06</v>
      </c>
      <c r="K41">
        <v>204393116800250.38</v>
      </c>
      <c r="L41">
        <v>210191503084827.69</v>
      </c>
      <c r="M41">
        <v>217439486055792.22</v>
      </c>
      <c r="N41">
        <v>223237872340369.53</v>
      </c>
      <c r="O41">
        <v>223237872340369.53</v>
      </c>
      <c r="P41">
        <v>223237872340369.53</v>
      </c>
      <c r="Q41">
        <v>223237872340369.53</v>
      </c>
      <c r="R41">
        <v>223237872340369.53</v>
      </c>
      <c r="S41">
        <v>223237872340369.53</v>
      </c>
      <c r="T41">
        <v>223237872340369.53</v>
      </c>
      <c r="U41">
        <v>223237872340369.53</v>
      </c>
    </row>
    <row r="42" spans="1:21" x14ac:dyDescent="0.25">
      <c r="A42" t="s">
        <v>166</v>
      </c>
      <c r="B42">
        <v>6850509812905.915</v>
      </c>
      <c r="C42">
        <v>8214830283864.4697</v>
      </c>
      <c r="D42">
        <v>6734947978125.9336</v>
      </c>
      <c r="E42">
        <v>5643096500342.7266</v>
      </c>
      <c r="F42">
        <v>4537276555157.0967</v>
      </c>
      <c r="G42">
        <v>3063554235056.2085</v>
      </c>
      <c r="H42">
        <v>2115083937409.4841</v>
      </c>
      <c r="I42">
        <v>2313906341711.7578</v>
      </c>
      <c r="J42">
        <v>2370808673219.4263</v>
      </c>
      <c r="K42">
        <v>2484464111692.6289</v>
      </c>
      <c r="L42">
        <v>2586661944497.9775</v>
      </c>
      <c r="M42">
        <v>2728731244858.043</v>
      </c>
      <c r="N42">
        <v>3182157583535.1465</v>
      </c>
      <c r="O42">
        <v>3182136889193.3101</v>
      </c>
      <c r="P42">
        <v>3182136918235.1885</v>
      </c>
      <c r="Q42">
        <v>3182136913714.7944</v>
      </c>
      <c r="R42">
        <v>3182136913708.7656</v>
      </c>
      <c r="S42">
        <v>3182136913702.1626</v>
      </c>
      <c r="T42">
        <v>3182136889214.0586</v>
      </c>
      <c r="U42">
        <v>3182136889434.481</v>
      </c>
    </row>
    <row r="43" spans="1:21" x14ac:dyDescent="0.25">
      <c r="A43" t="s">
        <v>172</v>
      </c>
      <c r="B43">
        <v>74696374767171.188</v>
      </c>
      <c r="C43">
        <v>77236051509255.016</v>
      </c>
      <c r="D43">
        <v>86573098355151.422</v>
      </c>
      <c r="E43">
        <v>95910145201047.813</v>
      </c>
      <c r="F43">
        <v>105247192046944.23</v>
      </c>
      <c r="G43">
        <v>114584238892840.61</v>
      </c>
      <c r="H43">
        <v>123921285738737.05</v>
      </c>
      <c r="I43">
        <v>133183636209866.23</v>
      </c>
      <c r="J43">
        <v>142445986680995.5</v>
      </c>
      <c r="K43">
        <v>151708337152124.75</v>
      </c>
      <c r="L43">
        <v>160970687623253.94</v>
      </c>
      <c r="M43">
        <v>160970687623253.94</v>
      </c>
      <c r="N43">
        <v>160970687623253.94</v>
      </c>
      <c r="O43">
        <v>160970687623253.94</v>
      </c>
      <c r="P43">
        <v>160970687623253.94</v>
      </c>
      <c r="Q43">
        <v>160970687623253.94</v>
      </c>
      <c r="R43">
        <v>160970687623253.94</v>
      </c>
      <c r="S43">
        <v>160970687623253.94</v>
      </c>
      <c r="T43">
        <v>160970687623253.94</v>
      </c>
      <c r="U43">
        <v>160970687623253.94</v>
      </c>
    </row>
    <row r="45" spans="1:21" x14ac:dyDescent="0.25">
      <c r="A45" t="s">
        <v>214</v>
      </c>
    </row>
    <row r="46" spans="1:21" x14ac:dyDescent="0.25">
      <c r="B46">
        <v>2015</v>
      </c>
      <c r="C46">
        <v>2016</v>
      </c>
      <c r="D46">
        <v>2017</v>
      </c>
      <c r="E46">
        <v>2018</v>
      </c>
      <c r="F46">
        <v>2019</v>
      </c>
      <c r="G46">
        <v>2020</v>
      </c>
      <c r="H46">
        <v>2021</v>
      </c>
      <c r="I46">
        <v>2022</v>
      </c>
      <c r="J46">
        <v>2023</v>
      </c>
      <c r="K46">
        <v>2024</v>
      </c>
      <c r="L46">
        <v>2025</v>
      </c>
      <c r="M46">
        <v>2026</v>
      </c>
      <c r="N46">
        <v>2027</v>
      </c>
      <c r="O46">
        <v>2028</v>
      </c>
      <c r="P46">
        <v>2029</v>
      </c>
      <c r="Q46">
        <v>2030</v>
      </c>
      <c r="R46">
        <v>2031</v>
      </c>
      <c r="S46">
        <v>2032</v>
      </c>
      <c r="T46">
        <v>2033</v>
      </c>
      <c r="U46">
        <v>2034</v>
      </c>
    </row>
    <row r="47" spans="1:21" x14ac:dyDescent="0.25">
      <c r="A47" t="s">
        <v>215</v>
      </c>
      <c r="B47">
        <v>4707627879564820</v>
      </c>
      <c r="C47">
        <v>5539472138074210</v>
      </c>
      <c r="D47">
        <v>5662863192761327</v>
      </c>
      <c r="E47">
        <v>5650330516670275</v>
      </c>
      <c r="F47">
        <v>5785253663180729</v>
      </c>
      <c r="G47">
        <v>5845272298569797</v>
      </c>
      <c r="H47">
        <v>5905342457716364</v>
      </c>
      <c r="I47">
        <v>5964958658551569</v>
      </c>
      <c r="J47">
        <v>6024523989719101</v>
      </c>
      <c r="K47">
        <v>6084088963388523</v>
      </c>
      <c r="L47">
        <v>6143623190562305</v>
      </c>
      <c r="M47">
        <v>6143904565986492</v>
      </c>
      <c r="N47">
        <v>6144137492099320</v>
      </c>
      <c r="O47">
        <v>6144137492099697</v>
      </c>
      <c r="P47">
        <v>6144137492099456</v>
      </c>
      <c r="Q47">
        <v>6144137492099441</v>
      </c>
      <c r="R47">
        <v>6144137492099436</v>
      </c>
      <c r="S47">
        <v>6144137492099454</v>
      </c>
      <c r="T47">
        <v>6144137492132368</v>
      </c>
      <c r="U47">
        <v>6144137492284452</v>
      </c>
    </row>
    <row r="49" spans="1:21" x14ac:dyDescent="0.25">
      <c r="A49" t="s">
        <v>164</v>
      </c>
      <c r="B49">
        <v>4225969236333347</v>
      </c>
      <c r="C49">
        <v>5108660020999896</v>
      </c>
      <c r="D49">
        <v>5108660021000020</v>
      </c>
      <c r="E49">
        <v>5108660021000032</v>
      </c>
      <c r="F49">
        <v>5108660021000014</v>
      </c>
      <c r="G49">
        <v>5108660024035167</v>
      </c>
      <c r="H49">
        <v>5108660021000089</v>
      </c>
      <c r="I49">
        <v>5108660021000001</v>
      </c>
      <c r="J49">
        <v>5108660020999445</v>
      </c>
      <c r="K49">
        <v>5108660028078578</v>
      </c>
      <c r="L49">
        <v>5108660020999799</v>
      </c>
      <c r="M49">
        <v>5108660021000026</v>
      </c>
      <c r="N49">
        <v>5108660020999941</v>
      </c>
      <c r="O49">
        <v>5108660020999928</v>
      </c>
      <c r="P49">
        <v>5108660021000017</v>
      </c>
      <c r="Q49">
        <v>5108660021000002</v>
      </c>
      <c r="R49">
        <v>5108660020999997</v>
      </c>
      <c r="S49">
        <v>5108660020999969</v>
      </c>
      <c r="T49">
        <v>5108660020973532</v>
      </c>
      <c r="U49">
        <v>5108660020957964</v>
      </c>
    </row>
    <row r="50" spans="1:21" x14ac:dyDescent="0.25">
      <c r="A50" t="s">
        <v>216</v>
      </c>
      <c r="B50">
        <v>3203643231472.9019</v>
      </c>
      <c r="C50">
        <v>1785674079661.5547</v>
      </c>
      <c r="D50">
        <v>1966851852389.5332</v>
      </c>
      <c r="E50">
        <v>2247712895912.7397</v>
      </c>
      <c r="F50">
        <v>2450547180715.0625</v>
      </c>
      <c r="G50">
        <v>2662304511321.1143</v>
      </c>
      <c r="H50">
        <v>2925591716275.4077</v>
      </c>
      <c r="I50">
        <v>3213372551567.7749</v>
      </c>
      <c r="J50">
        <v>3450283719658.3794</v>
      </c>
      <c r="K50">
        <v>3686830255584.3726</v>
      </c>
      <c r="L50">
        <v>3892644562506.9565</v>
      </c>
      <c r="M50">
        <v>4174019986465.9775</v>
      </c>
      <c r="N50">
        <v>4406946099379.4189</v>
      </c>
      <c r="O50">
        <v>4406946099772.2344</v>
      </c>
      <c r="P50">
        <v>4406946099439.5557</v>
      </c>
      <c r="Q50">
        <v>4406946099439.7559</v>
      </c>
      <c r="R50">
        <v>4406946099439.9395</v>
      </c>
      <c r="S50">
        <v>4406946099485.5059</v>
      </c>
      <c r="T50">
        <v>4406946159532.1367</v>
      </c>
      <c r="U50">
        <v>4406946328163.9873</v>
      </c>
    </row>
    <row r="51" spans="1:21" x14ac:dyDescent="0.25">
      <c r="A51" t="s">
        <v>201</v>
      </c>
      <c r="B51">
        <v>478455000000000.13</v>
      </c>
      <c r="C51">
        <v>429026442994652.06</v>
      </c>
      <c r="D51">
        <v>552236319908917.13</v>
      </c>
      <c r="E51">
        <v>539422782774329.88</v>
      </c>
      <c r="F51">
        <v>674143095000000.13</v>
      </c>
      <c r="G51">
        <v>733949970023309</v>
      </c>
      <c r="H51">
        <v>793756844999999.63</v>
      </c>
      <c r="I51">
        <v>853085265000000.13</v>
      </c>
      <c r="J51">
        <v>912413684999998.13</v>
      </c>
      <c r="K51">
        <v>971742105054360.63</v>
      </c>
      <c r="L51">
        <v>1031070524999998.8</v>
      </c>
      <c r="M51">
        <v>1031070524999999.9</v>
      </c>
      <c r="N51">
        <v>1031070525000000.1</v>
      </c>
      <c r="O51">
        <v>1031070524999997.4</v>
      </c>
      <c r="P51">
        <v>1031070524999999.4</v>
      </c>
      <c r="Q51">
        <v>1031070524999999.4</v>
      </c>
      <c r="R51">
        <v>1031070524999999.4</v>
      </c>
      <c r="S51">
        <v>1031070524999999.1</v>
      </c>
      <c r="T51">
        <v>1031070524999304.1</v>
      </c>
      <c r="U51">
        <v>1031070524998323.9</v>
      </c>
    </row>
    <row r="52" spans="1:21" x14ac:dyDescent="0.25">
      <c r="A52" t="s">
        <v>217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4" spans="1:21" x14ac:dyDescent="0.25">
      <c r="A54" t="s">
        <v>218</v>
      </c>
    </row>
    <row r="55" spans="1:21" x14ac:dyDescent="0.25">
      <c r="B55">
        <v>2015</v>
      </c>
      <c r="C55">
        <v>2016</v>
      </c>
      <c r="D55">
        <v>2017</v>
      </c>
      <c r="E55">
        <v>2018</v>
      </c>
      <c r="F55">
        <v>2019</v>
      </c>
      <c r="G55">
        <v>2020</v>
      </c>
      <c r="H55">
        <v>2021</v>
      </c>
      <c r="I55">
        <v>2022</v>
      </c>
      <c r="J55">
        <v>2023</v>
      </c>
      <c r="K55">
        <v>2024</v>
      </c>
      <c r="L55">
        <v>2025</v>
      </c>
      <c r="M55">
        <v>2026</v>
      </c>
      <c r="N55">
        <v>2027</v>
      </c>
      <c r="O55">
        <v>2028</v>
      </c>
      <c r="P55">
        <v>2029</v>
      </c>
      <c r="Q55">
        <v>2030</v>
      </c>
      <c r="R55">
        <v>2031</v>
      </c>
      <c r="S55">
        <v>2032</v>
      </c>
      <c r="T55">
        <v>2033</v>
      </c>
      <c r="U55">
        <v>2034</v>
      </c>
    </row>
    <row r="56" spans="1:21" x14ac:dyDescent="0.25">
      <c r="A56" t="s">
        <v>219</v>
      </c>
      <c r="B56">
        <v>1521762893149713</v>
      </c>
      <c r="C56">
        <v>1611298309171880.5</v>
      </c>
      <c r="D56">
        <v>1692927694519540.3</v>
      </c>
      <c r="E56">
        <v>1790705423945599.5</v>
      </c>
      <c r="F56">
        <v>1886676487315512.8</v>
      </c>
      <c r="G56">
        <v>1996618005302692</v>
      </c>
      <c r="H56">
        <v>2120406399716185.3</v>
      </c>
      <c r="I56">
        <v>2230630622551774.5</v>
      </c>
      <c r="J56">
        <v>2356597077149538.5</v>
      </c>
      <c r="K56">
        <v>2480195253348711</v>
      </c>
      <c r="L56">
        <v>2616976523701818.5</v>
      </c>
      <c r="M56">
        <v>2754354365735998</v>
      </c>
      <c r="N56">
        <v>2905022004457705.5</v>
      </c>
      <c r="O56">
        <v>2905022004459387.5</v>
      </c>
      <c r="P56">
        <v>2905022004457947.5</v>
      </c>
      <c r="Q56">
        <v>2905022004457947.5</v>
      </c>
      <c r="R56">
        <v>2905022004457948.5</v>
      </c>
      <c r="S56">
        <v>2905022004458143.5</v>
      </c>
      <c r="T56">
        <v>2906685080878654</v>
      </c>
      <c r="U56">
        <v>2906685081559799</v>
      </c>
    </row>
    <row r="57" spans="1:21" x14ac:dyDescent="0.25">
      <c r="A57" t="s">
        <v>220</v>
      </c>
    </row>
    <row r="58" spans="1:21" x14ac:dyDescent="0.25">
      <c r="A58" t="s">
        <v>178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201</v>
      </c>
      <c r="B59">
        <v>703684616753218.13</v>
      </c>
      <c r="C59">
        <v>754700821613585.75</v>
      </c>
      <c r="D59">
        <v>785455751886299.5</v>
      </c>
      <c r="E59">
        <v>837433860748741.25</v>
      </c>
      <c r="F59">
        <v>881904746787524</v>
      </c>
      <c r="G59">
        <v>933257537527054.63</v>
      </c>
      <c r="H59">
        <v>990819061208999.5</v>
      </c>
      <c r="I59">
        <v>1041498679470218.9</v>
      </c>
      <c r="J59">
        <v>1099060203152197.5</v>
      </c>
      <c r="K59">
        <v>1156621726114151.8</v>
      </c>
      <c r="L59">
        <v>1220728568617667.8</v>
      </c>
      <c r="M59">
        <v>1284498824486359.5</v>
      </c>
      <c r="N59">
        <v>1355150985811466.8</v>
      </c>
      <c r="O59">
        <v>1355150985811533</v>
      </c>
      <c r="P59">
        <v>1355150985811467.3</v>
      </c>
      <c r="Q59">
        <v>1355150985811466.3</v>
      </c>
      <c r="R59">
        <v>1355150985811466.5</v>
      </c>
      <c r="S59">
        <v>1355150985811474.8</v>
      </c>
      <c r="T59">
        <v>1356312100883178</v>
      </c>
      <c r="U59">
        <v>1356312100883180.5</v>
      </c>
    </row>
    <row r="60" spans="1:21" x14ac:dyDescent="0.25">
      <c r="A60" t="s">
        <v>172</v>
      </c>
      <c r="B60">
        <v>792167615913998.63</v>
      </c>
      <c r="C60">
        <v>829168365494164.88</v>
      </c>
      <c r="D60">
        <v>878739712957749.13</v>
      </c>
      <c r="E60">
        <v>922760791936819</v>
      </c>
      <c r="F60">
        <v>972613202044254.63</v>
      </c>
      <c r="G60">
        <v>1029312613990881.8</v>
      </c>
      <c r="H60">
        <v>1093412721258384.1</v>
      </c>
      <c r="I60">
        <v>1151064813035897.3</v>
      </c>
      <c r="J60">
        <v>1217272571945797.3</v>
      </c>
      <c r="K60">
        <v>1281184189176715.8</v>
      </c>
      <c r="L60">
        <v>1351506920200286</v>
      </c>
      <c r="M60">
        <v>1422753050826373</v>
      </c>
      <c r="N60">
        <v>1500177538792306.5</v>
      </c>
      <c r="O60">
        <v>1500177538793888.8</v>
      </c>
      <c r="P60">
        <v>1500177538792543.3</v>
      </c>
      <c r="Q60">
        <v>1500177538792543.3</v>
      </c>
      <c r="R60">
        <v>1500177538792544.8</v>
      </c>
      <c r="S60">
        <v>1500177538792728.3</v>
      </c>
      <c r="T60">
        <v>1500617699878408.5</v>
      </c>
      <c r="U60">
        <v>1500617700547321.5</v>
      </c>
    </row>
    <row r="61" spans="1:21" x14ac:dyDescent="0.25">
      <c r="A61" t="s">
        <v>166</v>
      </c>
      <c r="B61">
        <v>25910660482496.516</v>
      </c>
      <c r="C61">
        <v>27429122064129.852</v>
      </c>
      <c r="D61">
        <v>28732229675491.582</v>
      </c>
      <c r="E61">
        <v>30510771260039.16</v>
      </c>
      <c r="F61">
        <v>32158538483734.09</v>
      </c>
      <c r="G61">
        <v>34047853784755.445</v>
      </c>
      <c r="H61">
        <v>36174617248801.453</v>
      </c>
      <c r="I61">
        <v>38067130045658.227</v>
      </c>
      <c r="J61">
        <v>40264302051543.695</v>
      </c>
      <c r="K61">
        <v>42389338057843.508</v>
      </c>
      <c r="L61">
        <v>44741034883864.688</v>
      </c>
      <c r="M61">
        <v>47102490423265.313</v>
      </c>
      <c r="N61">
        <v>49693479853932.094</v>
      </c>
      <c r="O61">
        <v>49693479853965.586</v>
      </c>
      <c r="P61">
        <v>49693479853936.891</v>
      </c>
      <c r="Q61">
        <v>49693479853938.039</v>
      </c>
      <c r="R61">
        <v>49693479853937.148</v>
      </c>
      <c r="S61">
        <v>49693479853940.664</v>
      </c>
      <c r="T61">
        <v>49755280117067.75</v>
      </c>
      <c r="U61">
        <v>49755280129296.867</v>
      </c>
    </row>
    <row r="63" spans="1:21" x14ac:dyDescent="0.25">
      <c r="A63" t="s">
        <v>221</v>
      </c>
    </row>
    <row r="64" spans="1:21" x14ac:dyDescent="0.25">
      <c r="A64" t="s">
        <v>222</v>
      </c>
      <c r="B64">
        <v>2015</v>
      </c>
      <c r="C64">
        <v>2016</v>
      </c>
      <c r="D64">
        <v>2017</v>
      </c>
      <c r="E64">
        <v>2018</v>
      </c>
      <c r="F64">
        <v>2019</v>
      </c>
      <c r="G64">
        <v>2020</v>
      </c>
      <c r="H64">
        <v>2021</v>
      </c>
      <c r="I64">
        <v>2022</v>
      </c>
      <c r="J64">
        <v>2023</v>
      </c>
      <c r="K64">
        <v>2024</v>
      </c>
      <c r="L64">
        <v>2025</v>
      </c>
      <c r="M64">
        <v>2026</v>
      </c>
      <c r="N64">
        <v>2027</v>
      </c>
      <c r="O64">
        <v>2028</v>
      </c>
      <c r="P64">
        <v>2029</v>
      </c>
      <c r="Q64">
        <v>2030</v>
      </c>
      <c r="R64">
        <v>2031</v>
      </c>
      <c r="S64">
        <v>2032</v>
      </c>
      <c r="T64">
        <v>2033</v>
      </c>
      <c r="U64">
        <v>2034</v>
      </c>
    </row>
    <row r="65" spans="1:22" x14ac:dyDescent="0.25">
      <c r="A65" t="s">
        <v>164</v>
      </c>
      <c r="B65">
        <v>133366119634467.2</v>
      </c>
      <c r="C65">
        <v>140429335049920.27</v>
      </c>
      <c r="D65">
        <v>146120277417616.69</v>
      </c>
      <c r="E65">
        <v>152419925653370.44</v>
      </c>
      <c r="F65">
        <v>166014673557887.34</v>
      </c>
      <c r="G65">
        <v>171958795808097.78</v>
      </c>
      <c r="H65">
        <v>176357366289198.19</v>
      </c>
      <c r="I65">
        <v>180767436955304.16</v>
      </c>
      <c r="J65">
        <v>272191608884682.91</v>
      </c>
      <c r="K65">
        <v>281735382154863.19</v>
      </c>
      <c r="L65">
        <v>291278714062329.88</v>
      </c>
      <c r="M65">
        <v>301670569861690.63</v>
      </c>
      <c r="N65">
        <v>312258910696050.88</v>
      </c>
      <c r="O65">
        <v>339161776330504.69</v>
      </c>
      <c r="P65">
        <v>349749885517836.31</v>
      </c>
      <c r="Q65">
        <v>360337994706565.88</v>
      </c>
      <c r="R65">
        <v>368963229420970.5</v>
      </c>
      <c r="S65">
        <v>368963229420799.88</v>
      </c>
      <c r="T65">
        <v>368963228095759.94</v>
      </c>
      <c r="U65">
        <v>368963228614094.13</v>
      </c>
    </row>
    <row r="66" spans="1:22" x14ac:dyDescent="0.25">
      <c r="A66" t="s">
        <v>216</v>
      </c>
      <c r="B66">
        <v>8295213000000</v>
      </c>
      <c r="C66">
        <v>8295212999999.9502</v>
      </c>
      <c r="D66">
        <v>8295212999999.9521</v>
      </c>
      <c r="E66">
        <v>8295212999999.5137</v>
      </c>
      <c r="F66">
        <v>8295213000000</v>
      </c>
      <c r="G66">
        <v>8295212999999.9648</v>
      </c>
      <c r="H66">
        <v>8295212999999.8887</v>
      </c>
      <c r="I66">
        <v>8295213000000</v>
      </c>
      <c r="J66">
        <v>8295212999999.3896</v>
      </c>
      <c r="K66">
        <v>8295213000000.1855</v>
      </c>
      <c r="L66">
        <v>8295213000000.6436</v>
      </c>
      <c r="M66">
        <v>8295213000000</v>
      </c>
      <c r="N66">
        <v>8295213000000.2471</v>
      </c>
      <c r="O66">
        <v>8295212999999.9756</v>
      </c>
      <c r="P66">
        <v>8295212999999.9951</v>
      </c>
      <c r="Q66">
        <v>8295212999999.9951</v>
      </c>
      <c r="R66">
        <v>8295213000000</v>
      </c>
      <c r="S66">
        <v>8295213000000.1709</v>
      </c>
      <c r="T66">
        <v>8295213000000.2246</v>
      </c>
      <c r="U66">
        <v>8295213000000.4834</v>
      </c>
    </row>
    <row r="67" spans="1:22" x14ac:dyDescent="0.25">
      <c r="A67" t="s">
        <v>169</v>
      </c>
      <c r="B67">
        <v>118384692271340</v>
      </c>
      <c r="C67">
        <v>118384692271339.94</v>
      </c>
      <c r="D67">
        <v>118384692271339.97</v>
      </c>
      <c r="E67">
        <v>118384692271339.55</v>
      </c>
      <c r="F67">
        <v>118384692271340</v>
      </c>
      <c r="G67">
        <v>118384692271339.95</v>
      </c>
      <c r="H67">
        <v>118384692271339.91</v>
      </c>
      <c r="I67">
        <v>118384692271340</v>
      </c>
      <c r="J67">
        <v>118384692271339.5</v>
      </c>
      <c r="K67">
        <v>118384692271340.13</v>
      </c>
      <c r="L67">
        <v>118384692271339.86</v>
      </c>
      <c r="M67">
        <v>118384692271340</v>
      </c>
      <c r="N67">
        <v>118384692271339.98</v>
      </c>
      <c r="O67">
        <v>118384692271339.98</v>
      </c>
      <c r="P67">
        <v>118384692271340</v>
      </c>
      <c r="Q67">
        <v>118384692271340</v>
      </c>
      <c r="R67">
        <v>118384692271340.02</v>
      </c>
      <c r="S67">
        <v>118384692271340.14</v>
      </c>
      <c r="T67">
        <v>118384692271340.22</v>
      </c>
      <c r="U67">
        <v>118384692271340.44</v>
      </c>
    </row>
    <row r="68" spans="1:22" x14ac:dyDescent="0.25">
      <c r="A68" t="s">
        <v>217</v>
      </c>
      <c r="B68">
        <v>347658295047183.94</v>
      </c>
      <c r="C68">
        <v>352978821883513.44</v>
      </c>
      <c r="D68">
        <v>359345812428331.81</v>
      </c>
      <c r="E68">
        <v>365712889897700.13</v>
      </c>
      <c r="F68">
        <v>384446658000642.5</v>
      </c>
      <c r="G68">
        <v>390813648266069.44</v>
      </c>
      <c r="H68">
        <v>401270282697924.5</v>
      </c>
      <c r="I68">
        <v>412676861328288.5</v>
      </c>
      <c r="J68">
        <v>424083439961302.13</v>
      </c>
      <c r="K68">
        <v>435490219692447.19</v>
      </c>
      <c r="L68">
        <v>446896597856168.56</v>
      </c>
      <c r="M68">
        <v>456088643322718.5</v>
      </c>
      <c r="N68">
        <v>465280889893618.56</v>
      </c>
      <c r="O68">
        <v>474472935359821.38</v>
      </c>
      <c r="P68">
        <v>483664980827388.94</v>
      </c>
      <c r="Q68">
        <v>496831537572983.81</v>
      </c>
      <c r="R68">
        <v>496831537572999.31</v>
      </c>
      <c r="S68">
        <v>496831537572993.38</v>
      </c>
      <c r="T68">
        <v>496831537572988.25</v>
      </c>
      <c r="U68">
        <v>496831537572978.44</v>
      </c>
    </row>
    <row r="69" spans="1:22" x14ac:dyDescent="0.25">
      <c r="A69" t="s">
        <v>223</v>
      </c>
      <c r="B69">
        <v>3300002303347.5815</v>
      </c>
      <c r="C69">
        <v>3300002303349.104</v>
      </c>
      <c r="D69">
        <v>3300002303354.0522</v>
      </c>
      <c r="E69">
        <v>3300002303357.5791</v>
      </c>
      <c r="F69">
        <v>3300002303349.9409</v>
      </c>
      <c r="G69">
        <v>3300002303372.0371</v>
      </c>
      <c r="H69">
        <v>3300002303356.4468</v>
      </c>
      <c r="I69">
        <v>3300002303349.4912</v>
      </c>
      <c r="J69">
        <v>3300002303322.1113</v>
      </c>
      <c r="K69">
        <v>3300002303359.9214</v>
      </c>
      <c r="L69">
        <v>3300002303347.7783</v>
      </c>
      <c r="M69">
        <v>3300002303402.5034</v>
      </c>
      <c r="N69">
        <v>3300002303349.4409</v>
      </c>
      <c r="O69">
        <v>3300002303440.1699</v>
      </c>
      <c r="P69">
        <v>3300002303438.8364</v>
      </c>
      <c r="Q69">
        <v>3300002303352.9722</v>
      </c>
      <c r="R69">
        <v>3472876198225.2974</v>
      </c>
      <c r="S69">
        <v>3517879254497.9565</v>
      </c>
      <c r="T69">
        <v>3563805064579.8911</v>
      </c>
      <c r="U69">
        <v>3535572565591.0293</v>
      </c>
    </row>
    <row r="71" spans="1:22" x14ac:dyDescent="0.25">
      <c r="A71" t="s">
        <v>224</v>
      </c>
    </row>
    <row r="72" spans="1:22" x14ac:dyDescent="0.25">
      <c r="A72" t="s">
        <v>225</v>
      </c>
      <c r="B72" t="s">
        <v>161</v>
      </c>
      <c r="C72">
        <v>2015</v>
      </c>
      <c r="D72">
        <v>2016</v>
      </c>
      <c r="E72">
        <v>2017</v>
      </c>
      <c r="F72">
        <v>2018</v>
      </c>
      <c r="G72">
        <v>2019</v>
      </c>
      <c r="H72">
        <v>2020</v>
      </c>
      <c r="I72">
        <v>2021</v>
      </c>
      <c r="J72">
        <v>2022</v>
      </c>
      <c r="K72">
        <v>2023</v>
      </c>
      <c r="L72">
        <v>2024</v>
      </c>
      <c r="M72">
        <v>2025</v>
      </c>
      <c r="N72">
        <v>2026</v>
      </c>
      <c r="O72">
        <v>2027</v>
      </c>
      <c r="P72">
        <v>2028</v>
      </c>
      <c r="Q72">
        <v>2029</v>
      </c>
      <c r="R72">
        <v>2030</v>
      </c>
      <c r="S72">
        <v>2031</v>
      </c>
      <c r="T72">
        <v>2032</v>
      </c>
      <c r="U72">
        <v>2033</v>
      </c>
      <c r="V72">
        <v>2034</v>
      </c>
    </row>
    <row r="73" spans="1:22" x14ac:dyDescent="0.25">
      <c r="A73" t="s">
        <v>163</v>
      </c>
      <c r="B73" t="s">
        <v>164</v>
      </c>
      <c r="C73">
        <v>44158768466904.031</v>
      </c>
      <c r="D73">
        <v>45825137085797.063</v>
      </c>
      <c r="E73">
        <v>47074913561006.547</v>
      </c>
      <c r="F73">
        <v>48741282179899.602</v>
      </c>
      <c r="G73">
        <v>50407650798792.664</v>
      </c>
      <c r="H73">
        <v>51657427274002.133</v>
      </c>
      <c r="I73">
        <v>53087192131720.125</v>
      </c>
      <c r="J73">
        <v>53011073005673.688</v>
      </c>
      <c r="K73">
        <v>51863323242459.016</v>
      </c>
      <c r="L73">
        <v>50566990565533</v>
      </c>
      <c r="M73">
        <v>49300654562402.625</v>
      </c>
      <c r="N73">
        <v>56144637175093.219</v>
      </c>
      <c r="O73">
        <v>60730197969600.711</v>
      </c>
      <c r="P73">
        <v>60730215267913.469</v>
      </c>
      <c r="Q73">
        <v>60730215267226.414</v>
      </c>
      <c r="R73">
        <v>60730215267202.484</v>
      </c>
      <c r="S73">
        <v>60730215267262.141</v>
      </c>
      <c r="T73">
        <v>60730215267263.313</v>
      </c>
      <c r="U73">
        <v>60730215267896.672</v>
      </c>
      <c r="V73">
        <v>60730215268035.398</v>
      </c>
    </row>
    <row r="74" spans="1:22" x14ac:dyDescent="0.25">
      <c r="A74" t="s">
        <v>226</v>
      </c>
      <c r="B74" t="s">
        <v>169</v>
      </c>
      <c r="C74">
        <v>111584421941414.98</v>
      </c>
      <c r="D74">
        <v>115795154838548.5</v>
      </c>
      <c r="E74">
        <v>118953204539294.73</v>
      </c>
      <c r="F74">
        <v>123163937436428.3</v>
      </c>
      <c r="G74">
        <v>127374670333561.81</v>
      </c>
      <c r="H74">
        <v>130532720034308.08</v>
      </c>
      <c r="I74">
        <v>134743452931441.56</v>
      </c>
      <c r="J74">
        <v>140006869024962.38</v>
      </c>
      <c r="K74">
        <v>144217601922095.91</v>
      </c>
      <c r="L74">
        <v>148428334819229.44</v>
      </c>
      <c r="M74">
        <v>152639067716362.97</v>
      </c>
      <c r="N74">
        <v>157902483921468.16</v>
      </c>
      <c r="O74">
        <v>162113216818601.69</v>
      </c>
      <c r="P74">
        <v>162113216818601.69</v>
      </c>
      <c r="Q74">
        <v>162113216818601.69</v>
      </c>
      <c r="R74">
        <v>162113216818601.69</v>
      </c>
      <c r="S74">
        <v>162113216818601.69</v>
      </c>
      <c r="T74">
        <v>162113216818601.69</v>
      </c>
      <c r="U74">
        <v>162113216818601.69</v>
      </c>
      <c r="V74">
        <v>162113216818601.69</v>
      </c>
    </row>
    <row r="75" spans="1:22" x14ac:dyDescent="0.25">
      <c r="A75" t="s">
        <v>166</v>
      </c>
      <c r="B75" t="s">
        <v>166</v>
      </c>
      <c r="C75">
        <v>4974774983181.6758</v>
      </c>
      <c r="D75">
        <v>5965531515663.4834</v>
      </c>
      <c r="E75">
        <v>4890855079353.3564</v>
      </c>
      <c r="F75">
        <v>4097962934772.6943</v>
      </c>
      <c r="G75">
        <v>3294927022197.4155</v>
      </c>
      <c r="H75">
        <v>2224723908790.8179</v>
      </c>
      <c r="I75">
        <v>1535953811690.2207</v>
      </c>
      <c r="J75">
        <v>1680336748147.824</v>
      </c>
      <c r="K75">
        <v>1721658679361.7263</v>
      </c>
      <c r="L75">
        <v>1804194176348.2188</v>
      </c>
      <c r="M75">
        <v>1878409269218.7695</v>
      </c>
      <c r="N75">
        <v>1981578642099.2932</v>
      </c>
      <c r="O75">
        <v>2310852530900.5229</v>
      </c>
      <c r="P75">
        <v>2310837502866.5703</v>
      </c>
      <c r="Q75">
        <v>2310837523956.5059</v>
      </c>
      <c r="R75">
        <v>2310837520673.8389</v>
      </c>
      <c r="S75">
        <v>2310837520669.4609</v>
      </c>
      <c r="T75">
        <v>2310837520664.6655</v>
      </c>
      <c r="U75">
        <v>2310837502881.6377</v>
      </c>
      <c r="V75">
        <v>2310837503041.7065</v>
      </c>
    </row>
    <row r="76" spans="1:22" x14ac:dyDescent="0.25">
      <c r="A76" t="s">
        <v>171</v>
      </c>
      <c r="B76" t="s">
        <v>172</v>
      </c>
      <c r="C76">
        <v>54243795961874.313</v>
      </c>
      <c r="D76">
        <v>56088085024578.047</v>
      </c>
      <c r="E76">
        <v>62868559519812.344</v>
      </c>
      <c r="F76">
        <v>69649034015046.625</v>
      </c>
      <c r="G76">
        <v>76429508510280.938</v>
      </c>
      <c r="H76">
        <v>83209983005515.203</v>
      </c>
      <c r="I76">
        <v>89990457500749.516</v>
      </c>
      <c r="J76">
        <v>96716688200021.922</v>
      </c>
      <c r="K76">
        <v>103442918899294.34</v>
      </c>
      <c r="L76">
        <v>110169149598566.78</v>
      </c>
      <c r="M76">
        <v>116895380297839.17</v>
      </c>
      <c r="N76">
        <v>116895380297839.17</v>
      </c>
      <c r="O76">
        <v>116895380297839.17</v>
      </c>
      <c r="P76">
        <v>116895380297839.17</v>
      </c>
      <c r="Q76">
        <v>116895380297839.17</v>
      </c>
      <c r="R76">
        <v>116895380297839.17</v>
      </c>
      <c r="S76">
        <v>116895380297839.17</v>
      </c>
      <c r="T76">
        <v>116895380297839.17</v>
      </c>
      <c r="U76">
        <v>116895380297839.17</v>
      </c>
      <c r="V76">
        <v>116895380297839.17</v>
      </c>
    </row>
    <row r="78" spans="1:22" x14ac:dyDescent="0.25">
      <c r="A78" t="s">
        <v>227</v>
      </c>
    </row>
    <row r="79" spans="1:22" x14ac:dyDescent="0.25">
      <c r="A79" t="s">
        <v>225</v>
      </c>
      <c r="B79" t="s">
        <v>161</v>
      </c>
      <c r="C79">
        <v>2015</v>
      </c>
      <c r="D79">
        <v>2016</v>
      </c>
      <c r="E79">
        <v>2017</v>
      </c>
      <c r="F79">
        <v>2018</v>
      </c>
      <c r="G79">
        <v>2019</v>
      </c>
      <c r="H79">
        <v>2020</v>
      </c>
      <c r="I79">
        <v>2021</v>
      </c>
      <c r="J79">
        <v>2022</v>
      </c>
      <c r="K79">
        <v>2023</v>
      </c>
      <c r="L79">
        <v>2024</v>
      </c>
      <c r="M79">
        <v>2025</v>
      </c>
      <c r="N79">
        <v>2026</v>
      </c>
      <c r="O79">
        <v>2027</v>
      </c>
      <c r="P79">
        <v>2028</v>
      </c>
      <c r="Q79">
        <v>2029</v>
      </c>
      <c r="R79">
        <v>2030</v>
      </c>
      <c r="S79">
        <v>2031</v>
      </c>
      <c r="T79">
        <v>2032</v>
      </c>
      <c r="U79">
        <v>2033</v>
      </c>
      <c r="V79">
        <v>2034</v>
      </c>
    </row>
    <row r="80" spans="1:22" x14ac:dyDescent="0.25">
      <c r="A80" t="s">
        <v>166</v>
      </c>
      <c r="B80" t="s">
        <v>166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38" x14ac:dyDescent="0.25">
      <c r="A81" t="s">
        <v>178</v>
      </c>
      <c r="B81" t="s">
        <v>178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38" x14ac:dyDescent="0.25">
      <c r="A82" t="s">
        <v>172</v>
      </c>
      <c r="B82" t="s">
        <v>172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4" spans="1:38" x14ac:dyDescent="0.25">
      <c r="A84" t="s">
        <v>228</v>
      </c>
    </row>
    <row r="85" spans="1:38" x14ac:dyDescent="0.25">
      <c r="A85" t="s">
        <v>225</v>
      </c>
      <c r="B85" t="s">
        <v>161</v>
      </c>
      <c r="C85">
        <v>2015</v>
      </c>
      <c r="D85">
        <v>2016</v>
      </c>
      <c r="E85">
        <v>2017</v>
      </c>
      <c r="F85">
        <v>2018</v>
      </c>
      <c r="G85">
        <v>2019</v>
      </c>
      <c r="H85">
        <v>2020</v>
      </c>
      <c r="I85">
        <v>2021</v>
      </c>
      <c r="J85">
        <v>2022</v>
      </c>
      <c r="K85">
        <v>2023</v>
      </c>
      <c r="L85">
        <v>2024</v>
      </c>
      <c r="M85">
        <v>2025</v>
      </c>
      <c r="N85">
        <v>2026</v>
      </c>
      <c r="O85">
        <v>2027</v>
      </c>
      <c r="P85">
        <v>2028</v>
      </c>
      <c r="Q85">
        <v>2029</v>
      </c>
      <c r="R85">
        <v>2030</v>
      </c>
      <c r="S85">
        <v>2031</v>
      </c>
      <c r="T85">
        <v>2032</v>
      </c>
      <c r="U85">
        <v>2033</v>
      </c>
      <c r="V85">
        <v>2034</v>
      </c>
      <c r="W85">
        <v>2035</v>
      </c>
      <c r="X85">
        <v>2036</v>
      </c>
      <c r="Y85">
        <v>2037</v>
      </c>
      <c r="Z85">
        <v>2038</v>
      </c>
      <c r="AA85">
        <v>2039</v>
      </c>
      <c r="AB85">
        <v>2040</v>
      </c>
      <c r="AC85">
        <v>2041</v>
      </c>
      <c r="AD85">
        <v>2042</v>
      </c>
      <c r="AE85">
        <v>2043</v>
      </c>
      <c r="AF85">
        <v>2044</v>
      </c>
      <c r="AG85">
        <v>2045</v>
      </c>
      <c r="AH85">
        <v>2046</v>
      </c>
      <c r="AI85">
        <v>2047</v>
      </c>
      <c r="AJ85">
        <v>2048</v>
      </c>
      <c r="AK85">
        <v>2049</v>
      </c>
      <c r="AL85">
        <v>2050</v>
      </c>
    </row>
    <row r="86" spans="1:38" x14ac:dyDescent="0.25">
      <c r="A86" t="s">
        <v>166</v>
      </c>
      <c r="B86" t="s">
        <v>166</v>
      </c>
      <c r="C86">
        <v>15618576726505.389</v>
      </c>
      <c r="D86">
        <v>15974205200894.369</v>
      </c>
      <c r="E86">
        <v>16302109182455.715</v>
      </c>
      <c r="F86">
        <v>16606880631566.717</v>
      </c>
      <c r="G86">
        <v>16897404531272.555</v>
      </c>
      <c r="H86">
        <v>17179019691294.057</v>
      </c>
      <c r="I86">
        <v>17452715971596.15</v>
      </c>
      <c r="J86">
        <v>17716513652248.98</v>
      </c>
      <c r="K86">
        <v>17971402593217.477</v>
      </c>
      <c r="L86">
        <v>18217877724484.098</v>
      </c>
      <c r="M86">
        <v>18455939046048.848</v>
      </c>
      <c r="N86">
        <v>18687071347859.113</v>
      </c>
      <c r="O86">
        <v>18910779699932.434</v>
      </c>
      <c r="P86">
        <v>19127559032251.27</v>
      </c>
      <c r="Q86">
        <v>19337409344815.621</v>
      </c>
      <c r="R86">
        <v>19539835707643.027</v>
      </c>
      <c r="S86">
        <v>19736322910680.875</v>
      </c>
      <c r="T86">
        <v>19925881093964.242</v>
      </c>
      <c r="U86">
        <v>20108510257493.125</v>
      </c>
      <c r="V86">
        <v>20282725611320.137</v>
      </c>
      <c r="W86">
        <v>20449022085427.734</v>
      </c>
      <c r="X86">
        <v>20606904749833.465</v>
      </c>
      <c r="Y86">
        <v>20756868534519.781</v>
      </c>
      <c r="Z86">
        <v>20899408369469.152</v>
      </c>
      <c r="AA86">
        <v>21037493834576.355</v>
      </c>
      <c r="AB86">
        <v>21172114789806.316</v>
      </c>
      <c r="AC86">
        <v>21302776305176.574</v>
      </c>
      <c r="AD86">
        <v>21430468240652.055</v>
      </c>
      <c r="AE86">
        <v>21554200736267.828</v>
      </c>
      <c r="AF86">
        <v>21674468722006.359</v>
      </c>
      <c r="AG86">
        <v>21790282337902.723</v>
      </c>
      <c r="AH86">
        <v>21901641583956.918</v>
      </c>
      <c r="AI86">
        <v>22008546460168.945</v>
      </c>
      <c r="AJ86">
        <v>22110996966538.809</v>
      </c>
      <c r="AK86">
        <v>22208498173084.039</v>
      </c>
      <c r="AL86">
        <v>22299565289857.246</v>
      </c>
    </row>
    <row r="88" spans="1:38" x14ac:dyDescent="0.25">
      <c r="A88" t="s">
        <v>229</v>
      </c>
    </row>
    <row r="89" spans="1:38" x14ac:dyDescent="0.25">
      <c r="A89" t="s">
        <v>230</v>
      </c>
      <c r="B89">
        <v>2015</v>
      </c>
      <c r="C89">
        <v>2016</v>
      </c>
      <c r="D89">
        <v>2017</v>
      </c>
      <c r="E89">
        <v>2018</v>
      </c>
      <c r="F89">
        <v>2019</v>
      </c>
      <c r="G89">
        <v>2020</v>
      </c>
      <c r="H89">
        <v>2021</v>
      </c>
      <c r="I89">
        <v>2022</v>
      </c>
      <c r="J89">
        <v>2023</v>
      </c>
      <c r="K89">
        <v>2024</v>
      </c>
      <c r="L89">
        <v>2025</v>
      </c>
      <c r="M89">
        <v>2026</v>
      </c>
      <c r="N89">
        <v>2027</v>
      </c>
      <c r="O89">
        <v>2028</v>
      </c>
      <c r="P89">
        <v>2029</v>
      </c>
      <c r="Q89">
        <v>2030</v>
      </c>
      <c r="R89">
        <v>2031</v>
      </c>
      <c r="S89">
        <v>2032</v>
      </c>
      <c r="T89">
        <v>2033</v>
      </c>
      <c r="U89">
        <v>2034</v>
      </c>
      <c r="V89">
        <v>2035</v>
      </c>
      <c r="W89">
        <v>2036</v>
      </c>
      <c r="X89">
        <v>2037</v>
      </c>
      <c r="Y89">
        <v>2038</v>
      </c>
      <c r="Z89">
        <v>2039</v>
      </c>
      <c r="AA89">
        <v>2040</v>
      </c>
      <c r="AB89">
        <v>2041</v>
      </c>
      <c r="AC89">
        <v>2042</v>
      </c>
      <c r="AD89">
        <v>2043</v>
      </c>
      <c r="AE89">
        <v>2044</v>
      </c>
      <c r="AF89">
        <v>2045</v>
      </c>
      <c r="AG89">
        <v>2046</v>
      </c>
      <c r="AH89">
        <v>2047</v>
      </c>
      <c r="AI89">
        <v>2048</v>
      </c>
      <c r="AJ89">
        <v>2049</v>
      </c>
      <c r="AK89">
        <v>2050</v>
      </c>
    </row>
    <row r="90" spans="1:38" x14ac:dyDescent="0.25">
      <c r="A90" t="s">
        <v>178</v>
      </c>
      <c r="B90">
        <v>3203643231472.9023</v>
      </c>
      <c r="C90">
        <v>1785674079661.5537</v>
      </c>
      <c r="D90">
        <v>1966851852389.5322</v>
      </c>
      <c r="E90">
        <v>2247712895912.7402</v>
      </c>
      <c r="F90">
        <v>2450547180715.0625</v>
      </c>
      <c r="G90">
        <v>2662304511321.1133</v>
      </c>
      <c r="H90">
        <v>2925591716275.4082</v>
      </c>
      <c r="I90">
        <v>3213372551567.7754</v>
      </c>
      <c r="J90">
        <v>3450283719658.3799</v>
      </c>
      <c r="K90">
        <v>3686830255584.373</v>
      </c>
      <c r="L90">
        <v>3892644562506.9561</v>
      </c>
      <c r="M90">
        <v>4174019986465.9766</v>
      </c>
      <c r="N90">
        <v>4406946099379.4189</v>
      </c>
      <c r="O90">
        <v>4406946099772.2354</v>
      </c>
      <c r="P90">
        <v>4406946099439.5557</v>
      </c>
      <c r="Q90">
        <v>4406946099439.7549</v>
      </c>
      <c r="R90">
        <v>4406946099439.9395</v>
      </c>
      <c r="S90">
        <v>4406946099485.5049</v>
      </c>
      <c r="T90">
        <v>4406946159532.1367</v>
      </c>
      <c r="U90">
        <v>4406946328163.9873</v>
      </c>
      <c r="V90">
        <v>4493915656209.9521</v>
      </c>
      <c r="W90">
        <v>4580884984255.915</v>
      </c>
      <c r="X90">
        <v>12963067312302.664</v>
      </c>
      <c r="Y90">
        <v>13050036640348.727</v>
      </c>
      <c r="Z90">
        <v>13137005968394.793</v>
      </c>
      <c r="AA90">
        <v>13223975296440.855</v>
      </c>
      <c r="AB90">
        <v>13310944624486.922</v>
      </c>
      <c r="AC90">
        <v>13397913952532.984</v>
      </c>
      <c r="AD90">
        <v>13484883280579.051</v>
      </c>
      <c r="AE90">
        <v>13571852608625.113</v>
      </c>
      <c r="AF90">
        <v>13658821936671.18</v>
      </c>
      <c r="AG90">
        <v>13745791264717.242</v>
      </c>
      <c r="AH90">
        <v>13832760592763.309</v>
      </c>
      <c r="AI90">
        <v>13919729920809.371</v>
      </c>
      <c r="AJ90">
        <v>14006699248855.438</v>
      </c>
      <c r="AK90">
        <v>14093668576901.5</v>
      </c>
    </row>
    <row r="91" spans="1:38" x14ac:dyDescent="0.25">
      <c r="A91" t="s">
        <v>166</v>
      </c>
      <c r="B91">
        <v>53354522005089.5</v>
      </c>
      <c r="C91">
        <v>57583689064552.172</v>
      </c>
      <c r="D91">
        <v>56660141915426.586</v>
      </c>
      <c r="E91">
        <v>56858711326721.297</v>
      </c>
      <c r="F91">
        <v>56888146592361.156</v>
      </c>
      <c r="G91">
        <v>56515151619896.523</v>
      </c>
      <c r="H91">
        <v>57278370969497.305</v>
      </c>
      <c r="I91">
        <v>59777886787766.789</v>
      </c>
      <c r="J91">
        <v>62328171997342.32</v>
      </c>
      <c r="K91">
        <v>64895874070368.453</v>
      </c>
      <c r="L91">
        <v>67662045143630.281</v>
      </c>
      <c r="M91">
        <v>70499871658081.766</v>
      </c>
      <c r="N91">
        <v>74097269668300.203</v>
      </c>
      <c r="O91">
        <v>74314013278276.734</v>
      </c>
      <c r="P91">
        <v>74523863640944.203</v>
      </c>
      <c r="Q91">
        <v>74726289995969.703</v>
      </c>
      <c r="R91">
        <v>74922777198996.25</v>
      </c>
      <c r="S91">
        <v>75112335382271.734</v>
      </c>
      <c r="T91">
        <v>75356764766656.578</v>
      </c>
      <c r="U91">
        <v>75530980133093.188</v>
      </c>
      <c r="V91">
        <v>76731235418161.453</v>
      </c>
      <c r="W91">
        <v>77931490703229.703</v>
      </c>
      <c r="X91">
        <v>82731564989053.25</v>
      </c>
      <c r="Y91">
        <v>83953235752509.578</v>
      </c>
      <c r="Z91">
        <v>85174906515965.922</v>
      </c>
      <c r="AA91">
        <v>86396577279422.266</v>
      </c>
      <c r="AB91">
        <v>87618248042878.609</v>
      </c>
      <c r="AC91">
        <v>88839918806334.938</v>
      </c>
      <c r="AD91">
        <v>90061589569791.281</v>
      </c>
      <c r="AE91">
        <v>91283260333247.625</v>
      </c>
      <c r="AF91">
        <v>92504931096703.969</v>
      </c>
      <c r="AG91">
        <v>93726601860160.313</v>
      </c>
      <c r="AH91">
        <v>94948272623616.641</v>
      </c>
      <c r="AI91">
        <v>96169943387072.984</v>
      </c>
      <c r="AJ91">
        <v>97391614150529.328</v>
      </c>
      <c r="AK91">
        <v>98613284913985.656</v>
      </c>
    </row>
    <row r="92" spans="1:38" x14ac:dyDescent="0.25">
      <c r="A92" t="s">
        <v>172</v>
      </c>
      <c r="B92">
        <v>921107786643044</v>
      </c>
      <c r="C92">
        <v>962492502027998</v>
      </c>
      <c r="D92">
        <v>1028181370832713</v>
      </c>
      <c r="E92">
        <v>1088319971152913.4</v>
      </c>
      <c r="F92">
        <v>1154289902601479.8</v>
      </c>
      <c r="G92">
        <v>1227106835889237.5</v>
      </c>
      <c r="H92">
        <v>1307324464497870.8</v>
      </c>
      <c r="I92">
        <v>1380965137445785.5</v>
      </c>
      <c r="J92">
        <v>1463161477526087</v>
      </c>
      <c r="K92">
        <v>1543061675927407.3</v>
      </c>
      <c r="L92">
        <v>1629372988121379</v>
      </c>
      <c r="M92">
        <v>1700619118747466</v>
      </c>
      <c r="N92">
        <v>1778043606713399.5</v>
      </c>
      <c r="O92">
        <v>1778043606714982</v>
      </c>
      <c r="P92">
        <v>1778043606713636.5</v>
      </c>
      <c r="Q92">
        <v>1778043606713636.8</v>
      </c>
      <c r="R92">
        <v>1778043606713638.3</v>
      </c>
      <c r="S92">
        <v>1778043606713821.5</v>
      </c>
      <c r="T92">
        <v>1778483767799501.8</v>
      </c>
      <c r="U92">
        <v>1778483768468414.5</v>
      </c>
      <c r="V92">
        <v>1807149431281353.3</v>
      </c>
      <c r="W92">
        <v>1835815094094292.5</v>
      </c>
      <c r="X92">
        <v>2381152684737939.5</v>
      </c>
      <c r="Y92">
        <v>2416431810970121.5</v>
      </c>
      <c r="Z92">
        <v>2451710937202304</v>
      </c>
      <c r="AA92">
        <v>2486990063434486</v>
      </c>
      <c r="AB92">
        <v>2522269189666668</v>
      </c>
      <c r="AC92">
        <v>2557548315898850.5</v>
      </c>
      <c r="AD92">
        <v>2592827442131032.5</v>
      </c>
      <c r="AE92">
        <v>2628106568363214.5</v>
      </c>
      <c r="AF92">
        <v>2663385694595397</v>
      </c>
      <c r="AG92">
        <v>2698664820827579</v>
      </c>
      <c r="AH92">
        <v>2733943947059761</v>
      </c>
      <c r="AI92">
        <v>2769223073291943</v>
      </c>
      <c r="AJ92">
        <v>2804502199524125</v>
      </c>
      <c r="AK92">
        <v>2839781325756307</v>
      </c>
    </row>
    <row r="93" spans="1:38" x14ac:dyDescent="0.25">
      <c r="A93" t="s">
        <v>164</v>
      </c>
      <c r="B93">
        <v>4330936800721889.5</v>
      </c>
      <c r="C93">
        <v>5217588625548102</v>
      </c>
      <c r="D93">
        <v>5220559405694216</v>
      </c>
      <c r="E93">
        <v>5224520445853892</v>
      </c>
      <c r="F93">
        <v>5228481486013538</v>
      </c>
      <c r="G93">
        <v>5231452269194680</v>
      </c>
      <c r="H93">
        <v>5234850887542702</v>
      </c>
      <c r="I93">
        <v>5234669948636439</v>
      </c>
      <c r="J93">
        <v>5231941691002011</v>
      </c>
      <c r="K93">
        <v>5228860251554025</v>
      </c>
      <c r="L93">
        <v>5225850101516986</v>
      </c>
      <c r="M93">
        <v>5242118584776887</v>
      </c>
      <c r="N93">
        <v>5253018688304730</v>
      </c>
      <c r="O93">
        <v>5253018729423656</v>
      </c>
      <c r="P93">
        <v>5253018729422112</v>
      </c>
      <c r="Q93">
        <v>5253018729422040</v>
      </c>
      <c r="R93">
        <v>5253018729422178</v>
      </c>
      <c r="S93">
        <v>5253018729422152</v>
      </c>
      <c r="T93">
        <v>5253018729397221</v>
      </c>
      <c r="U93">
        <v>5253018729381982</v>
      </c>
      <c r="V93">
        <v>5254934823780162</v>
      </c>
      <c r="W93">
        <v>5256850918178341</v>
      </c>
      <c r="X93">
        <v>1378052128214701</v>
      </c>
      <c r="Y93">
        <v>1382269468222818</v>
      </c>
      <c r="Z93">
        <v>1386486808230934</v>
      </c>
      <c r="AA93">
        <v>1390704148239052</v>
      </c>
      <c r="AB93">
        <v>1394921488247169</v>
      </c>
      <c r="AC93">
        <v>1399138828255286</v>
      </c>
      <c r="AD93">
        <v>1403356168263402</v>
      </c>
      <c r="AE93">
        <v>1407573508271520</v>
      </c>
      <c r="AF93">
        <v>1411790848279637</v>
      </c>
      <c r="AG93">
        <v>1416008188287754</v>
      </c>
      <c r="AH93">
        <v>1420225528295870</v>
      </c>
      <c r="AI93">
        <v>1424442868303987</v>
      </c>
      <c r="AJ93">
        <v>1428660208312105</v>
      </c>
      <c r="AK93">
        <v>1432877548320222</v>
      </c>
    </row>
    <row r="94" spans="1:38" x14ac:dyDescent="0.25">
      <c r="A94" t="s">
        <v>169</v>
      </c>
      <c r="B94">
        <v>265241658713199.56</v>
      </c>
      <c r="C94">
        <v>275250777894910.38</v>
      </c>
      <c r="D94">
        <v>282757617347503.88</v>
      </c>
      <c r="E94">
        <v>292766736529214.81</v>
      </c>
      <c r="F94">
        <v>302775855710925.63</v>
      </c>
      <c r="G94">
        <v>310282695163519.19</v>
      </c>
      <c r="H94">
        <v>320291814345230</v>
      </c>
      <c r="I94">
        <v>332803213256058.13</v>
      </c>
      <c r="J94">
        <v>342812332437769</v>
      </c>
      <c r="K94">
        <v>352821451619479.81</v>
      </c>
      <c r="L94">
        <v>362830570801190.63</v>
      </c>
      <c r="M94">
        <v>375341969977260.38</v>
      </c>
      <c r="N94">
        <v>385351089158971.25</v>
      </c>
      <c r="O94">
        <v>385351089158971.25</v>
      </c>
      <c r="P94">
        <v>385351089158971.25</v>
      </c>
      <c r="Q94">
        <v>385351089158971.25</v>
      </c>
      <c r="R94">
        <v>385351089158971.25</v>
      </c>
      <c r="S94">
        <v>385351089158971.25</v>
      </c>
      <c r="T94">
        <v>385351089158971.25</v>
      </c>
      <c r="U94">
        <v>385351089158971.25</v>
      </c>
      <c r="V94">
        <v>389218248860898.69</v>
      </c>
      <c r="W94">
        <v>393085408562826.13</v>
      </c>
      <c r="X94">
        <v>775657384301312.38</v>
      </c>
      <c r="Y94">
        <v>781999692664139</v>
      </c>
      <c r="Z94">
        <v>788342001026965.63</v>
      </c>
      <c r="AA94">
        <v>794684309389792.38</v>
      </c>
      <c r="AB94">
        <v>801026617752619.25</v>
      </c>
      <c r="AC94">
        <v>807368926115446</v>
      </c>
      <c r="AD94">
        <v>813711234478272.63</v>
      </c>
      <c r="AE94">
        <v>820053542841099.25</v>
      </c>
      <c r="AF94">
        <v>826395851203926.13</v>
      </c>
      <c r="AG94">
        <v>832738159566752.88</v>
      </c>
      <c r="AH94">
        <v>839080467929579.5</v>
      </c>
      <c r="AI94">
        <v>845422776292406.25</v>
      </c>
      <c r="AJ94">
        <v>851765084655232.88</v>
      </c>
      <c r="AK94">
        <v>858107393018059.75</v>
      </c>
    </row>
    <row r="95" spans="1:38" x14ac:dyDescent="0.25">
      <c r="A95" t="s">
        <v>201</v>
      </c>
      <c r="B95">
        <v>524373278988425.75</v>
      </c>
      <c r="C95">
        <v>534990278977927.81</v>
      </c>
      <c r="D95">
        <v>542953029040392.06</v>
      </c>
      <c r="E95">
        <v>553570029029893.75</v>
      </c>
      <c r="F95">
        <v>564187029019396.5</v>
      </c>
      <c r="G95">
        <v>572149779081860.75</v>
      </c>
      <c r="H95">
        <v>582766779071362.88</v>
      </c>
      <c r="I95">
        <v>596038028987903.13</v>
      </c>
      <c r="J95">
        <v>606655028977404.5</v>
      </c>
      <c r="K95">
        <v>617272028966907.63</v>
      </c>
      <c r="L95">
        <v>627889028956409.5</v>
      </c>
      <c r="M95">
        <v>641160279154300.25</v>
      </c>
      <c r="N95">
        <v>651777279143802.38</v>
      </c>
      <c r="O95">
        <v>651777279143802.38</v>
      </c>
      <c r="P95">
        <v>651777279143802.38</v>
      </c>
      <c r="Q95">
        <v>651777279143802.38</v>
      </c>
      <c r="R95">
        <v>651777279143802.5</v>
      </c>
      <c r="S95">
        <v>651777279143802.5</v>
      </c>
      <c r="T95">
        <v>651777279143802.75</v>
      </c>
      <c r="U95">
        <v>651777279143803</v>
      </c>
      <c r="V95">
        <v>655879301886203</v>
      </c>
      <c r="W95">
        <v>659981324628602.75</v>
      </c>
      <c r="X95">
        <v>664083347371002.63</v>
      </c>
      <c r="Y95">
        <v>668185370113402.5</v>
      </c>
      <c r="Z95">
        <v>672287392855802.38</v>
      </c>
      <c r="AA95">
        <v>676389415598202.25</v>
      </c>
      <c r="AB95">
        <v>680491438340602</v>
      </c>
      <c r="AC95">
        <v>684593461083002</v>
      </c>
      <c r="AD95">
        <v>688695483825401.75</v>
      </c>
      <c r="AE95">
        <v>692797506567801.75</v>
      </c>
      <c r="AF95">
        <v>696899529310201.5</v>
      </c>
      <c r="AG95">
        <v>701001552052601.38</v>
      </c>
      <c r="AH95">
        <v>705103574795001.25</v>
      </c>
      <c r="AI95">
        <v>709205597537401</v>
      </c>
      <c r="AJ95">
        <v>713307620279801</v>
      </c>
      <c r="AK95">
        <v>717409643022200.75</v>
      </c>
    </row>
    <row r="97" spans="1:37" x14ac:dyDescent="0.25">
      <c r="A97" t="s">
        <v>231</v>
      </c>
      <c r="B97">
        <v>2015</v>
      </c>
      <c r="C97">
        <v>2016</v>
      </c>
      <c r="D97">
        <v>2017</v>
      </c>
      <c r="E97">
        <v>2018</v>
      </c>
      <c r="F97">
        <v>2019</v>
      </c>
      <c r="G97">
        <v>2020</v>
      </c>
      <c r="H97">
        <v>2021</v>
      </c>
      <c r="I97">
        <v>2022</v>
      </c>
      <c r="J97">
        <v>2023</v>
      </c>
      <c r="K97">
        <v>2024</v>
      </c>
      <c r="L97">
        <v>2025</v>
      </c>
      <c r="M97">
        <v>2026</v>
      </c>
      <c r="N97">
        <v>2027</v>
      </c>
      <c r="O97">
        <v>2028</v>
      </c>
      <c r="P97">
        <v>2029</v>
      </c>
      <c r="Q97">
        <v>2030</v>
      </c>
      <c r="R97">
        <v>2031</v>
      </c>
      <c r="S97">
        <v>2032</v>
      </c>
      <c r="T97">
        <v>2033</v>
      </c>
      <c r="U97">
        <v>2034</v>
      </c>
      <c r="V97">
        <v>2035</v>
      </c>
      <c r="W97">
        <v>2036</v>
      </c>
      <c r="X97">
        <v>2037</v>
      </c>
      <c r="Y97">
        <v>2038</v>
      </c>
      <c r="Z97">
        <v>2039</v>
      </c>
      <c r="AA97">
        <v>2040</v>
      </c>
      <c r="AB97">
        <v>2041</v>
      </c>
      <c r="AC97">
        <v>2042</v>
      </c>
      <c r="AD97">
        <v>2043</v>
      </c>
      <c r="AE97">
        <v>2044</v>
      </c>
      <c r="AF97">
        <v>2045</v>
      </c>
      <c r="AG97">
        <v>2046</v>
      </c>
      <c r="AH97">
        <v>2047</v>
      </c>
      <c r="AI97">
        <v>2048</v>
      </c>
      <c r="AJ97">
        <v>2049</v>
      </c>
      <c r="AK97">
        <v>2050</v>
      </c>
    </row>
    <row r="98" spans="1:37" x14ac:dyDescent="0.25">
      <c r="A98" t="s">
        <v>178</v>
      </c>
      <c r="B98">
        <v>214970041633341</v>
      </c>
    </row>
    <row r="99" spans="1:37" x14ac:dyDescent="0.25">
      <c r="A99" t="s">
        <v>169</v>
      </c>
      <c r="B99">
        <v>559645823488870.31</v>
      </c>
    </row>
    <row r="100" spans="1:37" x14ac:dyDescent="0.25">
      <c r="A100" t="s">
        <v>164</v>
      </c>
      <c r="B100">
        <v>5322606663615961</v>
      </c>
    </row>
    <row r="101" spans="1:37" x14ac:dyDescent="0.25">
      <c r="A101" t="s">
        <v>166</v>
      </c>
      <c r="B101">
        <v>133957268252170</v>
      </c>
    </row>
    <row r="102" spans="1:37" x14ac:dyDescent="0.25">
      <c r="A102" t="s">
        <v>172</v>
      </c>
      <c r="B102">
        <v>1062651798807840</v>
      </c>
    </row>
    <row r="103" spans="1:37" x14ac:dyDescent="0.25">
      <c r="A103" t="s">
        <v>201</v>
      </c>
      <c r="B103">
        <v>806043964402453.25</v>
      </c>
    </row>
    <row r="105" spans="1:37" x14ac:dyDescent="0.25">
      <c r="A105" t="s">
        <v>232</v>
      </c>
      <c r="B105">
        <v>2015</v>
      </c>
      <c r="C105">
        <v>2016</v>
      </c>
      <c r="D105">
        <v>2017</v>
      </c>
      <c r="E105">
        <v>2018</v>
      </c>
      <c r="F105">
        <v>2019</v>
      </c>
      <c r="G105">
        <v>2020</v>
      </c>
      <c r="H105">
        <v>2021</v>
      </c>
      <c r="I105">
        <v>2022</v>
      </c>
      <c r="J105">
        <v>2023</v>
      </c>
      <c r="K105">
        <v>2024</v>
      </c>
      <c r="L105">
        <v>2025</v>
      </c>
      <c r="M105">
        <v>2026</v>
      </c>
      <c r="N105">
        <v>2027</v>
      </c>
      <c r="O105">
        <v>2028</v>
      </c>
      <c r="P105">
        <v>2029</v>
      </c>
      <c r="Q105">
        <v>2030</v>
      </c>
      <c r="R105">
        <v>2031</v>
      </c>
      <c r="S105">
        <v>2032</v>
      </c>
      <c r="T105">
        <v>2033</v>
      </c>
      <c r="U105">
        <v>2034</v>
      </c>
    </row>
    <row r="106" spans="1:37" x14ac:dyDescent="0.25">
      <c r="A106" t="s">
        <v>178</v>
      </c>
      <c r="B106">
        <v>211766398401868.09</v>
      </c>
      <c r="C106">
        <v>216060686489521.59</v>
      </c>
      <c r="D106">
        <v>219535306242738.31</v>
      </c>
      <c r="E106">
        <v>224176147652675.78</v>
      </c>
      <c r="F106">
        <v>228801071972997.31</v>
      </c>
      <c r="G106">
        <v>232281929811342.03</v>
      </c>
      <c r="H106">
        <v>236919186241357.56</v>
      </c>
      <c r="I106">
        <v>242707325997180.47</v>
      </c>
      <c r="J106">
        <v>247339201840466.84</v>
      </c>
      <c r="K106">
        <v>251971003300517.06</v>
      </c>
      <c r="L106">
        <v>256596535531251.97</v>
      </c>
      <c r="M106">
        <v>262383368734932.19</v>
      </c>
      <c r="N106">
        <v>267014431645816.78</v>
      </c>
      <c r="O106">
        <v>267014431645896.84</v>
      </c>
      <c r="P106">
        <v>267014431645828.97</v>
      </c>
      <c r="Q106">
        <v>267014431645829</v>
      </c>
      <c r="R106">
        <v>267014431645829.06</v>
      </c>
      <c r="S106">
        <v>267014431645838.38</v>
      </c>
      <c r="T106">
        <v>267014431658087.63</v>
      </c>
      <c r="U106">
        <v>267014431692487.72</v>
      </c>
    </row>
    <row r="107" spans="1:37" x14ac:dyDescent="0.25">
      <c r="A107" t="s">
        <v>166</v>
      </c>
      <c r="B107">
        <v>80602746247080.5</v>
      </c>
      <c r="C107">
        <v>84121861523434.484</v>
      </c>
      <c r="D107">
        <v>87881086207423.563</v>
      </c>
      <c r="E107">
        <v>91827385457614.531</v>
      </c>
      <c r="F107">
        <v>95227219883496.922</v>
      </c>
      <c r="G107">
        <v>99401664618925.953</v>
      </c>
      <c r="H107">
        <v>103583865944168.19</v>
      </c>
      <c r="I107">
        <v>108983083071692.13</v>
      </c>
      <c r="J107">
        <v>115044103427371.56</v>
      </c>
      <c r="K107">
        <v>120905981217438.42</v>
      </c>
      <c r="L107">
        <v>126920738343118.31</v>
      </c>
      <c r="M107">
        <v>133329222741179.13</v>
      </c>
      <c r="N107">
        <v>138894603775929.08</v>
      </c>
      <c r="O107">
        <v>144644066514355.13</v>
      </c>
      <c r="P107">
        <v>150945996551751.69</v>
      </c>
      <c r="Q107">
        <v>156897220882381.09</v>
      </c>
      <c r="R107">
        <v>163260918440262.34</v>
      </c>
      <c r="S107">
        <v>167557336554875.5</v>
      </c>
      <c r="T107">
        <v>172107019877142.81</v>
      </c>
      <c r="U107">
        <v>176439674298595.28</v>
      </c>
    </row>
    <row r="108" spans="1:37" x14ac:dyDescent="0.25">
      <c r="A108" t="s">
        <v>172</v>
      </c>
      <c r="B108">
        <v>141544012164796</v>
      </c>
      <c r="C108">
        <v>146640620998940.59</v>
      </c>
      <c r="D108">
        <v>157441075953335.03</v>
      </c>
      <c r="E108">
        <v>167799481812780.06</v>
      </c>
      <c r="F108">
        <v>179607285131177.22</v>
      </c>
      <c r="G108">
        <v>190975461032341.16</v>
      </c>
      <c r="H108">
        <v>203258795134394.03</v>
      </c>
      <c r="I108">
        <v>215053468935344.31</v>
      </c>
      <c r="J108">
        <v>227529566374939.59</v>
      </c>
      <c r="K108">
        <v>239822801606360.78</v>
      </c>
      <c r="L108">
        <v>252626623654902.41</v>
      </c>
      <c r="M108">
        <v>259033192981863.38</v>
      </c>
      <c r="N108">
        <v>265931859033740.66</v>
      </c>
      <c r="O108">
        <v>266663967584761.53</v>
      </c>
      <c r="P108">
        <v>267396076135657.91</v>
      </c>
      <c r="Q108">
        <v>268444738135289.44</v>
      </c>
      <c r="R108">
        <v>268444738135290.81</v>
      </c>
      <c r="S108">
        <v>268444738135304.94</v>
      </c>
      <c r="T108">
        <v>268479795152350.66</v>
      </c>
      <c r="U108">
        <v>268479795205626.06</v>
      </c>
      <c r="V108" t="s">
        <v>233</v>
      </c>
    </row>
    <row r="109" spans="1:37" x14ac:dyDescent="0.25">
      <c r="A109" t="s">
        <v>169</v>
      </c>
      <c r="B109">
        <v>294404164775670.75</v>
      </c>
      <c r="C109">
        <v>300810431868039.38</v>
      </c>
      <c r="D109">
        <v>305615132229757.38</v>
      </c>
      <c r="E109">
        <v>312021399322125.88</v>
      </c>
      <c r="F109">
        <v>318427666414494.75</v>
      </c>
      <c r="G109">
        <v>323232366776212.75</v>
      </c>
      <c r="H109">
        <v>329638633868581.38</v>
      </c>
      <c r="I109">
        <v>337646467691600.75</v>
      </c>
      <c r="J109">
        <v>344052734783969.13</v>
      </c>
      <c r="K109">
        <v>350459001876338.06</v>
      </c>
      <c r="L109">
        <v>356865268968706.69</v>
      </c>
      <c r="M109">
        <v>364873102961492.13</v>
      </c>
      <c r="N109">
        <v>371279370053860.69</v>
      </c>
      <c r="O109">
        <v>371279370053860.69</v>
      </c>
      <c r="P109">
        <v>371279370053860.69</v>
      </c>
      <c r="Q109">
        <v>371279370053860.69</v>
      </c>
      <c r="R109">
        <v>371279370053860.75</v>
      </c>
      <c r="S109">
        <v>371279370053860.75</v>
      </c>
      <c r="T109">
        <v>371279370053860.81</v>
      </c>
      <c r="U109">
        <v>371279370053860.94</v>
      </c>
    </row>
    <row r="110" spans="1:37" x14ac:dyDescent="0.25">
      <c r="A110" t="s">
        <v>164</v>
      </c>
      <c r="B110">
        <v>991669862894071.5</v>
      </c>
      <c r="C110">
        <v>1159736921767589.3</v>
      </c>
      <c r="D110">
        <v>1162764951897875.3</v>
      </c>
      <c r="E110">
        <v>1164383438726045.8</v>
      </c>
      <c r="F110">
        <v>1168996790580116</v>
      </c>
      <c r="G110">
        <v>1172072053774851.5</v>
      </c>
      <c r="H110">
        <v>1174906858090202</v>
      </c>
      <c r="I110">
        <v>1177343253201141.3</v>
      </c>
      <c r="J110">
        <v>1195727698098498</v>
      </c>
      <c r="K110">
        <v>1198797254612048.8</v>
      </c>
      <c r="L110">
        <v>1201874704892489</v>
      </c>
      <c r="M110">
        <v>1207267745178675</v>
      </c>
      <c r="N110">
        <v>1210462803501713.8</v>
      </c>
      <c r="O110">
        <v>1215481728015586.8</v>
      </c>
      <c r="P110">
        <v>1217457014691552.8</v>
      </c>
      <c r="Q110">
        <v>1219432301367936.3</v>
      </c>
      <c r="R110">
        <v>1221041399924496</v>
      </c>
      <c r="S110">
        <v>1221041399924459.3</v>
      </c>
      <c r="T110">
        <v>1221041399672500.3</v>
      </c>
      <c r="U110">
        <v>1221041399766331.8</v>
      </c>
    </row>
    <row r="111" spans="1:37" x14ac:dyDescent="0.25">
      <c r="A111" t="s">
        <v>201</v>
      </c>
      <c r="B111">
        <v>281670685414027.5</v>
      </c>
      <c r="C111">
        <v>282048977329112.56</v>
      </c>
      <c r="D111">
        <v>318734468751102.69</v>
      </c>
      <c r="E111">
        <v>328066286758209.13</v>
      </c>
      <c r="F111">
        <v>370762519013697.44</v>
      </c>
      <c r="G111">
        <v>397248746868752.5</v>
      </c>
      <c r="H111">
        <v>425214341480091.94</v>
      </c>
      <c r="I111">
        <v>451426168830227.13</v>
      </c>
      <c r="J111">
        <v>479277761051911.94</v>
      </c>
      <c r="K111">
        <v>507129353114988.81</v>
      </c>
      <c r="L111">
        <v>536540511057402.75</v>
      </c>
      <c r="M111">
        <v>551735172859615.63</v>
      </c>
      <c r="N111">
        <v>568569599541874.38</v>
      </c>
      <c r="O111">
        <v>568569599541889.5</v>
      </c>
      <c r="P111">
        <v>568569599541874.25</v>
      </c>
      <c r="Q111">
        <v>568569599541874</v>
      </c>
      <c r="R111">
        <v>568569599541874.13</v>
      </c>
      <c r="S111">
        <v>568569599541876</v>
      </c>
      <c r="T111">
        <v>568846260668244.13</v>
      </c>
      <c r="U111">
        <v>568846260668011.25</v>
      </c>
    </row>
    <row r="113" spans="1:39" x14ac:dyDescent="0.25">
      <c r="A113" t="s">
        <v>234</v>
      </c>
    </row>
    <row r="114" spans="1:39" x14ac:dyDescent="0.25">
      <c r="A114" t="s">
        <v>235</v>
      </c>
      <c r="B114" t="s">
        <v>236</v>
      </c>
      <c r="C114" t="s">
        <v>161</v>
      </c>
      <c r="D114">
        <v>2015</v>
      </c>
      <c r="E114">
        <v>2016</v>
      </c>
      <c r="F114">
        <v>2017</v>
      </c>
      <c r="G114">
        <v>2018</v>
      </c>
      <c r="H114">
        <v>2019</v>
      </c>
      <c r="I114">
        <v>2020</v>
      </c>
      <c r="J114">
        <v>2021</v>
      </c>
      <c r="K114">
        <v>2022</v>
      </c>
      <c r="L114">
        <v>2023</v>
      </c>
      <c r="M114">
        <v>2024</v>
      </c>
      <c r="N114">
        <v>2025</v>
      </c>
      <c r="O114">
        <v>2026</v>
      </c>
      <c r="P114">
        <v>2027</v>
      </c>
      <c r="Q114">
        <v>2028</v>
      </c>
      <c r="R114">
        <v>2029</v>
      </c>
      <c r="S114">
        <v>2030</v>
      </c>
      <c r="T114">
        <v>2031</v>
      </c>
      <c r="U114">
        <v>2032</v>
      </c>
      <c r="V114">
        <v>2033</v>
      </c>
      <c r="W114">
        <v>2034</v>
      </c>
      <c r="X114">
        <v>2035</v>
      </c>
      <c r="Y114">
        <v>2036</v>
      </c>
      <c r="Z114">
        <v>2037</v>
      </c>
      <c r="AA114">
        <v>2038</v>
      </c>
      <c r="AB114">
        <v>2039</v>
      </c>
      <c r="AC114">
        <v>2040</v>
      </c>
      <c r="AD114">
        <v>2041</v>
      </c>
      <c r="AE114">
        <v>2042</v>
      </c>
      <c r="AF114">
        <v>2043</v>
      </c>
      <c r="AG114">
        <v>2044</v>
      </c>
      <c r="AH114">
        <v>2045</v>
      </c>
      <c r="AI114">
        <v>2046</v>
      </c>
      <c r="AJ114">
        <v>2047</v>
      </c>
      <c r="AK114">
        <v>2048</v>
      </c>
      <c r="AL114">
        <v>2049</v>
      </c>
      <c r="AM114">
        <v>2050</v>
      </c>
    </row>
    <row r="115" spans="1:39" x14ac:dyDescent="0.25">
      <c r="A115" s="12" t="s">
        <v>1</v>
      </c>
      <c r="B115" t="s">
        <v>237</v>
      </c>
      <c r="C115" t="s">
        <v>223</v>
      </c>
      <c r="D115">
        <v>6850509812905.915</v>
      </c>
      <c r="E115">
        <v>8214830283864.4697</v>
      </c>
      <c r="F115">
        <v>6734947978125.9336</v>
      </c>
      <c r="G115">
        <v>5643096500342.7266</v>
      </c>
      <c r="H115">
        <v>4537276555157.0967</v>
      </c>
      <c r="I115">
        <v>3063554235056.2085</v>
      </c>
      <c r="J115">
        <v>2115083937409.4841</v>
      </c>
      <c r="K115">
        <v>2313906341711.7578</v>
      </c>
      <c r="L115">
        <v>2370808673219.4263</v>
      </c>
      <c r="M115">
        <v>2484464111692.6289</v>
      </c>
      <c r="N115">
        <v>2586661944497.9775</v>
      </c>
      <c r="O115">
        <v>2728731244858.043</v>
      </c>
      <c r="P115">
        <v>3182157583535.1465</v>
      </c>
      <c r="Q115">
        <v>3182136889193.3101</v>
      </c>
      <c r="R115">
        <v>3182136918235.1885</v>
      </c>
      <c r="S115">
        <v>3182136913714.7944</v>
      </c>
      <c r="T115">
        <v>3182136913708.7656</v>
      </c>
      <c r="U115">
        <v>3182136913702.1626</v>
      </c>
      <c r="V115">
        <v>3182136889214.0586</v>
      </c>
      <c r="W115">
        <v>3182136889434.481</v>
      </c>
      <c r="X115">
        <v>3255893999999.4858</v>
      </c>
      <c r="Y115">
        <v>3329651110564.4907</v>
      </c>
      <c r="Z115">
        <v>3403408221129.4956</v>
      </c>
      <c r="AA115">
        <v>3477165331694.5005</v>
      </c>
      <c r="AB115">
        <v>3550922442259.5054</v>
      </c>
      <c r="AC115">
        <v>3624679552824.5103</v>
      </c>
      <c r="AD115">
        <v>3698436663389.5151</v>
      </c>
      <c r="AE115">
        <v>3772193773954.52</v>
      </c>
      <c r="AF115">
        <v>3845950884519.5249</v>
      </c>
      <c r="AG115">
        <v>3919707995084.5298</v>
      </c>
      <c r="AH115">
        <v>3993465105649.5347</v>
      </c>
      <c r="AI115">
        <v>4067222216214.5396</v>
      </c>
      <c r="AJ115">
        <v>4140979326779.5444</v>
      </c>
      <c r="AK115">
        <v>4214736437344.5493</v>
      </c>
      <c r="AL115">
        <v>4288493547909.5542</v>
      </c>
      <c r="AM115">
        <v>4362250658474.5591</v>
      </c>
    </row>
    <row r="116" spans="1:39" x14ac:dyDescent="0.25">
      <c r="A116" s="12" t="s">
        <v>2</v>
      </c>
      <c r="B116" t="s">
        <v>238</v>
      </c>
      <c r="C116" t="s">
        <v>223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</row>
    <row r="117" spans="1:39" x14ac:dyDescent="0.25">
      <c r="A117" s="12" t="s">
        <v>3</v>
      </c>
      <c r="B117" t="s">
        <v>239</v>
      </c>
      <c r="C117" t="s">
        <v>223</v>
      </c>
      <c r="D117">
        <v>4974774983181.6758</v>
      </c>
      <c r="E117">
        <v>5965531515663.4834</v>
      </c>
      <c r="F117">
        <v>4890855079353.3564</v>
      </c>
      <c r="G117">
        <v>4097962934772.6943</v>
      </c>
      <c r="H117">
        <v>3294927022197.4155</v>
      </c>
      <c r="I117">
        <v>2224723908790.8179</v>
      </c>
      <c r="J117">
        <v>1535953811690.2207</v>
      </c>
      <c r="K117">
        <v>1680336748147.824</v>
      </c>
      <c r="L117">
        <v>1721658679361.7263</v>
      </c>
      <c r="M117">
        <v>1804194176348.2188</v>
      </c>
      <c r="N117">
        <v>1878409269218.7695</v>
      </c>
      <c r="O117">
        <v>1981578642099.2932</v>
      </c>
      <c r="P117">
        <v>2310852530900.5229</v>
      </c>
      <c r="Q117">
        <v>2310837502866.5703</v>
      </c>
      <c r="R117">
        <v>2310837523956.5059</v>
      </c>
      <c r="S117">
        <v>2310837520673.8389</v>
      </c>
      <c r="T117">
        <v>2310837520669.4609</v>
      </c>
      <c r="U117">
        <v>2310837520664.6655</v>
      </c>
      <c r="V117">
        <v>2310837502881.6377</v>
      </c>
      <c r="W117">
        <v>2310837503041.7065</v>
      </c>
      <c r="X117">
        <v>2364399214285.3413</v>
      </c>
      <c r="Y117">
        <v>2417960925528.9761</v>
      </c>
      <c r="Z117">
        <v>2471522636772.6108</v>
      </c>
      <c r="AA117">
        <v>2525084348016.2456</v>
      </c>
      <c r="AB117">
        <v>2578646059259.8804</v>
      </c>
      <c r="AC117">
        <v>2632207770503.5151</v>
      </c>
      <c r="AD117">
        <v>2685769481747.1499</v>
      </c>
      <c r="AE117">
        <v>2739331192990.7847</v>
      </c>
      <c r="AF117">
        <v>2792892904234.4194</v>
      </c>
      <c r="AG117">
        <v>2846454615478.0542</v>
      </c>
      <c r="AH117">
        <v>2900016326721.689</v>
      </c>
      <c r="AI117">
        <v>2953578037965.3237</v>
      </c>
      <c r="AJ117">
        <v>3007139749208.9585</v>
      </c>
      <c r="AK117">
        <v>3060701460452.5933</v>
      </c>
      <c r="AL117">
        <v>3114263171696.228</v>
      </c>
      <c r="AM117">
        <v>3167824882939.8628</v>
      </c>
    </row>
    <row r="118" spans="1:39" x14ac:dyDescent="0.25">
      <c r="A118" s="12" t="s">
        <v>4</v>
      </c>
      <c r="B118" t="s">
        <v>240</v>
      </c>
      <c r="C118" t="s">
        <v>223</v>
      </c>
      <c r="D118">
        <v>25910660482496.516</v>
      </c>
      <c r="E118">
        <v>27429122064129.852</v>
      </c>
      <c r="F118">
        <v>28732229675491.582</v>
      </c>
      <c r="G118">
        <v>30510771260039.16</v>
      </c>
      <c r="H118">
        <v>32158538483734.09</v>
      </c>
      <c r="I118">
        <v>34047853784755.445</v>
      </c>
      <c r="J118">
        <v>36174617248801.453</v>
      </c>
      <c r="K118">
        <v>38067130045658.227</v>
      </c>
      <c r="L118">
        <v>40264302051543.695</v>
      </c>
      <c r="M118">
        <v>42389338057843.508</v>
      </c>
      <c r="N118">
        <v>44741034883864.688</v>
      </c>
      <c r="O118">
        <v>47102490423265.313</v>
      </c>
      <c r="P118">
        <v>49693479853932.094</v>
      </c>
      <c r="Q118">
        <v>49693479853965.586</v>
      </c>
      <c r="R118">
        <v>49693479853936.891</v>
      </c>
      <c r="S118">
        <v>49693479853938.039</v>
      </c>
      <c r="T118">
        <v>49693479853937.148</v>
      </c>
      <c r="U118">
        <v>49693479853940.664</v>
      </c>
      <c r="V118">
        <v>49755280117067.75</v>
      </c>
      <c r="W118">
        <v>49755280129296.867</v>
      </c>
      <c r="X118">
        <v>50618096318183.516</v>
      </c>
      <c r="Y118">
        <v>51480912507070.164</v>
      </c>
      <c r="Z118">
        <v>52343728695956.813</v>
      </c>
      <c r="AA118">
        <v>53206544884843.461</v>
      </c>
      <c r="AB118">
        <v>54069361073730.109</v>
      </c>
      <c r="AC118">
        <v>54932177262616.758</v>
      </c>
      <c r="AD118">
        <v>55794993451503.406</v>
      </c>
      <c r="AE118">
        <v>56657809640390.055</v>
      </c>
      <c r="AF118">
        <v>57520625829276.703</v>
      </c>
      <c r="AG118">
        <v>58383442018163.352</v>
      </c>
      <c r="AH118">
        <v>59246258207050</v>
      </c>
      <c r="AI118">
        <v>60109074395936.648</v>
      </c>
      <c r="AJ118">
        <v>60971890584823.297</v>
      </c>
      <c r="AK118">
        <v>61834706773709.945</v>
      </c>
      <c r="AL118">
        <v>62697522962596.594</v>
      </c>
      <c r="AM118">
        <v>63560339151483.242</v>
      </c>
    </row>
    <row r="119" spans="1:39" x14ac:dyDescent="0.25">
      <c r="A119" s="12" t="s">
        <v>16</v>
      </c>
      <c r="B119" t="s">
        <v>241</v>
      </c>
      <c r="C119" t="s">
        <v>223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</row>
    <row r="120" spans="1:39" x14ac:dyDescent="0.25">
      <c r="A120" s="12" t="s">
        <v>5</v>
      </c>
      <c r="B120" t="s">
        <v>242</v>
      </c>
      <c r="C120" t="s">
        <v>223</v>
      </c>
      <c r="D120">
        <v>3300002303347.5815</v>
      </c>
      <c r="E120">
        <v>3300002303349.104</v>
      </c>
      <c r="F120">
        <v>3300002303354.0522</v>
      </c>
      <c r="G120">
        <v>3300002303357.5791</v>
      </c>
      <c r="H120">
        <v>3300002303349.9409</v>
      </c>
      <c r="I120">
        <v>3300002303372.0371</v>
      </c>
      <c r="J120">
        <v>3300002303356.4468</v>
      </c>
      <c r="K120">
        <v>3300002303349.4912</v>
      </c>
      <c r="L120">
        <v>3300002303322.1113</v>
      </c>
      <c r="M120">
        <v>3300002303359.9214</v>
      </c>
      <c r="N120">
        <v>3300002303347.7783</v>
      </c>
      <c r="O120">
        <v>3300002303402.5034</v>
      </c>
      <c r="P120">
        <v>3300002303349.4409</v>
      </c>
      <c r="Q120">
        <v>3300002303440.1699</v>
      </c>
      <c r="R120">
        <v>3300002303438.8364</v>
      </c>
      <c r="S120">
        <v>3300002303352.9722</v>
      </c>
      <c r="T120">
        <v>3472876198225.2974</v>
      </c>
      <c r="U120">
        <v>3517879254497.9565</v>
      </c>
      <c r="V120">
        <v>3563805064579.8911</v>
      </c>
      <c r="W120">
        <v>3535572565591.0293</v>
      </c>
      <c r="X120">
        <v>3556988043979.1128</v>
      </c>
      <c r="Y120">
        <v>3578403522367.1963</v>
      </c>
      <c r="Z120">
        <v>3599819000755.2798</v>
      </c>
      <c r="AA120">
        <v>3621234479143.3633</v>
      </c>
      <c r="AB120">
        <v>3642649957531.4468</v>
      </c>
      <c r="AC120">
        <v>3664065435919.5303</v>
      </c>
      <c r="AD120">
        <v>3685480914307.6138</v>
      </c>
      <c r="AE120">
        <v>3706896392695.6973</v>
      </c>
      <c r="AF120">
        <v>3728311871083.7808</v>
      </c>
      <c r="AG120">
        <v>3749727349471.8643</v>
      </c>
      <c r="AH120">
        <v>3771142827859.9478</v>
      </c>
      <c r="AI120">
        <v>3792558306248.0313</v>
      </c>
      <c r="AJ120">
        <v>3813973784636.1147</v>
      </c>
      <c r="AK120">
        <v>3835389263024.1982</v>
      </c>
      <c r="AL120">
        <v>3856804741412.2817</v>
      </c>
      <c r="AM120">
        <v>3878220219800.3652</v>
      </c>
    </row>
    <row r="121" spans="1:39" x14ac:dyDescent="0.25">
      <c r="A121" s="12" t="s">
        <v>6</v>
      </c>
      <c r="B121" t="s">
        <v>243</v>
      </c>
      <c r="C121" t="s">
        <v>223</v>
      </c>
      <c r="D121">
        <v>15618576726505.389</v>
      </c>
      <c r="E121">
        <v>15974205200894.369</v>
      </c>
      <c r="F121">
        <v>16302109182455.715</v>
      </c>
      <c r="G121">
        <v>16606880631566.717</v>
      </c>
      <c r="H121">
        <v>16897404531272.555</v>
      </c>
      <c r="I121">
        <v>17179019691294.057</v>
      </c>
      <c r="J121">
        <v>17452715971596.15</v>
      </c>
      <c r="K121">
        <v>17716513652248.98</v>
      </c>
      <c r="L121">
        <v>17971402593217.477</v>
      </c>
      <c r="M121">
        <v>18217877724484.098</v>
      </c>
      <c r="N121">
        <v>18455939046048.848</v>
      </c>
      <c r="O121">
        <v>18687071347859.113</v>
      </c>
      <c r="P121">
        <v>18910779699932.434</v>
      </c>
      <c r="Q121">
        <v>19127559032251.27</v>
      </c>
      <c r="R121">
        <v>19337409344815.621</v>
      </c>
      <c r="S121">
        <v>19539835707643.027</v>
      </c>
      <c r="T121">
        <v>19736322910680.875</v>
      </c>
      <c r="U121">
        <v>19925881093964.242</v>
      </c>
      <c r="V121">
        <v>20108510257493.125</v>
      </c>
      <c r="W121">
        <v>20282725611320.137</v>
      </c>
      <c r="X121">
        <v>20492845885693.105</v>
      </c>
      <c r="Y121">
        <v>20702966160066.074</v>
      </c>
      <c r="Z121">
        <v>20913086434439.043</v>
      </c>
      <c r="AA121">
        <v>21123206708812.012</v>
      </c>
      <c r="AB121">
        <v>21333326983184.98</v>
      </c>
      <c r="AC121">
        <v>21543447257557.949</v>
      </c>
      <c r="AD121">
        <v>21753567531930.918</v>
      </c>
      <c r="AE121">
        <v>21963687806303.887</v>
      </c>
      <c r="AF121">
        <v>22173808080676.855</v>
      </c>
      <c r="AG121">
        <v>22383928355049.824</v>
      </c>
      <c r="AH121">
        <v>22594048629422.793</v>
      </c>
      <c r="AI121">
        <v>22804168903795.762</v>
      </c>
      <c r="AJ121">
        <v>23014289178168.73</v>
      </c>
      <c r="AK121">
        <v>23224409452541.699</v>
      </c>
      <c r="AL121">
        <v>23434529726914.668</v>
      </c>
      <c r="AM121">
        <v>23644650001287.637</v>
      </c>
    </row>
    <row r="122" spans="1:39" x14ac:dyDescent="0.25">
      <c r="A122" s="12" t="s">
        <v>7</v>
      </c>
      <c r="B122" t="s">
        <v>244</v>
      </c>
      <c r="C122" t="s">
        <v>223</v>
      </c>
      <c r="D122">
        <v>80602746247080.5</v>
      </c>
      <c r="E122">
        <v>84121861523434.484</v>
      </c>
      <c r="F122">
        <v>87881086207423.563</v>
      </c>
      <c r="G122">
        <v>91827385457614.531</v>
      </c>
      <c r="H122">
        <v>95227219883496.922</v>
      </c>
      <c r="I122">
        <v>99401664618925.953</v>
      </c>
      <c r="J122">
        <v>103583865944168.19</v>
      </c>
      <c r="K122">
        <v>108983083071692.13</v>
      </c>
      <c r="L122">
        <v>115044103427371.56</v>
      </c>
      <c r="M122">
        <v>120905981217438.42</v>
      </c>
      <c r="N122">
        <v>126920738343118.31</v>
      </c>
      <c r="O122">
        <v>133329222741179.13</v>
      </c>
      <c r="P122">
        <v>138894603775929.08</v>
      </c>
      <c r="Q122">
        <v>144644066514355.13</v>
      </c>
      <c r="R122">
        <v>150945996551751.69</v>
      </c>
      <c r="S122">
        <v>156897220882381.09</v>
      </c>
      <c r="T122">
        <v>163260918440262.34</v>
      </c>
      <c r="U122">
        <v>167557336554875.5</v>
      </c>
      <c r="V122">
        <v>172107019877142.81</v>
      </c>
      <c r="W122">
        <v>176439674298595.28</v>
      </c>
      <c r="X122">
        <v>182021089832342.91</v>
      </c>
      <c r="Y122">
        <v>187602505366090.53</v>
      </c>
      <c r="Z122">
        <v>193183920899838.16</v>
      </c>
      <c r="AA122">
        <v>198765336433585.78</v>
      </c>
      <c r="AB122">
        <v>204346751967333.41</v>
      </c>
      <c r="AC122">
        <v>209928167501081.03</v>
      </c>
      <c r="AD122">
        <v>215509583034828.66</v>
      </c>
      <c r="AE122">
        <v>221090998568576.28</v>
      </c>
      <c r="AF122">
        <v>226672414102323.91</v>
      </c>
      <c r="AG122">
        <v>232253829636071.53</v>
      </c>
      <c r="AH122">
        <v>237835245169819.16</v>
      </c>
      <c r="AI122">
        <v>243416660703566.78</v>
      </c>
      <c r="AJ122">
        <v>248998076237314.41</v>
      </c>
      <c r="AK122">
        <v>254579491771062.03</v>
      </c>
      <c r="AL122">
        <v>260160907304809.66</v>
      </c>
      <c r="AM122">
        <v>265742322838557.28</v>
      </c>
    </row>
    <row r="123" spans="1:39" x14ac:dyDescent="0.25">
      <c r="A123" s="12" t="s">
        <v>1</v>
      </c>
      <c r="B123" t="s">
        <v>237</v>
      </c>
      <c r="C123" t="s">
        <v>164</v>
      </c>
      <c r="D123">
        <v>60808795921638.328</v>
      </c>
      <c r="E123">
        <v>63103467462409.07</v>
      </c>
      <c r="F123">
        <v>64824471133189.344</v>
      </c>
      <c r="G123">
        <v>67119142673960.102</v>
      </c>
      <c r="H123">
        <v>69413814214730.883</v>
      </c>
      <c r="I123">
        <v>71134817885511.125</v>
      </c>
      <c r="J123">
        <v>73103674410893.297</v>
      </c>
      <c r="K123">
        <v>72998854630763.766</v>
      </c>
      <c r="L123">
        <v>71418346760107.5</v>
      </c>
      <c r="M123">
        <v>69633232909914.289</v>
      </c>
      <c r="N123">
        <v>67889425954783.945</v>
      </c>
      <c r="O123">
        <v>77313926601767.719</v>
      </c>
      <c r="P123">
        <v>83628469335187.859</v>
      </c>
      <c r="Q123">
        <v>83628493155815.266</v>
      </c>
      <c r="R123">
        <v>83628493154869.156</v>
      </c>
      <c r="S123">
        <v>83628493154836.203</v>
      </c>
      <c r="T123">
        <v>83628493154918.359</v>
      </c>
      <c r="U123">
        <v>83628493154919.969</v>
      </c>
      <c r="V123">
        <v>83628493155792.141</v>
      </c>
      <c r="W123">
        <v>83628493155983.172</v>
      </c>
      <c r="X123">
        <v>84738506464699.141</v>
      </c>
      <c r="Y123">
        <v>85848519773415.109</v>
      </c>
      <c r="Z123">
        <v>86958533082131.078</v>
      </c>
      <c r="AA123">
        <v>88068546390847.047</v>
      </c>
      <c r="AB123">
        <v>89178559699563.016</v>
      </c>
      <c r="AC123">
        <v>90288573008278.984</v>
      </c>
      <c r="AD123">
        <v>91398586316994.953</v>
      </c>
      <c r="AE123">
        <v>92508599625710.922</v>
      </c>
      <c r="AF123">
        <v>93618612934426.891</v>
      </c>
      <c r="AG123">
        <v>94728626243142.859</v>
      </c>
      <c r="AH123">
        <v>95838639551858.828</v>
      </c>
      <c r="AI123">
        <v>96948652860574.797</v>
      </c>
      <c r="AJ123">
        <v>98058666169290.766</v>
      </c>
      <c r="AK123">
        <v>99168679478006.734</v>
      </c>
      <c r="AL123">
        <v>100278692786722.7</v>
      </c>
      <c r="AM123">
        <v>101388706095438.67</v>
      </c>
    </row>
    <row r="124" spans="1:39" x14ac:dyDescent="0.25">
      <c r="A124" s="12" t="s">
        <v>2</v>
      </c>
      <c r="B124" t="s">
        <v>238</v>
      </c>
      <c r="C124" t="s">
        <v>164</v>
      </c>
      <c r="D124">
        <v>4225969236333347</v>
      </c>
      <c r="E124">
        <v>5108660020999896</v>
      </c>
      <c r="F124">
        <v>5108660021000020</v>
      </c>
      <c r="G124">
        <v>5108660021000032</v>
      </c>
      <c r="H124">
        <v>5108660021000014</v>
      </c>
      <c r="I124">
        <v>5108660024035167</v>
      </c>
      <c r="J124">
        <v>5108660021000089</v>
      </c>
      <c r="K124">
        <v>5108660021000001</v>
      </c>
      <c r="L124">
        <v>5108660020999445</v>
      </c>
      <c r="M124">
        <v>5108660028078578</v>
      </c>
      <c r="N124">
        <v>5108660020999799</v>
      </c>
      <c r="O124">
        <v>5108660021000026</v>
      </c>
      <c r="P124">
        <v>5108660020999941</v>
      </c>
      <c r="Q124">
        <v>5108660020999928</v>
      </c>
      <c r="R124">
        <v>5108660021000017</v>
      </c>
      <c r="S124">
        <v>5108660021000002</v>
      </c>
      <c r="T124">
        <v>5108660020999997</v>
      </c>
      <c r="U124">
        <v>5108660020999969</v>
      </c>
      <c r="V124">
        <v>5108660020973532</v>
      </c>
      <c r="W124">
        <v>5108660020957964</v>
      </c>
      <c r="X124">
        <v>5108660020954193</v>
      </c>
      <c r="Y124">
        <v>5108660020950422</v>
      </c>
      <c r="Z124">
        <v>5108660020946651</v>
      </c>
      <c r="AA124">
        <v>5108660020942880</v>
      </c>
      <c r="AB124">
        <v>5108660020939109</v>
      </c>
      <c r="AC124">
        <v>5108660020935338</v>
      </c>
      <c r="AD124">
        <v>5108660020931567</v>
      </c>
      <c r="AE124">
        <v>5108660020927796</v>
      </c>
      <c r="AF124">
        <v>5108660020924025</v>
      </c>
      <c r="AG124">
        <v>5108660020920254</v>
      </c>
      <c r="AH124">
        <v>5108660020916483</v>
      </c>
      <c r="AI124">
        <v>5108660020912712</v>
      </c>
      <c r="AJ124">
        <v>5108660020908941</v>
      </c>
      <c r="AK124">
        <v>5108660020905170</v>
      </c>
      <c r="AL124">
        <v>5108660020901399</v>
      </c>
      <c r="AM124">
        <v>5108660020897628</v>
      </c>
    </row>
    <row r="125" spans="1:39" x14ac:dyDescent="0.25">
      <c r="A125" s="12" t="s">
        <v>3</v>
      </c>
      <c r="B125" t="s">
        <v>239</v>
      </c>
      <c r="C125" t="s">
        <v>164</v>
      </c>
      <c r="D125">
        <v>44158768466904.031</v>
      </c>
      <c r="E125">
        <v>45825137085797.063</v>
      </c>
      <c r="F125">
        <v>47074913561006.547</v>
      </c>
      <c r="G125">
        <v>48741282179899.602</v>
      </c>
      <c r="H125">
        <v>50407650798792.664</v>
      </c>
      <c r="I125">
        <v>51657427274002.133</v>
      </c>
      <c r="J125">
        <v>53087192131720.125</v>
      </c>
      <c r="K125">
        <v>53011073005673.688</v>
      </c>
      <c r="L125">
        <v>51863323242459.016</v>
      </c>
      <c r="M125">
        <v>50566990565533</v>
      </c>
      <c r="N125">
        <v>49300654562402.625</v>
      </c>
      <c r="O125">
        <v>56144637175093.219</v>
      </c>
      <c r="P125">
        <v>60730197969600.711</v>
      </c>
      <c r="Q125">
        <v>60730215267913.469</v>
      </c>
      <c r="R125">
        <v>60730215267226.414</v>
      </c>
      <c r="S125">
        <v>60730215267202.484</v>
      </c>
      <c r="T125">
        <v>60730215267262.141</v>
      </c>
      <c r="U125">
        <v>60730215267263.313</v>
      </c>
      <c r="V125">
        <v>60730215267896.672</v>
      </c>
      <c r="W125">
        <v>60730215268035.398</v>
      </c>
      <c r="X125">
        <v>61536296361269.617</v>
      </c>
      <c r="Y125">
        <v>62342377454503.836</v>
      </c>
      <c r="Z125">
        <v>63148458547738.055</v>
      </c>
      <c r="AA125">
        <v>63954539640972.273</v>
      </c>
      <c r="AB125">
        <v>64760620734206.492</v>
      </c>
      <c r="AC125">
        <v>65566701827440.711</v>
      </c>
      <c r="AD125">
        <v>66372782920674.93</v>
      </c>
      <c r="AE125">
        <v>67178864013909.148</v>
      </c>
      <c r="AF125">
        <v>67984945107143.367</v>
      </c>
      <c r="AG125">
        <v>68791026200377.586</v>
      </c>
      <c r="AH125">
        <v>69597107293611.805</v>
      </c>
      <c r="AI125">
        <v>70403188386846.016</v>
      </c>
      <c r="AJ125">
        <v>71209269480080.234</v>
      </c>
      <c r="AK125">
        <v>72015350573314.453</v>
      </c>
      <c r="AL125">
        <v>72821431666548.672</v>
      </c>
      <c r="AM125">
        <v>73627512759782.891</v>
      </c>
    </row>
    <row r="126" spans="1:39" x14ac:dyDescent="0.25">
      <c r="A126" s="12" t="s">
        <v>4</v>
      </c>
      <c r="B126" t="s">
        <v>240</v>
      </c>
      <c r="C126" t="s">
        <v>164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</row>
    <row r="127" spans="1:39" x14ac:dyDescent="0.25">
      <c r="A127" s="12" t="s">
        <v>16</v>
      </c>
      <c r="B127" t="s">
        <v>241</v>
      </c>
      <c r="C127" t="s">
        <v>164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</row>
    <row r="128" spans="1:39" x14ac:dyDescent="0.25">
      <c r="A128" s="12" t="s">
        <v>5</v>
      </c>
      <c r="B128" t="s">
        <v>242</v>
      </c>
      <c r="C128" t="s">
        <v>164</v>
      </c>
      <c r="D128">
        <v>133366119634467.2</v>
      </c>
      <c r="E128">
        <v>140429335049920.27</v>
      </c>
      <c r="F128">
        <v>146120277417616.69</v>
      </c>
      <c r="G128">
        <v>152419925653370.44</v>
      </c>
      <c r="H128">
        <v>166014673557887.34</v>
      </c>
      <c r="I128">
        <v>171958795808097.78</v>
      </c>
      <c r="J128">
        <v>176357366289198.19</v>
      </c>
      <c r="K128">
        <v>180767436955304.16</v>
      </c>
      <c r="L128">
        <v>272191608884682.91</v>
      </c>
      <c r="M128">
        <v>281735382154863.19</v>
      </c>
      <c r="N128">
        <v>291278714062329.88</v>
      </c>
      <c r="O128">
        <v>301670569861690.63</v>
      </c>
      <c r="P128">
        <v>312258910696050.88</v>
      </c>
      <c r="Q128">
        <v>339161776330504.69</v>
      </c>
      <c r="R128">
        <v>349749885517836.31</v>
      </c>
      <c r="S128">
        <v>360337994706565.88</v>
      </c>
      <c r="T128">
        <v>368963229420970.5</v>
      </c>
      <c r="U128">
        <v>368963229420799.88</v>
      </c>
      <c r="V128">
        <v>368963228095759.94</v>
      </c>
      <c r="W128">
        <v>368963228614094.13</v>
      </c>
      <c r="X128">
        <v>377760648589495.13</v>
      </c>
      <c r="Y128">
        <v>386558068564896.13</v>
      </c>
      <c r="Z128">
        <v>395355488540297.13</v>
      </c>
      <c r="AA128">
        <v>404152908515698.13</v>
      </c>
      <c r="AB128">
        <v>412950328491099.13</v>
      </c>
      <c r="AC128">
        <v>421747748466500.13</v>
      </c>
      <c r="AD128">
        <v>430545168441901.13</v>
      </c>
      <c r="AE128">
        <v>439342588417302.13</v>
      </c>
      <c r="AF128">
        <v>448140008392703.13</v>
      </c>
      <c r="AG128">
        <v>456937428368104.13</v>
      </c>
      <c r="AH128">
        <v>465734848343505.13</v>
      </c>
      <c r="AI128">
        <v>474532268318906.13</v>
      </c>
      <c r="AJ128">
        <v>483329688294307.13</v>
      </c>
      <c r="AK128">
        <v>492127108269708.13</v>
      </c>
      <c r="AL128">
        <v>500924528245109.13</v>
      </c>
      <c r="AM128">
        <v>509721948220510.13</v>
      </c>
    </row>
    <row r="129" spans="1:39" x14ac:dyDescent="0.25">
      <c r="A129" s="12" t="s">
        <v>6</v>
      </c>
      <c r="B129" t="s">
        <v>243</v>
      </c>
      <c r="C129" t="s">
        <v>164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</row>
    <row r="130" spans="1:39" x14ac:dyDescent="0.25">
      <c r="A130" s="12" t="s">
        <v>7</v>
      </c>
      <c r="B130" t="s">
        <v>244</v>
      </c>
      <c r="C130" t="s">
        <v>164</v>
      </c>
      <c r="D130">
        <v>991669862894071.5</v>
      </c>
      <c r="E130">
        <v>1159736921767589.3</v>
      </c>
      <c r="F130">
        <v>1162764951897875.3</v>
      </c>
      <c r="G130">
        <v>1164383438726045.8</v>
      </c>
      <c r="H130">
        <v>1168996790580116</v>
      </c>
      <c r="I130">
        <v>1172072053774851.5</v>
      </c>
      <c r="J130">
        <v>1174906858090202</v>
      </c>
      <c r="K130">
        <v>1177343253201141.3</v>
      </c>
      <c r="L130">
        <v>1195727698098498</v>
      </c>
      <c r="M130">
        <v>1198797254612048.8</v>
      </c>
      <c r="N130">
        <v>1201874704892489</v>
      </c>
      <c r="O130">
        <v>1207267745178675</v>
      </c>
      <c r="P130">
        <v>1210462803501713.8</v>
      </c>
      <c r="Q130">
        <v>1215481728015586.8</v>
      </c>
      <c r="R130">
        <v>1217457014691552.8</v>
      </c>
      <c r="S130">
        <v>1219432301367936.3</v>
      </c>
      <c r="T130">
        <v>1221041399924496</v>
      </c>
      <c r="U130">
        <v>1221041399924459.3</v>
      </c>
      <c r="V130">
        <v>1221041399672500.3</v>
      </c>
      <c r="W130">
        <v>1221041399766331.8</v>
      </c>
      <c r="X130">
        <v>1223342645372498.5</v>
      </c>
      <c r="Y130">
        <v>1225643890978665.3</v>
      </c>
      <c r="Z130">
        <v>1227945136584832</v>
      </c>
      <c r="AA130">
        <v>1230246382190998.8</v>
      </c>
      <c r="AB130">
        <v>1232547627797165.5</v>
      </c>
      <c r="AC130">
        <v>1234848873403332.3</v>
      </c>
      <c r="AD130">
        <v>1237150119009499</v>
      </c>
      <c r="AE130">
        <v>1239451364615665.8</v>
      </c>
      <c r="AF130">
        <v>1241752610221832.5</v>
      </c>
      <c r="AG130">
        <v>1244053855827999.3</v>
      </c>
      <c r="AH130">
        <v>1246355101434166</v>
      </c>
      <c r="AI130">
        <v>1248656347040332.8</v>
      </c>
      <c r="AJ130">
        <v>1250957592646499.5</v>
      </c>
      <c r="AK130">
        <v>1253258838252666.3</v>
      </c>
      <c r="AL130">
        <v>1255560083858833</v>
      </c>
      <c r="AM130">
        <v>1257861329464999.8</v>
      </c>
    </row>
    <row r="131" spans="1:39" x14ac:dyDescent="0.25">
      <c r="A131" s="12" t="s">
        <v>1</v>
      </c>
      <c r="B131" t="s">
        <v>237</v>
      </c>
      <c r="C131" t="s">
        <v>217</v>
      </c>
      <c r="D131">
        <v>74696374767171.188</v>
      </c>
      <c r="E131">
        <v>77236051509255.016</v>
      </c>
      <c r="F131">
        <v>86573098355151.422</v>
      </c>
      <c r="G131">
        <v>95910145201047.813</v>
      </c>
      <c r="H131">
        <v>105247192046944.23</v>
      </c>
      <c r="I131">
        <v>114584238892840.61</v>
      </c>
      <c r="J131">
        <v>123921285738737.05</v>
      </c>
      <c r="K131">
        <v>133183636209866.23</v>
      </c>
      <c r="L131">
        <v>142445986680995.5</v>
      </c>
      <c r="M131">
        <v>151708337152124.75</v>
      </c>
      <c r="N131">
        <v>160970687623253.94</v>
      </c>
      <c r="O131">
        <v>160970687623253.94</v>
      </c>
      <c r="P131">
        <v>160970687623253.94</v>
      </c>
      <c r="Q131">
        <v>160970687623253.94</v>
      </c>
      <c r="R131">
        <v>160970687623253.94</v>
      </c>
      <c r="S131">
        <v>160970687623253.94</v>
      </c>
      <c r="T131">
        <v>160970687623253.94</v>
      </c>
      <c r="U131">
        <v>160970687623253.94</v>
      </c>
      <c r="V131">
        <v>160970687623253.94</v>
      </c>
      <c r="W131">
        <v>160970687623253.94</v>
      </c>
      <c r="X131">
        <v>162654751345277.44</v>
      </c>
      <c r="Y131">
        <v>164338815067300.94</v>
      </c>
      <c r="Z131">
        <v>166022878789324.44</v>
      </c>
      <c r="AA131">
        <v>167706942511347.94</v>
      </c>
      <c r="AB131">
        <v>169391006233371.44</v>
      </c>
      <c r="AC131">
        <v>171075069955394.94</v>
      </c>
      <c r="AD131">
        <v>172759133677418.44</v>
      </c>
      <c r="AE131">
        <v>174443197399441.94</v>
      </c>
      <c r="AF131">
        <v>176127261121465.44</v>
      </c>
      <c r="AG131">
        <v>177811324843488.94</v>
      </c>
      <c r="AH131">
        <v>179495388565512.44</v>
      </c>
      <c r="AI131">
        <v>181179452287535.94</v>
      </c>
      <c r="AJ131">
        <v>182863516009559.44</v>
      </c>
      <c r="AK131">
        <v>184547579731582.94</v>
      </c>
      <c r="AL131">
        <v>186231643453606.44</v>
      </c>
      <c r="AM131">
        <v>187915707175629.94</v>
      </c>
    </row>
    <row r="132" spans="1:39" x14ac:dyDescent="0.25">
      <c r="A132" s="12" t="s">
        <v>2</v>
      </c>
      <c r="B132" t="s">
        <v>238</v>
      </c>
      <c r="C132" t="s">
        <v>217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</row>
    <row r="133" spans="1:39" x14ac:dyDescent="0.25">
      <c r="A133" s="12" t="s">
        <v>3</v>
      </c>
      <c r="B133" t="s">
        <v>239</v>
      </c>
      <c r="C133" t="s">
        <v>217</v>
      </c>
      <c r="D133">
        <v>54243795961874.313</v>
      </c>
      <c r="E133">
        <v>56088085024578.047</v>
      </c>
      <c r="F133">
        <v>62868559519812.344</v>
      </c>
      <c r="G133">
        <v>69649034015046.625</v>
      </c>
      <c r="H133">
        <v>76429508510280.938</v>
      </c>
      <c r="I133">
        <v>83209983005515.203</v>
      </c>
      <c r="J133">
        <v>89990457500749.516</v>
      </c>
      <c r="K133">
        <v>96716688200021.922</v>
      </c>
      <c r="L133">
        <v>103442918899294.34</v>
      </c>
      <c r="M133">
        <v>110169149598566.78</v>
      </c>
      <c r="N133">
        <v>116895380297839.17</v>
      </c>
      <c r="O133">
        <v>116895380297839.17</v>
      </c>
      <c r="P133">
        <v>116895380297839.17</v>
      </c>
      <c r="Q133">
        <v>116895380297839.17</v>
      </c>
      <c r="R133">
        <v>116895380297839.17</v>
      </c>
      <c r="S133">
        <v>116895380297839.17</v>
      </c>
      <c r="T133">
        <v>116895380297839.17</v>
      </c>
      <c r="U133">
        <v>116895380297839.17</v>
      </c>
      <c r="V133">
        <v>116895380297839.17</v>
      </c>
      <c r="W133">
        <v>116895380297839.17</v>
      </c>
      <c r="X133">
        <v>118118331334070.52</v>
      </c>
      <c r="Y133">
        <v>119341282370301.86</v>
      </c>
      <c r="Z133">
        <v>120564233406533.2</v>
      </c>
      <c r="AA133">
        <v>121787184442764.55</v>
      </c>
      <c r="AB133">
        <v>123010135478995.89</v>
      </c>
      <c r="AC133">
        <v>124233086515227.23</v>
      </c>
      <c r="AD133">
        <v>125456037551458.58</v>
      </c>
      <c r="AE133">
        <v>126678988587689.92</v>
      </c>
      <c r="AF133">
        <v>127901939623921.27</v>
      </c>
      <c r="AG133">
        <v>129124890660152.61</v>
      </c>
      <c r="AH133">
        <v>130347841696383.95</v>
      </c>
      <c r="AI133">
        <v>131570792732615.3</v>
      </c>
      <c r="AJ133">
        <v>132793743768846.64</v>
      </c>
      <c r="AK133">
        <v>134016694805077.98</v>
      </c>
      <c r="AL133">
        <v>135239645841309.33</v>
      </c>
      <c r="AM133">
        <v>136462596877540.67</v>
      </c>
    </row>
    <row r="134" spans="1:39" x14ac:dyDescent="0.25">
      <c r="A134" s="12" t="s">
        <v>4</v>
      </c>
      <c r="B134" t="s">
        <v>240</v>
      </c>
      <c r="C134" t="s">
        <v>217</v>
      </c>
      <c r="D134">
        <v>792167615913998.63</v>
      </c>
      <c r="E134">
        <v>829168365494164.88</v>
      </c>
      <c r="F134">
        <v>878739712957749.13</v>
      </c>
      <c r="G134">
        <v>922760791936819</v>
      </c>
      <c r="H134">
        <v>972613202044254.63</v>
      </c>
      <c r="I134">
        <v>1029312613990881.8</v>
      </c>
      <c r="J134">
        <v>1093412721258384.1</v>
      </c>
      <c r="K134">
        <v>1151064813035897.3</v>
      </c>
      <c r="L134">
        <v>1217272571945797.3</v>
      </c>
      <c r="M134">
        <v>1281184189176715.8</v>
      </c>
      <c r="N134">
        <v>1351506920200286</v>
      </c>
      <c r="O134">
        <v>1422753050826373</v>
      </c>
      <c r="P134">
        <v>1500177538792306.5</v>
      </c>
      <c r="Q134">
        <v>1500177538793888.8</v>
      </c>
      <c r="R134">
        <v>1500177538792543.3</v>
      </c>
      <c r="S134">
        <v>1500177538792543.3</v>
      </c>
      <c r="T134">
        <v>1500177538792544.8</v>
      </c>
      <c r="U134">
        <v>1500177538792728.3</v>
      </c>
      <c r="V134">
        <v>1500617699878408.5</v>
      </c>
      <c r="W134">
        <v>1500617700547321.5</v>
      </c>
      <c r="X134">
        <v>1526376348602005.5</v>
      </c>
      <c r="Y134">
        <v>1552134996656689.5</v>
      </c>
      <c r="Z134">
        <v>1577893644711373.5</v>
      </c>
      <c r="AA134">
        <v>1603652292766057.5</v>
      </c>
      <c r="AB134">
        <v>1629410940820741.5</v>
      </c>
      <c r="AC134">
        <v>1655169588875425.5</v>
      </c>
      <c r="AD134">
        <v>1680928236930109.5</v>
      </c>
      <c r="AE134">
        <v>1706686884984793.5</v>
      </c>
      <c r="AF134">
        <v>1732445533039477.5</v>
      </c>
      <c r="AG134">
        <v>1758204181094161.5</v>
      </c>
      <c r="AH134">
        <v>1783962829148845.5</v>
      </c>
      <c r="AI134">
        <v>1809721477203529.5</v>
      </c>
      <c r="AJ134">
        <v>1835480125258213.5</v>
      </c>
      <c r="AK134">
        <v>1861238773312897.5</v>
      </c>
      <c r="AL134">
        <v>1886997421367581.5</v>
      </c>
      <c r="AM134">
        <v>1912756069422265.5</v>
      </c>
    </row>
    <row r="135" spans="1:39" x14ac:dyDescent="0.25">
      <c r="A135" s="12" t="s">
        <v>16</v>
      </c>
      <c r="B135" t="s">
        <v>241</v>
      </c>
      <c r="C135" t="s">
        <v>217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</row>
    <row r="136" spans="1:39" x14ac:dyDescent="0.25">
      <c r="A136" s="12" t="s">
        <v>5</v>
      </c>
      <c r="B136" t="s">
        <v>242</v>
      </c>
      <c r="C136" t="s">
        <v>217</v>
      </c>
      <c r="D136">
        <v>347658295047183.94</v>
      </c>
      <c r="E136">
        <v>352978821883513.44</v>
      </c>
      <c r="F136">
        <v>359345812428331.81</v>
      </c>
      <c r="G136">
        <v>365712889897700.13</v>
      </c>
      <c r="H136">
        <v>384446658000642.5</v>
      </c>
      <c r="I136">
        <v>390813648266069.44</v>
      </c>
      <c r="J136">
        <v>401270282697924.5</v>
      </c>
      <c r="K136">
        <v>412676861328288.5</v>
      </c>
      <c r="L136">
        <v>424083439961302.13</v>
      </c>
      <c r="M136">
        <v>435490219692447.19</v>
      </c>
      <c r="N136">
        <v>446896597856168.56</v>
      </c>
      <c r="O136">
        <v>456088643322718.5</v>
      </c>
      <c r="P136">
        <v>465280889893618.56</v>
      </c>
      <c r="Q136">
        <v>474472935359821.38</v>
      </c>
      <c r="R136">
        <v>483664980827388.94</v>
      </c>
      <c r="S136">
        <v>496831537572983.81</v>
      </c>
      <c r="T136">
        <v>496831537572999.31</v>
      </c>
      <c r="U136">
        <v>496831537572993.38</v>
      </c>
      <c r="V136">
        <v>496831537572988.25</v>
      </c>
      <c r="W136">
        <v>496831537572978.44</v>
      </c>
      <c r="X136">
        <v>503445000992221.75</v>
      </c>
      <c r="Y136">
        <v>510058464411465.06</v>
      </c>
      <c r="Z136">
        <v>516671927830708.38</v>
      </c>
      <c r="AA136">
        <v>523285391249951.69</v>
      </c>
      <c r="AB136">
        <v>529898854669195</v>
      </c>
      <c r="AC136">
        <v>536512318088438.31</v>
      </c>
      <c r="AD136">
        <v>543125781507681.63</v>
      </c>
      <c r="AE136">
        <v>549739244926924.94</v>
      </c>
      <c r="AF136">
        <v>556352708346168.25</v>
      </c>
      <c r="AG136">
        <v>562966171765411.5</v>
      </c>
      <c r="AH136">
        <v>569579635184654.75</v>
      </c>
      <c r="AI136">
        <v>576193098603898</v>
      </c>
      <c r="AJ136">
        <v>582806562023141.25</v>
      </c>
      <c r="AK136">
        <v>589420025442384.5</v>
      </c>
      <c r="AL136">
        <v>596033488861627.75</v>
      </c>
      <c r="AM136">
        <v>602646952280871</v>
      </c>
    </row>
    <row r="137" spans="1:39" x14ac:dyDescent="0.25">
      <c r="A137" s="12" t="s">
        <v>6</v>
      </c>
      <c r="B137" t="s">
        <v>243</v>
      </c>
      <c r="C137" t="s">
        <v>217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</row>
    <row r="138" spans="1:39" x14ac:dyDescent="0.25">
      <c r="A138" s="12" t="s">
        <v>7</v>
      </c>
      <c r="B138" t="s">
        <v>244</v>
      </c>
      <c r="C138" t="s">
        <v>217</v>
      </c>
      <c r="D138">
        <v>141544012164796</v>
      </c>
      <c r="E138">
        <v>146640620998940.59</v>
      </c>
      <c r="F138">
        <v>157441075953335.03</v>
      </c>
      <c r="G138">
        <v>167799481812780.06</v>
      </c>
      <c r="H138">
        <v>179607285131177.22</v>
      </c>
      <c r="I138">
        <v>190975461032341.16</v>
      </c>
      <c r="J138">
        <v>203258795134394.03</v>
      </c>
      <c r="K138">
        <v>215053468935344.31</v>
      </c>
      <c r="L138">
        <v>227529566374939.59</v>
      </c>
      <c r="M138">
        <v>239822801606360.78</v>
      </c>
      <c r="N138">
        <v>252626623654902.41</v>
      </c>
      <c r="O138">
        <v>259033192981863.38</v>
      </c>
      <c r="P138">
        <v>265931859033740.66</v>
      </c>
      <c r="Q138">
        <v>266663967584761.53</v>
      </c>
      <c r="R138">
        <v>267396076135657.91</v>
      </c>
      <c r="S138">
        <v>268444738135289.44</v>
      </c>
      <c r="T138">
        <v>268444738135290.81</v>
      </c>
      <c r="U138">
        <v>268444738135304.94</v>
      </c>
      <c r="V138">
        <v>268479795152350.66</v>
      </c>
      <c r="W138">
        <v>268479795205626.06</v>
      </c>
      <c r="X138">
        <v>272202543281143</v>
      </c>
      <c r="Y138">
        <v>275925291356659.94</v>
      </c>
      <c r="Z138">
        <v>279648039432176.88</v>
      </c>
      <c r="AA138">
        <v>283370787507693.81</v>
      </c>
      <c r="AB138">
        <v>287093535583210.75</v>
      </c>
      <c r="AC138">
        <v>290816283658727.69</v>
      </c>
      <c r="AD138">
        <v>294539031734244.63</v>
      </c>
      <c r="AE138">
        <v>298261779809761.56</v>
      </c>
      <c r="AF138">
        <v>301984527885278.5</v>
      </c>
      <c r="AG138">
        <v>305707275960795.44</v>
      </c>
      <c r="AH138">
        <v>309430024036312.38</v>
      </c>
      <c r="AI138">
        <v>313152772111829.31</v>
      </c>
      <c r="AJ138">
        <v>316875520187346.25</v>
      </c>
      <c r="AK138">
        <v>320598268262863.19</v>
      </c>
      <c r="AL138">
        <v>324321016338380.13</v>
      </c>
      <c r="AM138">
        <v>328043764413897.06</v>
      </c>
    </row>
    <row r="139" spans="1:39" x14ac:dyDescent="0.25">
      <c r="A139" s="12" t="s">
        <v>1</v>
      </c>
      <c r="B139" t="s">
        <v>237</v>
      </c>
      <c r="C139" t="s">
        <v>169</v>
      </c>
      <c r="D139">
        <v>153657236771784.56</v>
      </c>
      <c r="E139">
        <v>159455623056361.88</v>
      </c>
      <c r="F139">
        <v>163804412808209.16</v>
      </c>
      <c r="G139">
        <v>169602799092786.5</v>
      </c>
      <c r="H139">
        <v>175401185377363.81</v>
      </c>
      <c r="I139">
        <v>179749975129211.13</v>
      </c>
      <c r="J139">
        <v>185548361413788.38</v>
      </c>
      <c r="K139">
        <v>192796344231095.72</v>
      </c>
      <c r="L139">
        <v>198594730515673.06</v>
      </c>
      <c r="M139">
        <v>204393116800250.38</v>
      </c>
      <c r="N139">
        <v>210191503084827.69</v>
      </c>
      <c r="O139">
        <v>217439486055792.22</v>
      </c>
      <c r="P139">
        <v>223237872340369.53</v>
      </c>
      <c r="Q139">
        <v>223237872340369.53</v>
      </c>
      <c r="R139">
        <v>223237872340369.53</v>
      </c>
      <c r="S139">
        <v>223237872340369.53</v>
      </c>
      <c r="T139">
        <v>223237872340369.53</v>
      </c>
      <c r="U139">
        <v>223237872340369.53</v>
      </c>
      <c r="V139">
        <v>223237872340369.53</v>
      </c>
      <c r="W139">
        <v>223237872340369.53</v>
      </c>
      <c r="X139">
        <v>225478157960796.47</v>
      </c>
      <c r="Y139">
        <v>227718443581223.41</v>
      </c>
      <c r="Z139">
        <v>229958729201650.34</v>
      </c>
      <c r="AA139">
        <v>232199014822077.28</v>
      </c>
      <c r="AB139">
        <v>234439300442504.22</v>
      </c>
      <c r="AC139">
        <v>236679586062931.16</v>
      </c>
      <c r="AD139">
        <v>238919871683358.09</v>
      </c>
      <c r="AE139">
        <v>241160157303785.03</v>
      </c>
      <c r="AF139">
        <v>243400442924211.97</v>
      </c>
      <c r="AG139">
        <v>245640728544638.91</v>
      </c>
      <c r="AH139">
        <v>247881014165065.84</v>
      </c>
      <c r="AI139">
        <v>250121299785492.78</v>
      </c>
      <c r="AJ139">
        <v>252361585405919.72</v>
      </c>
      <c r="AK139">
        <v>254601871026346.66</v>
      </c>
      <c r="AL139">
        <v>256842156646773.59</v>
      </c>
      <c r="AM139">
        <v>259082442267200.53</v>
      </c>
    </row>
    <row r="140" spans="1:39" x14ac:dyDescent="0.25">
      <c r="A140" s="12" t="s">
        <v>2</v>
      </c>
      <c r="B140" t="s">
        <v>238</v>
      </c>
      <c r="C140" t="s">
        <v>169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</row>
    <row r="141" spans="1:39" x14ac:dyDescent="0.25">
      <c r="A141" s="12" t="s">
        <v>3</v>
      </c>
      <c r="B141" t="s">
        <v>239</v>
      </c>
      <c r="C141" t="s">
        <v>169</v>
      </c>
      <c r="D141">
        <v>111584421941414.98</v>
      </c>
      <c r="E141">
        <v>115795154838548.5</v>
      </c>
      <c r="F141">
        <v>118953204539294.73</v>
      </c>
      <c r="G141">
        <v>123163937436428.3</v>
      </c>
      <c r="H141">
        <v>127374670333561.81</v>
      </c>
      <c r="I141">
        <v>130532720034308.08</v>
      </c>
      <c r="J141">
        <v>134743452931441.56</v>
      </c>
      <c r="K141">
        <v>140006869024962.38</v>
      </c>
      <c r="L141">
        <v>144217601922095.91</v>
      </c>
      <c r="M141">
        <v>148428334819229.44</v>
      </c>
      <c r="N141">
        <v>152639067716362.97</v>
      </c>
      <c r="O141">
        <v>157902483921468.16</v>
      </c>
      <c r="P141">
        <v>162113216818601.69</v>
      </c>
      <c r="Q141">
        <v>162113216818601.69</v>
      </c>
      <c r="R141">
        <v>162113216818601.69</v>
      </c>
      <c r="S141">
        <v>162113216818601.69</v>
      </c>
      <c r="T141">
        <v>162113216818601.69</v>
      </c>
      <c r="U141">
        <v>162113216818601.69</v>
      </c>
      <c r="V141">
        <v>162113216818601.69</v>
      </c>
      <c r="W141">
        <v>162113216818601.69</v>
      </c>
      <c r="X141">
        <v>163740090900102.22</v>
      </c>
      <c r="Y141">
        <v>165366964981602.75</v>
      </c>
      <c r="Z141">
        <v>166993839063103.28</v>
      </c>
      <c r="AA141">
        <v>168620713144603.81</v>
      </c>
      <c r="AB141">
        <v>170247587226104.34</v>
      </c>
      <c r="AC141">
        <v>171874461307604.88</v>
      </c>
      <c r="AD141">
        <v>173501335389105.41</v>
      </c>
      <c r="AE141">
        <v>175128209470605.94</v>
      </c>
      <c r="AF141">
        <v>176755083552106.47</v>
      </c>
      <c r="AG141">
        <v>178381957633607</v>
      </c>
      <c r="AH141">
        <v>180008831715107.53</v>
      </c>
      <c r="AI141">
        <v>181635705796608.06</v>
      </c>
      <c r="AJ141">
        <v>183262579878108.59</v>
      </c>
      <c r="AK141">
        <v>184889453959609.13</v>
      </c>
      <c r="AL141">
        <v>186516328041109.66</v>
      </c>
      <c r="AM141">
        <v>188143202122610.19</v>
      </c>
    </row>
    <row r="142" spans="1:39" x14ac:dyDescent="0.25">
      <c r="A142" s="12" t="s">
        <v>4</v>
      </c>
      <c r="B142" t="s">
        <v>240</v>
      </c>
      <c r="C142" t="s">
        <v>169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</row>
    <row r="143" spans="1:39" x14ac:dyDescent="0.25">
      <c r="A143" s="12" t="s">
        <v>16</v>
      </c>
      <c r="B143" t="s">
        <v>241</v>
      </c>
      <c r="C143" t="s">
        <v>169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</row>
    <row r="144" spans="1:39" x14ac:dyDescent="0.25">
      <c r="A144" s="12" t="s">
        <v>5</v>
      </c>
      <c r="B144" t="s">
        <v>242</v>
      </c>
      <c r="C144" t="s">
        <v>169</v>
      </c>
      <c r="D144">
        <v>118384692271340</v>
      </c>
      <c r="E144">
        <v>118384692271339.94</v>
      </c>
      <c r="F144">
        <v>118384692271339.97</v>
      </c>
      <c r="G144">
        <v>118384692271339.55</v>
      </c>
      <c r="H144">
        <v>118384692271340</v>
      </c>
      <c r="I144">
        <v>118384692271339.95</v>
      </c>
      <c r="J144">
        <v>118384692271339.91</v>
      </c>
      <c r="K144">
        <v>118384692271340</v>
      </c>
      <c r="L144">
        <v>118384692271339.5</v>
      </c>
      <c r="M144">
        <v>118384692271340.13</v>
      </c>
      <c r="N144">
        <v>118384692271339.86</v>
      </c>
      <c r="O144">
        <v>118384692271340</v>
      </c>
      <c r="P144">
        <v>118384692271339.98</v>
      </c>
      <c r="Q144">
        <v>118384692271339.98</v>
      </c>
      <c r="R144">
        <v>118384692271340</v>
      </c>
      <c r="S144">
        <v>118384692271340</v>
      </c>
      <c r="T144">
        <v>118384692271340.02</v>
      </c>
      <c r="U144">
        <v>118384692271340.14</v>
      </c>
      <c r="V144">
        <v>118384692271340.22</v>
      </c>
      <c r="W144">
        <v>118384692271340.44</v>
      </c>
      <c r="X144">
        <v>118384692271340.52</v>
      </c>
      <c r="Y144">
        <v>118384692271340.59</v>
      </c>
      <c r="Z144">
        <v>118384692271340.67</v>
      </c>
      <c r="AA144">
        <v>118384692271340.75</v>
      </c>
      <c r="AB144">
        <v>118384692271340.83</v>
      </c>
      <c r="AC144">
        <v>118384692271340.91</v>
      </c>
      <c r="AD144">
        <v>118384692271340.98</v>
      </c>
      <c r="AE144">
        <v>118384692271341.06</v>
      </c>
      <c r="AF144">
        <v>118384692271341.14</v>
      </c>
      <c r="AG144">
        <v>118384692271341.22</v>
      </c>
      <c r="AH144">
        <v>118384692271341.3</v>
      </c>
      <c r="AI144">
        <v>118384692271341.38</v>
      </c>
      <c r="AJ144">
        <v>118384692271341.45</v>
      </c>
      <c r="AK144">
        <v>118384692271341.53</v>
      </c>
      <c r="AL144">
        <v>118384692271341.61</v>
      </c>
      <c r="AM144">
        <v>118384692271341.69</v>
      </c>
    </row>
    <row r="145" spans="1:39" x14ac:dyDescent="0.25">
      <c r="A145" s="12" t="s">
        <v>6</v>
      </c>
      <c r="B145" t="s">
        <v>243</v>
      </c>
      <c r="C145" t="s">
        <v>169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</row>
    <row r="146" spans="1:39" x14ac:dyDescent="0.25">
      <c r="A146" s="12" t="s">
        <v>7</v>
      </c>
      <c r="B146" t="s">
        <v>244</v>
      </c>
      <c r="C146" t="s">
        <v>169</v>
      </c>
      <c r="D146">
        <v>294404164775670.75</v>
      </c>
      <c r="E146">
        <v>300810431868039.38</v>
      </c>
      <c r="F146">
        <v>305615132229757.38</v>
      </c>
      <c r="G146">
        <v>312021399322125.88</v>
      </c>
      <c r="H146">
        <v>318427666414494.75</v>
      </c>
      <c r="I146">
        <v>323232366776212.75</v>
      </c>
      <c r="J146">
        <v>329638633868581.38</v>
      </c>
      <c r="K146">
        <v>337646467691600.75</v>
      </c>
      <c r="L146">
        <v>344052734783969.13</v>
      </c>
      <c r="M146">
        <v>350459001876338.06</v>
      </c>
      <c r="N146">
        <v>356865268968706.69</v>
      </c>
      <c r="O146">
        <v>364873102961492.13</v>
      </c>
      <c r="P146">
        <v>371279370053860.69</v>
      </c>
      <c r="Q146">
        <v>371279370053860.69</v>
      </c>
      <c r="R146">
        <v>371279370053860.69</v>
      </c>
      <c r="S146">
        <v>371279370053860.69</v>
      </c>
      <c r="T146">
        <v>371279370053860.75</v>
      </c>
      <c r="U146">
        <v>371279370053860.75</v>
      </c>
      <c r="V146">
        <v>371279370053860.81</v>
      </c>
      <c r="W146">
        <v>371279370053860.94</v>
      </c>
      <c r="X146">
        <v>373754518714760.19</v>
      </c>
      <c r="Y146">
        <v>376229667375659.44</v>
      </c>
      <c r="Z146">
        <v>378704816036558.69</v>
      </c>
      <c r="AA146">
        <v>381179964697457.94</v>
      </c>
      <c r="AB146">
        <v>383655113358357.19</v>
      </c>
      <c r="AC146">
        <v>386130262019256.44</v>
      </c>
      <c r="AD146">
        <v>388605410680155.69</v>
      </c>
      <c r="AE146">
        <v>391080559341054.94</v>
      </c>
      <c r="AF146">
        <v>393555708001954.19</v>
      </c>
      <c r="AG146">
        <v>396030856662853.44</v>
      </c>
      <c r="AH146">
        <v>398506005323752.69</v>
      </c>
      <c r="AI146">
        <v>400981153984651.94</v>
      </c>
      <c r="AJ146">
        <v>403456302645551.19</v>
      </c>
      <c r="AK146">
        <v>405931451306450.44</v>
      </c>
      <c r="AL146">
        <v>408406599967349.69</v>
      </c>
      <c r="AM146">
        <v>410881748628248.94</v>
      </c>
    </row>
    <row r="147" spans="1:39" x14ac:dyDescent="0.25">
      <c r="A147" s="12" t="s">
        <v>1</v>
      </c>
      <c r="B147" t="s">
        <v>237</v>
      </c>
      <c r="C147" t="s">
        <v>216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</row>
    <row r="148" spans="1:39" x14ac:dyDescent="0.25">
      <c r="A148" s="12" t="s">
        <v>2</v>
      </c>
      <c r="B148" t="s">
        <v>238</v>
      </c>
      <c r="C148" t="s">
        <v>216</v>
      </c>
      <c r="D148">
        <v>3203643231472.9019</v>
      </c>
      <c r="E148">
        <v>1785674079661.5547</v>
      </c>
      <c r="F148">
        <v>1966851852389.5332</v>
      </c>
      <c r="G148">
        <v>2247712895912.7397</v>
      </c>
      <c r="H148">
        <v>2450547180715.0625</v>
      </c>
      <c r="I148">
        <v>2662304511321.1143</v>
      </c>
      <c r="J148">
        <v>2925591716275.4077</v>
      </c>
      <c r="K148">
        <v>3213372551567.7749</v>
      </c>
      <c r="L148">
        <v>3450283719658.3794</v>
      </c>
      <c r="M148">
        <v>3686830255584.3726</v>
      </c>
      <c r="N148">
        <v>3892644562506.9565</v>
      </c>
      <c r="O148">
        <v>4174019986465.9775</v>
      </c>
      <c r="P148">
        <v>4406946099379.4189</v>
      </c>
      <c r="Q148">
        <v>4406946099772.2344</v>
      </c>
      <c r="R148">
        <v>4406946099439.5557</v>
      </c>
      <c r="S148">
        <v>4406946099439.7559</v>
      </c>
      <c r="T148">
        <v>4406946099439.9395</v>
      </c>
      <c r="U148">
        <v>4406946099485.5059</v>
      </c>
      <c r="V148">
        <v>4406946159532.1367</v>
      </c>
      <c r="W148">
        <v>4406946328163.9873</v>
      </c>
      <c r="X148">
        <v>4493915656209.9512</v>
      </c>
      <c r="Y148">
        <v>4580884984255.916</v>
      </c>
      <c r="Z148">
        <v>4667854312301.8809</v>
      </c>
      <c r="AA148">
        <v>4754823640347.8457</v>
      </c>
      <c r="AB148">
        <v>4841792968393.8105</v>
      </c>
      <c r="AC148">
        <v>4928762296439.7754</v>
      </c>
      <c r="AD148">
        <v>5015731624485.7402</v>
      </c>
      <c r="AE148">
        <v>5102700952531.7051</v>
      </c>
      <c r="AF148">
        <v>5189670280577.6699</v>
      </c>
      <c r="AG148">
        <v>5276639608623.6348</v>
      </c>
      <c r="AH148">
        <v>5363608936669.5996</v>
      </c>
      <c r="AI148">
        <v>5450578264715.5645</v>
      </c>
      <c r="AJ148">
        <v>5537547592761.5293</v>
      </c>
      <c r="AK148">
        <v>5624516920807.4941</v>
      </c>
      <c r="AL148">
        <v>5711486248853.459</v>
      </c>
      <c r="AM148">
        <v>5798455576899.4238</v>
      </c>
    </row>
    <row r="149" spans="1:39" x14ac:dyDescent="0.25">
      <c r="A149" s="12" t="s">
        <v>3</v>
      </c>
      <c r="B149" t="s">
        <v>239</v>
      </c>
      <c r="C149" t="s">
        <v>216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</row>
    <row r="150" spans="1:39" x14ac:dyDescent="0.25">
      <c r="A150" s="12" t="s">
        <v>4</v>
      </c>
      <c r="B150" t="s">
        <v>240</v>
      </c>
      <c r="C150" t="s">
        <v>216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</row>
    <row r="151" spans="1:39" x14ac:dyDescent="0.25">
      <c r="A151" s="12" t="s">
        <v>16</v>
      </c>
      <c r="B151" t="s">
        <v>241</v>
      </c>
      <c r="C151" t="s">
        <v>216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</row>
    <row r="152" spans="1:39" x14ac:dyDescent="0.25">
      <c r="A152" s="12" t="s">
        <v>5</v>
      </c>
      <c r="B152" t="s">
        <v>242</v>
      </c>
      <c r="C152" t="s">
        <v>216</v>
      </c>
      <c r="D152">
        <v>8295213000000</v>
      </c>
      <c r="E152">
        <v>8295212999999.9502</v>
      </c>
      <c r="F152">
        <v>8295212999999.9521</v>
      </c>
      <c r="G152">
        <v>8295212999999.5137</v>
      </c>
      <c r="H152">
        <v>8295213000000</v>
      </c>
      <c r="I152">
        <v>8295212999999.9648</v>
      </c>
      <c r="J152">
        <v>8295212999999.8887</v>
      </c>
      <c r="K152">
        <v>8295213000000</v>
      </c>
      <c r="L152">
        <v>8295212999999.3896</v>
      </c>
      <c r="M152">
        <v>8295213000000.1855</v>
      </c>
      <c r="N152">
        <v>8295213000000.6436</v>
      </c>
      <c r="O152">
        <v>8295213000000</v>
      </c>
      <c r="P152">
        <v>8295213000000.2471</v>
      </c>
      <c r="Q152">
        <v>8295212999999.9756</v>
      </c>
      <c r="R152">
        <v>8295212999999.9951</v>
      </c>
      <c r="S152">
        <v>8295212999999.9951</v>
      </c>
      <c r="T152">
        <v>8295213000000</v>
      </c>
      <c r="U152">
        <v>8295213000000.1709</v>
      </c>
      <c r="V152">
        <v>8295213000000.2246</v>
      </c>
      <c r="W152">
        <v>8295213000000.4834</v>
      </c>
      <c r="X152">
        <v>8295213000000.583</v>
      </c>
      <c r="Y152">
        <v>8295213000000.6826</v>
      </c>
      <c r="Z152">
        <v>8295213000000.7822</v>
      </c>
      <c r="AA152">
        <v>8295213000000.8818</v>
      </c>
      <c r="AB152">
        <v>8295213000000.9814</v>
      </c>
      <c r="AC152">
        <v>8295213000001.0811</v>
      </c>
      <c r="AD152">
        <v>8295213000001.1807</v>
      </c>
      <c r="AE152">
        <v>8295213000001.2803</v>
      </c>
      <c r="AF152">
        <v>8295213000001.3799</v>
      </c>
      <c r="AG152">
        <v>8295213000001.4795</v>
      </c>
      <c r="AH152">
        <v>8295213000001.5791</v>
      </c>
      <c r="AI152">
        <v>8295213000001.6787</v>
      </c>
      <c r="AJ152">
        <v>8295213000001.7783</v>
      </c>
      <c r="AK152">
        <v>8295213000001.8779</v>
      </c>
      <c r="AL152">
        <v>8295213000001.9775</v>
      </c>
      <c r="AM152">
        <v>8295213000002.0771</v>
      </c>
    </row>
    <row r="153" spans="1:39" x14ac:dyDescent="0.25">
      <c r="A153" s="12" t="s">
        <v>6</v>
      </c>
      <c r="B153" t="s">
        <v>243</v>
      </c>
      <c r="C153" t="s">
        <v>216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</row>
    <row r="154" spans="1:39" x14ac:dyDescent="0.25">
      <c r="A154" s="12" t="s">
        <v>7</v>
      </c>
      <c r="B154" t="s">
        <v>244</v>
      </c>
      <c r="C154" t="s">
        <v>216</v>
      </c>
      <c r="D154">
        <v>211766398401868.09</v>
      </c>
      <c r="E154">
        <v>216060686489521.59</v>
      </c>
      <c r="F154">
        <v>219535306242738.31</v>
      </c>
      <c r="G154">
        <v>224176147652675.78</v>
      </c>
      <c r="H154">
        <v>228801071972997.31</v>
      </c>
      <c r="I154">
        <v>232281929811342.03</v>
      </c>
      <c r="J154">
        <v>236919186241357.56</v>
      </c>
      <c r="K154">
        <v>242707325997180.47</v>
      </c>
      <c r="L154">
        <v>247339201840466.84</v>
      </c>
      <c r="M154">
        <v>251971003300517.06</v>
      </c>
      <c r="N154">
        <v>256596535531251.97</v>
      </c>
      <c r="O154">
        <v>262383368734932.19</v>
      </c>
      <c r="P154">
        <v>267014431645816.78</v>
      </c>
      <c r="Q154">
        <v>267014431645896.84</v>
      </c>
      <c r="R154">
        <v>267014431645828.97</v>
      </c>
      <c r="S154">
        <v>267014431645829</v>
      </c>
      <c r="T154">
        <v>267014431645829.06</v>
      </c>
      <c r="U154">
        <v>267014431645838.38</v>
      </c>
      <c r="V154">
        <v>267014431658087.63</v>
      </c>
      <c r="W154">
        <v>267014431692487.72</v>
      </c>
      <c r="X154">
        <v>268803088951762.34</v>
      </c>
      <c r="Y154">
        <v>270591746211036.97</v>
      </c>
      <c r="Z154">
        <v>272380403470311.59</v>
      </c>
      <c r="AA154">
        <v>274169060729586.22</v>
      </c>
      <c r="AB154">
        <v>275957717988860.84</v>
      </c>
      <c r="AC154">
        <v>277746375248135.47</v>
      </c>
      <c r="AD154">
        <v>279535032507410.09</v>
      </c>
      <c r="AE154">
        <v>281323689766684.72</v>
      </c>
      <c r="AF154">
        <v>283112347025959.38</v>
      </c>
      <c r="AG154">
        <v>284901004285234</v>
      </c>
      <c r="AH154">
        <v>286689661544508.63</v>
      </c>
      <c r="AI154">
        <v>288478318803783.25</v>
      </c>
      <c r="AJ154">
        <v>290266976063057.88</v>
      </c>
      <c r="AK154">
        <v>292055633322332.5</v>
      </c>
      <c r="AL154">
        <v>293844290581607.13</v>
      </c>
      <c r="AM154">
        <v>295632947840881.75</v>
      </c>
    </row>
    <row r="155" spans="1:39" x14ac:dyDescent="0.25">
      <c r="A155" s="12" t="s">
        <v>1</v>
      </c>
      <c r="B155" t="s">
        <v>237</v>
      </c>
      <c r="C155" t="s">
        <v>245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</row>
    <row r="156" spans="1:39" x14ac:dyDescent="0.25">
      <c r="A156" s="12" t="s">
        <v>2</v>
      </c>
      <c r="B156" t="s">
        <v>238</v>
      </c>
      <c r="C156" t="s">
        <v>245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</row>
    <row r="157" spans="1:39" x14ac:dyDescent="0.25">
      <c r="A157" s="12" t="s">
        <v>3</v>
      </c>
      <c r="B157" t="s">
        <v>239</v>
      </c>
      <c r="C157" t="s">
        <v>245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</row>
    <row r="158" spans="1:39" x14ac:dyDescent="0.25">
      <c r="A158" s="12" t="s">
        <v>4</v>
      </c>
      <c r="B158" t="s">
        <v>240</v>
      </c>
      <c r="C158" t="s">
        <v>245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</row>
    <row r="159" spans="1:39" x14ac:dyDescent="0.25">
      <c r="A159" s="12" t="s">
        <v>16</v>
      </c>
      <c r="B159" t="s">
        <v>241</v>
      </c>
      <c r="C159" t="s">
        <v>245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</row>
    <row r="160" spans="1:39" x14ac:dyDescent="0.25">
      <c r="A160" s="12" t="s">
        <v>5</v>
      </c>
      <c r="B160" t="s">
        <v>242</v>
      </c>
      <c r="C160" t="s">
        <v>245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</row>
    <row r="161" spans="1:39" x14ac:dyDescent="0.25">
      <c r="A161" s="12" t="s">
        <v>6</v>
      </c>
      <c r="B161" t="s">
        <v>243</v>
      </c>
      <c r="C161" t="s">
        <v>245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</row>
    <row r="162" spans="1:39" x14ac:dyDescent="0.25">
      <c r="A162" s="12" t="s">
        <v>7</v>
      </c>
      <c r="B162" t="s">
        <v>244</v>
      </c>
      <c r="C162" t="s">
        <v>245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</row>
    <row r="163" spans="1:39" x14ac:dyDescent="0.25">
      <c r="A163" s="12" t="s">
        <v>1</v>
      </c>
      <c r="B163" t="s">
        <v>237</v>
      </c>
      <c r="C163" t="s">
        <v>246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</row>
    <row r="164" spans="1:39" x14ac:dyDescent="0.25">
      <c r="A164" s="12" t="s">
        <v>2</v>
      </c>
      <c r="B164" t="s">
        <v>238</v>
      </c>
      <c r="C164" t="s">
        <v>246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</row>
    <row r="165" spans="1:39" x14ac:dyDescent="0.25">
      <c r="A165" s="12" t="s">
        <v>3</v>
      </c>
      <c r="B165" t="s">
        <v>239</v>
      </c>
      <c r="C165" t="s">
        <v>246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</row>
    <row r="166" spans="1:39" x14ac:dyDescent="0.25">
      <c r="A166" s="12" t="s">
        <v>4</v>
      </c>
      <c r="B166" t="s">
        <v>240</v>
      </c>
      <c r="C166" t="s">
        <v>246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</row>
    <row r="167" spans="1:39" x14ac:dyDescent="0.25">
      <c r="A167" s="12" t="s">
        <v>16</v>
      </c>
      <c r="B167" t="s">
        <v>241</v>
      </c>
      <c r="C167" t="s">
        <v>246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</row>
    <row r="168" spans="1:39" x14ac:dyDescent="0.25">
      <c r="A168" s="12" t="s">
        <v>5</v>
      </c>
      <c r="B168" t="s">
        <v>242</v>
      </c>
      <c r="C168" t="s">
        <v>246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</row>
    <row r="169" spans="1:39" x14ac:dyDescent="0.25">
      <c r="A169" s="12" t="s">
        <v>6</v>
      </c>
      <c r="B169" t="s">
        <v>243</v>
      </c>
      <c r="C169" t="s">
        <v>246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</row>
    <row r="170" spans="1:39" x14ac:dyDescent="0.25">
      <c r="A170" s="12" t="s">
        <v>7</v>
      </c>
      <c r="B170" t="s">
        <v>244</v>
      </c>
      <c r="C170" t="s">
        <v>246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</row>
    <row r="171" spans="1:39" x14ac:dyDescent="0.25">
      <c r="A171" s="12" t="s">
        <v>1</v>
      </c>
      <c r="B171" t="s">
        <v>237</v>
      </c>
      <c r="C171" t="s">
        <v>247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</row>
    <row r="172" spans="1:39" x14ac:dyDescent="0.25">
      <c r="A172" s="12" t="s">
        <v>2</v>
      </c>
      <c r="B172" t="s">
        <v>238</v>
      </c>
      <c r="C172" t="s">
        <v>247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</row>
    <row r="173" spans="1:39" x14ac:dyDescent="0.25">
      <c r="A173" s="12" t="s">
        <v>3</v>
      </c>
      <c r="B173" t="s">
        <v>239</v>
      </c>
      <c r="C173" t="s">
        <v>247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</row>
    <row r="174" spans="1:39" x14ac:dyDescent="0.25">
      <c r="A174" s="12" t="s">
        <v>4</v>
      </c>
      <c r="B174" t="s">
        <v>240</v>
      </c>
      <c r="C174" t="s">
        <v>247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</row>
    <row r="175" spans="1:39" x14ac:dyDescent="0.25">
      <c r="A175" s="12" t="s">
        <v>16</v>
      </c>
      <c r="B175" t="s">
        <v>241</v>
      </c>
      <c r="C175" t="s">
        <v>247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</row>
    <row r="176" spans="1:39" x14ac:dyDescent="0.25">
      <c r="A176" s="12" t="s">
        <v>5</v>
      </c>
      <c r="B176" t="s">
        <v>242</v>
      </c>
      <c r="C176" t="s">
        <v>247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</row>
    <row r="177" spans="1:39" x14ac:dyDescent="0.25">
      <c r="A177" s="12" t="s">
        <v>6</v>
      </c>
      <c r="B177" t="s">
        <v>243</v>
      </c>
      <c r="C177" t="s">
        <v>247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</row>
    <row r="178" spans="1:39" x14ac:dyDescent="0.25">
      <c r="A178" s="12" t="s">
        <v>7</v>
      </c>
      <c r="B178" t="s">
        <v>244</v>
      </c>
      <c r="C178" t="s">
        <v>247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</row>
    <row r="179" spans="1:39" x14ac:dyDescent="0.25">
      <c r="A179" s="12" t="s">
        <v>1</v>
      </c>
      <c r="B179" t="s">
        <v>237</v>
      </c>
      <c r="C179" t="s">
        <v>201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</row>
    <row r="180" spans="1:39" x14ac:dyDescent="0.25">
      <c r="A180" s="12" t="s">
        <v>2</v>
      </c>
      <c r="B180" t="s">
        <v>238</v>
      </c>
      <c r="C180" t="s">
        <v>201</v>
      </c>
      <c r="D180">
        <v>478455000000000.13</v>
      </c>
      <c r="E180">
        <v>429026442994652.06</v>
      </c>
      <c r="F180">
        <v>552236319908917.13</v>
      </c>
      <c r="G180">
        <v>539422782774329.88</v>
      </c>
      <c r="H180">
        <v>674143095000000.13</v>
      </c>
      <c r="I180">
        <v>733949970023309</v>
      </c>
      <c r="J180">
        <v>793756844999999.63</v>
      </c>
      <c r="K180">
        <v>853085265000000.13</v>
      </c>
      <c r="L180">
        <v>912413684999998.13</v>
      </c>
      <c r="M180">
        <v>971742105054360.63</v>
      </c>
      <c r="N180">
        <v>1031070524999998.8</v>
      </c>
      <c r="O180">
        <v>1031070524999999.9</v>
      </c>
      <c r="P180">
        <v>1031070525000000.1</v>
      </c>
      <c r="Q180">
        <v>1031070524999997.4</v>
      </c>
      <c r="R180">
        <v>1031070524999999.4</v>
      </c>
      <c r="S180">
        <v>1031070524999999.4</v>
      </c>
      <c r="T180">
        <v>1031070524999999.4</v>
      </c>
      <c r="U180">
        <v>1031070524999999.1</v>
      </c>
      <c r="V180">
        <v>1031070524999304.1</v>
      </c>
      <c r="W180">
        <v>1031070524998323.9</v>
      </c>
      <c r="X180">
        <v>1041857510452717.1</v>
      </c>
      <c r="Y180">
        <v>1052644495907110.4</v>
      </c>
      <c r="Z180">
        <v>1063431481361503.6</v>
      </c>
      <c r="AA180">
        <v>1074218466815896.9</v>
      </c>
      <c r="AB180">
        <v>1085005452270290.1</v>
      </c>
      <c r="AC180">
        <v>1095792437724683.4</v>
      </c>
      <c r="AD180">
        <v>1106579423179076.6</v>
      </c>
      <c r="AE180">
        <v>1117366408633469.9</v>
      </c>
      <c r="AF180">
        <v>1128153394087863</v>
      </c>
      <c r="AG180">
        <v>1138940379542256.3</v>
      </c>
      <c r="AH180">
        <v>1149727364996649.5</v>
      </c>
      <c r="AI180">
        <v>1160514350451042.8</v>
      </c>
      <c r="AJ180">
        <v>1171301335905436</v>
      </c>
      <c r="AK180">
        <v>1182088321359829.3</v>
      </c>
      <c r="AL180">
        <v>1192875306814222.5</v>
      </c>
      <c r="AM180">
        <v>1203662292268615.8</v>
      </c>
    </row>
    <row r="181" spans="1:39" x14ac:dyDescent="0.25">
      <c r="A181" s="12" t="s">
        <v>3</v>
      </c>
      <c r="B181" t="s">
        <v>239</v>
      </c>
      <c r="C181" t="s">
        <v>201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</row>
    <row r="182" spans="1:39" x14ac:dyDescent="0.25">
      <c r="A182" s="12" t="s">
        <v>4</v>
      </c>
      <c r="B182" t="s">
        <v>240</v>
      </c>
      <c r="C182" t="s">
        <v>201</v>
      </c>
      <c r="D182">
        <v>703684616753218.13</v>
      </c>
      <c r="E182">
        <v>754700821613585.75</v>
      </c>
      <c r="F182">
        <v>785455751886299.5</v>
      </c>
      <c r="G182">
        <v>837433860748741.25</v>
      </c>
      <c r="H182">
        <v>881904746787524</v>
      </c>
      <c r="I182">
        <v>933257537527054.63</v>
      </c>
      <c r="J182">
        <v>990819061208999.5</v>
      </c>
      <c r="K182">
        <v>1041498679470218.9</v>
      </c>
      <c r="L182">
        <v>1099060203152197.5</v>
      </c>
      <c r="M182">
        <v>1156621726114151.8</v>
      </c>
      <c r="N182">
        <v>1220728568617667.8</v>
      </c>
      <c r="O182">
        <v>1284498824486359.5</v>
      </c>
      <c r="P182">
        <v>1355150985811466.8</v>
      </c>
      <c r="Q182">
        <v>1355150985811533</v>
      </c>
      <c r="R182">
        <v>1355150985811467.3</v>
      </c>
      <c r="S182">
        <v>1355150985811466.3</v>
      </c>
      <c r="T182">
        <v>1355150985811466.5</v>
      </c>
      <c r="U182">
        <v>1355150985811474.8</v>
      </c>
      <c r="V182">
        <v>1356312100883178</v>
      </c>
      <c r="W182">
        <v>1356312100883180.5</v>
      </c>
      <c r="X182">
        <v>1379698637040542.5</v>
      </c>
      <c r="Y182">
        <v>1403085173197904.5</v>
      </c>
      <c r="Z182">
        <v>1426471709355266.5</v>
      </c>
      <c r="AA182">
        <v>1449858245512628.5</v>
      </c>
      <c r="AB182">
        <v>1473244781669990.5</v>
      </c>
      <c r="AC182">
        <v>1496631317827352.5</v>
      </c>
      <c r="AD182">
        <v>1520017853984714.5</v>
      </c>
      <c r="AE182">
        <v>1543404390142076.5</v>
      </c>
      <c r="AF182">
        <v>1566790926299438.5</v>
      </c>
      <c r="AG182">
        <v>1590177462456800.5</v>
      </c>
      <c r="AH182">
        <v>1613563998614162.5</v>
      </c>
      <c r="AI182">
        <v>1636950534771524.5</v>
      </c>
      <c r="AJ182">
        <v>1660337070928886.5</v>
      </c>
      <c r="AK182">
        <v>1683723607086248.5</v>
      </c>
      <c r="AL182">
        <v>1707110143243610.5</v>
      </c>
      <c r="AM182">
        <v>1730496679400972.5</v>
      </c>
    </row>
    <row r="183" spans="1:39" x14ac:dyDescent="0.25">
      <c r="A183" s="12" t="s">
        <v>16</v>
      </c>
      <c r="B183" t="s">
        <v>241</v>
      </c>
      <c r="C183" t="s">
        <v>201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</row>
    <row r="184" spans="1:39" x14ac:dyDescent="0.25">
      <c r="A184" s="12" t="s">
        <v>5</v>
      </c>
      <c r="B184" t="s">
        <v>242</v>
      </c>
      <c r="C184" t="s">
        <v>201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</row>
    <row r="185" spans="1:39" x14ac:dyDescent="0.25">
      <c r="A185" s="12" t="s">
        <v>6</v>
      </c>
      <c r="B185" t="s">
        <v>243</v>
      </c>
      <c r="C185" t="s">
        <v>201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</row>
    <row r="186" spans="1:39" x14ac:dyDescent="0.25">
      <c r="A186" s="12" t="s">
        <v>7</v>
      </c>
      <c r="B186" t="s">
        <v>244</v>
      </c>
      <c r="C186" t="s">
        <v>201</v>
      </c>
      <c r="D186">
        <v>281670685414027.5</v>
      </c>
      <c r="E186">
        <v>282048977329112.56</v>
      </c>
      <c r="F186">
        <v>318734468751102.69</v>
      </c>
      <c r="G186">
        <v>328066286758209.13</v>
      </c>
      <c r="H186">
        <v>370762519013697.44</v>
      </c>
      <c r="I186">
        <v>397248746868752.5</v>
      </c>
      <c r="J186">
        <v>425214341480091.94</v>
      </c>
      <c r="K186">
        <v>451426168830227.13</v>
      </c>
      <c r="L186">
        <v>479277761051911.94</v>
      </c>
      <c r="M186">
        <v>507129353114988.81</v>
      </c>
      <c r="N186">
        <v>536540511057402.75</v>
      </c>
      <c r="O186">
        <v>551735172859615.63</v>
      </c>
      <c r="P186">
        <v>568569599541874.38</v>
      </c>
      <c r="Q186">
        <v>568569599541889.5</v>
      </c>
      <c r="R186">
        <v>568569599541874.25</v>
      </c>
      <c r="S186">
        <v>568569599541874</v>
      </c>
      <c r="T186">
        <v>568569599541874.13</v>
      </c>
      <c r="U186">
        <v>568569599541876</v>
      </c>
      <c r="V186">
        <v>568846260668244.13</v>
      </c>
      <c r="W186">
        <v>568846260668011.25</v>
      </c>
      <c r="X186">
        <v>576988851542202.13</v>
      </c>
      <c r="Y186">
        <v>585131442416393</v>
      </c>
      <c r="Z186">
        <v>593274033290583.88</v>
      </c>
      <c r="AA186">
        <v>601416624164774.75</v>
      </c>
      <c r="AB186">
        <v>609559215038965.63</v>
      </c>
      <c r="AC186">
        <v>617701805913156.5</v>
      </c>
      <c r="AD186">
        <v>625844396787347.38</v>
      </c>
      <c r="AE186">
        <v>633986987661538.25</v>
      </c>
      <c r="AF186">
        <v>642129578535729.13</v>
      </c>
      <c r="AG186">
        <v>650272169409920</v>
      </c>
      <c r="AH186">
        <v>658414760284110.88</v>
      </c>
      <c r="AI186">
        <v>666557351158301.75</v>
      </c>
      <c r="AJ186">
        <v>674699942032492.63</v>
      </c>
      <c r="AK186">
        <v>682842532906683.5</v>
      </c>
      <c r="AL186">
        <v>690985123780874.38</v>
      </c>
      <c r="AM186">
        <v>699127714655065.25</v>
      </c>
    </row>
    <row r="187" spans="1:39" x14ac:dyDescent="0.25">
      <c r="A187" s="12" t="s">
        <v>1</v>
      </c>
      <c r="B187" t="s">
        <v>237</v>
      </c>
      <c r="C187" t="s">
        <v>248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</row>
    <row r="188" spans="1:39" x14ac:dyDescent="0.25">
      <c r="A188" s="12" t="s">
        <v>2</v>
      </c>
      <c r="B188" t="s">
        <v>238</v>
      </c>
      <c r="C188" t="s">
        <v>248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</row>
    <row r="189" spans="1:39" x14ac:dyDescent="0.25">
      <c r="A189" s="12" t="s">
        <v>3</v>
      </c>
      <c r="B189" t="s">
        <v>239</v>
      </c>
      <c r="C189" t="s">
        <v>248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</row>
    <row r="190" spans="1:39" x14ac:dyDescent="0.25">
      <c r="A190" s="12" t="s">
        <v>4</v>
      </c>
      <c r="B190" t="s">
        <v>240</v>
      </c>
      <c r="C190" t="s">
        <v>248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</row>
    <row r="191" spans="1:39" x14ac:dyDescent="0.25">
      <c r="A191" s="12" t="s">
        <v>16</v>
      </c>
      <c r="B191" t="s">
        <v>241</v>
      </c>
      <c r="C191" t="s">
        <v>248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</row>
    <row r="192" spans="1:39" x14ac:dyDescent="0.25">
      <c r="A192" s="12" t="s">
        <v>5</v>
      </c>
      <c r="B192" t="s">
        <v>242</v>
      </c>
      <c r="C192" t="s">
        <v>248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</row>
    <row r="193" spans="1:39" x14ac:dyDescent="0.25">
      <c r="A193" s="12" t="s">
        <v>6</v>
      </c>
      <c r="B193" t="s">
        <v>243</v>
      </c>
      <c r="C193" t="s">
        <v>248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</row>
    <row r="194" spans="1:39" x14ac:dyDescent="0.25">
      <c r="A194" s="12" t="s">
        <v>7</v>
      </c>
      <c r="B194" t="s">
        <v>244</v>
      </c>
      <c r="C194" t="s">
        <v>248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15"/>
  <sheetViews>
    <sheetView workbookViewId="0">
      <selection activeCell="C2" sqref="C2:AK9"/>
    </sheetView>
  </sheetViews>
  <sheetFormatPr defaultRowHeight="15" x14ac:dyDescent="0.25"/>
  <cols>
    <col min="1" max="1" width="33.42578125" customWidth="1"/>
    <col min="2" max="10" width="19.7109375" customWidth="1"/>
  </cols>
  <sheetData>
    <row r="1" spans="1:37" s="11" customFormat="1" x14ac:dyDescent="0.25">
      <c r="B1" s="11">
        <v>2015</v>
      </c>
      <c r="C1" s="11">
        <v>2016</v>
      </c>
      <c r="D1" s="11">
        <v>2017</v>
      </c>
      <c r="E1" s="11">
        <v>2018</v>
      </c>
      <c r="F1" s="11">
        <v>2019</v>
      </c>
      <c r="G1" s="11">
        <v>2020</v>
      </c>
      <c r="H1" s="11">
        <v>2021</v>
      </c>
      <c r="I1" s="11">
        <v>2022</v>
      </c>
      <c r="J1" s="11">
        <v>2023</v>
      </c>
      <c r="K1" s="11">
        <v>2024</v>
      </c>
      <c r="L1" s="11">
        <v>2025</v>
      </c>
      <c r="M1" s="11">
        <v>2026</v>
      </c>
      <c r="N1" s="11">
        <v>2027</v>
      </c>
      <c r="O1" s="11">
        <v>2028</v>
      </c>
      <c r="P1" s="11">
        <v>2029</v>
      </c>
      <c r="Q1" s="11">
        <v>2030</v>
      </c>
      <c r="R1" s="11">
        <v>2031</v>
      </c>
      <c r="S1" s="11">
        <v>2032</v>
      </c>
      <c r="T1" s="11">
        <v>2033</v>
      </c>
      <c r="U1" s="11">
        <v>2034</v>
      </c>
      <c r="V1" s="11">
        <v>2035</v>
      </c>
      <c r="W1" s="11">
        <v>2036</v>
      </c>
      <c r="X1" s="11">
        <v>2037</v>
      </c>
      <c r="Y1" s="11">
        <v>2038</v>
      </c>
      <c r="Z1" s="11">
        <v>2039</v>
      </c>
      <c r="AA1" s="11">
        <v>2040</v>
      </c>
      <c r="AB1" s="11">
        <v>2041</v>
      </c>
      <c r="AC1" s="11">
        <v>2042</v>
      </c>
      <c r="AD1" s="11">
        <v>2043</v>
      </c>
      <c r="AE1" s="11">
        <v>2044</v>
      </c>
      <c r="AF1" s="11">
        <v>2045</v>
      </c>
      <c r="AG1" s="11">
        <v>2046</v>
      </c>
      <c r="AH1" s="11">
        <v>2047</v>
      </c>
      <c r="AI1" s="11">
        <v>2048</v>
      </c>
      <c r="AJ1" s="11">
        <v>2049</v>
      </c>
      <c r="AK1" s="11">
        <v>2050</v>
      </c>
    </row>
    <row r="2" spans="1:37" x14ac:dyDescent="0.25">
      <c r="A2" t="s">
        <v>1</v>
      </c>
      <c r="B2" s="35">
        <f>SUMIF('OECD Data IO Table - Total'!$A$10:$A$50,TNRbI!A2,'OECD Data IO Table - Total'!$AX$10:$AX$50)*10^6</f>
        <v>4285600000.0000014</v>
      </c>
      <c r="C2" s="35">
        <f>B2*SUMIF('Industry Fuel Use'!$A$115:$A$194,TNRbI!$A2,'Industry Fuel Use'!E$115:E$194)/SUMIF('Industry Fuel Use'!$A$115:$A$194,TNRbI!$A2,'Industry Fuel Use'!D$115:D$194)</f>
        <v>4459290322.5240755</v>
      </c>
      <c r="D2" s="35">
        <f>C2*SUMIF('Industry Fuel Use'!$A$115:$A$194,TNRbI!$A2,'Industry Fuel Use'!F$115:F$194)/SUMIF('Industry Fuel Use'!$A$115:$A$194,TNRbI!$A2,'Industry Fuel Use'!E$115:E$194)</f>
        <v>4660921290.5070276</v>
      </c>
      <c r="E2" s="35">
        <f>D2*SUMIF('Industry Fuel Use'!$A$115:$A$194,TNRbI!$A2,'Industry Fuel Use'!G$115:G$194)/SUMIF('Industry Fuel Use'!$A$115:$A$194,TNRbI!$A2,'Industry Fuel Use'!F$115:F$194)</f>
        <v>4897462379.7636271</v>
      </c>
      <c r="F2" s="35">
        <f>E2*SUMIF('Industry Fuel Use'!$A$115:$A$194,TNRbI!$A2,'Industry Fuel Use'!H$115:H$194)/SUMIF('Industry Fuel Use'!$A$115:$A$194,TNRbI!$A2,'Industry Fuel Use'!G$115:G$194)</f>
        <v>5133801237.089097</v>
      </c>
      <c r="G2" s="35">
        <f>F2*SUMIF('Industry Fuel Use'!$A$115:$A$194,TNRbI!$A2,'Industry Fuel Use'!I$115:I$194)/SUMIF('Industry Fuel Use'!$A$115:$A$194,TNRbI!$A2,'Industry Fuel Use'!H$115:H$194)</f>
        <v>5335521387.7830324</v>
      </c>
      <c r="H2" s="35">
        <f>G2*SUMIF('Industry Fuel Use'!$A$115:$A$194,TNRbI!$A2,'Industry Fuel Use'!J$115:J$194)/SUMIF('Industry Fuel Use'!$A$115:$A$194,TNRbI!$A2,'Industry Fuel Use'!I$115:I$194)</f>
        <v>5569421246.2056618</v>
      </c>
      <c r="I2" s="35">
        <f>H2*SUMIF('Industry Fuel Use'!$A$115:$A$194,TNRbI!$A2,'Industry Fuel Use'!K$115:K$194)/SUMIF('Industry Fuel Use'!$A$115:$A$194,TNRbI!$A2,'Industry Fuel Use'!J$115:J$194)</f>
        <v>5809814613.6387825</v>
      </c>
      <c r="J2" s="35">
        <f>I2*SUMIF('Industry Fuel Use'!$A$115:$A$194,TNRbI!$A2,'Industry Fuel Use'!L$115:L$194)/SUMIF('Industry Fuel Use'!$A$115:$A$194,TNRbI!$A2,'Industry Fuel Use'!K$115:K$194)</f>
        <v>6005801768.7806597</v>
      </c>
      <c r="K2" s="35">
        <f>J2*SUMIF('Industry Fuel Use'!$A$115:$A$194,TNRbI!$A2,'Industry Fuel Use'!M$115:M$194)/SUMIF('Industry Fuel Use'!$A$115:$A$194,TNRbI!$A2,'Industry Fuel Use'!L$115:L$194)</f>
        <v>6199648347.5026684</v>
      </c>
      <c r="L2" s="35">
        <f>K2*SUMIF('Industry Fuel Use'!$A$115:$A$194,TNRbI!$A2,'Industry Fuel Use'!N$115:N$194)/SUMIF('Industry Fuel Use'!$A$115:$A$194,TNRbI!$A2,'Industry Fuel Use'!M$115:M$194)</f>
        <v>6393927076.67206</v>
      </c>
      <c r="M2" s="35">
        <f>L2*SUMIF('Industry Fuel Use'!$A$115:$A$194,TNRbI!$A2,'Industry Fuel Use'!O$115:O$194)/SUMIF('Industry Fuel Use'!$A$115:$A$194,TNRbI!$A2,'Industry Fuel Use'!N$115:N$194)</f>
        <v>6637363912.6400061</v>
      </c>
      <c r="N2" s="35">
        <f>M2*SUMIF('Industry Fuel Use'!$A$115:$A$194,TNRbI!$A2,'Industry Fuel Use'!P$115:P$194)/SUMIF('Industry Fuel Use'!$A$115:$A$194,TNRbI!$A2,'Industry Fuel Use'!O$115:O$194)</f>
        <v>6819296420.8987799</v>
      </c>
      <c r="O2" s="35">
        <f>N2*SUMIF('Industry Fuel Use'!$A$115:$A$194,TNRbI!$A2,'Industry Fuel Use'!Q$115:Q$194)/SUMIF('Industry Fuel Use'!$A$115:$A$194,TNRbI!$A2,'Industry Fuel Use'!P$115:P$194)</f>
        <v>6819296466.1603489</v>
      </c>
      <c r="P2" s="35">
        <f>O2*SUMIF('Industry Fuel Use'!$A$115:$A$194,TNRbI!$A2,'Industry Fuel Use'!R$115:R$194)/SUMIF('Industry Fuel Use'!$A$115:$A$194,TNRbI!$A2,'Industry Fuel Use'!Q$115:Q$194)</f>
        <v>6819296466.5671129</v>
      </c>
      <c r="Q2" s="35">
        <f>P2*SUMIF('Industry Fuel Use'!$A$115:$A$194,TNRbI!$A2,'Industry Fuel Use'!S$115:S$194)/SUMIF('Industry Fuel Use'!$A$115:$A$194,TNRbI!$A2,'Industry Fuel Use'!R$115:R$194)</f>
        <v>6819296466.5011911</v>
      </c>
      <c r="R2" s="35">
        <f>Q2*SUMIF('Industry Fuel Use'!$A$115:$A$194,TNRbI!$A2,'Industry Fuel Use'!T$115:T$194)/SUMIF('Industry Fuel Use'!$A$115:$A$194,TNRbI!$A2,'Industry Fuel Use'!S$115:S$194)</f>
        <v>6819296466.5022936</v>
      </c>
      <c r="S2" s="35">
        <f>R2*SUMIF('Industry Fuel Use'!$A$115:$A$194,TNRbI!$A2,'Industry Fuel Use'!U$115:U$194)/SUMIF('Industry Fuel Use'!$A$115:$A$194,TNRbI!$A2,'Industry Fuel Use'!T$115:T$194)</f>
        <v>6819296466.5022211</v>
      </c>
      <c r="T2" s="35">
        <f>S2*SUMIF('Industry Fuel Use'!$A$115:$A$194,TNRbI!$A2,'Industry Fuel Use'!V$115:V$194)/SUMIF('Industry Fuel Use'!$A$115:$A$194,TNRbI!$A2,'Industry Fuel Use'!U$115:U$194)</f>
        <v>6819296466.1603146</v>
      </c>
      <c r="U2" s="35">
        <f>T2*SUMIF('Industry Fuel Use'!$A$115:$A$194,TNRbI!$A2,'Industry Fuel Use'!W$115:W$194)/SUMIF('Industry Fuel Use'!$A$115:$A$194,TNRbI!$A2,'Industry Fuel Use'!V$115:V$194)</f>
        <v>6819296466.1662722</v>
      </c>
      <c r="V2" s="35">
        <f>U2*SUMIF('Industry Fuel Use'!$A$115:$A$194,TNRbI!$A2,'Industry Fuel Use'!X$115:X$194)/SUMIF('Industry Fuel Use'!$A$115:$A$194,TNRbI!$A2,'Industry Fuel Use'!W$115:W$194)</f>
        <v>6893250529.5649633</v>
      </c>
      <c r="W2" s="35">
        <f>V2*SUMIF('Industry Fuel Use'!$A$115:$A$194,TNRbI!$A2,'Industry Fuel Use'!Y$115:Y$194)/SUMIF('Industry Fuel Use'!$A$115:$A$194,TNRbI!$A2,'Industry Fuel Use'!X$115:X$194)</f>
        <v>6967204592.9636555</v>
      </c>
      <c r="X2" s="35">
        <f>W2*SUMIF('Industry Fuel Use'!$A$115:$A$194,TNRbI!$A2,'Industry Fuel Use'!Z$115:Z$194)/SUMIF('Industry Fuel Use'!$A$115:$A$194,TNRbI!$A2,'Industry Fuel Use'!Y$115:Y$194)</f>
        <v>7041158656.3623476</v>
      </c>
      <c r="Y2" s="35">
        <f>X2*SUMIF('Industry Fuel Use'!$A$115:$A$194,TNRbI!$A2,'Industry Fuel Use'!AA$115:AA$194)/SUMIF('Industry Fuel Use'!$A$115:$A$194,TNRbI!$A2,'Industry Fuel Use'!Z$115:Z$194)</f>
        <v>7115112719.7610397</v>
      </c>
      <c r="Z2" s="35">
        <f>Y2*SUMIF('Industry Fuel Use'!$A$115:$A$194,TNRbI!$A2,'Industry Fuel Use'!AB$115:AB$194)/SUMIF('Industry Fuel Use'!$A$115:$A$194,TNRbI!$A2,'Industry Fuel Use'!AA$115:AA$194)</f>
        <v>7189066783.1597319</v>
      </c>
      <c r="AA2" s="35">
        <f>Z2*SUMIF('Industry Fuel Use'!$A$115:$A$194,TNRbI!$A2,'Industry Fuel Use'!AC$115:AC$194)/SUMIF('Industry Fuel Use'!$A$115:$A$194,TNRbI!$A2,'Industry Fuel Use'!AB$115:AB$194)</f>
        <v>7263020846.5584249</v>
      </c>
      <c r="AB2" s="35">
        <f>AA2*SUMIF('Industry Fuel Use'!$A$115:$A$194,TNRbI!$A2,'Industry Fuel Use'!AD$115:AD$194)/SUMIF('Industry Fuel Use'!$A$115:$A$194,TNRbI!$A2,'Industry Fuel Use'!AC$115:AC$194)</f>
        <v>7336974909.9571161</v>
      </c>
      <c r="AC2" s="35">
        <f>AB2*SUMIF('Industry Fuel Use'!$A$115:$A$194,TNRbI!$A2,'Industry Fuel Use'!AE$115:AE$194)/SUMIF('Industry Fuel Use'!$A$115:$A$194,TNRbI!$A2,'Industry Fuel Use'!AD$115:AD$194)</f>
        <v>7410928973.3558083</v>
      </c>
      <c r="AD2" s="35">
        <f>AC2*SUMIF('Industry Fuel Use'!$A$115:$A$194,TNRbI!$A2,'Industry Fuel Use'!AF$115:AF$194)/SUMIF('Industry Fuel Use'!$A$115:$A$194,TNRbI!$A2,'Industry Fuel Use'!AE$115:AE$194)</f>
        <v>7484883036.7545013</v>
      </c>
      <c r="AE2" s="35">
        <f>AD2*SUMIF('Industry Fuel Use'!$A$115:$A$194,TNRbI!$A2,'Industry Fuel Use'!AG$115:AG$194)/SUMIF('Industry Fuel Use'!$A$115:$A$194,TNRbI!$A2,'Industry Fuel Use'!AF$115:AF$194)</f>
        <v>7558837100.1531925</v>
      </c>
      <c r="AF2" s="35">
        <f>AE2*SUMIF('Industry Fuel Use'!$A$115:$A$194,TNRbI!$A2,'Industry Fuel Use'!AH$115:AH$194)/SUMIF('Industry Fuel Use'!$A$115:$A$194,TNRbI!$A2,'Industry Fuel Use'!AG$115:AG$194)</f>
        <v>7632791163.5518837</v>
      </c>
      <c r="AG2" s="35">
        <f>AF2*SUMIF('Industry Fuel Use'!$A$115:$A$194,TNRbI!$A2,'Industry Fuel Use'!AI$115:AI$194)/SUMIF('Industry Fuel Use'!$A$115:$A$194,TNRbI!$A2,'Industry Fuel Use'!AH$115:AH$194)</f>
        <v>7706745226.9505749</v>
      </c>
      <c r="AH2" s="35">
        <f>AG2*SUMIF('Industry Fuel Use'!$A$115:$A$194,TNRbI!$A2,'Industry Fuel Use'!AJ$115:AJ$194)/SUMIF('Industry Fuel Use'!$A$115:$A$194,TNRbI!$A2,'Industry Fuel Use'!AI$115:AI$194)</f>
        <v>7780699290.349268</v>
      </c>
      <c r="AI2" s="35">
        <f>AH2*SUMIF('Industry Fuel Use'!$A$115:$A$194,TNRbI!$A2,'Industry Fuel Use'!AK$115:AK$194)/SUMIF('Industry Fuel Use'!$A$115:$A$194,TNRbI!$A2,'Industry Fuel Use'!AJ$115:AJ$194)</f>
        <v>7854653353.7479601</v>
      </c>
      <c r="AJ2" s="35">
        <f>AI2*SUMIF('Industry Fuel Use'!$A$115:$A$194,TNRbI!$A2,'Industry Fuel Use'!AL$115:AL$194)/SUMIF('Industry Fuel Use'!$A$115:$A$194,TNRbI!$A2,'Industry Fuel Use'!AK$115:AK$194)</f>
        <v>7928607417.1466513</v>
      </c>
      <c r="AK2" s="35">
        <f>AJ2*SUMIF('Industry Fuel Use'!$A$115:$A$194,TNRbI!$A2,'Industry Fuel Use'!AM$115:AM$194)/SUMIF('Industry Fuel Use'!$A$115:$A$194,TNRbI!$A2,'Industry Fuel Use'!AL$115:AL$194)</f>
        <v>8002561480.5453444</v>
      </c>
    </row>
    <row r="3" spans="1:37" x14ac:dyDescent="0.25">
      <c r="A3" t="s">
        <v>2</v>
      </c>
      <c r="B3" s="35">
        <v>0</v>
      </c>
      <c r="C3" s="35">
        <f>B3*SUMIF('Industry Fuel Use'!$A$115:$A$194,TNRbI!$A3,'Industry Fuel Use'!E$115:E$194)/SUMIF('Industry Fuel Use'!$A$115:$A$194,TNRbI!$A3,'Industry Fuel Use'!D$115:D$194)</f>
        <v>0</v>
      </c>
      <c r="D3" s="35">
        <f>C3*SUMIF('Industry Fuel Use'!$A$115:$A$194,TNRbI!$A3,'Industry Fuel Use'!F$115:F$194)/SUMIF('Industry Fuel Use'!$A$115:$A$194,TNRbI!$A3,'Industry Fuel Use'!E$115:E$194)</f>
        <v>0</v>
      </c>
      <c r="E3" s="35">
        <f>D3*SUMIF('Industry Fuel Use'!$A$115:$A$194,TNRbI!$A3,'Industry Fuel Use'!G$115:G$194)/SUMIF('Industry Fuel Use'!$A$115:$A$194,TNRbI!$A3,'Industry Fuel Use'!F$115:F$194)</f>
        <v>0</v>
      </c>
      <c r="F3" s="35">
        <f>E3*SUMIF('Industry Fuel Use'!$A$115:$A$194,TNRbI!$A3,'Industry Fuel Use'!H$115:H$194)/SUMIF('Industry Fuel Use'!$A$115:$A$194,TNRbI!$A3,'Industry Fuel Use'!G$115:G$194)</f>
        <v>0</v>
      </c>
      <c r="G3" s="35">
        <f>F3*SUMIF('Industry Fuel Use'!$A$115:$A$194,TNRbI!$A3,'Industry Fuel Use'!I$115:I$194)/SUMIF('Industry Fuel Use'!$A$115:$A$194,TNRbI!$A3,'Industry Fuel Use'!H$115:H$194)</f>
        <v>0</v>
      </c>
      <c r="H3" s="35">
        <f>G3*SUMIF('Industry Fuel Use'!$A$115:$A$194,TNRbI!$A3,'Industry Fuel Use'!J$115:J$194)/SUMIF('Industry Fuel Use'!$A$115:$A$194,TNRbI!$A3,'Industry Fuel Use'!I$115:I$194)</f>
        <v>0</v>
      </c>
      <c r="I3" s="35">
        <f>H3*SUMIF('Industry Fuel Use'!$A$115:$A$194,TNRbI!$A3,'Industry Fuel Use'!K$115:K$194)/SUMIF('Industry Fuel Use'!$A$115:$A$194,TNRbI!$A3,'Industry Fuel Use'!J$115:J$194)</f>
        <v>0</v>
      </c>
      <c r="J3" s="35">
        <f>I3*SUMIF('Industry Fuel Use'!$A$115:$A$194,TNRbI!$A3,'Industry Fuel Use'!L$115:L$194)/SUMIF('Industry Fuel Use'!$A$115:$A$194,TNRbI!$A3,'Industry Fuel Use'!K$115:K$194)</f>
        <v>0</v>
      </c>
      <c r="K3" s="35">
        <f>J3*SUMIF('Industry Fuel Use'!$A$115:$A$194,TNRbI!$A3,'Industry Fuel Use'!M$115:M$194)/SUMIF('Industry Fuel Use'!$A$115:$A$194,TNRbI!$A3,'Industry Fuel Use'!L$115:L$194)</f>
        <v>0</v>
      </c>
      <c r="L3" s="35">
        <f>K3*SUMIF('Industry Fuel Use'!$A$115:$A$194,TNRbI!$A3,'Industry Fuel Use'!N$115:N$194)/SUMIF('Industry Fuel Use'!$A$115:$A$194,TNRbI!$A3,'Industry Fuel Use'!M$115:M$194)</f>
        <v>0</v>
      </c>
      <c r="M3" s="35">
        <f>L3*SUMIF('Industry Fuel Use'!$A$115:$A$194,TNRbI!$A3,'Industry Fuel Use'!O$115:O$194)/SUMIF('Industry Fuel Use'!$A$115:$A$194,TNRbI!$A3,'Industry Fuel Use'!N$115:N$194)</f>
        <v>0</v>
      </c>
      <c r="N3" s="35">
        <f>M3*SUMIF('Industry Fuel Use'!$A$115:$A$194,TNRbI!$A3,'Industry Fuel Use'!P$115:P$194)/SUMIF('Industry Fuel Use'!$A$115:$A$194,TNRbI!$A3,'Industry Fuel Use'!O$115:O$194)</f>
        <v>0</v>
      </c>
      <c r="O3" s="35">
        <f>N3*SUMIF('Industry Fuel Use'!$A$115:$A$194,TNRbI!$A3,'Industry Fuel Use'!Q$115:Q$194)/SUMIF('Industry Fuel Use'!$A$115:$A$194,TNRbI!$A3,'Industry Fuel Use'!P$115:P$194)</f>
        <v>0</v>
      </c>
      <c r="P3" s="35">
        <f>O3*SUMIF('Industry Fuel Use'!$A$115:$A$194,TNRbI!$A3,'Industry Fuel Use'!R$115:R$194)/SUMIF('Industry Fuel Use'!$A$115:$A$194,TNRbI!$A3,'Industry Fuel Use'!Q$115:Q$194)</f>
        <v>0</v>
      </c>
      <c r="Q3" s="35">
        <f>P3*SUMIF('Industry Fuel Use'!$A$115:$A$194,TNRbI!$A3,'Industry Fuel Use'!S$115:S$194)/SUMIF('Industry Fuel Use'!$A$115:$A$194,TNRbI!$A3,'Industry Fuel Use'!R$115:R$194)</f>
        <v>0</v>
      </c>
      <c r="R3" s="35">
        <f>Q3*SUMIF('Industry Fuel Use'!$A$115:$A$194,TNRbI!$A3,'Industry Fuel Use'!T$115:T$194)/SUMIF('Industry Fuel Use'!$A$115:$A$194,TNRbI!$A3,'Industry Fuel Use'!S$115:S$194)</f>
        <v>0</v>
      </c>
      <c r="S3" s="35">
        <f>R3*SUMIF('Industry Fuel Use'!$A$115:$A$194,TNRbI!$A3,'Industry Fuel Use'!U$115:U$194)/SUMIF('Industry Fuel Use'!$A$115:$A$194,TNRbI!$A3,'Industry Fuel Use'!T$115:T$194)</f>
        <v>0</v>
      </c>
      <c r="T3" s="35">
        <f>S3*SUMIF('Industry Fuel Use'!$A$115:$A$194,TNRbI!$A3,'Industry Fuel Use'!V$115:V$194)/SUMIF('Industry Fuel Use'!$A$115:$A$194,TNRbI!$A3,'Industry Fuel Use'!U$115:U$194)</f>
        <v>0</v>
      </c>
      <c r="U3" s="35">
        <f>T3*SUMIF('Industry Fuel Use'!$A$115:$A$194,TNRbI!$A3,'Industry Fuel Use'!W$115:W$194)/SUMIF('Industry Fuel Use'!$A$115:$A$194,TNRbI!$A3,'Industry Fuel Use'!V$115:V$194)</f>
        <v>0</v>
      </c>
      <c r="V3" s="35">
        <f>U3*SUMIF('Industry Fuel Use'!$A$115:$A$194,TNRbI!$A3,'Industry Fuel Use'!X$115:X$194)/SUMIF('Industry Fuel Use'!$A$115:$A$194,TNRbI!$A3,'Industry Fuel Use'!W$115:W$194)</f>
        <v>0</v>
      </c>
      <c r="W3" s="35">
        <f>V3*SUMIF('Industry Fuel Use'!$A$115:$A$194,TNRbI!$A3,'Industry Fuel Use'!Y$115:Y$194)/SUMIF('Industry Fuel Use'!$A$115:$A$194,TNRbI!$A3,'Industry Fuel Use'!X$115:X$194)</f>
        <v>0</v>
      </c>
      <c r="X3" s="35">
        <f>W3*SUMIF('Industry Fuel Use'!$A$115:$A$194,TNRbI!$A3,'Industry Fuel Use'!Z$115:Z$194)/SUMIF('Industry Fuel Use'!$A$115:$A$194,TNRbI!$A3,'Industry Fuel Use'!Y$115:Y$194)</f>
        <v>0</v>
      </c>
      <c r="Y3" s="35">
        <f>X3*SUMIF('Industry Fuel Use'!$A$115:$A$194,TNRbI!$A3,'Industry Fuel Use'!AA$115:AA$194)/SUMIF('Industry Fuel Use'!$A$115:$A$194,TNRbI!$A3,'Industry Fuel Use'!Z$115:Z$194)</f>
        <v>0</v>
      </c>
      <c r="Z3" s="35">
        <f>Y3*SUMIF('Industry Fuel Use'!$A$115:$A$194,TNRbI!$A3,'Industry Fuel Use'!AB$115:AB$194)/SUMIF('Industry Fuel Use'!$A$115:$A$194,TNRbI!$A3,'Industry Fuel Use'!AA$115:AA$194)</f>
        <v>0</v>
      </c>
      <c r="AA3" s="35">
        <f>Z3*SUMIF('Industry Fuel Use'!$A$115:$A$194,TNRbI!$A3,'Industry Fuel Use'!AC$115:AC$194)/SUMIF('Industry Fuel Use'!$A$115:$A$194,TNRbI!$A3,'Industry Fuel Use'!AB$115:AB$194)</f>
        <v>0</v>
      </c>
      <c r="AB3" s="35">
        <f>AA3*SUMIF('Industry Fuel Use'!$A$115:$A$194,TNRbI!$A3,'Industry Fuel Use'!AD$115:AD$194)/SUMIF('Industry Fuel Use'!$A$115:$A$194,TNRbI!$A3,'Industry Fuel Use'!AC$115:AC$194)</f>
        <v>0</v>
      </c>
      <c r="AC3" s="35">
        <f>AB3*SUMIF('Industry Fuel Use'!$A$115:$A$194,TNRbI!$A3,'Industry Fuel Use'!AE$115:AE$194)/SUMIF('Industry Fuel Use'!$A$115:$A$194,TNRbI!$A3,'Industry Fuel Use'!AD$115:AD$194)</f>
        <v>0</v>
      </c>
      <c r="AD3" s="35">
        <f>AC3*SUMIF('Industry Fuel Use'!$A$115:$A$194,TNRbI!$A3,'Industry Fuel Use'!AF$115:AF$194)/SUMIF('Industry Fuel Use'!$A$115:$A$194,TNRbI!$A3,'Industry Fuel Use'!AE$115:AE$194)</f>
        <v>0</v>
      </c>
      <c r="AE3" s="35">
        <f>AD3*SUMIF('Industry Fuel Use'!$A$115:$A$194,TNRbI!$A3,'Industry Fuel Use'!AG$115:AG$194)/SUMIF('Industry Fuel Use'!$A$115:$A$194,TNRbI!$A3,'Industry Fuel Use'!AF$115:AF$194)</f>
        <v>0</v>
      </c>
      <c r="AF3" s="35">
        <f>AE3*SUMIF('Industry Fuel Use'!$A$115:$A$194,TNRbI!$A3,'Industry Fuel Use'!AH$115:AH$194)/SUMIF('Industry Fuel Use'!$A$115:$A$194,TNRbI!$A3,'Industry Fuel Use'!AG$115:AG$194)</f>
        <v>0</v>
      </c>
      <c r="AG3" s="35">
        <f>AF3*SUMIF('Industry Fuel Use'!$A$115:$A$194,TNRbI!$A3,'Industry Fuel Use'!AI$115:AI$194)/SUMIF('Industry Fuel Use'!$A$115:$A$194,TNRbI!$A3,'Industry Fuel Use'!AH$115:AH$194)</f>
        <v>0</v>
      </c>
      <c r="AH3" s="35">
        <f>AG3*SUMIF('Industry Fuel Use'!$A$115:$A$194,TNRbI!$A3,'Industry Fuel Use'!AJ$115:AJ$194)/SUMIF('Industry Fuel Use'!$A$115:$A$194,TNRbI!$A3,'Industry Fuel Use'!AI$115:AI$194)</f>
        <v>0</v>
      </c>
      <c r="AI3" s="35">
        <f>AH3*SUMIF('Industry Fuel Use'!$A$115:$A$194,TNRbI!$A3,'Industry Fuel Use'!AK$115:AK$194)/SUMIF('Industry Fuel Use'!$A$115:$A$194,TNRbI!$A3,'Industry Fuel Use'!AJ$115:AJ$194)</f>
        <v>0</v>
      </c>
      <c r="AJ3" s="35">
        <f>AI3*SUMIF('Industry Fuel Use'!$A$115:$A$194,TNRbI!$A3,'Industry Fuel Use'!AL$115:AL$194)/SUMIF('Industry Fuel Use'!$A$115:$A$194,TNRbI!$A3,'Industry Fuel Use'!AK$115:AK$194)</f>
        <v>0</v>
      </c>
      <c r="AK3" s="35">
        <f>AJ3*SUMIF('Industry Fuel Use'!$A$115:$A$194,TNRbI!$A3,'Industry Fuel Use'!AM$115:AM$194)/SUMIF('Industry Fuel Use'!$A$115:$A$194,TNRbI!$A3,'Industry Fuel Use'!AL$115:AL$194)</f>
        <v>0</v>
      </c>
    </row>
    <row r="4" spans="1:37" x14ac:dyDescent="0.25">
      <c r="A4" t="s">
        <v>3</v>
      </c>
      <c r="B4" s="35">
        <f>SUMIF('OECD Data IO Table - Total'!$A$10:$A$50,TNRbI!A4,'OECD Data IO Table - Total'!$AX$10:$AX$50)*10^6</f>
        <v>8209099999.9999914</v>
      </c>
      <c r="C4" s="35">
        <f>B4*SUMIF('Industry Fuel Use'!$A$115:$A$194,TNRbI!$A4,'Industry Fuel Use'!E$115:E$194)/SUMIF('Industry Fuel Use'!$A$115:$A$194,TNRbI!$A4,'Industry Fuel Use'!D$115:D$194)</f>
        <v>8541805158.3517666</v>
      </c>
      <c r="D4" s="35">
        <f>C4*SUMIF('Industry Fuel Use'!$A$115:$A$194,TNRbI!$A4,'Industry Fuel Use'!F$115:F$194)/SUMIF('Industry Fuel Use'!$A$115:$A$194,TNRbI!$A4,'Industry Fuel Use'!E$115:E$194)</f>
        <v>8928030839.5326633</v>
      </c>
      <c r="E4" s="35">
        <f>D4*SUMIF('Industry Fuel Use'!$A$115:$A$194,TNRbI!$A4,'Industry Fuel Use'!G$115:G$194)/SUMIF('Industry Fuel Use'!$A$115:$A$194,TNRbI!$A4,'Industry Fuel Use'!F$115:F$194)</f>
        <v>9381127128.4575176</v>
      </c>
      <c r="F4" s="35">
        <f>E4*SUMIF('Industry Fuel Use'!$A$115:$A$194,TNRbI!$A4,'Industry Fuel Use'!H$115:H$194)/SUMIF('Industry Fuel Use'!$A$115:$A$194,TNRbI!$A4,'Industry Fuel Use'!G$115:G$194)</f>
        <v>9833836040.5516262</v>
      </c>
      <c r="G4" s="35">
        <f>F4*SUMIF('Industry Fuel Use'!$A$115:$A$194,TNRbI!$A4,'Industry Fuel Use'!I$115:I$194)/SUMIF('Industry Fuel Use'!$A$115:$A$194,TNRbI!$A4,'Industry Fuel Use'!H$115:H$194)</f>
        <v>10220232551.9063</v>
      </c>
      <c r="H4" s="35">
        <f>G4*SUMIF('Industry Fuel Use'!$A$115:$A$194,TNRbI!$A4,'Industry Fuel Use'!J$115:J$194)/SUMIF('Industry Fuel Use'!$A$115:$A$194,TNRbI!$A4,'Industry Fuel Use'!I$115:I$194)</f>
        <v>10668269542.707401</v>
      </c>
      <c r="I4" s="35">
        <f>H4*SUMIF('Industry Fuel Use'!$A$115:$A$194,TNRbI!$A4,'Industry Fuel Use'!K$115:K$194)/SUMIF('Industry Fuel Use'!$A$115:$A$194,TNRbI!$A4,'Industry Fuel Use'!J$115:J$194)</f>
        <v>11128744900.322491</v>
      </c>
      <c r="J4" s="35">
        <f>I4*SUMIF('Industry Fuel Use'!$A$115:$A$194,TNRbI!$A4,'Industry Fuel Use'!L$115:L$194)/SUMIF('Industry Fuel Use'!$A$115:$A$194,TNRbI!$A4,'Industry Fuel Use'!K$115:K$194)</f>
        <v>11504159814.284403</v>
      </c>
      <c r="K4" s="35">
        <f>J4*SUMIF('Industry Fuel Use'!$A$115:$A$194,TNRbI!$A4,'Industry Fuel Use'!M$115:M$194)/SUMIF('Industry Fuel Use'!$A$115:$A$194,TNRbI!$A4,'Industry Fuel Use'!L$115:L$194)</f>
        <v>11875474437.531284</v>
      </c>
      <c r="L4" s="35">
        <f>K4*SUMIF('Industry Fuel Use'!$A$115:$A$194,TNRbI!$A4,'Industry Fuel Use'!N$115:N$194)/SUMIF('Industry Fuel Use'!$A$115:$A$194,TNRbI!$A4,'Industry Fuel Use'!M$115:M$194)</f>
        <v>12247616848.307943</v>
      </c>
      <c r="M4" s="35">
        <f>L4*SUMIF('Industry Fuel Use'!$A$115:$A$194,TNRbI!$A4,'Industry Fuel Use'!O$115:O$194)/SUMIF('Industry Fuel Use'!$A$115:$A$194,TNRbI!$A4,'Industry Fuel Use'!N$115:N$194)</f>
        <v>12713921993.478859</v>
      </c>
      <c r="N4" s="35">
        <f>M4*SUMIF('Industry Fuel Use'!$A$115:$A$194,TNRbI!$A4,'Industry Fuel Use'!P$115:P$194)/SUMIF('Industry Fuel Use'!$A$115:$A$194,TNRbI!$A4,'Industry Fuel Use'!O$115:O$194)</f>
        <v>13062415122.456621</v>
      </c>
      <c r="O4" s="35">
        <f>N4*SUMIF('Industry Fuel Use'!$A$115:$A$194,TNRbI!$A4,'Industry Fuel Use'!Q$115:Q$194)/SUMIF('Industry Fuel Use'!$A$115:$A$194,TNRbI!$A4,'Industry Fuel Use'!P$115:P$194)</f>
        <v>13062415209.155506</v>
      </c>
      <c r="P4" s="35">
        <f>O4*SUMIF('Industry Fuel Use'!$A$115:$A$194,TNRbI!$A4,'Industry Fuel Use'!R$115:R$194)/SUMIF('Industry Fuel Use'!$A$115:$A$194,TNRbI!$A4,'Industry Fuel Use'!Q$115:Q$194)</f>
        <v>13062415209.934664</v>
      </c>
      <c r="Q4" s="35">
        <f>P4*SUMIF('Industry Fuel Use'!$A$115:$A$194,TNRbI!$A4,'Industry Fuel Use'!S$115:S$194)/SUMIF('Industry Fuel Use'!$A$115:$A$194,TNRbI!$A4,'Industry Fuel Use'!R$115:R$194)</f>
        <v>13062415209.80839</v>
      </c>
      <c r="R4" s="35">
        <f>Q4*SUMIF('Industry Fuel Use'!$A$115:$A$194,TNRbI!$A4,'Industry Fuel Use'!T$115:T$194)/SUMIF('Industry Fuel Use'!$A$115:$A$194,TNRbI!$A4,'Industry Fuel Use'!S$115:S$194)</f>
        <v>13062415209.810503</v>
      </c>
      <c r="S4" s="35">
        <f>R4*SUMIF('Industry Fuel Use'!$A$115:$A$194,TNRbI!$A4,'Industry Fuel Use'!U$115:U$194)/SUMIF('Industry Fuel Use'!$A$115:$A$194,TNRbI!$A4,'Industry Fuel Use'!T$115:T$194)</f>
        <v>13062415209.810364</v>
      </c>
      <c r="T4" s="35">
        <f>S4*SUMIF('Industry Fuel Use'!$A$115:$A$194,TNRbI!$A4,'Industry Fuel Use'!V$115:V$194)/SUMIF('Industry Fuel Use'!$A$115:$A$194,TNRbI!$A4,'Industry Fuel Use'!U$115:U$194)</f>
        <v>13062415209.155439</v>
      </c>
      <c r="U4" s="35">
        <f>T4*SUMIF('Industry Fuel Use'!$A$115:$A$194,TNRbI!$A4,'Industry Fuel Use'!W$115:W$194)/SUMIF('Industry Fuel Use'!$A$115:$A$194,TNRbI!$A4,'Industry Fuel Use'!V$115:V$194)</f>
        <v>13062415209.166851</v>
      </c>
      <c r="V4" s="35">
        <f>U4*SUMIF('Industry Fuel Use'!$A$115:$A$194,TNRbI!$A4,'Industry Fuel Use'!X$115:X$194)/SUMIF('Industry Fuel Use'!$A$115:$A$194,TNRbI!$A4,'Industry Fuel Use'!W$115:W$194)</f>
        <v>13204074790.5198</v>
      </c>
      <c r="W4" s="35">
        <f>V4*SUMIF('Industry Fuel Use'!$A$115:$A$194,TNRbI!$A4,'Industry Fuel Use'!Y$115:Y$194)/SUMIF('Industry Fuel Use'!$A$115:$A$194,TNRbI!$A4,'Industry Fuel Use'!X$115:X$194)</f>
        <v>13345734371.872751</v>
      </c>
      <c r="X4" s="35">
        <f>W4*SUMIF('Industry Fuel Use'!$A$115:$A$194,TNRbI!$A4,'Industry Fuel Use'!Z$115:Z$194)/SUMIF('Industry Fuel Use'!$A$115:$A$194,TNRbI!$A4,'Industry Fuel Use'!Y$115:Y$194)</f>
        <v>13487393953.225698</v>
      </c>
      <c r="Y4" s="35">
        <f>X4*SUMIF('Industry Fuel Use'!$A$115:$A$194,TNRbI!$A4,'Industry Fuel Use'!AA$115:AA$194)/SUMIF('Industry Fuel Use'!$A$115:$A$194,TNRbI!$A4,'Industry Fuel Use'!Z$115:Z$194)</f>
        <v>13629053534.57865</v>
      </c>
      <c r="Z4" s="35">
        <f>Y4*SUMIF('Industry Fuel Use'!$A$115:$A$194,TNRbI!$A4,'Industry Fuel Use'!AB$115:AB$194)/SUMIF('Industry Fuel Use'!$A$115:$A$194,TNRbI!$A4,'Industry Fuel Use'!AA$115:AA$194)</f>
        <v>13770713115.931601</v>
      </c>
      <c r="AA4" s="35">
        <f>Z4*SUMIF('Industry Fuel Use'!$A$115:$A$194,TNRbI!$A4,'Industry Fuel Use'!AC$115:AC$194)/SUMIF('Industry Fuel Use'!$A$115:$A$194,TNRbI!$A4,'Industry Fuel Use'!AB$115:AB$194)</f>
        <v>13912372697.284552</v>
      </c>
      <c r="AB4" s="35">
        <f>AA4*SUMIF('Industry Fuel Use'!$A$115:$A$194,TNRbI!$A4,'Industry Fuel Use'!AD$115:AD$194)/SUMIF('Industry Fuel Use'!$A$115:$A$194,TNRbI!$A4,'Industry Fuel Use'!AC$115:AC$194)</f>
        <v>14054032278.637499</v>
      </c>
      <c r="AC4" s="35">
        <f>AB4*SUMIF('Industry Fuel Use'!$A$115:$A$194,TNRbI!$A4,'Industry Fuel Use'!AE$115:AE$194)/SUMIF('Industry Fuel Use'!$A$115:$A$194,TNRbI!$A4,'Industry Fuel Use'!AD$115:AD$194)</f>
        <v>14195691859.990448</v>
      </c>
      <c r="AD4" s="35">
        <f>AC4*SUMIF('Industry Fuel Use'!$A$115:$A$194,TNRbI!$A4,'Industry Fuel Use'!AF$115:AF$194)/SUMIF('Industry Fuel Use'!$A$115:$A$194,TNRbI!$A4,'Industry Fuel Use'!AE$115:AE$194)</f>
        <v>14337351441.343399</v>
      </c>
      <c r="AE4" s="35">
        <f>AD4*SUMIF('Industry Fuel Use'!$A$115:$A$194,TNRbI!$A4,'Industry Fuel Use'!AG$115:AG$194)/SUMIF('Industry Fuel Use'!$A$115:$A$194,TNRbI!$A4,'Industry Fuel Use'!AF$115:AF$194)</f>
        <v>14479011022.69635</v>
      </c>
      <c r="AF4" s="35">
        <f>AE4*SUMIF('Industry Fuel Use'!$A$115:$A$194,TNRbI!$A4,'Industry Fuel Use'!AH$115:AH$194)/SUMIF('Industry Fuel Use'!$A$115:$A$194,TNRbI!$A4,'Industry Fuel Use'!AG$115:AG$194)</f>
        <v>14620670604.049301</v>
      </c>
      <c r="AG4" s="35">
        <f>AF4*SUMIF('Industry Fuel Use'!$A$115:$A$194,TNRbI!$A4,'Industry Fuel Use'!AI$115:AI$194)/SUMIF('Industry Fuel Use'!$A$115:$A$194,TNRbI!$A4,'Industry Fuel Use'!AH$115:AH$194)</f>
        <v>14762330185.402248</v>
      </c>
      <c r="AH4" s="35">
        <f>AG4*SUMIF('Industry Fuel Use'!$A$115:$A$194,TNRbI!$A4,'Industry Fuel Use'!AJ$115:AJ$194)/SUMIF('Industry Fuel Use'!$A$115:$A$194,TNRbI!$A4,'Industry Fuel Use'!AI$115:AI$194)</f>
        <v>14903989766.755198</v>
      </c>
      <c r="AI4" s="35">
        <f>AH4*SUMIF('Industry Fuel Use'!$A$115:$A$194,TNRbI!$A4,'Industry Fuel Use'!AK$115:AK$194)/SUMIF('Industry Fuel Use'!$A$115:$A$194,TNRbI!$A4,'Industry Fuel Use'!AJ$115:AJ$194)</f>
        <v>15045649348.108149</v>
      </c>
      <c r="AJ4" s="35">
        <f>AI4*SUMIF('Industry Fuel Use'!$A$115:$A$194,TNRbI!$A4,'Industry Fuel Use'!AL$115:AL$194)/SUMIF('Industry Fuel Use'!$A$115:$A$194,TNRbI!$A4,'Industry Fuel Use'!AK$115:AK$194)</f>
        <v>15187308929.461098</v>
      </c>
      <c r="AK4" s="35">
        <f>AJ4*SUMIF('Industry Fuel Use'!$A$115:$A$194,TNRbI!$A4,'Industry Fuel Use'!AM$115:AM$194)/SUMIF('Industry Fuel Use'!$A$115:$A$194,TNRbI!$A4,'Industry Fuel Use'!AL$115:AL$194)</f>
        <v>15328968510.814049</v>
      </c>
    </row>
    <row r="5" spans="1:37" x14ac:dyDescent="0.25">
      <c r="A5" t="s">
        <v>4</v>
      </c>
      <c r="B5" s="35">
        <f>SUMIF('OECD Data IO Table - Total'!$A$10:$A$50,TNRbI!A5,'OECD Data IO Table - Total'!$AX$10:$AX$50)*10^6</f>
        <v>44887100000.000008</v>
      </c>
      <c r="C5" s="35">
        <f>B5*SUMIF('Industry Fuel Use'!$A$115:$A$194,TNRbI!$A5,'Industry Fuel Use'!E$115:E$194)/SUMIF('Industry Fuel Use'!$A$115:$A$194,TNRbI!$A5,'Industry Fuel Use'!D$115:D$194)</f>
        <v>47528106158.462852</v>
      </c>
      <c r="D5" s="35">
        <f>C5*SUMIF('Industry Fuel Use'!$A$115:$A$194,TNRbI!$A5,'Industry Fuel Use'!F$115:F$194)/SUMIF('Industry Fuel Use'!$A$115:$A$194,TNRbI!$A5,'Industry Fuel Use'!E$115:E$194)</f>
        <v>49935909896.833061</v>
      </c>
      <c r="E5" s="35">
        <f>D5*SUMIF('Industry Fuel Use'!$A$115:$A$194,TNRbI!$A5,'Industry Fuel Use'!G$115:G$194)/SUMIF('Industry Fuel Use'!$A$115:$A$194,TNRbI!$A5,'Industry Fuel Use'!F$115:F$194)</f>
        <v>52820037731.91011</v>
      </c>
      <c r="F5" s="35">
        <f>E5*SUMIF('Industry Fuel Use'!$A$115:$A$194,TNRbI!$A5,'Industry Fuel Use'!H$115:H$194)/SUMIF('Industry Fuel Use'!$A$115:$A$194,TNRbI!$A5,'Industry Fuel Use'!G$115:G$194)</f>
        <v>55650874742.053856</v>
      </c>
      <c r="G5" s="35">
        <f>F5*SUMIF('Industry Fuel Use'!$A$115:$A$194,TNRbI!$A5,'Industry Fuel Use'!I$115:I$194)/SUMIF('Industry Fuel Use'!$A$115:$A$194,TNRbI!$A5,'Industry Fuel Use'!H$115:H$194)</f>
        <v>58893795130.1493</v>
      </c>
      <c r="H5" s="35">
        <f>G5*SUMIF('Industry Fuel Use'!$A$115:$A$194,TNRbI!$A5,'Industry Fuel Use'!J$115:J$194)/SUMIF('Industry Fuel Use'!$A$115:$A$194,TNRbI!$A5,'Industry Fuel Use'!I$115:I$194)</f>
        <v>62545153737.9132</v>
      </c>
      <c r="I5" s="35">
        <f>H5*SUMIF('Industry Fuel Use'!$A$115:$A$194,TNRbI!$A5,'Industry Fuel Use'!K$115:K$194)/SUMIF('Industry Fuel Use'!$A$115:$A$194,TNRbI!$A5,'Industry Fuel Use'!J$115:J$194)</f>
        <v>65796413007.747841</v>
      </c>
      <c r="J5" s="35">
        <f>I5*SUMIF('Industry Fuel Use'!$A$115:$A$194,TNRbI!$A5,'Industry Fuel Use'!L$115:L$194)/SUMIF('Industry Fuel Use'!$A$115:$A$194,TNRbI!$A5,'Industry Fuel Use'!K$115:K$194)</f>
        <v>69512017370.049118</v>
      </c>
      <c r="K5" s="35">
        <f>J5*SUMIF('Industry Fuel Use'!$A$115:$A$194,TNRbI!$A5,'Industry Fuel Use'!M$115:M$194)/SUMIF('Industry Fuel Use'!$A$115:$A$194,TNRbI!$A5,'Industry Fuel Use'!L$115:L$194)</f>
        <v>73157765153.65213</v>
      </c>
      <c r="L5" s="35">
        <f>K5*SUMIF('Industry Fuel Use'!$A$115:$A$194,TNRbI!$A5,'Industry Fuel Use'!N$115:N$194)/SUMIF('Industry Fuel Use'!$A$115:$A$194,TNRbI!$A5,'Industry Fuel Use'!M$115:M$194)</f>
        <v>77192371719.566696</v>
      </c>
      <c r="M5" s="35">
        <f>L5*SUMIF('Industry Fuel Use'!$A$115:$A$194,TNRbI!$A5,'Industry Fuel Use'!O$115:O$194)/SUMIF('Industry Fuel Use'!$A$115:$A$194,TNRbI!$A5,'Industry Fuel Use'!N$115:N$194)</f>
        <v>81244575227.045547</v>
      </c>
      <c r="N5" s="35">
        <f>M5*SUMIF('Industry Fuel Use'!$A$115:$A$194,TNRbI!$A5,'Industry Fuel Use'!P$115:P$194)/SUMIF('Industry Fuel Use'!$A$115:$A$194,TNRbI!$A5,'Industry Fuel Use'!O$115:O$194)</f>
        <v>85688784897.625137</v>
      </c>
      <c r="O5" s="35">
        <f>N5*SUMIF('Industry Fuel Use'!$A$115:$A$194,TNRbI!$A5,'Industry Fuel Use'!Q$115:Q$194)/SUMIF('Industry Fuel Use'!$A$115:$A$194,TNRbI!$A5,'Industry Fuel Use'!P$115:P$194)</f>
        <v>85688784897.674744</v>
      </c>
      <c r="P5" s="35">
        <f>O5*SUMIF('Industry Fuel Use'!$A$115:$A$194,TNRbI!$A5,'Industry Fuel Use'!R$115:R$194)/SUMIF('Industry Fuel Use'!$A$115:$A$194,TNRbI!$A5,'Industry Fuel Use'!Q$115:Q$194)</f>
        <v>85688784897.632278</v>
      </c>
      <c r="Q5" s="35">
        <f>P5*SUMIF('Industry Fuel Use'!$A$115:$A$194,TNRbI!$A5,'Industry Fuel Use'!S$115:S$194)/SUMIF('Industry Fuel Use'!$A$115:$A$194,TNRbI!$A5,'Industry Fuel Use'!R$115:R$194)</f>
        <v>85688784897.632278</v>
      </c>
      <c r="R5" s="35">
        <f>Q5*SUMIF('Industry Fuel Use'!$A$115:$A$194,TNRbI!$A5,'Industry Fuel Use'!T$115:T$194)/SUMIF('Industry Fuel Use'!$A$115:$A$194,TNRbI!$A5,'Industry Fuel Use'!S$115:S$194)</f>
        <v>85688784897.632309</v>
      </c>
      <c r="S5" s="35">
        <f>R5*SUMIF('Industry Fuel Use'!$A$115:$A$194,TNRbI!$A5,'Industry Fuel Use'!U$115:U$194)/SUMIF('Industry Fuel Use'!$A$115:$A$194,TNRbI!$A5,'Industry Fuel Use'!T$115:T$194)</f>
        <v>85688784897.638077</v>
      </c>
      <c r="T5" s="35">
        <f>S5*SUMIF('Industry Fuel Use'!$A$115:$A$194,TNRbI!$A5,'Industry Fuel Use'!V$115:V$194)/SUMIF('Industry Fuel Use'!$A$115:$A$194,TNRbI!$A5,'Industry Fuel Use'!U$115:U$194)</f>
        <v>85737840291.176132</v>
      </c>
      <c r="U5" s="35">
        <f>T5*SUMIF('Industry Fuel Use'!$A$115:$A$194,TNRbI!$A5,'Industry Fuel Use'!W$115:W$194)/SUMIF('Industry Fuel Use'!$A$115:$A$194,TNRbI!$A5,'Industry Fuel Use'!V$115:V$194)</f>
        <v>85737840311.267715</v>
      </c>
      <c r="V5" s="35">
        <f>U5*SUMIF('Industry Fuel Use'!$A$115:$A$194,TNRbI!$A5,'Industry Fuel Use'!X$115:X$194)/SUMIF('Industry Fuel Use'!$A$115:$A$194,TNRbI!$A5,'Industry Fuel Use'!W$115:W$194)</f>
        <v>87212915124.105774</v>
      </c>
      <c r="W5" s="35">
        <f>V5*SUMIF('Industry Fuel Use'!$A$115:$A$194,TNRbI!$A5,'Industry Fuel Use'!Y$115:Y$194)/SUMIF('Industry Fuel Use'!$A$115:$A$194,TNRbI!$A5,'Industry Fuel Use'!X$115:X$194)</f>
        <v>88687989936.943817</v>
      </c>
      <c r="X5" s="35">
        <f>W5*SUMIF('Industry Fuel Use'!$A$115:$A$194,TNRbI!$A5,'Industry Fuel Use'!Z$115:Z$194)/SUMIF('Industry Fuel Use'!$A$115:$A$194,TNRbI!$A5,'Industry Fuel Use'!Y$115:Y$194)</f>
        <v>90163064749.781891</v>
      </c>
      <c r="Y5" s="35">
        <f>X5*SUMIF('Industry Fuel Use'!$A$115:$A$194,TNRbI!$A5,'Industry Fuel Use'!AA$115:AA$194)/SUMIF('Industry Fuel Use'!$A$115:$A$194,TNRbI!$A5,'Industry Fuel Use'!Z$115:Z$194)</f>
        <v>91638139562.619934</v>
      </c>
      <c r="Z5" s="35">
        <f>Y5*SUMIF('Industry Fuel Use'!$A$115:$A$194,TNRbI!$A5,'Industry Fuel Use'!AB$115:AB$194)/SUMIF('Industry Fuel Use'!$A$115:$A$194,TNRbI!$A5,'Industry Fuel Use'!AA$115:AA$194)</f>
        <v>93113214375.457993</v>
      </c>
      <c r="AA5" s="35">
        <f>Z5*SUMIF('Industry Fuel Use'!$A$115:$A$194,TNRbI!$A5,'Industry Fuel Use'!AC$115:AC$194)/SUMIF('Industry Fuel Use'!$A$115:$A$194,TNRbI!$A5,'Industry Fuel Use'!AB$115:AB$194)</f>
        <v>94588289188.296051</v>
      </c>
      <c r="AB5" s="35">
        <f>AA5*SUMIF('Industry Fuel Use'!$A$115:$A$194,TNRbI!$A5,'Industry Fuel Use'!AD$115:AD$194)/SUMIF('Industry Fuel Use'!$A$115:$A$194,TNRbI!$A5,'Industry Fuel Use'!AC$115:AC$194)</f>
        <v>96063364001.134094</v>
      </c>
      <c r="AC5" s="35">
        <f>AB5*SUMIF('Industry Fuel Use'!$A$115:$A$194,TNRbI!$A5,'Industry Fuel Use'!AE$115:AE$194)/SUMIF('Industry Fuel Use'!$A$115:$A$194,TNRbI!$A5,'Industry Fuel Use'!AD$115:AD$194)</f>
        <v>97538438813.972153</v>
      </c>
      <c r="AD5" s="35">
        <f>AC5*SUMIF('Industry Fuel Use'!$A$115:$A$194,TNRbI!$A5,'Industry Fuel Use'!AF$115:AF$194)/SUMIF('Industry Fuel Use'!$A$115:$A$194,TNRbI!$A5,'Industry Fuel Use'!AE$115:AE$194)</f>
        <v>99013513626.810211</v>
      </c>
      <c r="AE5" s="35">
        <f>AD5*SUMIF('Industry Fuel Use'!$A$115:$A$194,TNRbI!$A5,'Industry Fuel Use'!AG$115:AG$194)/SUMIF('Industry Fuel Use'!$A$115:$A$194,TNRbI!$A5,'Industry Fuel Use'!AF$115:AF$194)</f>
        <v>100488588439.64824</v>
      </c>
      <c r="AF5" s="35">
        <f>AE5*SUMIF('Industry Fuel Use'!$A$115:$A$194,TNRbI!$A5,'Industry Fuel Use'!AH$115:AH$194)/SUMIF('Industry Fuel Use'!$A$115:$A$194,TNRbI!$A5,'Industry Fuel Use'!AG$115:AG$194)</f>
        <v>101963663252.4863</v>
      </c>
      <c r="AG5" s="35">
        <f>AF5*SUMIF('Industry Fuel Use'!$A$115:$A$194,TNRbI!$A5,'Industry Fuel Use'!AI$115:AI$194)/SUMIF('Industry Fuel Use'!$A$115:$A$194,TNRbI!$A5,'Industry Fuel Use'!AH$115:AH$194)</f>
        <v>103438738065.32437</v>
      </c>
      <c r="AH5" s="35">
        <f>AG5*SUMIF('Industry Fuel Use'!$A$115:$A$194,TNRbI!$A5,'Industry Fuel Use'!AJ$115:AJ$194)/SUMIF('Industry Fuel Use'!$A$115:$A$194,TNRbI!$A5,'Industry Fuel Use'!AI$115:AI$194)</f>
        <v>104913812878.1624</v>
      </c>
      <c r="AI5" s="35">
        <f>AH5*SUMIF('Industry Fuel Use'!$A$115:$A$194,TNRbI!$A5,'Industry Fuel Use'!AK$115:AK$194)/SUMIF('Industry Fuel Use'!$A$115:$A$194,TNRbI!$A5,'Industry Fuel Use'!AJ$115:AJ$194)</f>
        <v>106388887691.00046</v>
      </c>
      <c r="AJ5" s="35">
        <f>AI5*SUMIF('Industry Fuel Use'!$A$115:$A$194,TNRbI!$A5,'Industry Fuel Use'!AL$115:AL$194)/SUMIF('Industry Fuel Use'!$A$115:$A$194,TNRbI!$A5,'Industry Fuel Use'!AK$115:AK$194)</f>
        <v>107863962503.83852</v>
      </c>
      <c r="AK5" s="35">
        <f>AJ5*SUMIF('Industry Fuel Use'!$A$115:$A$194,TNRbI!$A5,'Industry Fuel Use'!AM$115:AM$194)/SUMIF('Industry Fuel Use'!$A$115:$A$194,TNRbI!$A5,'Industry Fuel Use'!AL$115:AL$194)</f>
        <v>109339037316.67656</v>
      </c>
    </row>
    <row r="6" spans="1:37" x14ac:dyDescent="0.25">
      <c r="A6" t="s">
        <v>16</v>
      </c>
      <c r="B6" s="35">
        <f>SUMIF('OECD Data IO Table - Total'!$A$10:$A$50,TNRbI!A6,'OECD Data IO Table - Total'!$AX$10:$AX$50)*10^6</f>
        <v>0</v>
      </c>
      <c r="C6" s="35">
        <f>B6</f>
        <v>0</v>
      </c>
      <c r="D6" s="35">
        <f t="shared" ref="D6:AK6" si="0">C6</f>
        <v>0</v>
      </c>
      <c r="E6" s="35">
        <f t="shared" si="0"/>
        <v>0</v>
      </c>
      <c r="F6" s="35">
        <f t="shared" si="0"/>
        <v>0</v>
      </c>
      <c r="G6" s="35">
        <f t="shared" si="0"/>
        <v>0</v>
      </c>
      <c r="H6" s="35">
        <f t="shared" si="0"/>
        <v>0</v>
      </c>
      <c r="I6" s="35">
        <f t="shared" si="0"/>
        <v>0</v>
      </c>
      <c r="J6" s="35">
        <f t="shared" si="0"/>
        <v>0</v>
      </c>
      <c r="K6" s="35">
        <f t="shared" si="0"/>
        <v>0</v>
      </c>
      <c r="L6" s="35">
        <f t="shared" si="0"/>
        <v>0</v>
      </c>
      <c r="M6" s="35">
        <f t="shared" si="0"/>
        <v>0</v>
      </c>
      <c r="N6" s="35">
        <f t="shared" si="0"/>
        <v>0</v>
      </c>
      <c r="O6" s="35">
        <f t="shared" si="0"/>
        <v>0</v>
      </c>
      <c r="P6" s="35">
        <f t="shared" si="0"/>
        <v>0</v>
      </c>
      <c r="Q6" s="35">
        <f t="shared" si="0"/>
        <v>0</v>
      </c>
      <c r="R6" s="35">
        <f t="shared" si="0"/>
        <v>0</v>
      </c>
      <c r="S6" s="35">
        <f t="shared" si="0"/>
        <v>0</v>
      </c>
      <c r="T6" s="35">
        <f t="shared" si="0"/>
        <v>0</v>
      </c>
      <c r="U6" s="35">
        <f t="shared" si="0"/>
        <v>0</v>
      </c>
      <c r="V6" s="35">
        <f t="shared" si="0"/>
        <v>0</v>
      </c>
      <c r="W6" s="35">
        <f t="shared" si="0"/>
        <v>0</v>
      </c>
      <c r="X6" s="35">
        <f t="shared" si="0"/>
        <v>0</v>
      </c>
      <c r="Y6" s="35">
        <f t="shared" si="0"/>
        <v>0</v>
      </c>
      <c r="Z6" s="35">
        <f t="shared" si="0"/>
        <v>0</v>
      </c>
      <c r="AA6" s="35">
        <f t="shared" si="0"/>
        <v>0</v>
      </c>
      <c r="AB6" s="35">
        <f t="shared" si="0"/>
        <v>0</v>
      </c>
      <c r="AC6" s="35">
        <f t="shared" si="0"/>
        <v>0</v>
      </c>
      <c r="AD6" s="35">
        <f t="shared" si="0"/>
        <v>0</v>
      </c>
      <c r="AE6" s="35">
        <f t="shared" si="0"/>
        <v>0</v>
      </c>
      <c r="AF6" s="35">
        <f t="shared" si="0"/>
        <v>0</v>
      </c>
      <c r="AG6" s="35">
        <f t="shared" si="0"/>
        <v>0</v>
      </c>
      <c r="AH6" s="35">
        <f t="shared" si="0"/>
        <v>0</v>
      </c>
      <c r="AI6" s="35">
        <f t="shared" si="0"/>
        <v>0</v>
      </c>
      <c r="AJ6" s="35">
        <f t="shared" si="0"/>
        <v>0</v>
      </c>
      <c r="AK6" s="35">
        <f t="shared" si="0"/>
        <v>0</v>
      </c>
    </row>
    <row r="7" spans="1:37" x14ac:dyDescent="0.25">
      <c r="A7" t="s">
        <v>5</v>
      </c>
      <c r="B7" s="35">
        <f>SUMIF('OECD Data IO Table - Total'!$A$10:$A$50,TNRbI!A7,'OECD Data IO Table - Total'!$AX$10:$AX$50)*10^6</f>
        <v>0</v>
      </c>
      <c r="C7" s="35">
        <f>B7</f>
        <v>0</v>
      </c>
      <c r="D7" s="35">
        <f t="shared" ref="D7:AK7" si="1">C7</f>
        <v>0</v>
      </c>
      <c r="E7" s="35">
        <f t="shared" si="1"/>
        <v>0</v>
      </c>
      <c r="F7" s="35">
        <f t="shared" si="1"/>
        <v>0</v>
      </c>
      <c r="G7" s="35">
        <f t="shared" si="1"/>
        <v>0</v>
      </c>
      <c r="H7" s="35">
        <f t="shared" si="1"/>
        <v>0</v>
      </c>
      <c r="I7" s="35">
        <f t="shared" si="1"/>
        <v>0</v>
      </c>
      <c r="J7" s="35">
        <f t="shared" si="1"/>
        <v>0</v>
      </c>
      <c r="K7" s="35">
        <f t="shared" si="1"/>
        <v>0</v>
      </c>
      <c r="L7" s="35">
        <f t="shared" si="1"/>
        <v>0</v>
      </c>
      <c r="M7" s="35">
        <f t="shared" si="1"/>
        <v>0</v>
      </c>
      <c r="N7" s="35">
        <f t="shared" si="1"/>
        <v>0</v>
      </c>
      <c r="O7" s="35">
        <f t="shared" si="1"/>
        <v>0</v>
      </c>
      <c r="P7" s="35">
        <f t="shared" si="1"/>
        <v>0</v>
      </c>
      <c r="Q7" s="35">
        <f t="shared" si="1"/>
        <v>0</v>
      </c>
      <c r="R7" s="35">
        <f t="shared" si="1"/>
        <v>0</v>
      </c>
      <c r="S7" s="35">
        <f t="shared" si="1"/>
        <v>0</v>
      </c>
      <c r="T7" s="35">
        <f t="shared" si="1"/>
        <v>0</v>
      </c>
      <c r="U7" s="35">
        <f t="shared" si="1"/>
        <v>0</v>
      </c>
      <c r="V7" s="35">
        <f t="shared" si="1"/>
        <v>0</v>
      </c>
      <c r="W7" s="35">
        <f t="shared" si="1"/>
        <v>0</v>
      </c>
      <c r="X7" s="35">
        <f t="shared" si="1"/>
        <v>0</v>
      </c>
      <c r="Y7" s="35">
        <f t="shared" si="1"/>
        <v>0</v>
      </c>
      <c r="Z7" s="35">
        <f t="shared" si="1"/>
        <v>0</v>
      </c>
      <c r="AA7" s="35">
        <f t="shared" si="1"/>
        <v>0</v>
      </c>
      <c r="AB7" s="35">
        <f t="shared" si="1"/>
        <v>0</v>
      </c>
      <c r="AC7" s="35">
        <f t="shared" si="1"/>
        <v>0</v>
      </c>
      <c r="AD7" s="35">
        <f t="shared" si="1"/>
        <v>0</v>
      </c>
      <c r="AE7" s="35">
        <f t="shared" si="1"/>
        <v>0</v>
      </c>
      <c r="AF7" s="35">
        <f t="shared" si="1"/>
        <v>0</v>
      </c>
      <c r="AG7" s="35">
        <f t="shared" si="1"/>
        <v>0</v>
      </c>
      <c r="AH7" s="35">
        <f t="shared" si="1"/>
        <v>0</v>
      </c>
      <c r="AI7" s="35">
        <f t="shared" si="1"/>
        <v>0</v>
      </c>
      <c r="AJ7" s="35">
        <f t="shared" si="1"/>
        <v>0</v>
      </c>
      <c r="AK7" s="35">
        <f t="shared" si="1"/>
        <v>0</v>
      </c>
    </row>
    <row r="8" spans="1:37" x14ac:dyDescent="0.25">
      <c r="A8" t="s">
        <v>6</v>
      </c>
      <c r="B8" s="35">
        <f>SUMIF('OECD Data IO Table - Total'!$A$10:$A$50,TNRbI!A8,'OECD Data IO Table - Total'!$AX$10:$AX$50)*10^6</f>
        <v>18966800000.000004</v>
      </c>
      <c r="C8" s="35">
        <f>B8*SUMIF('Industry Fuel Use'!$A$115:$A$194,TNRbI!$A8,'Industry Fuel Use'!E$115:E$194)/SUMIF('Industry Fuel Use'!$A$115:$A$194,TNRbI!$A8,'Industry Fuel Use'!D$115:D$194)</f>
        <v>19398666121.103992</v>
      </c>
      <c r="D8" s="35">
        <f>C8*SUMIF('Industry Fuel Use'!$A$115:$A$194,TNRbI!$A8,'Industry Fuel Use'!F$115:F$194)/SUMIF('Industry Fuel Use'!$A$115:$A$194,TNRbI!$A8,'Industry Fuel Use'!E$115:E$194)</f>
        <v>19796864327.405552</v>
      </c>
      <c r="E8" s="35">
        <f>D8*SUMIF('Industry Fuel Use'!$A$115:$A$194,TNRbI!$A8,'Industry Fuel Use'!G$115:G$194)/SUMIF('Industry Fuel Use'!$A$115:$A$194,TNRbI!$A8,'Industry Fuel Use'!F$115:F$194)</f>
        <v>20166970978.108795</v>
      </c>
      <c r="F8" s="35">
        <f>E8*SUMIF('Industry Fuel Use'!$A$115:$A$194,TNRbI!$A8,'Industry Fuel Use'!H$115:H$194)/SUMIF('Industry Fuel Use'!$A$115:$A$194,TNRbI!$A8,'Industry Fuel Use'!G$115:G$194)</f>
        <v>20519775769.315502</v>
      </c>
      <c r="G8" s="35">
        <f>F8*SUMIF('Industry Fuel Use'!$A$115:$A$194,TNRbI!$A8,'Industry Fuel Use'!I$115:I$194)/SUMIF('Industry Fuel Use'!$A$115:$A$194,TNRbI!$A8,'Industry Fuel Use'!H$115:H$194)</f>
        <v>20861762014.965614</v>
      </c>
      <c r="H8" s="35">
        <f>G8*SUMIF('Industry Fuel Use'!$A$115:$A$194,TNRbI!$A8,'Industry Fuel Use'!J$115:J$194)/SUMIF('Industry Fuel Use'!$A$115:$A$194,TNRbI!$A8,'Industry Fuel Use'!I$115:I$194)</f>
        <v>21194131775.676533</v>
      </c>
      <c r="I8" s="35">
        <f>H8*SUMIF('Industry Fuel Use'!$A$115:$A$194,TNRbI!$A8,'Industry Fuel Use'!K$115:K$194)/SUMIF('Industry Fuel Use'!$A$115:$A$194,TNRbI!$A8,'Industry Fuel Use'!J$115:J$194)</f>
        <v>21514480930.213455</v>
      </c>
      <c r="J8" s="35">
        <f>I8*SUMIF('Industry Fuel Use'!$A$115:$A$194,TNRbI!$A8,'Industry Fuel Use'!L$115:L$194)/SUMIF('Industry Fuel Use'!$A$115:$A$194,TNRbI!$A8,'Industry Fuel Use'!K$115:K$194)</f>
        <v>21824011539.19379</v>
      </c>
      <c r="K8" s="35">
        <f>J8*SUMIF('Industry Fuel Use'!$A$115:$A$194,TNRbI!$A8,'Industry Fuel Use'!M$115:M$194)/SUMIF('Industry Fuel Use'!$A$115:$A$194,TNRbI!$A8,'Industry Fuel Use'!L$115:L$194)</f>
        <v>22123324632.926224</v>
      </c>
      <c r="L8" s="35">
        <f>K8*SUMIF('Industry Fuel Use'!$A$115:$A$194,TNRbI!$A8,'Industry Fuel Use'!N$115:N$194)/SUMIF('Industry Fuel Use'!$A$115:$A$194,TNRbI!$A8,'Industry Fuel Use'!M$115:M$194)</f>
        <v>22412420211.410767</v>
      </c>
      <c r="M8" s="35">
        <f>L8*SUMIF('Industry Fuel Use'!$A$115:$A$194,TNRbI!$A8,'Industry Fuel Use'!O$115:O$194)/SUMIF('Industry Fuel Use'!$A$115:$A$194,TNRbI!$A8,'Industry Fuel Use'!N$115:N$194)</f>
        <v>22693101365.573513</v>
      </c>
      <c r="N8" s="35">
        <f>M8*SUMIF('Industry Fuel Use'!$A$115:$A$194,TNRbI!$A8,'Industry Fuel Use'!P$115:P$194)/SUMIF('Industry Fuel Use'!$A$115:$A$194,TNRbI!$A8,'Industry Fuel Use'!O$115:O$194)</f>
        <v>22964767065.105766</v>
      </c>
      <c r="O8" s="35">
        <f>N8*SUMIF('Industry Fuel Use'!$A$115:$A$194,TNRbI!$A8,'Industry Fuel Use'!Q$115:Q$194)/SUMIF('Industry Fuel Use'!$A$115:$A$194,TNRbI!$A8,'Industry Fuel Use'!P$115:P$194)</f>
        <v>23228018340.316223</v>
      </c>
      <c r="P8" s="35">
        <f>O8*SUMIF('Industry Fuel Use'!$A$115:$A$194,TNRbI!$A8,'Industry Fuel Use'!R$115:R$194)/SUMIF('Industry Fuel Use'!$A$115:$A$194,TNRbI!$A8,'Industry Fuel Use'!Q$115:Q$194)</f>
        <v>23482855191.204884</v>
      </c>
      <c r="Q8" s="35">
        <f>P8*SUMIF('Industry Fuel Use'!$A$115:$A$194,TNRbI!$A8,'Industry Fuel Use'!S$115:S$194)/SUMIF('Industry Fuel Use'!$A$115:$A$194,TNRbI!$A8,'Industry Fuel Use'!R$115:R$194)</f>
        <v>23728676587.463047</v>
      </c>
      <c r="R8" s="35">
        <f>Q8*SUMIF('Industry Fuel Use'!$A$115:$A$194,TNRbI!$A8,'Industry Fuel Use'!T$115:T$194)/SUMIF('Industry Fuel Use'!$A$115:$A$194,TNRbI!$A8,'Industry Fuel Use'!S$115:S$194)</f>
        <v>23967285620.016815</v>
      </c>
      <c r="S8" s="35">
        <f>R8*SUMIF('Industry Fuel Use'!$A$115:$A$194,TNRbI!$A8,'Industry Fuel Use'!U$115:U$194)/SUMIF('Industry Fuel Use'!$A$115:$A$194,TNRbI!$A8,'Industry Fuel Use'!T$115:T$194)</f>
        <v>24197480228.248791</v>
      </c>
      <c r="T8" s="35">
        <f>S8*SUMIF('Industry Fuel Use'!$A$115:$A$194,TNRbI!$A8,'Industry Fuel Use'!V$115:V$194)/SUMIF('Industry Fuel Use'!$A$115:$A$194,TNRbI!$A8,'Industry Fuel Use'!U$115:U$194)</f>
        <v>24419260412.15897</v>
      </c>
      <c r="U8" s="35">
        <f>T8*SUMIF('Industry Fuel Use'!$A$115:$A$194,TNRbI!$A8,'Industry Fuel Use'!W$115:W$194)/SUMIF('Industry Fuel Use'!$A$115:$A$194,TNRbI!$A8,'Industry Fuel Use'!V$115:V$194)</f>
        <v>24630823080.821255</v>
      </c>
      <c r="V8" s="35">
        <f>U8*SUMIF('Industry Fuel Use'!$A$115:$A$194,TNRbI!$A8,'Industry Fuel Use'!X$115:X$194)/SUMIF('Industry Fuel Use'!$A$115:$A$194,TNRbI!$A8,'Industry Fuel Use'!W$115:W$194)</f>
        <v>24885987766.423752</v>
      </c>
      <c r="W8" s="35">
        <f>V8*SUMIF('Industry Fuel Use'!$A$115:$A$194,TNRbI!$A8,'Industry Fuel Use'!Y$115:Y$194)/SUMIF('Industry Fuel Use'!$A$115:$A$194,TNRbI!$A8,'Industry Fuel Use'!X$115:X$194)</f>
        <v>25141152452.026249</v>
      </c>
      <c r="X8" s="35">
        <f>W8*SUMIF('Industry Fuel Use'!$A$115:$A$194,TNRbI!$A8,'Industry Fuel Use'!Z$115:Z$194)/SUMIF('Industry Fuel Use'!$A$115:$A$194,TNRbI!$A8,'Industry Fuel Use'!Y$115:Y$194)</f>
        <v>25396317137.628746</v>
      </c>
      <c r="Y8" s="35">
        <f>X8*SUMIF('Industry Fuel Use'!$A$115:$A$194,TNRbI!$A8,'Industry Fuel Use'!AA$115:AA$194)/SUMIF('Industry Fuel Use'!$A$115:$A$194,TNRbI!$A8,'Industry Fuel Use'!Z$115:Z$194)</f>
        <v>25651481823.231243</v>
      </c>
      <c r="Z8" s="35">
        <f>Y8*SUMIF('Industry Fuel Use'!$A$115:$A$194,TNRbI!$A8,'Industry Fuel Use'!AB$115:AB$194)/SUMIF('Industry Fuel Use'!$A$115:$A$194,TNRbI!$A8,'Industry Fuel Use'!AA$115:AA$194)</f>
        <v>25906646508.83374</v>
      </c>
      <c r="AA8" s="35">
        <f>Z8*SUMIF('Industry Fuel Use'!$A$115:$A$194,TNRbI!$A8,'Industry Fuel Use'!AC$115:AC$194)/SUMIF('Industry Fuel Use'!$A$115:$A$194,TNRbI!$A8,'Industry Fuel Use'!AB$115:AB$194)</f>
        <v>26161811194.436237</v>
      </c>
      <c r="AB8" s="35">
        <f>AA8*SUMIF('Industry Fuel Use'!$A$115:$A$194,TNRbI!$A8,'Industry Fuel Use'!AD$115:AD$194)/SUMIF('Industry Fuel Use'!$A$115:$A$194,TNRbI!$A8,'Industry Fuel Use'!AC$115:AC$194)</f>
        <v>26416975880.038734</v>
      </c>
      <c r="AC8" s="35">
        <f>AB8*SUMIF('Industry Fuel Use'!$A$115:$A$194,TNRbI!$A8,'Industry Fuel Use'!AE$115:AE$194)/SUMIF('Industry Fuel Use'!$A$115:$A$194,TNRbI!$A8,'Industry Fuel Use'!AD$115:AD$194)</f>
        <v>26672140565.641232</v>
      </c>
      <c r="AD8" s="35">
        <f>AC8*SUMIF('Industry Fuel Use'!$A$115:$A$194,TNRbI!$A8,'Industry Fuel Use'!AF$115:AF$194)/SUMIF('Industry Fuel Use'!$A$115:$A$194,TNRbI!$A8,'Industry Fuel Use'!AE$115:AE$194)</f>
        <v>26927305251.243729</v>
      </c>
      <c r="AE8" s="35">
        <f>AD8*SUMIF('Industry Fuel Use'!$A$115:$A$194,TNRbI!$A8,'Industry Fuel Use'!AG$115:AG$194)/SUMIF('Industry Fuel Use'!$A$115:$A$194,TNRbI!$A8,'Industry Fuel Use'!AF$115:AF$194)</f>
        <v>27182469936.846226</v>
      </c>
      <c r="AF8" s="35">
        <f>AE8*SUMIF('Industry Fuel Use'!$A$115:$A$194,TNRbI!$A8,'Industry Fuel Use'!AH$115:AH$194)/SUMIF('Industry Fuel Use'!$A$115:$A$194,TNRbI!$A8,'Industry Fuel Use'!AG$115:AG$194)</f>
        <v>27437634622.448723</v>
      </c>
      <c r="AG8" s="35">
        <f>AF8*SUMIF('Industry Fuel Use'!$A$115:$A$194,TNRbI!$A8,'Industry Fuel Use'!AI$115:AI$194)/SUMIF('Industry Fuel Use'!$A$115:$A$194,TNRbI!$A8,'Industry Fuel Use'!AH$115:AH$194)</f>
        <v>27692799308.051216</v>
      </c>
      <c r="AH8" s="35">
        <f>AG8*SUMIF('Industry Fuel Use'!$A$115:$A$194,TNRbI!$A8,'Industry Fuel Use'!AJ$115:AJ$194)/SUMIF('Industry Fuel Use'!$A$115:$A$194,TNRbI!$A8,'Industry Fuel Use'!AI$115:AI$194)</f>
        <v>27947963993.653709</v>
      </c>
      <c r="AI8" s="35">
        <f>AH8*SUMIF('Industry Fuel Use'!$A$115:$A$194,TNRbI!$A8,'Industry Fuel Use'!AK$115:AK$194)/SUMIF('Industry Fuel Use'!$A$115:$A$194,TNRbI!$A8,'Industry Fuel Use'!AJ$115:AJ$194)</f>
        <v>28203128679.256207</v>
      </c>
      <c r="AJ8" s="35">
        <f>AI8*SUMIF('Industry Fuel Use'!$A$115:$A$194,TNRbI!$A8,'Industry Fuel Use'!AL$115:AL$194)/SUMIF('Industry Fuel Use'!$A$115:$A$194,TNRbI!$A8,'Industry Fuel Use'!AK$115:AK$194)</f>
        <v>28458293364.858704</v>
      </c>
      <c r="AK8" s="35">
        <f>AJ8*SUMIF('Industry Fuel Use'!$A$115:$A$194,TNRbI!$A8,'Industry Fuel Use'!AM$115:AM$194)/SUMIF('Industry Fuel Use'!$A$115:$A$194,TNRbI!$A8,'Industry Fuel Use'!AL$115:AL$194)</f>
        <v>28713458050.461201</v>
      </c>
    </row>
    <row r="9" spans="1:37" x14ac:dyDescent="0.25">
      <c r="A9" t="s">
        <v>7</v>
      </c>
      <c r="B9" s="35">
        <f>SUMIF('OECD Data IO Table - Total'!$A$10:$A$50,TNRbI!A9,'OECD Data IO Table - Total'!$AX$10:$AX$50)*10^6</f>
        <v>161588100000.00003</v>
      </c>
      <c r="C9" s="35">
        <f>B9*SUMIF('Industry Fuel Use'!$A$115:$A$194,TNRbI!$A9,'Industry Fuel Use'!E$115:E$194)/SUMIF('Industry Fuel Use'!$A$115:$A$194,TNRbI!$A9,'Industry Fuel Use'!D$115:D$194)</f>
        <v>176745557982.0386</v>
      </c>
      <c r="D9" s="35">
        <f>C9*SUMIF('Industry Fuel Use'!$A$115:$A$194,TNRbI!$A9,'Industry Fuel Use'!F$115:F$194)/SUMIF('Industry Fuel Use'!$A$115:$A$194,TNRbI!$A9,'Industry Fuel Use'!E$115:E$194)</f>
        <v>181795243655.09424</v>
      </c>
      <c r="E9" s="35">
        <f>D9*SUMIF('Industry Fuel Use'!$A$115:$A$194,TNRbI!$A9,'Industry Fuel Use'!G$115:G$194)/SUMIF('Industry Fuel Use'!$A$115:$A$194,TNRbI!$A9,'Industry Fuel Use'!F$115:F$194)</f>
        <v>184725809579.51041</v>
      </c>
      <c r="F9" s="35">
        <f>E9*SUMIF('Industry Fuel Use'!$A$115:$A$194,TNRbI!$A9,'Industry Fuel Use'!H$115:H$194)/SUMIF('Industry Fuel Use'!$A$115:$A$194,TNRbI!$A9,'Industry Fuel Use'!G$115:G$194)</f>
        <v>190663162079.39673</v>
      </c>
      <c r="G9" s="35">
        <f>F9*SUMIF('Industry Fuel Use'!$A$115:$A$194,TNRbI!$A9,'Industry Fuel Use'!I$115:I$194)/SUMIF('Industry Fuel Use'!$A$115:$A$194,TNRbI!$A9,'Industry Fuel Use'!H$115:H$194)</f>
        <v>194973157032.24039</v>
      </c>
      <c r="H9" s="35">
        <f>G9*SUMIF('Industry Fuel Use'!$A$115:$A$194,TNRbI!$A9,'Industry Fuel Use'!J$115:J$194)/SUMIF('Industry Fuel Use'!$A$115:$A$194,TNRbI!$A9,'Industry Fuel Use'!I$115:I$194)</f>
        <v>199680312361.81473</v>
      </c>
      <c r="I9" s="35">
        <f>H9*SUMIF('Industry Fuel Use'!$A$115:$A$194,TNRbI!$A9,'Industry Fuel Use'!K$115:K$194)/SUMIF('Industry Fuel Use'!$A$115:$A$194,TNRbI!$A9,'Industry Fuel Use'!J$115:J$194)</f>
        <v>204494724108.08908</v>
      </c>
      <c r="J9" s="35">
        <f>I9*SUMIF('Industry Fuel Use'!$A$115:$A$194,TNRbI!$A9,'Industry Fuel Use'!L$115:L$194)/SUMIF('Industry Fuel Use'!$A$115:$A$194,TNRbI!$A9,'Industry Fuel Use'!K$115:K$194)</f>
        <v>210614752791.48141</v>
      </c>
      <c r="K9" s="35">
        <f>J9*SUMIF('Industry Fuel Use'!$A$115:$A$194,TNRbI!$A9,'Industry Fuel Use'!M$115:M$194)/SUMIF('Industry Fuel Use'!$A$115:$A$194,TNRbI!$A9,'Industry Fuel Use'!L$115:L$194)</f>
        <v>215467610284.20322</v>
      </c>
      <c r="L9" s="35">
        <f>K9*SUMIF('Industry Fuel Use'!$A$115:$A$194,TNRbI!$A9,'Industry Fuel Use'!N$115:N$194)/SUMIF('Industry Fuel Use'!$A$115:$A$194,TNRbI!$A9,'Industry Fuel Use'!M$115:M$194)</f>
        <v>220500057922.49753</v>
      </c>
      <c r="M9" s="35">
        <f>L9*SUMIF('Industry Fuel Use'!$A$115:$A$194,TNRbI!$A9,'Industry Fuel Use'!O$115:O$194)/SUMIF('Industry Fuel Use'!$A$115:$A$194,TNRbI!$A9,'Industry Fuel Use'!N$115:N$194)</f>
        <v>224310170541.52084</v>
      </c>
      <c r="N9" s="35">
        <f>M9*SUMIF('Industry Fuel Use'!$A$115:$A$194,TNRbI!$A9,'Industry Fuel Use'!P$115:P$194)/SUMIF('Industry Fuel Use'!$A$115:$A$194,TNRbI!$A9,'Industry Fuel Use'!O$115:O$194)</f>
        <v>227824292211.91501</v>
      </c>
      <c r="O9" s="35">
        <f>N9*SUMIF('Industry Fuel Use'!$A$115:$A$194,TNRbI!$A9,'Industry Fuel Use'!Q$115:Q$194)/SUMIF('Industry Fuel Use'!$A$115:$A$194,TNRbI!$A9,'Industry Fuel Use'!P$115:P$194)</f>
        <v>228752694259.97678</v>
      </c>
      <c r="P9" s="35">
        <f>O9*SUMIF('Industry Fuel Use'!$A$115:$A$194,TNRbI!$A9,'Industry Fuel Use'!R$115:R$194)/SUMIF('Industry Fuel Use'!$A$115:$A$194,TNRbI!$A9,'Industry Fuel Use'!Q$115:Q$194)</f>
        <v>229479991253.9404</v>
      </c>
      <c r="Q9" s="35">
        <f>P9*SUMIF('Industry Fuel Use'!$A$115:$A$194,TNRbI!$A9,'Industry Fuel Use'!S$115:S$194)/SUMIF('Industry Fuel Use'!$A$115:$A$194,TNRbI!$A9,'Industry Fuel Use'!R$115:R$194)</f>
        <v>230204531234.08658</v>
      </c>
      <c r="R9" s="35">
        <f>Q9*SUMIF('Industry Fuel Use'!$A$115:$A$194,TNRbI!$A9,'Industry Fuel Use'!T$115:T$194)/SUMIF('Industry Fuel Use'!$A$115:$A$194,TNRbI!$A9,'Industry Fuel Use'!S$115:S$194)</f>
        <v>230848152202.08252</v>
      </c>
      <c r="S9" s="35">
        <f>R9*SUMIF('Industry Fuel Use'!$A$115:$A$194,TNRbI!$A9,'Industry Fuel Use'!U$115:U$194)/SUMIF('Industry Fuel Use'!$A$115:$A$194,TNRbI!$A9,'Industry Fuel Use'!T$115:T$194)</f>
        <v>231194989716.3175</v>
      </c>
      <c r="T9" s="35">
        <f>S9*SUMIF('Industry Fuel Use'!$A$115:$A$194,TNRbI!$A9,'Industry Fuel Use'!V$115:V$194)/SUMIF('Industry Fuel Use'!$A$115:$A$194,TNRbI!$A9,'Industry Fuel Use'!U$115:U$194)</f>
        <v>231587436697.02084</v>
      </c>
      <c r="U9" s="35">
        <f>T9*SUMIF('Industry Fuel Use'!$A$115:$A$194,TNRbI!$A9,'Industry Fuel Use'!W$115:W$194)/SUMIF('Industry Fuel Use'!$A$115:$A$194,TNRbI!$A9,'Industry Fuel Use'!V$115:V$194)</f>
        <v>231937199479.03253</v>
      </c>
      <c r="V9" s="35">
        <f>U9*SUMIF('Industry Fuel Use'!$A$115:$A$194,TNRbI!$A9,'Industry Fuel Use'!X$115:X$194)/SUMIF('Industry Fuel Use'!$A$115:$A$194,TNRbI!$A9,'Industry Fuel Use'!W$115:W$194)</f>
        <v>233875603723.35532</v>
      </c>
      <c r="W9" s="35">
        <f>V9*SUMIF('Industry Fuel Use'!$A$115:$A$194,TNRbI!$A9,'Industry Fuel Use'!Y$115:Y$194)/SUMIF('Industry Fuel Use'!$A$115:$A$194,TNRbI!$A9,'Industry Fuel Use'!X$115:X$194)</f>
        <v>235814007967.67813</v>
      </c>
      <c r="X9" s="35">
        <f>W9*SUMIF('Industry Fuel Use'!$A$115:$A$194,TNRbI!$A9,'Industry Fuel Use'!Z$115:Z$194)/SUMIF('Industry Fuel Use'!$A$115:$A$194,TNRbI!$A9,'Industry Fuel Use'!Y$115:Y$194)</f>
        <v>237752412212.00101</v>
      </c>
      <c r="Y9" s="35">
        <f>X9*SUMIF('Industry Fuel Use'!$A$115:$A$194,TNRbI!$A9,'Industry Fuel Use'!AA$115:AA$194)/SUMIF('Industry Fuel Use'!$A$115:$A$194,TNRbI!$A9,'Industry Fuel Use'!Z$115:Z$194)</f>
        <v>239690816456.32376</v>
      </c>
      <c r="Z9" s="35">
        <f>Y9*SUMIF('Industry Fuel Use'!$A$115:$A$194,TNRbI!$A9,'Industry Fuel Use'!AB$115:AB$194)/SUMIF('Industry Fuel Use'!$A$115:$A$194,TNRbI!$A9,'Industry Fuel Use'!AA$115:AA$194)</f>
        <v>241629220700.64661</v>
      </c>
      <c r="AA9" s="35">
        <f>Z9*SUMIF('Industry Fuel Use'!$A$115:$A$194,TNRbI!$A9,'Industry Fuel Use'!AC$115:AC$194)/SUMIF('Industry Fuel Use'!$A$115:$A$194,TNRbI!$A9,'Industry Fuel Use'!AB$115:AB$194)</f>
        <v>243567624944.96942</v>
      </c>
      <c r="AB9" s="35">
        <f>AA9*SUMIF('Industry Fuel Use'!$A$115:$A$194,TNRbI!$A9,'Industry Fuel Use'!AD$115:AD$194)/SUMIF('Industry Fuel Use'!$A$115:$A$194,TNRbI!$A9,'Industry Fuel Use'!AC$115:AC$194)</f>
        <v>245506029189.29227</v>
      </c>
      <c r="AC9" s="35">
        <f>AB9*SUMIF('Industry Fuel Use'!$A$115:$A$194,TNRbI!$A9,'Industry Fuel Use'!AE$115:AE$194)/SUMIF('Industry Fuel Use'!$A$115:$A$194,TNRbI!$A9,'Industry Fuel Use'!AD$115:AD$194)</f>
        <v>247444433433.61502</v>
      </c>
      <c r="AD9" s="35">
        <f>AC9*SUMIF('Industry Fuel Use'!$A$115:$A$194,TNRbI!$A9,'Industry Fuel Use'!AF$115:AF$194)/SUMIF('Industry Fuel Use'!$A$115:$A$194,TNRbI!$A9,'Industry Fuel Use'!AE$115:AE$194)</f>
        <v>249382837677.93787</v>
      </c>
      <c r="AE9" s="35">
        <f>AD9*SUMIF('Industry Fuel Use'!$A$115:$A$194,TNRbI!$A9,'Industry Fuel Use'!AG$115:AG$194)/SUMIF('Industry Fuel Use'!$A$115:$A$194,TNRbI!$A9,'Industry Fuel Use'!AF$115:AF$194)</f>
        <v>251321241922.26074</v>
      </c>
      <c r="AF9" s="35">
        <f>AE9*SUMIF('Industry Fuel Use'!$A$115:$A$194,TNRbI!$A9,'Industry Fuel Use'!AH$115:AH$194)/SUMIF('Industry Fuel Use'!$A$115:$A$194,TNRbI!$A9,'Industry Fuel Use'!AG$115:AG$194)</f>
        <v>253259646166.58356</v>
      </c>
      <c r="AG9" s="35">
        <f>AF9*SUMIF('Industry Fuel Use'!$A$115:$A$194,TNRbI!$A9,'Industry Fuel Use'!AI$115:AI$194)/SUMIF('Industry Fuel Use'!$A$115:$A$194,TNRbI!$A9,'Industry Fuel Use'!AH$115:AH$194)</f>
        <v>255198050410.90637</v>
      </c>
      <c r="AH9" s="35">
        <f>AG9*SUMIF('Industry Fuel Use'!$A$115:$A$194,TNRbI!$A9,'Industry Fuel Use'!AJ$115:AJ$194)/SUMIF('Industry Fuel Use'!$A$115:$A$194,TNRbI!$A9,'Industry Fuel Use'!AI$115:AI$194)</f>
        <v>257136454655.22919</v>
      </c>
      <c r="AI9" s="35">
        <f>AH9*SUMIF('Industry Fuel Use'!$A$115:$A$194,TNRbI!$A9,'Industry Fuel Use'!AK$115:AK$194)/SUMIF('Industry Fuel Use'!$A$115:$A$194,TNRbI!$A9,'Industry Fuel Use'!AJ$115:AJ$194)</f>
        <v>259074858899.552</v>
      </c>
      <c r="AJ9" s="35">
        <f>AI9*SUMIF('Industry Fuel Use'!$A$115:$A$194,TNRbI!$A9,'Industry Fuel Use'!AL$115:AL$194)/SUMIF('Industry Fuel Use'!$A$115:$A$194,TNRbI!$A9,'Industry Fuel Use'!AK$115:AK$194)</f>
        <v>261013263143.87485</v>
      </c>
      <c r="AK9" s="35">
        <f>AJ9*SUMIF('Industry Fuel Use'!$A$115:$A$194,TNRbI!$A9,'Industry Fuel Use'!AM$115:AM$194)/SUMIF('Industry Fuel Use'!$A$115:$A$194,TNRbI!$A9,'Industry Fuel Use'!AL$115:AL$194)</f>
        <v>262951667388.19763</v>
      </c>
    </row>
    <row r="10" spans="1:37" x14ac:dyDescent="0.25">
      <c r="E10" s="6"/>
    </row>
    <row r="12" spans="1:37" s="12" customFormat="1" x14ac:dyDescent="0.25"/>
    <row r="13" spans="1:37" s="12" customFormat="1" x14ac:dyDescent="0.25"/>
    <row r="15" spans="1:37" x14ac:dyDescent="0.25">
      <c r="C15" s="10"/>
      <c r="D15" s="10"/>
      <c r="E15" s="10"/>
      <c r="F15" s="10"/>
      <c r="G15" s="10"/>
      <c r="H15" s="10"/>
      <c r="I15" s="10"/>
      <c r="J1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Crosswalk</vt:lpstr>
      <vt:lpstr>OECD Data IO Table - Total</vt:lpstr>
      <vt:lpstr>Industry Fuel Use</vt:lpstr>
      <vt:lpstr>TNRbI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2019-05-13T22:42:28Z</dcterms:created>
  <dcterms:modified xsi:type="dcterms:W3CDTF">2019-08-29T00:33:06Z</dcterms:modified>
</cp:coreProperties>
</file>