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Models\eps-1.5.0-saudiarabia-wipA\InputData\"/>
    </mc:Choice>
  </mc:AlternateContent>
  <bookViews>
    <workbookView xWindow="0" yWindow="0" windowWidth="26070" windowHeight="11025"/>
  </bookViews>
  <sheets>
    <sheet name="About" sheetId="2" r:id="rId1"/>
    <sheet name="OECD Data" sheetId="5" r:id="rId2"/>
  </sheets>
  <externalReferences>
    <externalReference r:id="rId3"/>
  </externalReferences>
  <definedNames>
    <definedName name="currency_conv">[1]About!$A$49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2" l="1"/>
  <c r="A22" i="2"/>
  <c r="AW53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9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C53" i="5"/>
  <c r="A1" i="5"/>
  <c r="A19" i="2" l="1"/>
</calcChain>
</file>

<file path=xl/sharedStrings.xml><?xml version="1.0" encoding="utf-8"?>
<sst xmlns="http://schemas.openxmlformats.org/spreadsheetml/2006/main" count="213" uniqueCount="127">
  <si>
    <t/>
  </si>
  <si>
    <t>This data is used inside many variables in the EPS, particularly those</t>
  </si>
  <si>
    <t>that apportion ownership of things between the cash flow entities,</t>
  </si>
  <si>
    <t>such as trans/FoVObE Fraction of Vehicles Owned by Entity.</t>
  </si>
  <si>
    <t>Rather than try to count up all of the vehicles (or buildings, etc.)</t>
  </si>
  <si>
    <t>owned by each energy industry and non-energy industries, we</t>
  </si>
  <si>
    <t>Source:</t>
  </si>
  <si>
    <t>non-energy industries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</si>
  <si>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</si>
  <si>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</si>
  <si>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</si>
  <si>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</si>
  <si>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</si>
  <si>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Domestic Output Shares by Industry</t>
  </si>
  <si>
    <t>divide up the total stock of these items according to the share</t>
  </si>
  <si>
    <t>of domestic output from each category.</t>
  </si>
  <si>
    <t>Share</t>
  </si>
  <si>
    <t>Industry Category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</si>
  <si>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</si>
  <si>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</si>
  <si>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</si>
  <si>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TTL: Total</t>
  </si>
  <si>
    <t>Country</t>
  </si>
  <si>
    <t>SAU: Saudi Arabia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</si>
  <si>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</si>
  <si>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</si>
  <si>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</si>
  <si>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</si>
  <si>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</si>
  <si>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</si>
  <si>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</si>
  <si>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</si>
  <si>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</si>
  <si>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</si>
  <si>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</si>
  <si>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</si>
  <si>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</si>
  <si>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</si>
  <si>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</si>
  <si>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</si>
  <si>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</si>
  <si>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</si>
  <si>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</si>
  <si>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</si>
  <si>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</si>
  <si>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</si>
  <si>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</si>
  <si>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</si>
  <si>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</si>
  <si>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</si>
  <si>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</si>
  <si>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</si>
  <si>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</si>
  <si>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</si>
  <si>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</si>
  <si>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</si>
  <si>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</si>
  <si>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</si>
  <si>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</si>
  <si>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</si>
  <si>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</si>
  <si>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</si>
  <si>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</si>
  <si>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</si>
  <si>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</si>
  <si>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</si>
  <si>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</si>
  <si>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</si>
  <si>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</si>
  <si>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</si>
  <si>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</si>
  <si>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</si>
  <si>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</si>
  <si>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</si>
  <si>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</si>
  <si>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</si>
  <si>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</si>
  <si>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</si>
  <si>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</si>
  <si>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</si>
  <si>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</si>
  <si>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</si>
  <si>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</si>
  <si>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</si>
  <si>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</si>
  <si>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</si>
  <si>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</si>
  <si>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</si>
  <si>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</si>
  <si>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</si>
  <si>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</si>
  <si>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</si>
  <si>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</si>
  <si>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</si>
  <si>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</si>
  <si>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</si>
  <si>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</si>
  <si>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</si>
  <si>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</si>
  <si>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</si>
  <si>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</si>
  <si>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</si>
  <si>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</si>
  <si>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</si>
  <si>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</si>
  <si>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</si>
  <si>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</si>
  <si>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</si>
  <si>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</si>
  <si>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</si>
  <si>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</si>
  <si>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</si>
  <si>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</si>
  <si>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</si>
  <si>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</si>
  <si>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</si>
  <si>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Sep 2019 18:13 UTC (GMT) from OECD.Stat</t>
  </si>
  <si>
    <t>Total Industry</t>
  </si>
  <si>
    <t>Total</t>
  </si>
  <si>
    <t>OECD</t>
  </si>
  <si>
    <t>OECD.Stat</t>
  </si>
  <si>
    <t>https://stats.oecd.org/Index.aspx?DataSetCode=IOTS#</t>
  </si>
  <si>
    <t>Input-Ouptput Tables 2018 edition</t>
  </si>
  <si>
    <t xml:space="preserve">We assign all output from "Electricity, gas, water supply, sewerage, waste and remediation services" to the electricity </t>
  </si>
  <si>
    <t xml:space="preserve">suppliers category, because in KSA, electricity is the dominant form of energy consumed by consumers and desalination </t>
  </si>
  <si>
    <t>plants are also one of the major electricity producers.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</si>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</sst>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"/>
    <numFmt numFmtId="165" formatCode="0.000"/>
    <numFmt numFmtId="166" formatCode="#,##0.0_ ;\-#,##0.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mediumGray">
        <fgColor rgb="FFC0C0C0"/>
        <bgColor rgb="FFFFFF00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</borders>
  <cellStyleXfs count="12">
    <xf numFmtId="0" fontId="0" fillId="0" borderId="0"/>
    <xf numFmtId="0" fontId="3" fillId="0" borderId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6" fillId="0" borderId="0" applyNumberFormat="0" applyFill="0" applyBorder="0" applyAlignment="0" applyProtection="0"/>
    <xf numFmtId="0" fontId="8" fillId="0" borderId="0"/>
    <xf numFmtId="0" fontId="1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6" fillId="0" borderId="0" xfId="8"/>
    <xf numFmtId="164" fontId="0" fillId="0" borderId="0" xfId="0" applyNumberFormat="1"/>
    <xf numFmtId="0" fontId="7" fillId="0" borderId="0" xfId="8" applyFont="1"/>
    <xf numFmtId="0" fontId="2" fillId="3" borderId="0" xfId="0" applyFont="1" applyFill="1"/>
    <xf numFmtId="165" fontId="0" fillId="0" borderId="0" xfId="0" applyNumberFormat="1"/>
    <xf numFmtId="0" fontId="9" fillId="0" borderId="5" xfId="0" applyFont="1" applyBorder="1"/>
    <xf numFmtId="0" fontId="10" fillId="0" borderId="5" xfId="0" applyFont="1" applyBorder="1" applyAlignment="1">
      <alignment horizontal="left" wrapText="1"/>
    </xf>
    <xf numFmtId="0" fontId="11" fillId="4" borderId="6" xfId="0" applyFont="1" applyFill="1" applyBorder="1" applyAlignment="1">
      <alignment horizontal="right" vertical="top" wrapText="1"/>
    </xf>
    <xf numFmtId="0" fontId="11" fillId="4" borderId="7" xfId="0" applyFont="1" applyFill="1" applyBorder="1" applyAlignment="1">
      <alignment horizontal="right" vertical="top" wrapText="1"/>
    </xf>
    <xf numFmtId="0" fontId="12" fillId="4" borderId="6" xfId="0" applyFont="1" applyFill="1" applyBorder="1" applyAlignment="1">
      <alignment vertical="top" wrapText="1"/>
    </xf>
    <xf numFmtId="0" fontId="12" fillId="4" borderId="8" xfId="0" applyFont="1" applyFill="1" applyBorder="1" applyAlignment="1">
      <alignment vertical="top" wrapText="1"/>
    </xf>
    <xf numFmtId="0" fontId="12" fillId="4" borderId="7" xfId="0" applyFont="1" applyFill="1" applyBorder="1" applyAlignment="1">
      <alignment vertical="top" wrapText="1"/>
    </xf>
    <xf numFmtId="0" fontId="13" fillId="4" borderId="6" xfId="0" applyFont="1" applyFill="1" applyBorder="1" applyAlignment="1">
      <alignment vertical="top" wrapText="1"/>
    </xf>
    <xf numFmtId="0" fontId="13" fillId="4" borderId="8" xfId="0" applyFont="1" applyFill="1" applyBorder="1" applyAlignment="1">
      <alignment vertical="top" wrapText="1"/>
    </xf>
    <xf numFmtId="0" fontId="13" fillId="4" borderId="7" xfId="0" applyFont="1" applyFill="1" applyBorder="1" applyAlignment="1">
      <alignment vertical="top" wrapText="1"/>
    </xf>
    <xf numFmtId="0" fontId="11" fillId="5" borderId="6" xfId="0" applyFont="1" applyFill="1" applyBorder="1" applyAlignment="1">
      <alignment horizontal="right" vertical="center" wrapText="1"/>
    </xf>
    <xf numFmtId="0" fontId="11" fillId="5" borderId="7" xfId="0" applyFont="1" applyFill="1" applyBorder="1" applyAlignment="1">
      <alignment horizontal="right" vertical="center" wrapText="1"/>
    </xf>
    <xf numFmtId="0" fontId="13" fillId="5" borderId="5" xfId="0" applyFont="1" applyFill="1" applyBorder="1" applyAlignment="1">
      <alignment horizontal="center" vertical="top" wrapText="1"/>
    </xf>
    <xf numFmtId="0" fontId="14" fillId="6" borderId="5" xfId="0" applyFont="1" applyFill="1" applyBorder="1" applyAlignment="1">
      <alignment wrapText="1"/>
    </xf>
    <xf numFmtId="0" fontId="15" fillId="7" borderId="5" xfId="0" applyFont="1" applyFill="1" applyBorder="1" applyAlignment="1">
      <alignment horizontal="center"/>
    </xf>
    <xf numFmtId="0" fontId="16" fillId="6" borderId="5" xfId="0" applyFont="1" applyFill="1" applyBorder="1" applyAlignment="1">
      <alignment vertical="top" wrapText="1"/>
    </xf>
    <xf numFmtId="166" fontId="9" fillId="0" borderId="5" xfId="0" applyNumberFormat="1" applyFont="1" applyBorder="1" applyAlignment="1">
      <alignment horizontal="right"/>
    </xf>
    <xf numFmtId="166" fontId="9" fillId="8" borderId="5" xfId="0" applyNumberFormat="1" applyFont="1" applyFill="1" applyBorder="1" applyAlignment="1">
      <alignment horizontal="right"/>
    </xf>
    <xf numFmtId="0" fontId="17" fillId="0" borderId="0" xfId="0" applyFont="1" applyAlignment="1">
      <alignment horizontal="left"/>
    </xf>
    <xf numFmtId="0" fontId="16" fillId="2" borderId="5" xfId="0" applyFont="1" applyFill="1" applyBorder="1" applyAlignment="1">
      <alignment vertical="top" wrapText="1"/>
    </xf>
    <xf numFmtId="0" fontId="15" fillId="9" borderId="5" xfId="0" applyFont="1" applyFill="1" applyBorder="1" applyAlignment="1">
      <alignment horizontal="center"/>
    </xf>
    <xf numFmtId="166" fontId="9" fillId="2" borderId="5" xfId="0" applyNumberFormat="1" applyFont="1" applyFill="1" applyBorder="1" applyAlignment="1">
      <alignment horizontal="right"/>
    </xf>
    <xf numFmtId="0" fontId="0" fillId="2" borderId="0" xfId="0" applyFill="1"/>
    <xf numFmtId="166" fontId="0" fillId="0" borderId="0" xfId="0" applyNumberFormat="1"/>
    <xf numFmtId="0" fontId="13" fillId="5" borderId="9" xfId="0" applyFont="1" applyFill="1" applyBorder="1" applyAlignment="1">
      <alignment horizontal="center" vertical="top" wrapText="1"/>
    </xf>
  </cellXfs>
  <cellStyles count="12">
    <cellStyle name="Body: normal cell" xfId="6"/>
    <cellStyle name="Comma 2 2" xfId="11"/>
    <cellStyle name="Font: Calibri, 9pt regular" xfId="2"/>
    <cellStyle name="Footnotes: top row" xfId="7"/>
    <cellStyle name="Header: bottom row" xfId="3"/>
    <cellStyle name="Hyperlink" xfId="8" builtinId="8"/>
    <cellStyle name="Normal" xfId="0" builtinId="0"/>
    <cellStyle name="Normal 2" xfId="1"/>
    <cellStyle name="Normal 3" xfId="9"/>
    <cellStyle name="Normal 4 2" xfId="10"/>
    <cellStyle name="Parent row" xf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Saudi%20Arabia/Models/eps-1.5.0-saudiarabia-wipA/eps-1.5.0-us-wipN/InputData/indst/TNRbI/Total%20Nonfuel%20Revenue%20by%20Indus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EIA 24"/>
      <sheetName val="TNRbI"/>
    </sheetNames>
    <sheetDataSet>
      <sheetData sheetId="0">
        <row r="49">
          <cell r="A49">
            <v>1070000000.0000001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1.oecd.org/index.aspx?DatasetCode=IOTSI4_2018" TargetMode="External"/><Relationship Id="rId2" Type="http://schemas.openxmlformats.org/officeDocument/2006/relationships/hyperlink" Target="http://stats.oecd.org/OECDStat_Metadata/ShowMetadata.ashx?Dataset=IOTSI4_2018&amp;Coords=%5bVAR%5d.%5bTTL%5d&amp;ShowOnWeb=true&amp;Lang=en" TargetMode="External"/><Relationship Id="rId1" Type="http://schemas.openxmlformats.org/officeDocument/2006/relationships/hyperlink" Target="http://stats.oecd.org/OECDStat_Metadata/ShowMetadata.ashx?Dataset=IOTSI4_2018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A19" sqref="A19:B24"/>
    </sheetView>
  </sheetViews>
  <sheetFormatPr defaultRowHeight="15" x14ac:dyDescent="0.25"/>
  <cols>
    <col min="1" max="1" width="12.5703125" customWidth="1"/>
    <col min="2" max="2" width="64.140625" customWidth="1"/>
  </cols>
  <sheetData>
    <row r="1" spans="1:2" x14ac:dyDescent="0.25">
      <c r="A1" s="1" t="s">
        <v>13</v>
      </c>
    </row>
    <row r="3" spans="1:2" x14ac:dyDescent="0.25">
      <c r="A3" s="1" t="s">
        <v>6</v>
      </c>
      <c r="B3" t="s">
        <v>119</v>
      </c>
    </row>
    <row r="4" spans="1:2" x14ac:dyDescent="0.25">
      <c r="B4" s="2">
        <v>2019</v>
      </c>
    </row>
    <row r="5" spans="1:2" x14ac:dyDescent="0.25">
      <c r="B5" t="s">
        <v>120</v>
      </c>
    </row>
    <row r="6" spans="1:2" x14ac:dyDescent="0.25">
      <c r="B6" s="3" t="s">
        <v>121</v>
      </c>
    </row>
    <row r="7" spans="1:2" x14ac:dyDescent="0.25">
      <c r="B7" s="5" t="s">
        <v>122</v>
      </c>
    </row>
    <row r="9" spans="1:2" x14ac:dyDescent="0.25">
      <c r="A9" t="s">
        <v>1</v>
      </c>
    </row>
    <row r="10" spans="1:2" x14ac:dyDescent="0.25">
      <c r="A10" t="s">
        <v>2</v>
      </c>
    </row>
    <row r="11" spans="1:2" x14ac:dyDescent="0.25">
      <c r="A11" t="s">
        <v>3</v>
      </c>
    </row>
    <row r="13" spans="1:2" x14ac:dyDescent="0.25">
      <c r="A13" t="s">
        <v>4</v>
      </c>
    </row>
    <row r="14" spans="1:2" x14ac:dyDescent="0.25">
      <c r="A14" t="s">
        <v>5</v>
      </c>
    </row>
    <row r="15" spans="1:2" x14ac:dyDescent="0.25">
      <c r="A15" t="s">
        <v>14</v>
      </c>
    </row>
    <row r="16" spans="1:2" x14ac:dyDescent="0.25">
      <c r="A16" t="s">
        <v>15</v>
      </c>
    </row>
    <row r="18" spans="1:2" x14ac:dyDescent="0.25">
      <c r="A18" s="6" t="s">
        <v>16</v>
      </c>
      <c r="B18" s="6" t="s">
        <v>17</v>
      </c>
    </row>
    <row r="19" spans="1:2" x14ac:dyDescent="0.25">
      <c r="A19" s="4">
        <f>1-SUM(A20:A24)</f>
        <v>0.75814668514481187</v>
      </c>
      <c r="B19" t="s">
        <v>7</v>
      </c>
    </row>
    <row r="20" spans="1:2" x14ac:dyDescent="0.25">
      <c r="A20" s="4">
        <f>'OECD Data'!AW29/'OECD Data'!AW53</f>
        <v>1.999888153790854E-2</v>
      </c>
      <c r="B20" t="s">
        <v>8</v>
      </c>
    </row>
    <row r="21" spans="1:2" x14ac:dyDescent="0.25">
      <c r="A21" s="4">
        <v>0</v>
      </c>
      <c r="B21" t="s">
        <v>9</v>
      </c>
    </row>
    <row r="22" spans="1:2" x14ac:dyDescent="0.25">
      <c r="A22" s="4">
        <f>SUM('OECD Data'!AW10,'OECD Data'!AW12,'OECD Data'!AW17)/'OECD Data'!AW53</f>
        <v>0.22185443331727961</v>
      </c>
      <c r="B22" t="s">
        <v>10</v>
      </c>
    </row>
    <row r="23" spans="1:2" x14ac:dyDescent="0.25">
      <c r="A23" s="4">
        <v>0</v>
      </c>
      <c r="B23" t="s">
        <v>11</v>
      </c>
    </row>
    <row r="24" spans="1:2" x14ac:dyDescent="0.25">
      <c r="A24" s="4">
        <v>0</v>
      </c>
      <c r="B24" t="s">
        <v>12</v>
      </c>
    </row>
    <row r="27" spans="1:2" x14ac:dyDescent="0.25">
      <c r="A27" s="1" t="s">
        <v>126</v>
      </c>
    </row>
    <row r="28" spans="1:2" x14ac:dyDescent="0.25">
      <c r="A28" t="s">
        <v>123</v>
      </c>
    </row>
    <row r="29" spans="1:2" x14ac:dyDescent="0.25">
      <c r="A29" s="7" t="s">
        <v>124</v>
      </c>
    </row>
    <row r="30" spans="1:2" x14ac:dyDescent="0.25">
      <c r="A30" s="7" t="s">
        <v>125</v>
      </c>
    </row>
  </sheetData>
  <hyperlinks>
    <hyperlink ref="B6" r:id="rId1" display="https://stats.oecd.org/Index.aspx?DataSetCode=IOTS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3"/>
  <sheetViews>
    <sheetView workbookViewId="0">
      <pane xSplit="13" ySplit="8" topLeftCell="AK27" activePane="bottomRight" state="frozen"/>
      <selection pane="topRight" activeCell="N1" sqref="N1"/>
      <selection pane="bottomLeft" activeCell="A9" sqref="A9"/>
      <selection pane="bottomRight" activeCell="A29" sqref="A29"/>
    </sheetView>
  </sheetViews>
  <sheetFormatPr defaultRowHeight="15" x14ac:dyDescent="0.25"/>
  <cols>
    <col min="1" max="1" width="21.85546875" customWidth="1"/>
    <col min="3" max="3" width="11.7109375" customWidth="1"/>
  </cols>
  <sheetData>
    <row r="1" spans="1:49" x14ac:dyDescent="0.25">
      <c r="A1" s="8" t="e">
        <f ca="1">DotStatQuery(B1)</f>
        <v>#NAME?</v>
      </c>
      <c r="B1" s="8" t="s">
        <v>18</v>
      </c>
    </row>
    <row r="2" spans="1:49" ht="69" x14ac:dyDescent="0.25">
      <c r="A2" s="9" t="s">
        <v>19</v>
      </c>
    </row>
    <row r="3" spans="1:49" x14ac:dyDescent="0.25">
      <c r="A3" s="10" t="s">
        <v>20</v>
      </c>
      <c r="B3" s="11"/>
      <c r="C3" s="12" t="s">
        <v>21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4"/>
    </row>
    <row r="4" spans="1:49" x14ac:dyDescent="0.25">
      <c r="A4" s="10" t="s">
        <v>22</v>
      </c>
      <c r="B4" s="11"/>
      <c r="C4" s="15" t="s">
        <v>23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7"/>
    </row>
    <row r="5" spans="1:49" x14ac:dyDescent="0.25">
      <c r="A5" s="10" t="s">
        <v>24</v>
      </c>
      <c r="B5" s="11"/>
      <c r="C5" s="15" t="s">
        <v>25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7"/>
    </row>
    <row r="6" spans="1:49" x14ac:dyDescent="0.25">
      <c r="A6" s="10" t="s">
        <v>26</v>
      </c>
      <c r="B6" s="11"/>
      <c r="C6" s="15" t="s">
        <v>27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7"/>
    </row>
    <row r="7" spans="1:49" ht="126" x14ac:dyDescent="0.25">
      <c r="A7" s="18" t="s">
        <v>28</v>
      </c>
      <c r="B7" s="19"/>
      <c r="C7" s="20" t="s">
        <v>29</v>
      </c>
      <c r="D7" s="20" t="s">
        <v>30</v>
      </c>
      <c r="E7" s="20" t="s">
        <v>31</v>
      </c>
      <c r="F7" s="20" t="s">
        <v>32</v>
      </c>
      <c r="G7" s="20" t="s">
        <v>33</v>
      </c>
      <c r="H7" s="20" t="s">
        <v>34</v>
      </c>
      <c r="I7" s="20" t="s">
        <v>35</v>
      </c>
      <c r="J7" s="20" t="s">
        <v>36</v>
      </c>
      <c r="K7" s="20" t="s">
        <v>37</v>
      </c>
      <c r="L7" s="20" t="s">
        <v>38</v>
      </c>
      <c r="M7" s="20" t="s">
        <v>39</v>
      </c>
      <c r="N7" s="20" t="s">
        <v>40</v>
      </c>
      <c r="O7" s="20" t="s">
        <v>41</v>
      </c>
      <c r="P7" s="20" t="s">
        <v>42</v>
      </c>
      <c r="Q7" s="20" t="s">
        <v>43</v>
      </c>
      <c r="R7" s="20" t="s">
        <v>44</v>
      </c>
      <c r="S7" s="20" t="s">
        <v>45</v>
      </c>
      <c r="T7" s="20" t="s">
        <v>46</v>
      </c>
      <c r="U7" s="20" t="s">
        <v>47</v>
      </c>
      <c r="V7" s="20" t="s">
        <v>48</v>
      </c>
      <c r="W7" s="20" t="s">
        <v>49</v>
      </c>
      <c r="X7" s="20" t="s">
        <v>50</v>
      </c>
      <c r="Y7" s="20" t="s">
        <v>51</v>
      </c>
      <c r="Z7" s="20" t="s">
        <v>52</v>
      </c>
      <c r="AA7" s="20" t="s">
        <v>53</v>
      </c>
      <c r="AB7" s="20" t="s">
        <v>54</v>
      </c>
      <c r="AC7" s="20" t="s">
        <v>55</v>
      </c>
      <c r="AD7" s="20" t="s">
        <v>56</v>
      </c>
      <c r="AE7" s="20" t="s">
        <v>57</v>
      </c>
      <c r="AF7" s="20" t="s">
        <v>58</v>
      </c>
      <c r="AG7" s="20" t="s">
        <v>59</v>
      </c>
      <c r="AH7" s="20" t="s">
        <v>60</v>
      </c>
      <c r="AI7" s="20" t="s">
        <v>61</v>
      </c>
      <c r="AJ7" s="20" t="s">
        <v>62</v>
      </c>
      <c r="AK7" s="20" t="s">
        <v>63</v>
      </c>
      <c r="AL7" s="20" t="s">
        <v>64</v>
      </c>
      <c r="AM7" s="20" t="s">
        <v>65</v>
      </c>
      <c r="AN7" s="20" t="s">
        <v>66</v>
      </c>
      <c r="AO7" s="20" t="s">
        <v>67</v>
      </c>
      <c r="AP7" s="20" t="s">
        <v>68</v>
      </c>
      <c r="AQ7" s="20" t="s">
        <v>69</v>
      </c>
      <c r="AR7" s="20" t="s">
        <v>70</v>
      </c>
      <c r="AS7" s="20" t="s">
        <v>71</v>
      </c>
      <c r="AT7" s="20" t="s">
        <v>72</v>
      </c>
      <c r="AU7" s="20" t="s">
        <v>73</v>
      </c>
      <c r="AW7" s="32" t="s">
        <v>118</v>
      </c>
    </row>
    <row r="8" spans="1:49" ht="33" x14ac:dyDescent="0.25">
      <c r="A8" s="21" t="s">
        <v>74</v>
      </c>
      <c r="B8" s="22" t="s">
        <v>0</v>
      </c>
      <c r="C8" s="22" t="s">
        <v>0</v>
      </c>
      <c r="D8" s="22" t="s">
        <v>0</v>
      </c>
      <c r="E8" s="22" t="s">
        <v>0</v>
      </c>
      <c r="F8" s="22" t="s">
        <v>0</v>
      </c>
      <c r="G8" s="22" t="s">
        <v>0</v>
      </c>
      <c r="H8" s="22" t="s">
        <v>0</v>
      </c>
      <c r="I8" s="22" t="s">
        <v>0</v>
      </c>
      <c r="J8" s="22" t="s">
        <v>0</v>
      </c>
      <c r="K8" s="22" t="s">
        <v>0</v>
      </c>
      <c r="L8" s="22" t="s">
        <v>0</v>
      </c>
      <c r="M8" s="22" t="s">
        <v>0</v>
      </c>
      <c r="N8" s="22" t="s">
        <v>0</v>
      </c>
      <c r="O8" s="22" t="s">
        <v>0</v>
      </c>
      <c r="P8" s="22" t="s">
        <v>0</v>
      </c>
      <c r="Q8" s="22" t="s">
        <v>0</v>
      </c>
      <c r="R8" s="22" t="s">
        <v>0</v>
      </c>
      <c r="S8" s="22" t="s">
        <v>0</v>
      </c>
      <c r="T8" s="22" t="s">
        <v>0</v>
      </c>
      <c r="U8" s="22" t="s">
        <v>0</v>
      </c>
      <c r="V8" s="22" t="s">
        <v>0</v>
      </c>
      <c r="W8" s="22" t="s">
        <v>0</v>
      </c>
      <c r="X8" s="22" t="s">
        <v>0</v>
      </c>
      <c r="Y8" s="22" t="s">
        <v>0</v>
      </c>
      <c r="Z8" s="22" t="s">
        <v>0</v>
      </c>
      <c r="AA8" s="22" t="s">
        <v>0</v>
      </c>
      <c r="AB8" s="22" t="s">
        <v>0</v>
      </c>
      <c r="AC8" s="22" t="s">
        <v>0</v>
      </c>
      <c r="AD8" s="22" t="s">
        <v>0</v>
      </c>
      <c r="AE8" s="22" t="s">
        <v>0</v>
      </c>
      <c r="AF8" s="22" t="s">
        <v>0</v>
      </c>
      <c r="AG8" s="22" t="s">
        <v>0</v>
      </c>
      <c r="AH8" s="22" t="s">
        <v>0</v>
      </c>
      <c r="AI8" s="22" t="s">
        <v>0</v>
      </c>
      <c r="AJ8" s="22" t="s">
        <v>0</v>
      </c>
      <c r="AK8" s="22" t="s">
        <v>0</v>
      </c>
      <c r="AL8" s="22" t="s">
        <v>0</v>
      </c>
      <c r="AM8" s="22" t="s">
        <v>0</v>
      </c>
      <c r="AN8" s="22" t="s">
        <v>0</v>
      </c>
      <c r="AO8" s="22" t="s">
        <v>0</v>
      </c>
      <c r="AP8" s="22" t="s">
        <v>0</v>
      </c>
      <c r="AQ8" s="22" t="s">
        <v>0</v>
      </c>
      <c r="AR8" s="22" t="s">
        <v>0</v>
      </c>
      <c r="AS8" s="22" t="s">
        <v>0</v>
      </c>
      <c r="AT8" s="22" t="s">
        <v>0</v>
      </c>
      <c r="AU8" s="22" t="s">
        <v>0</v>
      </c>
    </row>
    <row r="9" spans="1:49" ht="73.5" x14ac:dyDescent="0.25">
      <c r="A9" s="23" t="s">
        <v>75</v>
      </c>
      <c r="B9" s="22" t="s">
        <v>0</v>
      </c>
      <c r="C9" s="24">
        <v>310.39999999999998</v>
      </c>
      <c r="D9" s="24">
        <v>5</v>
      </c>
      <c r="E9" s="24">
        <v>0</v>
      </c>
      <c r="F9" s="24">
        <v>0.1</v>
      </c>
      <c r="G9" s="24">
        <v>3656.9</v>
      </c>
      <c r="H9" s="24">
        <v>44.2</v>
      </c>
      <c r="I9" s="24">
        <v>234.1</v>
      </c>
      <c r="J9" s="24">
        <v>126.6</v>
      </c>
      <c r="K9" s="24">
        <v>0.4</v>
      </c>
      <c r="L9" s="24">
        <v>109.8</v>
      </c>
      <c r="M9" s="24">
        <v>10.5</v>
      </c>
      <c r="N9" s="24">
        <v>0.9</v>
      </c>
      <c r="O9" s="24">
        <v>3.8</v>
      </c>
      <c r="P9" s="24">
        <v>0.4</v>
      </c>
      <c r="Q9" s="24">
        <v>0</v>
      </c>
      <c r="R9" s="24">
        <v>0.5</v>
      </c>
      <c r="S9" s="24">
        <v>0.2</v>
      </c>
      <c r="T9" s="24">
        <v>0.1</v>
      </c>
      <c r="U9" s="24">
        <v>0.6</v>
      </c>
      <c r="V9" s="24">
        <v>4.3</v>
      </c>
      <c r="W9" s="24">
        <v>0.3</v>
      </c>
      <c r="X9" s="24">
        <v>55.2</v>
      </c>
      <c r="Y9" s="24">
        <v>84.9</v>
      </c>
      <c r="Z9" s="24">
        <v>1.5</v>
      </c>
      <c r="AA9" s="24">
        <v>150</v>
      </c>
      <c r="AB9" s="24">
        <v>0.1</v>
      </c>
      <c r="AC9" s="24">
        <v>0.5</v>
      </c>
      <c r="AD9" s="24">
        <v>0</v>
      </c>
      <c r="AE9" s="24">
        <v>0.1</v>
      </c>
      <c r="AF9" s="24">
        <v>3.2</v>
      </c>
      <c r="AG9" s="24">
        <v>93.4</v>
      </c>
      <c r="AH9" s="24">
        <v>28.1</v>
      </c>
      <c r="AI9" s="24">
        <v>48.4</v>
      </c>
      <c r="AJ9" s="24">
        <v>48</v>
      </c>
      <c r="AK9" s="24">
        <v>12.3</v>
      </c>
      <c r="AL9" s="24">
        <v>0</v>
      </c>
      <c r="AM9" s="24">
        <v>19625.900000000001</v>
      </c>
      <c r="AN9" s="24">
        <v>0</v>
      </c>
      <c r="AO9" s="24">
        <v>18.2</v>
      </c>
      <c r="AP9" s="24">
        <v>4.7</v>
      </c>
      <c r="AQ9" s="24">
        <v>4.5999999999999996</v>
      </c>
      <c r="AR9" s="24">
        <v>65.5</v>
      </c>
      <c r="AS9" s="24">
        <v>65.599999999999994</v>
      </c>
      <c r="AT9" s="24">
        <v>376.7</v>
      </c>
      <c r="AU9" s="24">
        <v>-6219.9</v>
      </c>
      <c r="AW9" s="31">
        <f>SUM(AU9,AT9,AS9,AR9,AQ9,AP9,AO9,AN9,AM9,C9:AK9)</f>
        <v>18976.100000000002</v>
      </c>
    </row>
    <row r="10" spans="1:49" s="30" customFormat="1" ht="73.5" x14ac:dyDescent="0.25">
      <c r="A10" s="27" t="s">
        <v>76</v>
      </c>
      <c r="B10" s="28" t="s">
        <v>0</v>
      </c>
      <c r="C10" s="29">
        <v>0.6</v>
      </c>
      <c r="D10" s="29">
        <v>2733.3</v>
      </c>
      <c r="E10" s="29">
        <v>0.2</v>
      </c>
      <c r="F10" s="29">
        <v>35.200000000000003</v>
      </c>
      <c r="G10" s="29">
        <v>317.3</v>
      </c>
      <c r="H10" s="29">
        <v>0.1</v>
      </c>
      <c r="I10" s="29">
        <v>0.1</v>
      </c>
      <c r="J10" s="29">
        <v>10</v>
      </c>
      <c r="K10" s="29">
        <v>17604.7</v>
      </c>
      <c r="L10" s="29">
        <v>3451.1</v>
      </c>
      <c r="M10" s="29">
        <v>0.3</v>
      </c>
      <c r="N10" s="29">
        <v>0.9</v>
      </c>
      <c r="O10" s="29">
        <v>326</v>
      </c>
      <c r="P10" s="29">
        <v>0.4</v>
      </c>
      <c r="Q10" s="29">
        <v>0</v>
      </c>
      <c r="R10" s="29">
        <v>0.4</v>
      </c>
      <c r="S10" s="29">
        <v>0.2</v>
      </c>
      <c r="T10" s="29">
        <v>0.1</v>
      </c>
      <c r="U10" s="29">
        <v>8.1999999999999993</v>
      </c>
      <c r="V10" s="29">
        <v>17.600000000000001</v>
      </c>
      <c r="W10" s="29">
        <v>5632.3</v>
      </c>
      <c r="X10" s="29">
        <v>9.6999999999999993</v>
      </c>
      <c r="Y10" s="29">
        <v>3.7</v>
      </c>
      <c r="Z10" s="29">
        <v>17.600000000000001</v>
      </c>
      <c r="AA10" s="29">
        <v>222.8</v>
      </c>
      <c r="AB10" s="29">
        <v>1.6</v>
      </c>
      <c r="AC10" s="29">
        <v>50</v>
      </c>
      <c r="AD10" s="29">
        <v>0.1</v>
      </c>
      <c r="AE10" s="29">
        <v>1.4</v>
      </c>
      <c r="AF10" s="29">
        <v>69.5</v>
      </c>
      <c r="AG10" s="29">
        <v>301.89999999999998</v>
      </c>
      <c r="AH10" s="29">
        <v>4.3</v>
      </c>
      <c r="AI10" s="29">
        <v>1.8</v>
      </c>
      <c r="AJ10" s="29">
        <v>674</v>
      </c>
      <c r="AK10" s="29">
        <v>180.6</v>
      </c>
      <c r="AL10" s="29">
        <v>0</v>
      </c>
      <c r="AM10" s="29">
        <v>2984</v>
      </c>
      <c r="AN10" s="29">
        <v>21</v>
      </c>
      <c r="AO10" s="29">
        <v>340.7</v>
      </c>
      <c r="AP10" s="29">
        <v>19.399999999999999</v>
      </c>
      <c r="AQ10" s="29">
        <v>-335</v>
      </c>
      <c r="AR10" s="29">
        <v>3.3</v>
      </c>
      <c r="AS10" s="29">
        <v>1.8</v>
      </c>
      <c r="AT10" s="29">
        <v>139561.4</v>
      </c>
      <c r="AU10" s="29">
        <v>-135.30000000000001</v>
      </c>
      <c r="AW10" s="31">
        <f t="shared" ref="AW10:AW49" si="0">SUM(AU10,AT10,AS10,AR10,AQ10,AP10,AO10,AN10,AM10,C10:AK10)</f>
        <v>174139.30000000002</v>
      </c>
    </row>
    <row r="11" spans="1:49" ht="84" x14ac:dyDescent="0.25">
      <c r="A11" s="23" t="s">
        <v>77</v>
      </c>
      <c r="B11" s="22" t="s">
        <v>0</v>
      </c>
      <c r="C11" s="24">
        <v>0.4</v>
      </c>
      <c r="D11" s="24">
        <v>7.3</v>
      </c>
      <c r="E11" s="24">
        <v>27</v>
      </c>
      <c r="F11" s="24">
        <v>0.5</v>
      </c>
      <c r="G11" s="24">
        <v>7.5</v>
      </c>
      <c r="H11" s="24">
        <v>0.1</v>
      </c>
      <c r="I11" s="24">
        <v>0.1</v>
      </c>
      <c r="J11" s="24">
        <v>9.4</v>
      </c>
      <c r="K11" s="24">
        <v>0.1</v>
      </c>
      <c r="L11" s="24">
        <v>293.89999999999998</v>
      </c>
      <c r="M11" s="24">
        <v>0.3</v>
      </c>
      <c r="N11" s="24">
        <v>596.6</v>
      </c>
      <c r="O11" s="24">
        <v>876.5</v>
      </c>
      <c r="P11" s="24">
        <v>58.8</v>
      </c>
      <c r="Q11" s="24">
        <v>0.1</v>
      </c>
      <c r="R11" s="24">
        <v>20</v>
      </c>
      <c r="S11" s="24">
        <v>2.7</v>
      </c>
      <c r="T11" s="24">
        <v>0.5</v>
      </c>
      <c r="U11" s="24">
        <v>1.1000000000000001</v>
      </c>
      <c r="V11" s="24">
        <v>23.5</v>
      </c>
      <c r="W11" s="24">
        <v>6.2</v>
      </c>
      <c r="X11" s="24">
        <v>1165.8</v>
      </c>
      <c r="Y11" s="24">
        <v>4.7</v>
      </c>
      <c r="Z11" s="24">
        <v>3.4</v>
      </c>
      <c r="AA11" s="24">
        <v>2.1</v>
      </c>
      <c r="AB11" s="24">
        <v>0</v>
      </c>
      <c r="AC11" s="24">
        <v>0.4</v>
      </c>
      <c r="AD11" s="24">
        <v>0</v>
      </c>
      <c r="AE11" s="24">
        <v>0</v>
      </c>
      <c r="AF11" s="24">
        <v>7.6</v>
      </c>
      <c r="AG11" s="24">
        <v>12.7</v>
      </c>
      <c r="AH11" s="24">
        <v>8.6</v>
      </c>
      <c r="AI11" s="24">
        <v>0.2</v>
      </c>
      <c r="AJ11" s="24">
        <v>1.7</v>
      </c>
      <c r="AK11" s="24">
        <v>0.4</v>
      </c>
      <c r="AL11" s="24">
        <v>0</v>
      </c>
      <c r="AM11" s="24">
        <v>4.5</v>
      </c>
      <c r="AN11" s="24">
        <v>0</v>
      </c>
      <c r="AO11" s="24">
        <v>5.6</v>
      </c>
      <c r="AP11" s="24">
        <v>3.8</v>
      </c>
      <c r="AQ11" s="24">
        <v>-2.7</v>
      </c>
      <c r="AR11" s="24">
        <v>0.6</v>
      </c>
      <c r="AS11" s="24">
        <v>0</v>
      </c>
      <c r="AT11" s="24">
        <v>220.4</v>
      </c>
      <c r="AU11" s="24">
        <v>-1105.7</v>
      </c>
      <c r="AW11" s="31">
        <f t="shared" si="0"/>
        <v>2266.6999999999989</v>
      </c>
    </row>
    <row r="12" spans="1:49" s="30" customFormat="1" ht="52.5" x14ac:dyDescent="0.25">
      <c r="A12" s="27" t="s">
        <v>78</v>
      </c>
      <c r="B12" s="28" t="s">
        <v>0</v>
      </c>
      <c r="C12" s="29">
        <v>5.6</v>
      </c>
      <c r="D12" s="29">
        <v>135.9</v>
      </c>
      <c r="E12" s="29">
        <v>3.7</v>
      </c>
      <c r="F12" s="29">
        <v>1.8</v>
      </c>
      <c r="G12" s="29">
        <v>3.3</v>
      </c>
      <c r="H12" s="29">
        <v>0</v>
      </c>
      <c r="I12" s="29">
        <v>0.2</v>
      </c>
      <c r="J12" s="29">
        <v>1.2</v>
      </c>
      <c r="K12" s="29">
        <v>0.9</v>
      </c>
      <c r="L12" s="29">
        <v>1.6</v>
      </c>
      <c r="M12" s="29">
        <v>0.8</v>
      </c>
      <c r="N12" s="29">
        <v>1.6</v>
      </c>
      <c r="O12" s="29">
        <v>0.1</v>
      </c>
      <c r="P12" s="29">
        <v>0</v>
      </c>
      <c r="Q12" s="29">
        <v>0</v>
      </c>
      <c r="R12" s="29">
        <v>0</v>
      </c>
      <c r="S12" s="29">
        <v>0.4</v>
      </c>
      <c r="T12" s="29">
        <v>0</v>
      </c>
      <c r="U12" s="29">
        <v>0</v>
      </c>
      <c r="V12" s="29">
        <v>0.4</v>
      </c>
      <c r="W12" s="29">
        <v>7.3</v>
      </c>
      <c r="X12" s="29">
        <v>86.8</v>
      </c>
      <c r="Y12" s="29">
        <v>0.1</v>
      </c>
      <c r="Z12" s="29">
        <v>0.6</v>
      </c>
      <c r="AA12" s="29">
        <v>0</v>
      </c>
      <c r="AB12" s="29">
        <v>0</v>
      </c>
      <c r="AC12" s="29">
        <v>0.1</v>
      </c>
      <c r="AD12" s="29">
        <v>0</v>
      </c>
      <c r="AE12" s="29">
        <v>0</v>
      </c>
      <c r="AF12" s="29">
        <v>0</v>
      </c>
      <c r="AG12" s="29">
        <v>2.8</v>
      </c>
      <c r="AH12" s="29">
        <v>2</v>
      </c>
      <c r="AI12" s="29">
        <v>3.3</v>
      </c>
      <c r="AJ12" s="29">
        <v>0.1</v>
      </c>
      <c r="AK12" s="29">
        <v>0</v>
      </c>
      <c r="AL12" s="29">
        <v>0</v>
      </c>
      <c r="AM12" s="29">
        <v>0.4</v>
      </c>
      <c r="AN12" s="29">
        <v>0</v>
      </c>
      <c r="AO12" s="29">
        <v>468.4</v>
      </c>
      <c r="AP12" s="29">
        <v>1.1000000000000001</v>
      </c>
      <c r="AQ12" s="29">
        <v>0.4</v>
      </c>
      <c r="AR12" s="29">
        <v>0.1</v>
      </c>
      <c r="AS12" s="29">
        <v>0</v>
      </c>
      <c r="AT12" s="29">
        <v>0.6</v>
      </c>
      <c r="AU12" s="29">
        <v>-93.4</v>
      </c>
      <c r="AW12" s="31">
        <f t="shared" si="0"/>
        <v>638.19999999999982</v>
      </c>
    </row>
    <row r="13" spans="1:49" ht="63" x14ac:dyDescent="0.25">
      <c r="A13" s="23" t="s">
        <v>79</v>
      </c>
      <c r="B13" s="22" t="s">
        <v>0</v>
      </c>
      <c r="C13" s="24">
        <v>273.3</v>
      </c>
      <c r="D13" s="24">
        <v>1.5</v>
      </c>
      <c r="E13" s="24">
        <v>0.2</v>
      </c>
      <c r="F13" s="24">
        <v>0</v>
      </c>
      <c r="G13" s="24">
        <v>2513.6</v>
      </c>
      <c r="H13" s="24">
        <v>5.4</v>
      </c>
      <c r="I13" s="24">
        <v>2.2000000000000002</v>
      </c>
      <c r="J13" s="24">
        <v>15.2</v>
      </c>
      <c r="K13" s="24">
        <v>3.7</v>
      </c>
      <c r="L13" s="24">
        <v>142.80000000000001</v>
      </c>
      <c r="M13" s="24">
        <v>6.5</v>
      </c>
      <c r="N13" s="24">
        <v>8.3000000000000007</v>
      </c>
      <c r="O13" s="24">
        <v>2.8</v>
      </c>
      <c r="P13" s="24">
        <v>3.3</v>
      </c>
      <c r="Q13" s="24">
        <v>0.1</v>
      </c>
      <c r="R13" s="24">
        <v>3.9</v>
      </c>
      <c r="S13" s="24">
        <v>1.6</v>
      </c>
      <c r="T13" s="24">
        <v>0.5</v>
      </c>
      <c r="U13" s="24">
        <v>1</v>
      </c>
      <c r="V13" s="24">
        <v>6.6</v>
      </c>
      <c r="W13" s="24">
        <v>5.6</v>
      </c>
      <c r="X13" s="24">
        <v>61.2</v>
      </c>
      <c r="Y13" s="24">
        <v>139.19999999999999</v>
      </c>
      <c r="Z13" s="24">
        <v>24.6</v>
      </c>
      <c r="AA13" s="24">
        <v>1517.4</v>
      </c>
      <c r="AB13" s="24">
        <v>1.2</v>
      </c>
      <c r="AC13" s="24">
        <v>7.2</v>
      </c>
      <c r="AD13" s="24">
        <v>0.4</v>
      </c>
      <c r="AE13" s="24">
        <v>4.4000000000000004</v>
      </c>
      <c r="AF13" s="24">
        <v>4.8</v>
      </c>
      <c r="AG13" s="24">
        <v>164.4</v>
      </c>
      <c r="AH13" s="24">
        <v>103.9</v>
      </c>
      <c r="AI13" s="24">
        <v>205.2</v>
      </c>
      <c r="AJ13" s="24">
        <v>406.7</v>
      </c>
      <c r="AK13" s="24">
        <v>228</v>
      </c>
      <c r="AL13" s="24">
        <v>0</v>
      </c>
      <c r="AM13" s="24">
        <v>26129.5</v>
      </c>
      <c r="AN13" s="24">
        <v>2.9</v>
      </c>
      <c r="AO13" s="24">
        <v>1932.4</v>
      </c>
      <c r="AP13" s="24">
        <v>49.4</v>
      </c>
      <c r="AQ13" s="24">
        <v>28.2</v>
      </c>
      <c r="AR13" s="24">
        <v>252.6</v>
      </c>
      <c r="AS13" s="24">
        <v>274.3</v>
      </c>
      <c r="AT13" s="24">
        <v>2407.3000000000002</v>
      </c>
      <c r="AU13" s="24">
        <v>-12898.2</v>
      </c>
      <c r="AW13" s="31">
        <f t="shared" si="0"/>
        <v>24045.100000000002</v>
      </c>
    </row>
    <row r="14" spans="1:49" ht="94.5" x14ac:dyDescent="0.25">
      <c r="A14" s="23" t="s">
        <v>80</v>
      </c>
      <c r="B14" s="22" t="s">
        <v>0</v>
      </c>
      <c r="C14" s="25">
        <v>12.5</v>
      </c>
      <c r="D14" s="25">
        <v>44.1</v>
      </c>
      <c r="E14" s="25">
        <v>0.1</v>
      </c>
      <c r="F14" s="25">
        <v>0.6</v>
      </c>
      <c r="G14" s="25">
        <v>33.6</v>
      </c>
      <c r="H14" s="25">
        <v>1246.5999999999999</v>
      </c>
      <c r="I14" s="25">
        <v>0.6</v>
      </c>
      <c r="J14" s="25">
        <v>42.4</v>
      </c>
      <c r="K14" s="25">
        <v>1</v>
      </c>
      <c r="L14" s="25">
        <v>100</v>
      </c>
      <c r="M14" s="25">
        <v>32.200000000000003</v>
      </c>
      <c r="N14" s="25">
        <v>26.6</v>
      </c>
      <c r="O14" s="25">
        <v>5.8</v>
      </c>
      <c r="P14" s="25">
        <v>2.8</v>
      </c>
      <c r="Q14" s="25">
        <v>0.1</v>
      </c>
      <c r="R14" s="25">
        <v>3.4</v>
      </c>
      <c r="S14" s="25">
        <v>2.7</v>
      </c>
      <c r="T14" s="25">
        <v>9.4</v>
      </c>
      <c r="U14" s="25">
        <v>17.399999999999999</v>
      </c>
      <c r="V14" s="25">
        <v>113.8</v>
      </c>
      <c r="W14" s="25">
        <v>5.4</v>
      </c>
      <c r="X14" s="25">
        <v>75.5</v>
      </c>
      <c r="Y14" s="25">
        <v>145.9</v>
      </c>
      <c r="Z14" s="25">
        <v>24.1</v>
      </c>
      <c r="AA14" s="25">
        <v>49.8</v>
      </c>
      <c r="AB14" s="25">
        <v>1.3</v>
      </c>
      <c r="AC14" s="25">
        <v>10.5</v>
      </c>
      <c r="AD14" s="25">
        <v>0</v>
      </c>
      <c r="AE14" s="25">
        <v>0.1</v>
      </c>
      <c r="AF14" s="25">
        <v>3.5</v>
      </c>
      <c r="AG14" s="25">
        <v>265.89999999999998</v>
      </c>
      <c r="AH14" s="25">
        <v>194.7</v>
      </c>
      <c r="AI14" s="25">
        <v>89.9</v>
      </c>
      <c r="AJ14" s="25">
        <v>734.2</v>
      </c>
      <c r="AK14" s="25">
        <v>145.69999999999999</v>
      </c>
      <c r="AL14" s="25">
        <v>0</v>
      </c>
      <c r="AM14" s="25">
        <v>8322.7000000000007</v>
      </c>
      <c r="AN14" s="25">
        <v>0</v>
      </c>
      <c r="AO14" s="25">
        <v>8.4</v>
      </c>
      <c r="AP14" s="25">
        <v>423.4</v>
      </c>
      <c r="AQ14" s="25">
        <v>334.5</v>
      </c>
      <c r="AR14" s="25">
        <v>111.3</v>
      </c>
      <c r="AS14" s="25">
        <v>119.6</v>
      </c>
      <c r="AT14" s="25">
        <v>427.4</v>
      </c>
      <c r="AU14" s="25">
        <v>-7226.2</v>
      </c>
      <c r="AW14" s="31">
        <f t="shared" si="0"/>
        <v>5963.2999999999993</v>
      </c>
    </row>
    <row r="15" spans="1:49" ht="84" x14ac:dyDescent="0.25">
      <c r="A15" s="23" t="s">
        <v>81</v>
      </c>
      <c r="B15" s="22" t="s">
        <v>0</v>
      </c>
      <c r="C15" s="24">
        <v>6.2</v>
      </c>
      <c r="D15" s="24">
        <v>9</v>
      </c>
      <c r="E15" s="24">
        <v>0.6</v>
      </c>
      <c r="F15" s="24">
        <v>0.1</v>
      </c>
      <c r="G15" s="24">
        <v>16.5</v>
      </c>
      <c r="H15" s="24">
        <v>2.9</v>
      </c>
      <c r="I15" s="24">
        <v>276.2</v>
      </c>
      <c r="J15" s="24">
        <v>48.9</v>
      </c>
      <c r="K15" s="24">
        <v>0.1</v>
      </c>
      <c r="L15" s="24">
        <v>31.1</v>
      </c>
      <c r="M15" s="24">
        <v>7.5</v>
      </c>
      <c r="N15" s="24">
        <v>37.1</v>
      </c>
      <c r="O15" s="24">
        <v>1.3</v>
      </c>
      <c r="P15" s="24">
        <v>12.4</v>
      </c>
      <c r="Q15" s="24">
        <v>0.1</v>
      </c>
      <c r="R15" s="24">
        <v>7.9</v>
      </c>
      <c r="S15" s="24">
        <v>5.4</v>
      </c>
      <c r="T15" s="24">
        <v>0.5</v>
      </c>
      <c r="U15" s="24">
        <v>5.5</v>
      </c>
      <c r="V15" s="24">
        <v>248.6</v>
      </c>
      <c r="W15" s="24">
        <v>1.3</v>
      </c>
      <c r="X15" s="24">
        <v>2170.3000000000002</v>
      </c>
      <c r="Y15" s="24">
        <v>24.2</v>
      </c>
      <c r="Z15" s="24">
        <v>7.6</v>
      </c>
      <c r="AA15" s="24">
        <v>9</v>
      </c>
      <c r="AB15" s="24">
        <v>0.5</v>
      </c>
      <c r="AC15" s="24">
        <v>3.3</v>
      </c>
      <c r="AD15" s="24">
        <v>0</v>
      </c>
      <c r="AE15" s="24">
        <v>0.1</v>
      </c>
      <c r="AF15" s="24">
        <v>55.1</v>
      </c>
      <c r="AG15" s="24">
        <v>73</v>
      </c>
      <c r="AH15" s="24">
        <v>8</v>
      </c>
      <c r="AI15" s="24">
        <v>1.2</v>
      </c>
      <c r="AJ15" s="24">
        <v>11.4</v>
      </c>
      <c r="AK15" s="24">
        <v>36.5</v>
      </c>
      <c r="AL15" s="24">
        <v>0</v>
      </c>
      <c r="AM15" s="24">
        <v>313.8</v>
      </c>
      <c r="AN15" s="24">
        <v>0</v>
      </c>
      <c r="AO15" s="24">
        <v>3.6</v>
      </c>
      <c r="AP15" s="24">
        <v>184.4</v>
      </c>
      <c r="AQ15" s="24">
        <v>114.7</v>
      </c>
      <c r="AR15" s="24">
        <v>8.5</v>
      </c>
      <c r="AS15" s="24">
        <v>7.1</v>
      </c>
      <c r="AT15" s="24">
        <v>33.700000000000003</v>
      </c>
      <c r="AU15" s="24">
        <v>-1698.2</v>
      </c>
      <c r="AW15" s="31">
        <f t="shared" si="0"/>
        <v>2087</v>
      </c>
    </row>
    <row r="16" spans="1:49" ht="52.5" x14ac:dyDescent="0.25">
      <c r="A16" s="23" t="s">
        <v>82</v>
      </c>
      <c r="B16" s="22" t="s">
        <v>0</v>
      </c>
      <c r="C16" s="25">
        <v>5.8</v>
      </c>
      <c r="D16" s="25">
        <v>4.2</v>
      </c>
      <c r="E16" s="25">
        <v>0.6</v>
      </c>
      <c r="F16" s="25">
        <v>0.1</v>
      </c>
      <c r="G16" s="25">
        <v>164.5</v>
      </c>
      <c r="H16" s="25">
        <v>16.8</v>
      </c>
      <c r="I16" s="25">
        <v>11</v>
      </c>
      <c r="J16" s="25">
        <v>769.3</v>
      </c>
      <c r="K16" s="25">
        <v>3</v>
      </c>
      <c r="L16" s="25">
        <v>88.1</v>
      </c>
      <c r="M16" s="25">
        <v>15.6</v>
      </c>
      <c r="N16" s="25">
        <v>54.9</v>
      </c>
      <c r="O16" s="25">
        <v>3.9</v>
      </c>
      <c r="P16" s="25">
        <v>11.7</v>
      </c>
      <c r="Q16" s="25">
        <v>0.4</v>
      </c>
      <c r="R16" s="25">
        <v>16.600000000000001</v>
      </c>
      <c r="S16" s="25">
        <v>8.5</v>
      </c>
      <c r="T16" s="25">
        <v>1.2</v>
      </c>
      <c r="U16" s="25">
        <v>1.1000000000000001</v>
      </c>
      <c r="V16" s="25">
        <v>30.6</v>
      </c>
      <c r="W16" s="25">
        <v>15.3</v>
      </c>
      <c r="X16" s="25">
        <v>136.80000000000001</v>
      </c>
      <c r="Y16" s="25">
        <v>246.9</v>
      </c>
      <c r="Z16" s="25">
        <v>35.4</v>
      </c>
      <c r="AA16" s="25">
        <v>39.200000000000003</v>
      </c>
      <c r="AB16" s="25">
        <v>102.3</v>
      </c>
      <c r="AC16" s="25">
        <v>71.8</v>
      </c>
      <c r="AD16" s="25">
        <v>6.2</v>
      </c>
      <c r="AE16" s="25">
        <v>42.5</v>
      </c>
      <c r="AF16" s="25">
        <v>17.2</v>
      </c>
      <c r="AG16" s="25">
        <v>475</v>
      </c>
      <c r="AH16" s="25">
        <v>113.8</v>
      </c>
      <c r="AI16" s="25">
        <v>506.2</v>
      </c>
      <c r="AJ16" s="25">
        <v>208.9</v>
      </c>
      <c r="AK16" s="25">
        <v>95.5</v>
      </c>
      <c r="AL16" s="25">
        <v>0</v>
      </c>
      <c r="AM16" s="25">
        <v>4301.5</v>
      </c>
      <c r="AN16" s="25">
        <v>0</v>
      </c>
      <c r="AO16" s="25">
        <v>514.79999999999995</v>
      </c>
      <c r="AP16" s="25">
        <v>57.5</v>
      </c>
      <c r="AQ16" s="25">
        <v>31.9</v>
      </c>
      <c r="AR16" s="25">
        <v>33.299999999999997</v>
      </c>
      <c r="AS16" s="25">
        <v>30.7</v>
      </c>
      <c r="AT16" s="25">
        <v>811.4</v>
      </c>
      <c r="AU16" s="25">
        <v>-2054.8000000000002</v>
      </c>
      <c r="AW16" s="31">
        <f t="shared" si="0"/>
        <v>7047.2</v>
      </c>
    </row>
    <row r="17" spans="1:49" s="30" customFormat="1" ht="63" x14ac:dyDescent="0.25">
      <c r="A17" s="27" t="s">
        <v>83</v>
      </c>
      <c r="B17" s="28" t="s">
        <v>0</v>
      </c>
      <c r="C17" s="29">
        <v>367.1</v>
      </c>
      <c r="D17" s="29">
        <v>452.1</v>
      </c>
      <c r="E17" s="29">
        <v>41</v>
      </c>
      <c r="F17" s="29">
        <v>7.9</v>
      </c>
      <c r="G17" s="29">
        <v>383.5</v>
      </c>
      <c r="H17" s="29">
        <v>21.8</v>
      </c>
      <c r="I17" s="29">
        <v>46.9</v>
      </c>
      <c r="J17" s="29">
        <v>125.7</v>
      </c>
      <c r="K17" s="29">
        <v>976.4</v>
      </c>
      <c r="L17" s="29">
        <v>2621.8</v>
      </c>
      <c r="M17" s="29">
        <v>56.3</v>
      </c>
      <c r="N17" s="29">
        <v>708.5</v>
      </c>
      <c r="O17" s="29">
        <v>226.8</v>
      </c>
      <c r="P17" s="29">
        <v>77.7</v>
      </c>
      <c r="Q17" s="29">
        <v>0.1</v>
      </c>
      <c r="R17" s="29">
        <v>69</v>
      </c>
      <c r="S17" s="29">
        <v>45.1</v>
      </c>
      <c r="T17" s="29">
        <v>0.5</v>
      </c>
      <c r="U17" s="29">
        <v>13</v>
      </c>
      <c r="V17" s="29">
        <v>142.4</v>
      </c>
      <c r="W17" s="29">
        <v>785.9</v>
      </c>
      <c r="X17" s="29">
        <v>4280.6000000000004</v>
      </c>
      <c r="Y17" s="29">
        <v>1121.9000000000001</v>
      </c>
      <c r="Z17" s="29">
        <v>4270.8999999999996</v>
      </c>
      <c r="AA17" s="29">
        <v>157.19999999999999</v>
      </c>
      <c r="AB17" s="29">
        <v>5.9</v>
      </c>
      <c r="AC17" s="29">
        <v>148.9</v>
      </c>
      <c r="AD17" s="29">
        <v>0</v>
      </c>
      <c r="AE17" s="29">
        <v>36.700000000000003</v>
      </c>
      <c r="AF17" s="29">
        <v>118</v>
      </c>
      <c r="AG17" s="29">
        <v>1426.1</v>
      </c>
      <c r="AH17" s="29">
        <v>522.5</v>
      </c>
      <c r="AI17" s="29">
        <v>776.3</v>
      </c>
      <c r="AJ17" s="29">
        <v>816.5</v>
      </c>
      <c r="AK17" s="29">
        <v>305.8</v>
      </c>
      <c r="AL17" s="29">
        <v>0</v>
      </c>
      <c r="AM17" s="29">
        <v>2876.1</v>
      </c>
      <c r="AN17" s="29">
        <v>0</v>
      </c>
      <c r="AO17" s="29">
        <v>39.299999999999997</v>
      </c>
      <c r="AP17" s="29">
        <v>13.9</v>
      </c>
      <c r="AQ17" s="29">
        <v>110.7</v>
      </c>
      <c r="AR17" s="29">
        <v>78.8</v>
      </c>
      <c r="AS17" s="29">
        <v>93</v>
      </c>
      <c r="AT17" s="29">
        <v>12949.8</v>
      </c>
      <c r="AU17" s="29">
        <v>-1441.1</v>
      </c>
      <c r="AW17" s="31">
        <f t="shared" si="0"/>
        <v>35877.30000000001</v>
      </c>
    </row>
    <row r="18" spans="1:49" ht="73.5" x14ac:dyDescent="0.25">
      <c r="A18" s="23" t="s">
        <v>84</v>
      </c>
      <c r="B18" s="22" t="s">
        <v>0</v>
      </c>
      <c r="C18" s="25">
        <v>485.9</v>
      </c>
      <c r="D18" s="25">
        <v>222.1</v>
      </c>
      <c r="E18" s="25">
        <v>25.8</v>
      </c>
      <c r="F18" s="25">
        <v>2.2999999999999998</v>
      </c>
      <c r="G18" s="25">
        <v>376.9</v>
      </c>
      <c r="H18" s="25">
        <v>451.9</v>
      </c>
      <c r="I18" s="25">
        <v>122.4</v>
      </c>
      <c r="J18" s="25">
        <v>567.20000000000005</v>
      </c>
      <c r="K18" s="25">
        <v>364.8</v>
      </c>
      <c r="L18" s="25">
        <v>9379</v>
      </c>
      <c r="M18" s="25">
        <v>1115.7</v>
      </c>
      <c r="N18" s="25">
        <v>692.5</v>
      </c>
      <c r="O18" s="25">
        <v>186.6</v>
      </c>
      <c r="P18" s="25">
        <v>185.8</v>
      </c>
      <c r="Q18" s="25">
        <v>12.2</v>
      </c>
      <c r="R18" s="25">
        <v>249.4</v>
      </c>
      <c r="S18" s="25">
        <v>76.8</v>
      </c>
      <c r="T18" s="25">
        <v>41</v>
      </c>
      <c r="U18" s="25">
        <v>39</v>
      </c>
      <c r="V18" s="25">
        <v>285.8</v>
      </c>
      <c r="W18" s="25">
        <v>171.5</v>
      </c>
      <c r="X18" s="25">
        <v>2252.5</v>
      </c>
      <c r="Y18" s="25">
        <v>359.5</v>
      </c>
      <c r="Z18" s="25">
        <v>97.7</v>
      </c>
      <c r="AA18" s="25">
        <v>65.5</v>
      </c>
      <c r="AB18" s="25">
        <v>13.4</v>
      </c>
      <c r="AC18" s="25">
        <v>20.3</v>
      </c>
      <c r="AD18" s="25">
        <v>1.7</v>
      </c>
      <c r="AE18" s="25">
        <v>10.8</v>
      </c>
      <c r="AF18" s="25">
        <v>95.3</v>
      </c>
      <c r="AG18" s="25">
        <v>833.9</v>
      </c>
      <c r="AH18" s="25">
        <v>105.6</v>
      </c>
      <c r="AI18" s="25">
        <v>461.2</v>
      </c>
      <c r="AJ18" s="25">
        <v>1846.8</v>
      </c>
      <c r="AK18" s="25">
        <v>493</v>
      </c>
      <c r="AL18" s="25">
        <v>0</v>
      </c>
      <c r="AM18" s="25">
        <v>6292.6</v>
      </c>
      <c r="AN18" s="25">
        <v>0</v>
      </c>
      <c r="AO18" s="25">
        <v>5049.3</v>
      </c>
      <c r="AP18" s="25">
        <v>482.5</v>
      </c>
      <c r="AQ18" s="25">
        <v>267.89999999999998</v>
      </c>
      <c r="AR18" s="25">
        <v>60.9</v>
      </c>
      <c r="AS18" s="25">
        <v>55.9</v>
      </c>
      <c r="AT18" s="25">
        <v>24444</v>
      </c>
      <c r="AU18" s="25">
        <v>-12727.4</v>
      </c>
      <c r="AW18" s="31">
        <f t="shared" si="0"/>
        <v>45637.500000000007</v>
      </c>
    </row>
    <row r="19" spans="1:49" ht="52.5" x14ac:dyDescent="0.25">
      <c r="A19" s="23" t="s">
        <v>85</v>
      </c>
      <c r="B19" s="22" t="s">
        <v>0</v>
      </c>
      <c r="C19" s="24">
        <v>22.8</v>
      </c>
      <c r="D19" s="24">
        <v>65.5</v>
      </c>
      <c r="E19" s="24">
        <v>3.8</v>
      </c>
      <c r="F19" s="24">
        <v>0.9</v>
      </c>
      <c r="G19" s="24">
        <v>445.5</v>
      </c>
      <c r="H19" s="24">
        <v>45.8</v>
      </c>
      <c r="I19" s="24">
        <v>23.2</v>
      </c>
      <c r="J19" s="24">
        <v>104.2</v>
      </c>
      <c r="K19" s="24">
        <v>13.4</v>
      </c>
      <c r="L19" s="24">
        <v>313.3</v>
      </c>
      <c r="M19" s="24">
        <v>325.2</v>
      </c>
      <c r="N19" s="24">
        <v>141.6</v>
      </c>
      <c r="O19" s="24">
        <v>24.2</v>
      </c>
      <c r="P19" s="24">
        <v>69.8</v>
      </c>
      <c r="Q19" s="24">
        <v>8.8000000000000007</v>
      </c>
      <c r="R19" s="24">
        <v>168.2</v>
      </c>
      <c r="S19" s="24">
        <v>84.6</v>
      </c>
      <c r="T19" s="24">
        <v>67.099999999999994</v>
      </c>
      <c r="U19" s="24">
        <v>20.2</v>
      </c>
      <c r="V19" s="24">
        <v>175.9</v>
      </c>
      <c r="W19" s="24">
        <v>24.9</v>
      </c>
      <c r="X19" s="24">
        <v>2763.3</v>
      </c>
      <c r="Y19" s="24">
        <v>412.2</v>
      </c>
      <c r="Z19" s="24">
        <v>132</v>
      </c>
      <c r="AA19" s="24">
        <v>52.9</v>
      </c>
      <c r="AB19" s="24">
        <v>2.6</v>
      </c>
      <c r="AC19" s="24">
        <v>60.4</v>
      </c>
      <c r="AD19" s="24">
        <v>1.8</v>
      </c>
      <c r="AE19" s="24">
        <v>4.4000000000000004</v>
      </c>
      <c r="AF19" s="24">
        <v>27.6</v>
      </c>
      <c r="AG19" s="24">
        <v>313.7</v>
      </c>
      <c r="AH19" s="24">
        <v>46.7</v>
      </c>
      <c r="AI19" s="24">
        <v>98.2</v>
      </c>
      <c r="AJ19" s="24">
        <v>260.2</v>
      </c>
      <c r="AK19" s="24">
        <v>69.8</v>
      </c>
      <c r="AL19" s="24">
        <v>0</v>
      </c>
      <c r="AM19" s="24">
        <v>1213.0999999999999</v>
      </c>
      <c r="AN19" s="24">
        <v>0</v>
      </c>
      <c r="AO19" s="24">
        <v>11.1</v>
      </c>
      <c r="AP19" s="24">
        <v>563.20000000000005</v>
      </c>
      <c r="AQ19" s="24">
        <v>348.3</v>
      </c>
      <c r="AR19" s="24">
        <v>2.4</v>
      </c>
      <c r="AS19" s="24">
        <v>0</v>
      </c>
      <c r="AT19" s="24">
        <v>835.7</v>
      </c>
      <c r="AU19" s="24">
        <v>-4547.3999999999996</v>
      </c>
      <c r="AW19" s="31">
        <f t="shared" si="0"/>
        <v>4821.1000000000004</v>
      </c>
    </row>
    <row r="20" spans="1:49" ht="52.5" x14ac:dyDescent="0.25">
      <c r="A20" s="23" t="s">
        <v>86</v>
      </c>
      <c r="B20" s="22" t="s">
        <v>0</v>
      </c>
      <c r="C20" s="25">
        <v>4.5999999999999996</v>
      </c>
      <c r="D20" s="25">
        <v>8.1999999999999993</v>
      </c>
      <c r="E20" s="25">
        <v>2.5</v>
      </c>
      <c r="F20" s="25">
        <v>0.2</v>
      </c>
      <c r="G20" s="25">
        <v>41</v>
      </c>
      <c r="H20" s="25">
        <v>3.4</v>
      </c>
      <c r="I20" s="25">
        <v>6.5</v>
      </c>
      <c r="J20" s="25">
        <v>3.3</v>
      </c>
      <c r="K20" s="25">
        <v>1.4</v>
      </c>
      <c r="L20" s="25">
        <v>37.9</v>
      </c>
      <c r="M20" s="25">
        <v>7.2</v>
      </c>
      <c r="N20" s="25">
        <v>438.7</v>
      </c>
      <c r="O20" s="25">
        <v>19.5</v>
      </c>
      <c r="P20" s="25">
        <v>15.1</v>
      </c>
      <c r="Q20" s="25">
        <v>1.4</v>
      </c>
      <c r="R20" s="25">
        <v>15.7</v>
      </c>
      <c r="S20" s="25">
        <v>7.2</v>
      </c>
      <c r="T20" s="25">
        <v>4.3</v>
      </c>
      <c r="U20" s="25">
        <v>2.5</v>
      </c>
      <c r="V20" s="25">
        <v>14.7</v>
      </c>
      <c r="W20" s="25">
        <v>4</v>
      </c>
      <c r="X20" s="25">
        <v>3493.4</v>
      </c>
      <c r="Y20" s="25">
        <v>26</v>
      </c>
      <c r="Z20" s="25">
        <v>6.1</v>
      </c>
      <c r="AA20" s="25">
        <v>9</v>
      </c>
      <c r="AB20" s="25">
        <v>0.3</v>
      </c>
      <c r="AC20" s="25">
        <v>4.5999999999999996</v>
      </c>
      <c r="AD20" s="25">
        <v>0</v>
      </c>
      <c r="AE20" s="25">
        <v>0.1</v>
      </c>
      <c r="AF20" s="25">
        <v>16.600000000000001</v>
      </c>
      <c r="AG20" s="25">
        <v>38.4</v>
      </c>
      <c r="AH20" s="25">
        <v>9.5</v>
      </c>
      <c r="AI20" s="25">
        <v>30</v>
      </c>
      <c r="AJ20" s="25">
        <v>36.200000000000003</v>
      </c>
      <c r="AK20" s="25">
        <v>10</v>
      </c>
      <c r="AL20" s="25">
        <v>0</v>
      </c>
      <c r="AM20" s="25">
        <v>2528.4</v>
      </c>
      <c r="AN20" s="25">
        <v>0</v>
      </c>
      <c r="AO20" s="25">
        <v>11.5</v>
      </c>
      <c r="AP20" s="25">
        <v>3822.7</v>
      </c>
      <c r="AQ20" s="25">
        <v>2006.4</v>
      </c>
      <c r="AR20" s="25">
        <v>1.3</v>
      </c>
      <c r="AS20" s="25">
        <v>0</v>
      </c>
      <c r="AT20" s="25">
        <v>444.9</v>
      </c>
      <c r="AU20" s="25">
        <v>-3020</v>
      </c>
      <c r="AW20" s="31">
        <f t="shared" si="0"/>
        <v>10114.700000000001</v>
      </c>
    </row>
    <row r="21" spans="1:49" ht="52.5" x14ac:dyDescent="0.25">
      <c r="A21" s="23" t="s">
        <v>87</v>
      </c>
      <c r="B21" s="22" t="s">
        <v>0</v>
      </c>
      <c r="C21" s="24">
        <v>5.5</v>
      </c>
      <c r="D21" s="24">
        <v>122.8</v>
      </c>
      <c r="E21" s="24">
        <v>13.3</v>
      </c>
      <c r="F21" s="24">
        <v>3.8</v>
      </c>
      <c r="G21" s="24">
        <v>106.4</v>
      </c>
      <c r="H21" s="24">
        <v>5.9</v>
      </c>
      <c r="I21" s="24">
        <v>8.5</v>
      </c>
      <c r="J21" s="24">
        <v>157.4</v>
      </c>
      <c r="K21" s="24">
        <v>8.1999999999999993</v>
      </c>
      <c r="L21" s="24">
        <v>245.5</v>
      </c>
      <c r="M21" s="24">
        <v>43.1</v>
      </c>
      <c r="N21" s="24">
        <v>240.4</v>
      </c>
      <c r="O21" s="24">
        <v>1863.4</v>
      </c>
      <c r="P21" s="24">
        <v>2539.6999999999998</v>
      </c>
      <c r="Q21" s="24">
        <v>34.299999999999997</v>
      </c>
      <c r="R21" s="24">
        <v>2217.8000000000002</v>
      </c>
      <c r="S21" s="24">
        <v>992.9</v>
      </c>
      <c r="T21" s="24">
        <v>203.5</v>
      </c>
      <c r="U21" s="24">
        <v>150.80000000000001</v>
      </c>
      <c r="V21" s="24">
        <v>1008.8</v>
      </c>
      <c r="W21" s="24">
        <v>119.3</v>
      </c>
      <c r="X21" s="24">
        <v>9877.2999999999993</v>
      </c>
      <c r="Y21" s="24">
        <v>181.9</v>
      </c>
      <c r="Z21" s="24">
        <v>22</v>
      </c>
      <c r="AA21" s="24">
        <v>1.3</v>
      </c>
      <c r="AB21" s="24">
        <v>0.5</v>
      </c>
      <c r="AC21" s="24">
        <v>44.6</v>
      </c>
      <c r="AD21" s="24">
        <v>0.1</v>
      </c>
      <c r="AE21" s="24">
        <v>1.8</v>
      </c>
      <c r="AF21" s="24">
        <v>9.9</v>
      </c>
      <c r="AG21" s="24">
        <v>56.6</v>
      </c>
      <c r="AH21" s="24">
        <v>12.1</v>
      </c>
      <c r="AI21" s="24">
        <v>21.7</v>
      </c>
      <c r="AJ21" s="24">
        <v>63.6</v>
      </c>
      <c r="AK21" s="24">
        <v>28.2</v>
      </c>
      <c r="AL21" s="24">
        <v>0</v>
      </c>
      <c r="AM21" s="24">
        <v>117</v>
      </c>
      <c r="AN21" s="24">
        <v>0</v>
      </c>
      <c r="AO21" s="24">
        <v>10</v>
      </c>
      <c r="AP21" s="24">
        <v>282.89999999999998</v>
      </c>
      <c r="AQ21" s="24">
        <v>111.1</v>
      </c>
      <c r="AR21" s="24">
        <v>2.2999999999999998</v>
      </c>
      <c r="AS21" s="24">
        <v>0</v>
      </c>
      <c r="AT21" s="24">
        <v>2709.1</v>
      </c>
      <c r="AU21" s="24">
        <v>-15042.2</v>
      </c>
      <c r="AW21" s="31">
        <f t="shared" si="0"/>
        <v>8603.0999999999967</v>
      </c>
    </row>
    <row r="22" spans="1:49" ht="94.5" x14ac:dyDescent="0.25">
      <c r="A22" s="23" t="s">
        <v>88</v>
      </c>
      <c r="B22" s="22" t="s">
        <v>0</v>
      </c>
      <c r="C22" s="25">
        <v>4.7</v>
      </c>
      <c r="D22" s="25">
        <v>27.9</v>
      </c>
      <c r="E22" s="25">
        <v>0.9</v>
      </c>
      <c r="F22" s="25">
        <v>0.3</v>
      </c>
      <c r="G22" s="25">
        <v>44</v>
      </c>
      <c r="H22" s="25">
        <v>1</v>
      </c>
      <c r="I22" s="25">
        <v>7.1</v>
      </c>
      <c r="J22" s="25">
        <v>8.1</v>
      </c>
      <c r="K22" s="25">
        <v>3.7</v>
      </c>
      <c r="L22" s="25">
        <v>30.3</v>
      </c>
      <c r="M22" s="25">
        <v>8</v>
      </c>
      <c r="N22" s="25">
        <v>25.9</v>
      </c>
      <c r="O22" s="25">
        <v>42.4</v>
      </c>
      <c r="P22" s="25">
        <v>129</v>
      </c>
      <c r="Q22" s="25">
        <v>1.7</v>
      </c>
      <c r="R22" s="25">
        <v>59.9</v>
      </c>
      <c r="S22" s="25">
        <v>55.9</v>
      </c>
      <c r="T22" s="25">
        <v>13.9</v>
      </c>
      <c r="U22" s="25">
        <v>9.8000000000000007</v>
      </c>
      <c r="V22" s="25">
        <v>58</v>
      </c>
      <c r="W22" s="25">
        <v>13.7</v>
      </c>
      <c r="X22" s="25">
        <v>1010.7</v>
      </c>
      <c r="Y22" s="25">
        <v>29</v>
      </c>
      <c r="Z22" s="25">
        <v>8.6999999999999993</v>
      </c>
      <c r="AA22" s="25">
        <v>5.5</v>
      </c>
      <c r="AB22" s="25">
        <v>0.4</v>
      </c>
      <c r="AC22" s="25">
        <v>5.5</v>
      </c>
      <c r="AD22" s="25">
        <v>0.1</v>
      </c>
      <c r="AE22" s="25">
        <v>0.2</v>
      </c>
      <c r="AF22" s="25">
        <v>7.6</v>
      </c>
      <c r="AG22" s="25">
        <v>47.2</v>
      </c>
      <c r="AH22" s="25">
        <v>16.8</v>
      </c>
      <c r="AI22" s="25">
        <v>20.5</v>
      </c>
      <c r="AJ22" s="25">
        <v>17.8</v>
      </c>
      <c r="AK22" s="25">
        <v>8.1999999999999993</v>
      </c>
      <c r="AL22" s="25">
        <v>0</v>
      </c>
      <c r="AM22" s="25">
        <v>539.4</v>
      </c>
      <c r="AN22" s="25">
        <v>0</v>
      </c>
      <c r="AO22" s="25">
        <v>14.3</v>
      </c>
      <c r="AP22" s="25">
        <v>9329.9</v>
      </c>
      <c r="AQ22" s="25">
        <v>3810.8</v>
      </c>
      <c r="AR22" s="25">
        <v>3.3</v>
      </c>
      <c r="AS22" s="25">
        <v>0</v>
      </c>
      <c r="AT22" s="25">
        <v>594.9</v>
      </c>
      <c r="AU22" s="25">
        <v>-6908.7</v>
      </c>
      <c r="AW22" s="31">
        <f t="shared" si="0"/>
        <v>9108.2999999999993</v>
      </c>
    </row>
    <row r="23" spans="1:49" ht="73.5" x14ac:dyDescent="0.25">
      <c r="A23" s="23" t="s">
        <v>89</v>
      </c>
      <c r="B23" s="22" t="s">
        <v>0</v>
      </c>
      <c r="C23" s="24">
        <v>1.1000000000000001</v>
      </c>
      <c r="D23" s="24">
        <v>1.9</v>
      </c>
      <c r="E23" s="24">
        <v>0.2</v>
      </c>
      <c r="F23" s="24">
        <v>0</v>
      </c>
      <c r="G23" s="24">
        <v>9.3000000000000007</v>
      </c>
      <c r="H23" s="24">
        <v>1.5</v>
      </c>
      <c r="I23" s="24">
        <v>0.6</v>
      </c>
      <c r="J23" s="24">
        <v>3.5</v>
      </c>
      <c r="K23" s="24">
        <v>0.6</v>
      </c>
      <c r="L23" s="24">
        <v>13.8</v>
      </c>
      <c r="M23" s="24">
        <v>1.9</v>
      </c>
      <c r="N23" s="24">
        <v>4.2</v>
      </c>
      <c r="O23" s="24">
        <v>4.7</v>
      </c>
      <c r="P23" s="24">
        <v>7</v>
      </c>
      <c r="Q23" s="24">
        <v>7.9</v>
      </c>
      <c r="R23" s="24">
        <v>21</v>
      </c>
      <c r="S23" s="24">
        <v>7.6</v>
      </c>
      <c r="T23" s="24">
        <v>2.2999999999999998</v>
      </c>
      <c r="U23" s="24">
        <v>1.5</v>
      </c>
      <c r="V23" s="24">
        <v>13.4</v>
      </c>
      <c r="W23" s="24">
        <v>3.2</v>
      </c>
      <c r="X23" s="24">
        <v>81.400000000000006</v>
      </c>
      <c r="Y23" s="24">
        <v>76.8</v>
      </c>
      <c r="Z23" s="24">
        <v>7</v>
      </c>
      <c r="AA23" s="24">
        <v>3.8</v>
      </c>
      <c r="AB23" s="24">
        <v>2</v>
      </c>
      <c r="AC23" s="24">
        <v>64.099999999999994</v>
      </c>
      <c r="AD23" s="24">
        <v>3.3</v>
      </c>
      <c r="AE23" s="24">
        <v>4</v>
      </c>
      <c r="AF23" s="24">
        <v>2.5</v>
      </c>
      <c r="AG23" s="24">
        <v>65.099999999999994</v>
      </c>
      <c r="AH23" s="24">
        <v>15.2</v>
      </c>
      <c r="AI23" s="24">
        <v>24</v>
      </c>
      <c r="AJ23" s="24">
        <v>68.8</v>
      </c>
      <c r="AK23" s="24">
        <v>12</v>
      </c>
      <c r="AL23" s="24">
        <v>0</v>
      </c>
      <c r="AM23" s="24">
        <v>2078.6999999999998</v>
      </c>
      <c r="AN23" s="24">
        <v>0</v>
      </c>
      <c r="AO23" s="24">
        <v>522.70000000000005</v>
      </c>
      <c r="AP23" s="24">
        <v>8228.2999999999993</v>
      </c>
      <c r="AQ23" s="24">
        <v>1577.1</v>
      </c>
      <c r="AR23" s="24">
        <v>35.1</v>
      </c>
      <c r="AS23" s="24">
        <v>1.3</v>
      </c>
      <c r="AT23" s="24">
        <v>4.4000000000000004</v>
      </c>
      <c r="AU23" s="24">
        <v>-12762.2</v>
      </c>
      <c r="AW23" s="31">
        <f t="shared" si="0"/>
        <v>222.59999999999781</v>
      </c>
    </row>
    <row r="24" spans="1:49" ht="42" x14ac:dyDescent="0.25">
      <c r="A24" s="23" t="s">
        <v>90</v>
      </c>
      <c r="B24" s="22" t="s">
        <v>0</v>
      </c>
      <c r="C24" s="25">
        <v>1.1000000000000001</v>
      </c>
      <c r="D24" s="25">
        <v>2.2999999999999998</v>
      </c>
      <c r="E24" s="25">
        <v>0.1</v>
      </c>
      <c r="F24" s="25">
        <v>0.1</v>
      </c>
      <c r="G24" s="25">
        <v>5.8</v>
      </c>
      <c r="H24" s="25">
        <v>0.5</v>
      </c>
      <c r="I24" s="25">
        <v>0.3</v>
      </c>
      <c r="J24" s="25">
        <v>1.5</v>
      </c>
      <c r="K24" s="25">
        <v>1</v>
      </c>
      <c r="L24" s="25">
        <v>10.1</v>
      </c>
      <c r="M24" s="25">
        <v>2.2999999999999998</v>
      </c>
      <c r="N24" s="25">
        <v>6.5</v>
      </c>
      <c r="O24" s="25">
        <v>9.8000000000000007</v>
      </c>
      <c r="P24" s="25">
        <v>15.2</v>
      </c>
      <c r="Q24" s="25">
        <v>3.5</v>
      </c>
      <c r="R24" s="25">
        <v>149.19999999999999</v>
      </c>
      <c r="S24" s="25">
        <v>24.7</v>
      </c>
      <c r="T24" s="25">
        <v>8.4</v>
      </c>
      <c r="U24" s="25">
        <v>4.2</v>
      </c>
      <c r="V24" s="25">
        <v>27.3</v>
      </c>
      <c r="W24" s="25">
        <v>20.9</v>
      </c>
      <c r="X24" s="25">
        <v>506.4</v>
      </c>
      <c r="Y24" s="25">
        <v>26.6</v>
      </c>
      <c r="Z24" s="25">
        <v>7.4</v>
      </c>
      <c r="AA24" s="25">
        <v>3.6</v>
      </c>
      <c r="AB24" s="25">
        <v>0.3</v>
      </c>
      <c r="AC24" s="25">
        <v>33.700000000000003</v>
      </c>
      <c r="AD24" s="25">
        <v>0.9</v>
      </c>
      <c r="AE24" s="25">
        <v>0.3</v>
      </c>
      <c r="AF24" s="25">
        <v>5.5</v>
      </c>
      <c r="AG24" s="25">
        <v>33.200000000000003</v>
      </c>
      <c r="AH24" s="25">
        <v>8.9</v>
      </c>
      <c r="AI24" s="25">
        <v>19.7</v>
      </c>
      <c r="AJ24" s="25">
        <v>21.9</v>
      </c>
      <c r="AK24" s="25">
        <v>11.2</v>
      </c>
      <c r="AL24" s="25">
        <v>0</v>
      </c>
      <c r="AM24" s="25">
        <v>3884.7</v>
      </c>
      <c r="AN24" s="25">
        <v>0</v>
      </c>
      <c r="AO24" s="25">
        <v>17.3</v>
      </c>
      <c r="AP24" s="25">
        <v>7268.3</v>
      </c>
      <c r="AQ24" s="25">
        <v>2844.7</v>
      </c>
      <c r="AR24" s="25">
        <v>12.2</v>
      </c>
      <c r="AS24" s="25">
        <v>13.3</v>
      </c>
      <c r="AT24" s="25">
        <v>531.29999999999995</v>
      </c>
      <c r="AU24" s="25">
        <v>-8077.2</v>
      </c>
      <c r="AW24" s="31">
        <f t="shared" si="0"/>
        <v>7469</v>
      </c>
    </row>
    <row r="25" spans="1:49" ht="52.5" x14ac:dyDescent="0.25">
      <c r="A25" s="23" t="s">
        <v>91</v>
      </c>
      <c r="B25" s="22" t="s">
        <v>0</v>
      </c>
      <c r="C25" s="24">
        <v>4</v>
      </c>
      <c r="D25" s="24">
        <v>20.7</v>
      </c>
      <c r="E25" s="24">
        <v>0.9</v>
      </c>
      <c r="F25" s="24">
        <v>0.3</v>
      </c>
      <c r="G25" s="24">
        <v>9.9</v>
      </c>
      <c r="H25" s="24">
        <v>3.2</v>
      </c>
      <c r="I25" s="24">
        <v>1.7</v>
      </c>
      <c r="J25" s="24">
        <v>5.8</v>
      </c>
      <c r="K25" s="24">
        <v>1.9</v>
      </c>
      <c r="L25" s="24">
        <v>13.7</v>
      </c>
      <c r="M25" s="24">
        <v>3.4</v>
      </c>
      <c r="N25" s="24">
        <v>11.9</v>
      </c>
      <c r="O25" s="24">
        <v>11.8</v>
      </c>
      <c r="P25" s="24">
        <v>17.5</v>
      </c>
      <c r="Q25" s="24">
        <v>0.4</v>
      </c>
      <c r="R25" s="24">
        <v>17.399999999999999</v>
      </c>
      <c r="S25" s="24">
        <v>35.700000000000003</v>
      </c>
      <c r="T25" s="24">
        <v>5.9</v>
      </c>
      <c r="U25" s="24">
        <v>4.4000000000000004</v>
      </c>
      <c r="V25" s="24">
        <v>19.899999999999999</v>
      </c>
      <c r="W25" s="24">
        <v>8.1</v>
      </c>
      <c r="X25" s="24">
        <v>203.6</v>
      </c>
      <c r="Y25" s="24">
        <v>34.5</v>
      </c>
      <c r="Z25" s="24">
        <v>8.6999999999999993</v>
      </c>
      <c r="AA25" s="24">
        <v>1.8</v>
      </c>
      <c r="AB25" s="24">
        <v>0.5</v>
      </c>
      <c r="AC25" s="24">
        <v>8.4</v>
      </c>
      <c r="AD25" s="24">
        <v>0.2</v>
      </c>
      <c r="AE25" s="24">
        <v>0.5</v>
      </c>
      <c r="AF25" s="24">
        <v>2.5</v>
      </c>
      <c r="AG25" s="24">
        <v>33.1</v>
      </c>
      <c r="AH25" s="24">
        <v>14.8</v>
      </c>
      <c r="AI25" s="24">
        <v>11</v>
      </c>
      <c r="AJ25" s="24">
        <v>15</v>
      </c>
      <c r="AK25" s="24">
        <v>5.4</v>
      </c>
      <c r="AL25" s="24">
        <v>0</v>
      </c>
      <c r="AM25" s="24">
        <v>836.4</v>
      </c>
      <c r="AN25" s="24">
        <v>0</v>
      </c>
      <c r="AO25" s="24">
        <v>34.1</v>
      </c>
      <c r="AP25" s="24">
        <v>16942.8</v>
      </c>
      <c r="AQ25" s="24">
        <v>4381.7</v>
      </c>
      <c r="AR25" s="24">
        <v>3.7</v>
      </c>
      <c r="AS25" s="24">
        <v>0</v>
      </c>
      <c r="AT25" s="24">
        <v>258.3</v>
      </c>
      <c r="AU25" s="24">
        <v>-19185.599999999999</v>
      </c>
      <c r="AW25" s="31">
        <f t="shared" si="0"/>
        <v>3809.9000000000019</v>
      </c>
    </row>
    <row r="26" spans="1:49" ht="63" x14ac:dyDescent="0.25">
      <c r="A26" s="23" t="s">
        <v>92</v>
      </c>
      <c r="B26" s="22" t="s">
        <v>0</v>
      </c>
      <c r="C26" s="25">
        <v>0.3</v>
      </c>
      <c r="D26" s="25">
        <v>2.5</v>
      </c>
      <c r="E26" s="25">
        <v>0.1</v>
      </c>
      <c r="F26" s="25">
        <v>0.1</v>
      </c>
      <c r="G26" s="25">
        <v>3.6</v>
      </c>
      <c r="H26" s="25">
        <v>0.7</v>
      </c>
      <c r="I26" s="25">
        <v>0.3</v>
      </c>
      <c r="J26" s="25">
        <v>1.2</v>
      </c>
      <c r="K26" s="25">
        <v>0.2</v>
      </c>
      <c r="L26" s="25">
        <v>5.5</v>
      </c>
      <c r="M26" s="25">
        <v>1.1000000000000001</v>
      </c>
      <c r="N26" s="25">
        <v>4.0999999999999996</v>
      </c>
      <c r="O26" s="25">
        <v>5.5</v>
      </c>
      <c r="P26" s="25">
        <v>4.2</v>
      </c>
      <c r="Q26" s="25">
        <v>0.1</v>
      </c>
      <c r="R26" s="25">
        <v>5.9</v>
      </c>
      <c r="S26" s="25">
        <v>2.6</v>
      </c>
      <c r="T26" s="25">
        <v>53.4</v>
      </c>
      <c r="U26" s="25">
        <v>1.1000000000000001</v>
      </c>
      <c r="V26" s="25">
        <v>8.1999999999999993</v>
      </c>
      <c r="W26" s="25">
        <v>1.8</v>
      </c>
      <c r="X26" s="25">
        <v>27</v>
      </c>
      <c r="Y26" s="25">
        <v>93.3</v>
      </c>
      <c r="Z26" s="25">
        <v>16.899999999999999</v>
      </c>
      <c r="AA26" s="25">
        <v>1.3</v>
      </c>
      <c r="AB26" s="25">
        <v>0.3</v>
      </c>
      <c r="AC26" s="25">
        <v>4.2</v>
      </c>
      <c r="AD26" s="25">
        <v>0.1</v>
      </c>
      <c r="AE26" s="25">
        <v>0.3</v>
      </c>
      <c r="AF26" s="25">
        <v>1.2</v>
      </c>
      <c r="AG26" s="25">
        <v>32.4</v>
      </c>
      <c r="AH26" s="25">
        <v>7.2</v>
      </c>
      <c r="AI26" s="25">
        <v>1.7</v>
      </c>
      <c r="AJ26" s="25">
        <v>7.4</v>
      </c>
      <c r="AK26" s="25">
        <v>2.2000000000000002</v>
      </c>
      <c r="AL26" s="25">
        <v>0</v>
      </c>
      <c r="AM26" s="25">
        <v>5030.3999999999996</v>
      </c>
      <c r="AN26" s="25">
        <v>0</v>
      </c>
      <c r="AO26" s="25">
        <v>16</v>
      </c>
      <c r="AP26" s="25">
        <v>14532.8</v>
      </c>
      <c r="AQ26" s="25">
        <v>4717.3999999999996</v>
      </c>
      <c r="AR26" s="25">
        <v>21.3</v>
      </c>
      <c r="AS26" s="25">
        <v>1.9</v>
      </c>
      <c r="AT26" s="25">
        <v>51</v>
      </c>
      <c r="AU26" s="25">
        <v>-23332.2</v>
      </c>
      <c r="AW26" s="31">
        <f t="shared" si="0"/>
        <v>1336.6000000000001</v>
      </c>
    </row>
    <row r="27" spans="1:49" ht="52.5" x14ac:dyDescent="0.25">
      <c r="A27" s="23" t="s">
        <v>93</v>
      </c>
      <c r="B27" s="22" t="s">
        <v>0</v>
      </c>
      <c r="C27" s="24">
        <v>0.3</v>
      </c>
      <c r="D27" s="24">
        <v>1.4</v>
      </c>
      <c r="E27" s="24">
        <v>0</v>
      </c>
      <c r="F27" s="24">
        <v>0</v>
      </c>
      <c r="G27" s="24">
        <v>1.2</v>
      </c>
      <c r="H27" s="24">
        <v>0.3</v>
      </c>
      <c r="I27" s="24">
        <v>0.1</v>
      </c>
      <c r="J27" s="24">
        <v>0.5</v>
      </c>
      <c r="K27" s="24">
        <v>0.1</v>
      </c>
      <c r="L27" s="24">
        <v>1.4</v>
      </c>
      <c r="M27" s="24">
        <v>0.3</v>
      </c>
      <c r="N27" s="24">
        <v>0.8</v>
      </c>
      <c r="O27" s="24">
        <v>1.2</v>
      </c>
      <c r="P27" s="24">
        <v>1.6</v>
      </c>
      <c r="Q27" s="24">
        <v>0.1</v>
      </c>
      <c r="R27" s="24">
        <v>2.6</v>
      </c>
      <c r="S27" s="24">
        <v>2.5</v>
      </c>
      <c r="T27" s="24">
        <v>0.5</v>
      </c>
      <c r="U27" s="24">
        <v>18.899999999999999</v>
      </c>
      <c r="V27" s="24">
        <v>1.6</v>
      </c>
      <c r="W27" s="24">
        <v>0.7</v>
      </c>
      <c r="X27" s="24">
        <v>15.7</v>
      </c>
      <c r="Y27" s="24">
        <v>11.4</v>
      </c>
      <c r="Z27" s="24">
        <v>44.2</v>
      </c>
      <c r="AA27" s="24">
        <v>0.4</v>
      </c>
      <c r="AB27" s="24">
        <v>0.1</v>
      </c>
      <c r="AC27" s="24">
        <v>1.7</v>
      </c>
      <c r="AD27" s="24">
        <v>0.2</v>
      </c>
      <c r="AE27" s="24">
        <v>0.4</v>
      </c>
      <c r="AF27" s="24">
        <v>0.6</v>
      </c>
      <c r="AG27" s="24">
        <v>15</v>
      </c>
      <c r="AH27" s="24">
        <v>30.8</v>
      </c>
      <c r="AI27" s="24">
        <v>2.4</v>
      </c>
      <c r="AJ27" s="24">
        <v>3.1</v>
      </c>
      <c r="AK27" s="24">
        <v>1.5</v>
      </c>
      <c r="AL27" s="24">
        <v>0</v>
      </c>
      <c r="AM27" s="24">
        <v>113.5</v>
      </c>
      <c r="AN27" s="24">
        <v>0</v>
      </c>
      <c r="AO27" s="24">
        <v>646.29999999999995</v>
      </c>
      <c r="AP27" s="24">
        <v>3708.9</v>
      </c>
      <c r="AQ27" s="24">
        <v>1490.3</v>
      </c>
      <c r="AR27" s="24">
        <v>1.4</v>
      </c>
      <c r="AS27" s="24">
        <v>0</v>
      </c>
      <c r="AT27" s="24">
        <v>401.9</v>
      </c>
      <c r="AU27" s="24">
        <v>-5760.6</v>
      </c>
      <c r="AW27" s="31">
        <f t="shared" si="0"/>
        <v>765.29999999999927</v>
      </c>
    </row>
    <row r="28" spans="1:49" ht="126" x14ac:dyDescent="0.25">
      <c r="A28" s="23" t="s">
        <v>94</v>
      </c>
      <c r="B28" s="22" t="s">
        <v>0</v>
      </c>
      <c r="C28" s="25">
        <v>13.2</v>
      </c>
      <c r="D28" s="25">
        <v>32.700000000000003</v>
      </c>
      <c r="E28" s="25">
        <v>1.6</v>
      </c>
      <c r="F28" s="25">
        <v>0.4</v>
      </c>
      <c r="G28" s="25">
        <v>38.299999999999997</v>
      </c>
      <c r="H28" s="25">
        <v>8.1999999999999993</v>
      </c>
      <c r="I28" s="25">
        <v>5.4</v>
      </c>
      <c r="J28" s="25">
        <v>16.3</v>
      </c>
      <c r="K28" s="25">
        <v>5.8</v>
      </c>
      <c r="L28" s="25">
        <v>32.6</v>
      </c>
      <c r="M28" s="25">
        <v>4.7</v>
      </c>
      <c r="N28" s="25">
        <v>27.6</v>
      </c>
      <c r="O28" s="25">
        <v>25.4</v>
      </c>
      <c r="P28" s="25">
        <v>17</v>
      </c>
      <c r="Q28" s="25">
        <v>0.9</v>
      </c>
      <c r="R28" s="25">
        <v>19</v>
      </c>
      <c r="S28" s="25">
        <v>17.399999999999999</v>
      </c>
      <c r="T28" s="25">
        <v>3.2</v>
      </c>
      <c r="U28" s="25">
        <v>4.7</v>
      </c>
      <c r="V28" s="25">
        <v>93.1</v>
      </c>
      <c r="W28" s="25">
        <v>33.1</v>
      </c>
      <c r="X28" s="25">
        <v>291.60000000000002</v>
      </c>
      <c r="Y28" s="25">
        <v>50.2</v>
      </c>
      <c r="Z28" s="25">
        <v>82.1</v>
      </c>
      <c r="AA28" s="25">
        <v>11.2</v>
      </c>
      <c r="AB28" s="25">
        <v>1.3</v>
      </c>
      <c r="AC28" s="25">
        <v>39.5</v>
      </c>
      <c r="AD28" s="25">
        <v>0.8</v>
      </c>
      <c r="AE28" s="25">
        <v>4.8</v>
      </c>
      <c r="AF28" s="25">
        <v>43.7</v>
      </c>
      <c r="AG28" s="25">
        <v>94.8</v>
      </c>
      <c r="AH28" s="25">
        <v>34.5</v>
      </c>
      <c r="AI28" s="25">
        <v>77.099999999999994</v>
      </c>
      <c r="AJ28" s="25">
        <v>295.7</v>
      </c>
      <c r="AK28" s="25">
        <v>24.4</v>
      </c>
      <c r="AL28" s="25">
        <v>0</v>
      </c>
      <c r="AM28" s="25">
        <v>490.6</v>
      </c>
      <c r="AN28" s="25">
        <v>0</v>
      </c>
      <c r="AO28" s="25">
        <v>294.60000000000002</v>
      </c>
      <c r="AP28" s="25">
        <v>6372.9</v>
      </c>
      <c r="AQ28" s="25">
        <v>1835.2</v>
      </c>
      <c r="AR28" s="25">
        <v>97.4</v>
      </c>
      <c r="AS28" s="25">
        <v>81.8</v>
      </c>
      <c r="AT28" s="25">
        <v>90.1</v>
      </c>
      <c r="AU28" s="25">
        <v>-3982.8</v>
      </c>
      <c r="AW28" s="31">
        <f t="shared" si="0"/>
        <v>6732.1</v>
      </c>
    </row>
    <row r="29" spans="1:49" s="30" customFormat="1" ht="126" x14ac:dyDescent="0.25">
      <c r="A29" s="27" t="s">
        <v>95</v>
      </c>
      <c r="B29" s="28" t="s">
        <v>0</v>
      </c>
      <c r="C29" s="29">
        <v>57.9</v>
      </c>
      <c r="D29" s="29">
        <v>205.1</v>
      </c>
      <c r="E29" s="29">
        <v>8.3000000000000007</v>
      </c>
      <c r="F29" s="29">
        <v>1.6</v>
      </c>
      <c r="G29" s="29">
        <v>259.3</v>
      </c>
      <c r="H29" s="29">
        <v>54.6</v>
      </c>
      <c r="I29" s="29">
        <v>26.5</v>
      </c>
      <c r="J29" s="29">
        <v>147.19999999999999</v>
      </c>
      <c r="K29" s="29">
        <v>57.6</v>
      </c>
      <c r="L29" s="29">
        <v>462.7</v>
      </c>
      <c r="M29" s="29">
        <v>43.3</v>
      </c>
      <c r="N29" s="29">
        <v>318.89999999999998</v>
      </c>
      <c r="O29" s="29">
        <v>125.8</v>
      </c>
      <c r="P29" s="29">
        <v>52.8</v>
      </c>
      <c r="Q29" s="29">
        <v>2.4</v>
      </c>
      <c r="R29" s="29">
        <v>36.200000000000003</v>
      </c>
      <c r="S29" s="29">
        <v>30.5</v>
      </c>
      <c r="T29" s="29">
        <v>10.4</v>
      </c>
      <c r="U29" s="29">
        <v>7.5</v>
      </c>
      <c r="V29" s="29">
        <v>55.1</v>
      </c>
      <c r="W29" s="29">
        <v>1005.8</v>
      </c>
      <c r="X29" s="29">
        <v>417</v>
      </c>
      <c r="Y29" s="29">
        <v>430.6</v>
      </c>
      <c r="Z29" s="29">
        <v>169.5</v>
      </c>
      <c r="AA29" s="29">
        <v>176.7</v>
      </c>
      <c r="AB29" s="29">
        <v>4.3</v>
      </c>
      <c r="AC29" s="29">
        <v>129.6</v>
      </c>
      <c r="AD29" s="29">
        <v>4.0999999999999996</v>
      </c>
      <c r="AE29" s="29">
        <v>29.8</v>
      </c>
      <c r="AF29" s="29">
        <v>190.5</v>
      </c>
      <c r="AG29" s="29">
        <v>393</v>
      </c>
      <c r="AH29" s="29">
        <v>277</v>
      </c>
      <c r="AI29" s="29">
        <v>1109.3</v>
      </c>
      <c r="AJ29" s="29">
        <v>900.1</v>
      </c>
      <c r="AK29" s="29">
        <v>229.7</v>
      </c>
      <c r="AL29" s="29">
        <v>0</v>
      </c>
      <c r="AM29" s="29">
        <v>5045.7</v>
      </c>
      <c r="AN29" s="29">
        <v>0</v>
      </c>
      <c r="AO29" s="29">
        <v>6653.3</v>
      </c>
      <c r="AP29" s="29">
        <v>71</v>
      </c>
      <c r="AQ29" s="29">
        <v>39.200000000000003</v>
      </c>
      <c r="AR29" s="29">
        <v>3.5</v>
      </c>
      <c r="AS29" s="29">
        <v>0</v>
      </c>
      <c r="AT29" s="29">
        <v>0</v>
      </c>
      <c r="AU29" s="29">
        <v>-254.1</v>
      </c>
      <c r="AW29" s="31">
        <f t="shared" si="0"/>
        <v>18989.299999999996</v>
      </c>
    </row>
    <row r="30" spans="1:49" ht="42" x14ac:dyDescent="0.25">
      <c r="A30" s="23" t="s">
        <v>96</v>
      </c>
      <c r="B30" s="22" t="s">
        <v>0</v>
      </c>
      <c r="C30" s="25">
        <v>14.5</v>
      </c>
      <c r="D30" s="25">
        <v>38.9</v>
      </c>
      <c r="E30" s="25">
        <v>2.2999999999999998</v>
      </c>
      <c r="F30" s="25">
        <v>0.6</v>
      </c>
      <c r="G30" s="25">
        <v>15.4</v>
      </c>
      <c r="H30" s="25">
        <v>5.4</v>
      </c>
      <c r="I30" s="25">
        <v>4.0999999999999996</v>
      </c>
      <c r="J30" s="25">
        <v>11.9</v>
      </c>
      <c r="K30" s="25">
        <v>6.9</v>
      </c>
      <c r="L30" s="25">
        <v>36.700000000000003</v>
      </c>
      <c r="M30" s="25">
        <v>4.3</v>
      </c>
      <c r="N30" s="25">
        <v>34.299999999999997</v>
      </c>
      <c r="O30" s="25">
        <v>24</v>
      </c>
      <c r="P30" s="25">
        <v>12.9</v>
      </c>
      <c r="Q30" s="25">
        <v>0.5</v>
      </c>
      <c r="R30" s="25">
        <v>8.4</v>
      </c>
      <c r="S30" s="25">
        <v>7</v>
      </c>
      <c r="T30" s="25">
        <v>1.7</v>
      </c>
      <c r="U30" s="25">
        <v>1.6</v>
      </c>
      <c r="V30" s="25">
        <v>43.4</v>
      </c>
      <c r="W30" s="25">
        <v>104</v>
      </c>
      <c r="X30" s="25">
        <v>5422</v>
      </c>
      <c r="Y30" s="25">
        <v>164</v>
      </c>
      <c r="Z30" s="25">
        <v>104</v>
      </c>
      <c r="AA30" s="25">
        <v>28.4</v>
      </c>
      <c r="AB30" s="25">
        <v>1.4</v>
      </c>
      <c r="AC30" s="25">
        <v>88.9</v>
      </c>
      <c r="AD30" s="25">
        <v>1.7</v>
      </c>
      <c r="AE30" s="25">
        <v>21.4</v>
      </c>
      <c r="AF30" s="25">
        <v>444.3</v>
      </c>
      <c r="AG30" s="25">
        <v>356.6</v>
      </c>
      <c r="AH30" s="25">
        <v>240.3</v>
      </c>
      <c r="AI30" s="25">
        <v>345.2</v>
      </c>
      <c r="AJ30" s="25">
        <v>332.8</v>
      </c>
      <c r="AK30" s="25">
        <v>66.900000000000006</v>
      </c>
      <c r="AL30" s="25">
        <v>0</v>
      </c>
      <c r="AM30" s="25">
        <v>3312.2</v>
      </c>
      <c r="AN30" s="25">
        <v>0</v>
      </c>
      <c r="AO30" s="25">
        <v>22</v>
      </c>
      <c r="AP30" s="25">
        <v>85201.4</v>
      </c>
      <c r="AQ30" s="25">
        <v>768</v>
      </c>
      <c r="AR30" s="25">
        <v>4.9000000000000004</v>
      </c>
      <c r="AS30" s="25">
        <v>56.3</v>
      </c>
      <c r="AT30" s="25">
        <v>59.1</v>
      </c>
      <c r="AU30" s="25">
        <v>-194.4</v>
      </c>
      <c r="AW30" s="31">
        <f t="shared" si="0"/>
        <v>97226.199999999939</v>
      </c>
    </row>
    <row r="31" spans="1:49" ht="94.5" x14ac:dyDescent="0.25">
      <c r="A31" s="23" t="s">
        <v>97</v>
      </c>
      <c r="B31" s="22" t="s">
        <v>0</v>
      </c>
      <c r="C31" s="24">
        <v>444.3</v>
      </c>
      <c r="D31" s="24">
        <v>354.8</v>
      </c>
      <c r="E31" s="24">
        <v>41.5</v>
      </c>
      <c r="F31" s="24">
        <v>7.9</v>
      </c>
      <c r="G31" s="24">
        <v>2540.4</v>
      </c>
      <c r="H31" s="24">
        <v>535.79999999999995</v>
      </c>
      <c r="I31" s="24">
        <v>170.1</v>
      </c>
      <c r="J31" s="24">
        <v>514.1</v>
      </c>
      <c r="K31" s="24">
        <v>289.7</v>
      </c>
      <c r="L31" s="24">
        <v>3292.4</v>
      </c>
      <c r="M31" s="24">
        <v>408.2</v>
      </c>
      <c r="N31" s="24">
        <v>770</v>
      </c>
      <c r="O31" s="24">
        <v>753.3</v>
      </c>
      <c r="P31" s="24">
        <v>714.6</v>
      </c>
      <c r="Q31" s="24">
        <v>18.399999999999999</v>
      </c>
      <c r="R31" s="24">
        <v>740.4</v>
      </c>
      <c r="S31" s="24">
        <v>338.3</v>
      </c>
      <c r="T31" s="24">
        <v>105.8</v>
      </c>
      <c r="U31" s="24">
        <v>79.099999999999994</v>
      </c>
      <c r="V31" s="24">
        <v>689</v>
      </c>
      <c r="W31" s="24">
        <v>429</v>
      </c>
      <c r="X31" s="24">
        <v>6779.4</v>
      </c>
      <c r="Y31" s="24">
        <v>7883.5</v>
      </c>
      <c r="Z31" s="24">
        <v>1652.9</v>
      </c>
      <c r="AA31" s="24">
        <v>640.70000000000005</v>
      </c>
      <c r="AB31" s="24">
        <v>163.80000000000001</v>
      </c>
      <c r="AC31" s="24">
        <v>1224.5999999999999</v>
      </c>
      <c r="AD31" s="24">
        <v>13.3</v>
      </c>
      <c r="AE31" s="24">
        <v>58.9</v>
      </c>
      <c r="AF31" s="24">
        <v>203.9</v>
      </c>
      <c r="AG31" s="24">
        <v>5078.3999999999996</v>
      </c>
      <c r="AH31" s="24">
        <v>543.20000000000005</v>
      </c>
      <c r="AI31" s="24">
        <v>860.7</v>
      </c>
      <c r="AJ31" s="24">
        <v>2471.3000000000002</v>
      </c>
      <c r="AK31" s="24">
        <v>754</v>
      </c>
      <c r="AL31" s="24">
        <v>0</v>
      </c>
      <c r="AM31" s="24">
        <v>30894.400000000001</v>
      </c>
      <c r="AN31" s="24">
        <v>0.9</v>
      </c>
      <c r="AO31" s="24">
        <v>3229.9</v>
      </c>
      <c r="AP31" s="24">
        <v>17894.599999999999</v>
      </c>
      <c r="AQ31" s="24">
        <v>6017.2</v>
      </c>
      <c r="AR31" s="24">
        <v>343.3</v>
      </c>
      <c r="AS31" s="24">
        <v>168.9</v>
      </c>
      <c r="AT31" s="24">
        <v>8336.7999999999993</v>
      </c>
      <c r="AU31" s="24">
        <v>-25140.3</v>
      </c>
      <c r="AW31" s="31">
        <f t="shared" si="0"/>
        <v>83311.399999999994</v>
      </c>
    </row>
    <row r="32" spans="1:49" ht="52.5" x14ac:dyDescent="0.25">
      <c r="A32" s="23" t="s">
        <v>98</v>
      </c>
      <c r="B32" s="22" t="s">
        <v>0</v>
      </c>
      <c r="C32" s="25">
        <v>106</v>
      </c>
      <c r="D32" s="25">
        <v>208.3</v>
      </c>
      <c r="E32" s="25">
        <v>14.7</v>
      </c>
      <c r="F32" s="25">
        <v>2.7</v>
      </c>
      <c r="G32" s="25">
        <v>749.5</v>
      </c>
      <c r="H32" s="25">
        <v>143</v>
      </c>
      <c r="I32" s="25">
        <v>51.3</v>
      </c>
      <c r="J32" s="25">
        <v>200.4</v>
      </c>
      <c r="K32" s="25">
        <v>138.69999999999999</v>
      </c>
      <c r="L32" s="25">
        <v>1061.5999999999999</v>
      </c>
      <c r="M32" s="25">
        <v>118.8</v>
      </c>
      <c r="N32" s="25">
        <v>374.1</v>
      </c>
      <c r="O32" s="25">
        <v>230.6</v>
      </c>
      <c r="P32" s="25">
        <v>203.9</v>
      </c>
      <c r="Q32" s="25">
        <v>4.7</v>
      </c>
      <c r="R32" s="25">
        <v>206.6</v>
      </c>
      <c r="S32" s="25">
        <v>85.7</v>
      </c>
      <c r="T32" s="25">
        <v>23</v>
      </c>
      <c r="U32" s="25">
        <v>26.7</v>
      </c>
      <c r="V32" s="25">
        <v>181.9</v>
      </c>
      <c r="W32" s="25">
        <v>167.6</v>
      </c>
      <c r="X32" s="25">
        <v>2375.3000000000002</v>
      </c>
      <c r="Y32" s="25">
        <v>1442.2</v>
      </c>
      <c r="Z32" s="25">
        <v>3390.2</v>
      </c>
      <c r="AA32" s="25">
        <v>190.2</v>
      </c>
      <c r="AB32" s="25">
        <v>42.9</v>
      </c>
      <c r="AC32" s="25">
        <v>372.2</v>
      </c>
      <c r="AD32" s="25">
        <v>7.3</v>
      </c>
      <c r="AE32" s="25">
        <v>196.1</v>
      </c>
      <c r="AF32" s="25">
        <v>77.3</v>
      </c>
      <c r="AG32" s="25">
        <v>2623.8</v>
      </c>
      <c r="AH32" s="25">
        <v>680.5</v>
      </c>
      <c r="AI32" s="25">
        <v>980.4</v>
      </c>
      <c r="AJ32" s="25">
        <v>903.9</v>
      </c>
      <c r="AK32" s="25">
        <v>308.60000000000002</v>
      </c>
      <c r="AL32" s="25">
        <v>0</v>
      </c>
      <c r="AM32" s="25">
        <v>11893.1</v>
      </c>
      <c r="AN32" s="25">
        <v>0.3</v>
      </c>
      <c r="AO32" s="25">
        <v>21713.1</v>
      </c>
      <c r="AP32" s="25">
        <v>3383.5</v>
      </c>
      <c r="AQ32" s="25">
        <v>497.6</v>
      </c>
      <c r="AR32" s="25">
        <v>839.6</v>
      </c>
      <c r="AS32" s="25">
        <v>591.5</v>
      </c>
      <c r="AT32" s="25">
        <v>4734.3999999999996</v>
      </c>
      <c r="AU32" s="25">
        <v>-33198.400000000001</v>
      </c>
      <c r="AW32" s="31">
        <f t="shared" si="0"/>
        <v>28345.4</v>
      </c>
    </row>
    <row r="33" spans="1:49" ht="63" x14ac:dyDescent="0.25">
      <c r="A33" s="23" t="s">
        <v>99</v>
      </c>
      <c r="B33" s="22" t="s">
        <v>0</v>
      </c>
      <c r="C33" s="24">
        <v>2</v>
      </c>
      <c r="D33" s="24">
        <v>5.6</v>
      </c>
      <c r="E33" s="24">
        <v>0.3</v>
      </c>
      <c r="F33" s="24">
        <v>0.2</v>
      </c>
      <c r="G33" s="24">
        <v>13.5</v>
      </c>
      <c r="H33" s="24">
        <v>2.5</v>
      </c>
      <c r="I33" s="24">
        <v>1.5</v>
      </c>
      <c r="J33" s="24">
        <v>5</v>
      </c>
      <c r="K33" s="24">
        <v>0.8</v>
      </c>
      <c r="L33" s="24">
        <v>11.4</v>
      </c>
      <c r="M33" s="24">
        <v>2</v>
      </c>
      <c r="N33" s="24">
        <v>8</v>
      </c>
      <c r="O33" s="24">
        <v>2</v>
      </c>
      <c r="P33" s="24">
        <v>4.2</v>
      </c>
      <c r="Q33" s="24">
        <v>0.2</v>
      </c>
      <c r="R33" s="24">
        <v>2.7</v>
      </c>
      <c r="S33" s="24">
        <v>2.8</v>
      </c>
      <c r="T33" s="24">
        <v>0.8</v>
      </c>
      <c r="U33" s="24">
        <v>1.2</v>
      </c>
      <c r="V33" s="24">
        <v>6.4</v>
      </c>
      <c r="W33" s="24">
        <v>10.6</v>
      </c>
      <c r="X33" s="24">
        <v>101.9</v>
      </c>
      <c r="Y33" s="24">
        <v>70.2</v>
      </c>
      <c r="Z33" s="24">
        <v>80.400000000000006</v>
      </c>
      <c r="AA33" s="24">
        <v>23.7</v>
      </c>
      <c r="AB33" s="24">
        <v>1.4</v>
      </c>
      <c r="AC33" s="24">
        <v>11.1</v>
      </c>
      <c r="AD33" s="24">
        <v>2.9</v>
      </c>
      <c r="AE33" s="24">
        <v>14.3</v>
      </c>
      <c r="AF33" s="24">
        <v>19.399999999999999</v>
      </c>
      <c r="AG33" s="24">
        <v>362.9</v>
      </c>
      <c r="AH33" s="24">
        <v>54.6</v>
      </c>
      <c r="AI33" s="24">
        <v>178.3</v>
      </c>
      <c r="AJ33" s="24">
        <v>359.6</v>
      </c>
      <c r="AK33" s="24">
        <v>46.4</v>
      </c>
      <c r="AL33" s="24">
        <v>0</v>
      </c>
      <c r="AM33" s="24">
        <v>3776.4</v>
      </c>
      <c r="AN33" s="24">
        <v>1.9</v>
      </c>
      <c r="AO33" s="24">
        <v>4164.7</v>
      </c>
      <c r="AP33" s="24">
        <v>4.7</v>
      </c>
      <c r="AQ33" s="24">
        <v>1.4</v>
      </c>
      <c r="AR33" s="24">
        <v>2534.1</v>
      </c>
      <c r="AS33" s="24">
        <v>3126.1</v>
      </c>
      <c r="AT33" s="24">
        <v>0</v>
      </c>
      <c r="AU33" s="24">
        <v>-2571.6</v>
      </c>
      <c r="AW33" s="31">
        <f t="shared" si="0"/>
        <v>12448.499999999998</v>
      </c>
    </row>
    <row r="34" spans="1:49" ht="94.5" x14ac:dyDescent="0.25">
      <c r="A34" s="23" t="s">
        <v>100</v>
      </c>
      <c r="B34" s="22" t="s">
        <v>0</v>
      </c>
      <c r="C34" s="25">
        <v>0.4</v>
      </c>
      <c r="D34" s="25">
        <v>1.5</v>
      </c>
      <c r="E34" s="25">
        <v>0.1</v>
      </c>
      <c r="F34" s="25">
        <v>0</v>
      </c>
      <c r="G34" s="25">
        <v>9.6</v>
      </c>
      <c r="H34" s="25">
        <v>0.7</v>
      </c>
      <c r="I34" s="25">
        <v>0.3</v>
      </c>
      <c r="J34" s="25">
        <v>3.1</v>
      </c>
      <c r="K34" s="25">
        <v>0.5</v>
      </c>
      <c r="L34" s="25">
        <v>6.3</v>
      </c>
      <c r="M34" s="25">
        <v>0.7</v>
      </c>
      <c r="N34" s="25">
        <v>2.2000000000000002</v>
      </c>
      <c r="O34" s="25">
        <v>0.6</v>
      </c>
      <c r="P34" s="25">
        <v>1</v>
      </c>
      <c r="Q34" s="25">
        <v>0.1</v>
      </c>
      <c r="R34" s="25">
        <v>1.3</v>
      </c>
      <c r="S34" s="25">
        <v>0.8</v>
      </c>
      <c r="T34" s="25">
        <v>0.3</v>
      </c>
      <c r="U34" s="25">
        <v>0.2</v>
      </c>
      <c r="V34" s="25">
        <v>2.4</v>
      </c>
      <c r="W34" s="25">
        <v>2.4</v>
      </c>
      <c r="X34" s="25">
        <v>17.2</v>
      </c>
      <c r="Y34" s="25">
        <v>42.5</v>
      </c>
      <c r="Z34" s="25">
        <v>7.1</v>
      </c>
      <c r="AA34" s="25">
        <v>3.4</v>
      </c>
      <c r="AB34" s="25">
        <v>2.1</v>
      </c>
      <c r="AC34" s="25">
        <v>20.5</v>
      </c>
      <c r="AD34" s="25">
        <v>3</v>
      </c>
      <c r="AE34" s="25">
        <v>6.4</v>
      </c>
      <c r="AF34" s="25">
        <v>2.2999999999999998</v>
      </c>
      <c r="AG34" s="25">
        <v>61</v>
      </c>
      <c r="AH34" s="25">
        <v>9.8000000000000007</v>
      </c>
      <c r="AI34" s="25">
        <v>21.1</v>
      </c>
      <c r="AJ34" s="25">
        <v>18.600000000000001</v>
      </c>
      <c r="AK34" s="25">
        <v>8.9</v>
      </c>
      <c r="AL34" s="25">
        <v>0</v>
      </c>
      <c r="AM34" s="25">
        <v>1160.5</v>
      </c>
      <c r="AN34" s="25">
        <v>0</v>
      </c>
      <c r="AO34" s="25">
        <v>52.9</v>
      </c>
      <c r="AP34" s="25">
        <v>87.6</v>
      </c>
      <c r="AQ34" s="25">
        <v>2.1</v>
      </c>
      <c r="AR34" s="25">
        <v>42.8</v>
      </c>
      <c r="AS34" s="25">
        <v>30.2</v>
      </c>
      <c r="AT34" s="25">
        <v>17.7</v>
      </c>
      <c r="AU34" s="25">
        <v>-469.5</v>
      </c>
      <c r="AW34" s="31">
        <f t="shared" si="0"/>
        <v>1182.6999999999998</v>
      </c>
    </row>
    <row r="35" spans="1:49" ht="42" x14ac:dyDescent="0.25">
      <c r="A35" s="23" t="s">
        <v>101</v>
      </c>
      <c r="B35" s="22" t="s">
        <v>0</v>
      </c>
      <c r="C35" s="24">
        <v>29.1</v>
      </c>
      <c r="D35" s="24">
        <v>36.9</v>
      </c>
      <c r="E35" s="24">
        <v>6.1</v>
      </c>
      <c r="F35" s="24">
        <v>1.1000000000000001</v>
      </c>
      <c r="G35" s="24">
        <v>118.8</v>
      </c>
      <c r="H35" s="24">
        <v>37.4</v>
      </c>
      <c r="I35" s="24">
        <v>12.9</v>
      </c>
      <c r="J35" s="24">
        <v>48.6</v>
      </c>
      <c r="K35" s="24">
        <v>19.5</v>
      </c>
      <c r="L35" s="24">
        <v>108.1</v>
      </c>
      <c r="M35" s="24">
        <v>18.5</v>
      </c>
      <c r="N35" s="24">
        <v>81.7</v>
      </c>
      <c r="O35" s="24">
        <v>13</v>
      </c>
      <c r="P35" s="24">
        <v>41.3</v>
      </c>
      <c r="Q35" s="24">
        <v>3.9</v>
      </c>
      <c r="R35" s="24">
        <v>33.5</v>
      </c>
      <c r="S35" s="24">
        <v>33.5</v>
      </c>
      <c r="T35" s="24">
        <v>9</v>
      </c>
      <c r="U35" s="24">
        <v>7.2</v>
      </c>
      <c r="V35" s="24">
        <v>64.7</v>
      </c>
      <c r="W35" s="24">
        <v>119.7</v>
      </c>
      <c r="X35" s="24">
        <v>757.2</v>
      </c>
      <c r="Y35" s="24">
        <v>894</v>
      </c>
      <c r="Z35" s="24">
        <v>417.1</v>
      </c>
      <c r="AA35" s="24">
        <v>128.19999999999999</v>
      </c>
      <c r="AB35" s="24">
        <v>39.9</v>
      </c>
      <c r="AC35" s="24">
        <v>8168</v>
      </c>
      <c r="AD35" s="24">
        <v>59.1</v>
      </c>
      <c r="AE35" s="24">
        <v>274.2</v>
      </c>
      <c r="AF35" s="24">
        <v>115.4</v>
      </c>
      <c r="AG35" s="24">
        <v>1910.5</v>
      </c>
      <c r="AH35" s="24">
        <v>650.79999999999995</v>
      </c>
      <c r="AI35" s="24">
        <v>890.4</v>
      </c>
      <c r="AJ35" s="24">
        <v>1112.3</v>
      </c>
      <c r="AK35" s="24">
        <v>371</v>
      </c>
      <c r="AL35" s="24">
        <v>0</v>
      </c>
      <c r="AM35" s="24">
        <v>19676.5</v>
      </c>
      <c r="AN35" s="24">
        <v>0.1</v>
      </c>
      <c r="AO35" s="24">
        <v>5013.8</v>
      </c>
      <c r="AP35" s="24">
        <v>396</v>
      </c>
      <c r="AQ35" s="24">
        <v>7.2</v>
      </c>
      <c r="AR35" s="24">
        <v>154.30000000000001</v>
      </c>
      <c r="AS35" s="24">
        <v>156.1</v>
      </c>
      <c r="AT35" s="24">
        <v>1657.3</v>
      </c>
      <c r="AU35" s="24">
        <v>-7235</v>
      </c>
      <c r="AW35" s="31">
        <f t="shared" si="0"/>
        <v>36458.900000000009</v>
      </c>
    </row>
    <row r="36" spans="1:49" ht="63" x14ac:dyDescent="0.25">
      <c r="A36" s="23" t="s">
        <v>102</v>
      </c>
      <c r="B36" s="22" t="s">
        <v>0</v>
      </c>
      <c r="C36" s="25">
        <v>4.9000000000000004</v>
      </c>
      <c r="D36" s="25">
        <v>63.2</v>
      </c>
      <c r="E36" s="25">
        <v>1.3</v>
      </c>
      <c r="F36" s="25">
        <v>0.3</v>
      </c>
      <c r="G36" s="25">
        <v>103.3</v>
      </c>
      <c r="H36" s="25">
        <v>10.1</v>
      </c>
      <c r="I36" s="25">
        <v>7.3</v>
      </c>
      <c r="J36" s="25">
        <v>46.4</v>
      </c>
      <c r="K36" s="25">
        <v>17.399999999999999</v>
      </c>
      <c r="L36" s="25">
        <v>118.1</v>
      </c>
      <c r="M36" s="25">
        <v>12.3</v>
      </c>
      <c r="N36" s="25">
        <v>52.7</v>
      </c>
      <c r="O36" s="25">
        <v>13.8</v>
      </c>
      <c r="P36" s="25">
        <v>26.8</v>
      </c>
      <c r="Q36" s="25">
        <v>4.9000000000000004</v>
      </c>
      <c r="R36" s="25">
        <v>36.6</v>
      </c>
      <c r="S36" s="25">
        <v>23.9</v>
      </c>
      <c r="T36" s="25">
        <v>8.6</v>
      </c>
      <c r="U36" s="25">
        <v>3.3</v>
      </c>
      <c r="V36" s="25">
        <v>57.9</v>
      </c>
      <c r="W36" s="25">
        <v>103.2</v>
      </c>
      <c r="X36" s="25">
        <v>542.20000000000005</v>
      </c>
      <c r="Y36" s="25">
        <v>539.4</v>
      </c>
      <c r="Z36" s="25">
        <v>270.8</v>
      </c>
      <c r="AA36" s="25">
        <v>64.8</v>
      </c>
      <c r="AB36" s="25">
        <v>37</v>
      </c>
      <c r="AC36" s="25">
        <v>736.5</v>
      </c>
      <c r="AD36" s="25">
        <v>176.5</v>
      </c>
      <c r="AE36" s="25">
        <v>293.39999999999998</v>
      </c>
      <c r="AF36" s="25">
        <v>76.400000000000006</v>
      </c>
      <c r="AG36" s="25">
        <v>1488.7</v>
      </c>
      <c r="AH36" s="25">
        <v>457.2</v>
      </c>
      <c r="AI36" s="25">
        <v>633.6</v>
      </c>
      <c r="AJ36" s="25">
        <v>761.8</v>
      </c>
      <c r="AK36" s="25">
        <v>240.1</v>
      </c>
      <c r="AL36" s="25">
        <v>0</v>
      </c>
      <c r="AM36" s="25">
        <v>222</v>
      </c>
      <c r="AN36" s="25">
        <v>0</v>
      </c>
      <c r="AO36" s="25">
        <v>30.2</v>
      </c>
      <c r="AP36" s="25">
        <v>57.5</v>
      </c>
      <c r="AQ36" s="25">
        <v>11.9</v>
      </c>
      <c r="AR36" s="25">
        <v>8</v>
      </c>
      <c r="AS36" s="25">
        <v>0.3</v>
      </c>
      <c r="AT36" s="25">
        <v>66.2</v>
      </c>
      <c r="AU36" s="25">
        <v>-6254</v>
      </c>
      <c r="AW36" s="31">
        <f t="shared" si="0"/>
        <v>1176.8</v>
      </c>
    </row>
    <row r="37" spans="1:49" ht="63" x14ac:dyDescent="0.25">
      <c r="A37" s="23" t="s">
        <v>103</v>
      </c>
      <c r="B37" s="22" t="s">
        <v>0</v>
      </c>
      <c r="C37" s="24">
        <v>191.6</v>
      </c>
      <c r="D37" s="24">
        <v>434.6</v>
      </c>
      <c r="E37" s="24">
        <v>12.6</v>
      </c>
      <c r="F37" s="24">
        <v>2.4</v>
      </c>
      <c r="G37" s="24">
        <v>500.6</v>
      </c>
      <c r="H37" s="24">
        <v>118.8</v>
      </c>
      <c r="I37" s="24">
        <v>57</v>
      </c>
      <c r="J37" s="24">
        <v>189.6</v>
      </c>
      <c r="K37" s="24">
        <v>101.4</v>
      </c>
      <c r="L37" s="24">
        <v>508.8</v>
      </c>
      <c r="M37" s="24">
        <v>73.8</v>
      </c>
      <c r="N37" s="24">
        <v>316.60000000000002</v>
      </c>
      <c r="O37" s="24">
        <v>161</v>
      </c>
      <c r="P37" s="24">
        <v>147.4</v>
      </c>
      <c r="Q37" s="24">
        <v>9.5</v>
      </c>
      <c r="R37" s="24">
        <v>120.3</v>
      </c>
      <c r="S37" s="24">
        <v>98.6</v>
      </c>
      <c r="T37" s="24">
        <v>36.9</v>
      </c>
      <c r="U37" s="24">
        <v>26.5</v>
      </c>
      <c r="V37" s="24">
        <v>210.4</v>
      </c>
      <c r="W37" s="24">
        <v>414.4</v>
      </c>
      <c r="X37" s="24">
        <v>3801.2</v>
      </c>
      <c r="Y37" s="24">
        <v>2144.9</v>
      </c>
      <c r="Z37" s="24">
        <v>836.7</v>
      </c>
      <c r="AA37" s="24">
        <v>242.5</v>
      </c>
      <c r="AB37" s="24">
        <v>26</v>
      </c>
      <c r="AC37" s="24">
        <v>520.70000000000005</v>
      </c>
      <c r="AD37" s="24">
        <v>39.200000000000003</v>
      </c>
      <c r="AE37" s="24">
        <v>1611.7</v>
      </c>
      <c r="AF37" s="24">
        <v>2835.4</v>
      </c>
      <c r="AG37" s="24">
        <v>2797.2</v>
      </c>
      <c r="AH37" s="24">
        <v>953</v>
      </c>
      <c r="AI37" s="24">
        <v>1529.8</v>
      </c>
      <c r="AJ37" s="24">
        <v>1696.6</v>
      </c>
      <c r="AK37" s="24">
        <v>623.29999999999995</v>
      </c>
      <c r="AL37" s="24">
        <v>0</v>
      </c>
      <c r="AM37" s="24">
        <v>3706.5</v>
      </c>
      <c r="AN37" s="24">
        <v>0</v>
      </c>
      <c r="AO37" s="24">
        <v>20.8</v>
      </c>
      <c r="AP37" s="24">
        <v>10.199999999999999</v>
      </c>
      <c r="AQ37" s="24">
        <v>8.6999999999999993</v>
      </c>
      <c r="AR37" s="24">
        <v>134.9</v>
      </c>
      <c r="AS37" s="24">
        <v>133.4</v>
      </c>
      <c r="AT37" s="24">
        <v>2620.9</v>
      </c>
      <c r="AU37" s="24">
        <v>-3975.6</v>
      </c>
      <c r="AW37" s="31">
        <f t="shared" si="0"/>
        <v>26050.799999999999</v>
      </c>
    </row>
    <row r="38" spans="1:49" ht="42" x14ac:dyDescent="0.25">
      <c r="A38" s="23" t="s">
        <v>104</v>
      </c>
      <c r="B38" s="22" t="s">
        <v>0</v>
      </c>
      <c r="C38" s="25">
        <v>9.6999999999999993</v>
      </c>
      <c r="D38" s="25">
        <v>39.4</v>
      </c>
      <c r="E38" s="25">
        <v>1</v>
      </c>
      <c r="F38" s="25">
        <v>0.1</v>
      </c>
      <c r="G38" s="25">
        <v>71.599999999999994</v>
      </c>
      <c r="H38" s="25">
        <v>22.8</v>
      </c>
      <c r="I38" s="25">
        <v>6.7</v>
      </c>
      <c r="J38" s="25">
        <v>30.3</v>
      </c>
      <c r="K38" s="25">
        <v>7.7</v>
      </c>
      <c r="L38" s="25">
        <v>41.1</v>
      </c>
      <c r="M38" s="25">
        <v>11.9</v>
      </c>
      <c r="N38" s="25">
        <v>34.299999999999997</v>
      </c>
      <c r="O38" s="25">
        <v>4.5</v>
      </c>
      <c r="P38" s="25">
        <v>22.8</v>
      </c>
      <c r="Q38" s="25">
        <v>1.3</v>
      </c>
      <c r="R38" s="25">
        <v>15.8</v>
      </c>
      <c r="S38" s="25">
        <v>11.4</v>
      </c>
      <c r="T38" s="25">
        <v>6.6</v>
      </c>
      <c r="U38" s="25">
        <v>3.3</v>
      </c>
      <c r="V38" s="25">
        <v>44</v>
      </c>
      <c r="W38" s="25">
        <v>46.9</v>
      </c>
      <c r="X38" s="25">
        <v>694</v>
      </c>
      <c r="Y38" s="25">
        <v>1393</v>
      </c>
      <c r="Z38" s="25">
        <v>209.4</v>
      </c>
      <c r="AA38" s="25">
        <v>266.60000000000002</v>
      </c>
      <c r="AB38" s="25">
        <v>9.6999999999999993</v>
      </c>
      <c r="AC38" s="25">
        <v>248.4</v>
      </c>
      <c r="AD38" s="25">
        <v>13.6</v>
      </c>
      <c r="AE38" s="25">
        <v>86.6</v>
      </c>
      <c r="AF38" s="25">
        <v>242</v>
      </c>
      <c r="AG38" s="25">
        <v>884.5</v>
      </c>
      <c r="AH38" s="25">
        <v>242.1</v>
      </c>
      <c r="AI38" s="25">
        <v>892.6</v>
      </c>
      <c r="AJ38" s="25">
        <v>848.7</v>
      </c>
      <c r="AK38" s="25">
        <v>289.2</v>
      </c>
      <c r="AL38" s="25">
        <v>0</v>
      </c>
      <c r="AM38" s="25">
        <v>28445.8</v>
      </c>
      <c r="AN38" s="25">
        <v>0</v>
      </c>
      <c r="AO38" s="25">
        <v>8722.2000000000007</v>
      </c>
      <c r="AP38" s="25">
        <v>6421.5</v>
      </c>
      <c r="AQ38" s="25">
        <v>0.7</v>
      </c>
      <c r="AR38" s="25">
        <v>359.5</v>
      </c>
      <c r="AS38" s="25">
        <v>495.4</v>
      </c>
      <c r="AT38" s="25">
        <v>1.7</v>
      </c>
      <c r="AU38" s="25">
        <v>-869.6</v>
      </c>
      <c r="AW38" s="31">
        <f t="shared" si="0"/>
        <v>50330.799999999996</v>
      </c>
    </row>
    <row r="39" spans="1:49" ht="52.5" x14ac:dyDescent="0.25">
      <c r="A39" s="23" t="s">
        <v>105</v>
      </c>
      <c r="B39" s="22" t="s">
        <v>0</v>
      </c>
      <c r="C39" s="24">
        <v>93.5</v>
      </c>
      <c r="D39" s="24">
        <v>461.6</v>
      </c>
      <c r="E39" s="24">
        <v>18.3</v>
      </c>
      <c r="F39" s="24">
        <v>5.6</v>
      </c>
      <c r="G39" s="24">
        <v>874</v>
      </c>
      <c r="H39" s="24">
        <v>91.4</v>
      </c>
      <c r="I39" s="24">
        <v>50</v>
      </c>
      <c r="J39" s="24">
        <v>200.6</v>
      </c>
      <c r="K39" s="24">
        <v>78.099999999999994</v>
      </c>
      <c r="L39" s="24">
        <v>653.9</v>
      </c>
      <c r="M39" s="24">
        <v>66.400000000000006</v>
      </c>
      <c r="N39" s="24">
        <v>327.5</v>
      </c>
      <c r="O39" s="24">
        <v>55.1</v>
      </c>
      <c r="P39" s="24">
        <v>129</v>
      </c>
      <c r="Q39" s="24">
        <v>10.8</v>
      </c>
      <c r="R39" s="24">
        <v>127.3</v>
      </c>
      <c r="S39" s="24">
        <v>95.4</v>
      </c>
      <c r="T39" s="24">
        <v>28.5</v>
      </c>
      <c r="U39" s="24">
        <v>30</v>
      </c>
      <c r="V39" s="24">
        <v>258.2</v>
      </c>
      <c r="W39" s="24">
        <v>351.9</v>
      </c>
      <c r="X39" s="24">
        <v>5294.5</v>
      </c>
      <c r="Y39" s="24">
        <v>3082.3</v>
      </c>
      <c r="Z39" s="24">
        <v>1342.8</v>
      </c>
      <c r="AA39" s="24">
        <v>482.2</v>
      </c>
      <c r="AB39" s="24">
        <v>81.5</v>
      </c>
      <c r="AC39" s="24">
        <v>1178.5</v>
      </c>
      <c r="AD39" s="24">
        <v>82.8</v>
      </c>
      <c r="AE39" s="24">
        <v>399</v>
      </c>
      <c r="AF39" s="24">
        <v>445.4</v>
      </c>
      <c r="AG39" s="24">
        <v>7909.9</v>
      </c>
      <c r="AH39" s="24">
        <v>919.5</v>
      </c>
      <c r="AI39" s="24">
        <v>2043.5</v>
      </c>
      <c r="AJ39" s="24">
        <v>2321.8000000000002</v>
      </c>
      <c r="AK39" s="24">
        <v>897</v>
      </c>
      <c r="AL39" s="24">
        <v>0</v>
      </c>
      <c r="AM39" s="24">
        <v>4251</v>
      </c>
      <c r="AN39" s="24">
        <v>15.2</v>
      </c>
      <c r="AO39" s="24">
        <v>15216.5</v>
      </c>
      <c r="AP39" s="24">
        <v>7156.4</v>
      </c>
      <c r="AQ39" s="24">
        <v>10.9</v>
      </c>
      <c r="AR39" s="24">
        <v>192.9</v>
      </c>
      <c r="AS39" s="24">
        <v>221.6</v>
      </c>
      <c r="AT39" s="24">
        <v>66.900000000000006</v>
      </c>
      <c r="AU39" s="24">
        <v>-12601.2</v>
      </c>
      <c r="AW39" s="31">
        <f t="shared" si="0"/>
        <v>45018.000000000007</v>
      </c>
    </row>
    <row r="40" spans="1:49" ht="84" x14ac:dyDescent="0.25">
      <c r="A40" s="23" t="s">
        <v>106</v>
      </c>
      <c r="B40" s="22" t="s">
        <v>0</v>
      </c>
      <c r="C40" s="25">
        <v>0.4</v>
      </c>
      <c r="D40" s="25">
        <v>1.3</v>
      </c>
      <c r="E40" s="25">
        <v>0.1</v>
      </c>
      <c r="F40" s="25">
        <v>0</v>
      </c>
      <c r="G40" s="25">
        <v>2</v>
      </c>
      <c r="H40" s="25">
        <v>0.5</v>
      </c>
      <c r="I40" s="25">
        <v>0.4</v>
      </c>
      <c r="J40" s="25">
        <v>0.9</v>
      </c>
      <c r="K40" s="25">
        <v>0.4</v>
      </c>
      <c r="L40" s="25">
        <v>2.6</v>
      </c>
      <c r="M40" s="25">
        <v>0.3</v>
      </c>
      <c r="N40" s="25">
        <v>1.2</v>
      </c>
      <c r="O40" s="25">
        <v>0.3</v>
      </c>
      <c r="P40" s="25">
        <v>0.6</v>
      </c>
      <c r="Q40" s="25">
        <v>0</v>
      </c>
      <c r="R40" s="25">
        <v>0.5</v>
      </c>
      <c r="S40" s="25">
        <v>0.4</v>
      </c>
      <c r="T40" s="25">
        <v>0.1</v>
      </c>
      <c r="U40" s="25">
        <v>0.1</v>
      </c>
      <c r="V40" s="25">
        <v>0.9</v>
      </c>
      <c r="W40" s="25">
        <v>2</v>
      </c>
      <c r="X40" s="25">
        <v>13.7</v>
      </c>
      <c r="Y40" s="25">
        <v>9.6</v>
      </c>
      <c r="Z40" s="25">
        <v>7</v>
      </c>
      <c r="AA40" s="25">
        <v>1</v>
      </c>
      <c r="AB40" s="25">
        <v>0.3</v>
      </c>
      <c r="AC40" s="25">
        <v>5.4</v>
      </c>
      <c r="AD40" s="25">
        <v>0.4</v>
      </c>
      <c r="AE40" s="25">
        <v>1.4</v>
      </c>
      <c r="AF40" s="25">
        <v>2.5</v>
      </c>
      <c r="AG40" s="25">
        <v>18.8</v>
      </c>
      <c r="AH40" s="25">
        <v>9.5</v>
      </c>
      <c r="AI40" s="25">
        <v>12.9</v>
      </c>
      <c r="AJ40" s="25">
        <v>11</v>
      </c>
      <c r="AK40" s="25">
        <v>3.1</v>
      </c>
      <c r="AL40" s="25">
        <v>0</v>
      </c>
      <c r="AM40" s="25">
        <v>872.9</v>
      </c>
      <c r="AN40" s="25">
        <v>0</v>
      </c>
      <c r="AO40" s="25">
        <v>68295.399999999994</v>
      </c>
      <c r="AP40" s="25">
        <v>20.8</v>
      </c>
      <c r="AQ40" s="25">
        <v>3.3</v>
      </c>
      <c r="AR40" s="25">
        <v>11.7</v>
      </c>
      <c r="AS40" s="25">
        <v>0</v>
      </c>
      <c r="AT40" s="25">
        <v>0</v>
      </c>
      <c r="AU40" s="25">
        <v>-172.2</v>
      </c>
      <c r="AW40" s="31">
        <f t="shared" si="0"/>
        <v>69143.499999999985</v>
      </c>
    </row>
    <row r="41" spans="1:49" ht="21" x14ac:dyDescent="0.25">
      <c r="A41" s="23" t="s">
        <v>107</v>
      </c>
      <c r="B41" s="22" t="s">
        <v>0</v>
      </c>
      <c r="C41" s="24">
        <v>0.2</v>
      </c>
      <c r="D41" s="24">
        <v>2</v>
      </c>
      <c r="E41" s="24">
        <v>0</v>
      </c>
      <c r="F41" s="24">
        <v>0</v>
      </c>
      <c r="G41" s="24">
        <v>1.4</v>
      </c>
      <c r="H41" s="24">
        <v>0.4</v>
      </c>
      <c r="I41" s="24">
        <v>0.1</v>
      </c>
      <c r="J41" s="24">
        <v>0.7</v>
      </c>
      <c r="K41" s="24">
        <v>0.3</v>
      </c>
      <c r="L41" s="24">
        <v>1.7</v>
      </c>
      <c r="M41" s="24">
        <v>0.2</v>
      </c>
      <c r="N41" s="24">
        <v>0.9</v>
      </c>
      <c r="O41" s="24">
        <v>0.2</v>
      </c>
      <c r="P41" s="24">
        <v>0.4</v>
      </c>
      <c r="Q41" s="24">
        <v>0.1</v>
      </c>
      <c r="R41" s="24">
        <v>0.5</v>
      </c>
      <c r="S41" s="24">
        <v>0.3</v>
      </c>
      <c r="T41" s="24">
        <v>0.1</v>
      </c>
      <c r="U41" s="24">
        <v>0</v>
      </c>
      <c r="V41" s="24">
        <v>0.8</v>
      </c>
      <c r="W41" s="24">
        <v>1.3</v>
      </c>
      <c r="X41" s="24">
        <v>7.1</v>
      </c>
      <c r="Y41" s="24">
        <v>7.1</v>
      </c>
      <c r="Z41" s="24">
        <v>4.2</v>
      </c>
      <c r="AA41" s="24">
        <v>0.6</v>
      </c>
      <c r="AB41" s="24">
        <v>0.3</v>
      </c>
      <c r="AC41" s="24">
        <v>5.9</v>
      </c>
      <c r="AD41" s="24">
        <v>1.1000000000000001</v>
      </c>
      <c r="AE41" s="24">
        <v>2.4</v>
      </c>
      <c r="AF41" s="24">
        <v>0.8</v>
      </c>
      <c r="AG41" s="24">
        <v>21.3</v>
      </c>
      <c r="AH41" s="24">
        <v>9.8000000000000007</v>
      </c>
      <c r="AI41" s="24">
        <v>64</v>
      </c>
      <c r="AJ41" s="24">
        <v>17.100000000000001</v>
      </c>
      <c r="AK41" s="24">
        <v>3.9</v>
      </c>
      <c r="AL41" s="24">
        <v>0</v>
      </c>
      <c r="AM41" s="24">
        <v>4985.3999999999996</v>
      </c>
      <c r="AN41" s="24">
        <v>0</v>
      </c>
      <c r="AO41" s="24">
        <v>45564</v>
      </c>
      <c r="AP41" s="24">
        <v>13.2</v>
      </c>
      <c r="AQ41" s="24">
        <v>2.9</v>
      </c>
      <c r="AR41" s="24">
        <v>681.5</v>
      </c>
      <c r="AS41" s="24">
        <v>173</v>
      </c>
      <c r="AT41" s="24">
        <v>0</v>
      </c>
      <c r="AU41" s="24">
        <v>-754.7</v>
      </c>
      <c r="AW41" s="31">
        <f t="shared" si="0"/>
        <v>50822.500000000007</v>
      </c>
    </row>
    <row r="42" spans="1:49" ht="52.5" x14ac:dyDescent="0.25">
      <c r="A42" s="23" t="s">
        <v>108</v>
      </c>
      <c r="B42" s="22" t="s">
        <v>0</v>
      </c>
      <c r="C42" s="25">
        <v>26.4</v>
      </c>
      <c r="D42" s="25">
        <v>11.5</v>
      </c>
      <c r="E42" s="25">
        <v>0.6</v>
      </c>
      <c r="F42" s="25">
        <v>0</v>
      </c>
      <c r="G42" s="25">
        <v>200.2</v>
      </c>
      <c r="H42" s="25">
        <v>5.8</v>
      </c>
      <c r="I42" s="25">
        <v>11</v>
      </c>
      <c r="J42" s="25">
        <v>41.3</v>
      </c>
      <c r="K42" s="25">
        <v>9.9</v>
      </c>
      <c r="L42" s="25">
        <v>142.19999999999999</v>
      </c>
      <c r="M42" s="25">
        <v>16.3</v>
      </c>
      <c r="N42" s="25">
        <v>54.9</v>
      </c>
      <c r="O42" s="25">
        <v>13.3</v>
      </c>
      <c r="P42" s="25">
        <v>28.2</v>
      </c>
      <c r="Q42" s="25">
        <v>1.7</v>
      </c>
      <c r="R42" s="25">
        <v>26</v>
      </c>
      <c r="S42" s="25">
        <v>18.5</v>
      </c>
      <c r="T42" s="25">
        <v>7</v>
      </c>
      <c r="U42" s="25">
        <v>1.7</v>
      </c>
      <c r="V42" s="25">
        <v>67.400000000000006</v>
      </c>
      <c r="W42" s="25">
        <v>85.3</v>
      </c>
      <c r="X42" s="25">
        <v>476.5</v>
      </c>
      <c r="Y42" s="25">
        <v>470.3</v>
      </c>
      <c r="Z42" s="25">
        <v>470</v>
      </c>
      <c r="AA42" s="25">
        <v>65</v>
      </c>
      <c r="AB42" s="25">
        <v>14.8</v>
      </c>
      <c r="AC42" s="25">
        <v>183.6</v>
      </c>
      <c r="AD42" s="25">
        <v>16.8</v>
      </c>
      <c r="AE42" s="25">
        <v>246.9</v>
      </c>
      <c r="AF42" s="25">
        <v>44.3</v>
      </c>
      <c r="AG42" s="25">
        <v>1300.0999999999999</v>
      </c>
      <c r="AH42" s="25">
        <v>703.7</v>
      </c>
      <c r="AI42" s="25">
        <v>138.4</v>
      </c>
      <c r="AJ42" s="25">
        <v>3091.8</v>
      </c>
      <c r="AK42" s="25">
        <v>576.9</v>
      </c>
      <c r="AL42" s="25">
        <v>0</v>
      </c>
      <c r="AM42" s="25">
        <v>28680.6</v>
      </c>
      <c r="AN42" s="25">
        <v>3899.4</v>
      </c>
      <c r="AO42" s="25">
        <v>9.3000000000000007</v>
      </c>
      <c r="AP42" s="25">
        <v>1093.2</v>
      </c>
      <c r="AQ42" s="25">
        <v>3.5</v>
      </c>
      <c r="AR42" s="25">
        <v>110.7</v>
      </c>
      <c r="AS42" s="25">
        <v>117</v>
      </c>
      <c r="AT42" s="25">
        <v>0</v>
      </c>
      <c r="AU42" s="25">
        <v>-151.5</v>
      </c>
      <c r="AW42" s="31">
        <f t="shared" si="0"/>
        <v>42330.500000000015</v>
      </c>
    </row>
    <row r="43" spans="1:49" ht="94.5" x14ac:dyDescent="0.25">
      <c r="A43" s="23" t="s">
        <v>109</v>
      </c>
      <c r="B43" s="22" t="s">
        <v>0</v>
      </c>
      <c r="C43" s="24">
        <v>14.8</v>
      </c>
      <c r="D43" s="24">
        <v>10.3</v>
      </c>
      <c r="E43" s="24">
        <v>1.2</v>
      </c>
      <c r="F43" s="24">
        <v>0.4</v>
      </c>
      <c r="G43" s="24">
        <v>48.7</v>
      </c>
      <c r="H43" s="24">
        <v>7.4</v>
      </c>
      <c r="I43" s="24">
        <v>3.9</v>
      </c>
      <c r="J43" s="24">
        <v>14.7</v>
      </c>
      <c r="K43" s="24">
        <v>6.6</v>
      </c>
      <c r="L43" s="24">
        <v>34.299999999999997</v>
      </c>
      <c r="M43" s="24">
        <v>5.0999999999999996</v>
      </c>
      <c r="N43" s="24">
        <v>27.4</v>
      </c>
      <c r="O43" s="24">
        <v>14.7</v>
      </c>
      <c r="P43" s="24">
        <v>9.1</v>
      </c>
      <c r="Q43" s="24">
        <v>0.3</v>
      </c>
      <c r="R43" s="24">
        <v>8.9</v>
      </c>
      <c r="S43" s="24">
        <v>7.2</v>
      </c>
      <c r="T43" s="24">
        <v>2.7</v>
      </c>
      <c r="U43" s="24">
        <v>3.6</v>
      </c>
      <c r="V43" s="24">
        <v>24</v>
      </c>
      <c r="W43" s="24">
        <v>22.8</v>
      </c>
      <c r="X43" s="24">
        <v>28.9</v>
      </c>
      <c r="Y43" s="24">
        <v>229.4</v>
      </c>
      <c r="Z43" s="24">
        <v>63.6</v>
      </c>
      <c r="AA43" s="24">
        <v>71.8</v>
      </c>
      <c r="AB43" s="24">
        <v>6.2</v>
      </c>
      <c r="AC43" s="24">
        <v>86.5</v>
      </c>
      <c r="AD43" s="24">
        <v>6.5</v>
      </c>
      <c r="AE43" s="24">
        <v>36.200000000000003</v>
      </c>
      <c r="AF43" s="24">
        <v>20.5</v>
      </c>
      <c r="AG43" s="24">
        <v>458.9</v>
      </c>
      <c r="AH43" s="24">
        <v>90.4</v>
      </c>
      <c r="AI43" s="24">
        <v>233.2</v>
      </c>
      <c r="AJ43" s="24">
        <v>700.8</v>
      </c>
      <c r="AK43" s="24">
        <v>403.7</v>
      </c>
      <c r="AL43" s="24">
        <v>0</v>
      </c>
      <c r="AM43" s="24">
        <v>5779.9</v>
      </c>
      <c r="AN43" s="24">
        <v>13.3</v>
      </c>
      <c r="AO43" s="24">
        <v>8617</v>
      </c>
      <c r="AP43" s="24">
        <v>159.1</v>
      </c>
      <c r="AQ43" s="24">
        <v>1.8</v>
      </c>
      <c r="AR43" s="24">
        <v>405.5</v>
      </c>
      <c r="AS43" s="24">
        <v>428</v>
      </c>
      <c r="AT43" s="24">
        <v>0</v>
      </c>
      <c r="AU43" s="24">
        <v>-1086.9000000000001</v>
      </c>
      <c r="AW43" s="31">
        <f t="shared" si="0"/>
        <v>17022.400000000001</v>
      </c>
    </row>
    <row r="44" spans="1:49" ht="63" x14ac:dyDescent="0.25">
      <c r="A44" s="23" t="s">
        <v>110</v>
      </c>
      <c r="B44" s="22" t="s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3871.5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W44" s="31">
        <f t="shared" si="0"/>
        <v>3871.5</v>
      </c>
    </row>
    <row r="45" spans="1:49" ht="136.5" x14ac:dyDescent="0.25">
      <c r="A45" s="23" t="s">
        <v>111</v>
      </c>
      <c r="B45" s="22" t="s">
        <v>0</v>
      </c>
      <c r="C45" s="24">
        <v>6.4</v>
      </c>
      <c r="D45" s="24">
        <v>11.1</v>
      </c>
      <c r="E45" s="24">
        <v>0.6</v>
      </c>
      <c r="F45" s="24">
        <v>0.1</v>
      </c>
      <c r="G45" s="24">
        <v>12.8</v>
      </c>
      <c r="H45" s="24">
        <v>19</v>
      </c>
      <c r="I45" s="24">
        <v>1.8</v>
      </c>
      <c r="J45" s="24">
        <v>6.3</v>
      </c>
      <c r="K45" s="24">
        <v>13.3</v>
      </c>
      <c r="L45" s="24">
        <v>68.099999999999994</v>
      </c>
      <c r="M45" s="24">
        <v>5.7</v>
      </c>
      <c r="N45" s="24">
        <v>14.7</v>
      </c>
      <c r="O45" s="24">
        <v>3.9</v>
      </c>
      <c r="P45" s="24">
        <v>6</v>
      </c>
      <c r="Q45" s="24">
        <v>0.3</v>
      </c>
      <c r="R45" s="24">
        <v>9.6</v>
      </c>
      <c r="S45" s="24">
        <v>3.2</v>
      </c>
      <c r="T45" s="24">
        <v>1.6</v>
      </c>
      <c r="U45" s="24">
        <v>1.4</v>
      </c>
      <c r="V45" s="24">
        <v>8.1</v>
      </c>
      <c r="W45" s="24">
        <v>11.1</v>
      </c>
      <c r="X45" s="24">
        <v>93.1</v>
      </c>
      <c r="Y45" s="24">
        <v>42.4</v>
      </c>
      <c r="Z45" s="24">
        <v>104.6</v>
      </c>
      <c r="AA45" s="24">
        <v>15.7</v>
      </c>
      <c r="AB45" s="24">
        <v>0.6</v>
      </c>
      <c r="AC45" s="24">
        <v>2.7</v>
      </c>
      <c r="AD45" s="24">
        <v>0.2</v>
      </c>
      <c r="AE45" s="24">
        <v>2.9</v>
      </c>
      <c r="AF45" s="24">
        <v>3.1</v>
      </c>
      <c r="AG45" s="24">
        <v>81.7</v>
      </c>
      <c r="AH45" s="24">
        <v>23.3</v>
      </c>
      <c r="AI45" s="24">
        <v>27.1</v>
      </c>
      <c r="AJ45" s="24">
        <v>54.6</v>
      </c>
      <c r="AK45" s="24">
        <v>14.6</v>
      </c>
      <c r="AL45" s="24">
        <v>0</v>
      </c>
      <c r="AM45" s="24">
        <v>1211</v>
      </c>
      <c r="AN45" s="24">
        <v>0</v>
      </c>
      <c r="AO45" s="24">
        <v>301.60000000000002</v>
      </c>
      <c r="AP45" s="24">
        <v>569.5</v>
      </c>
      <c r="AQ45" s="24">
        <v>176</v>
      </c>
      <c r="AR45" s="24">
        <v>319.10000000000002</v>
      </c>
      <c r="AS45" s="24">
        <v>0</v>
      </c>
      <c r="AT45" s="24">
        <v>0</v>
      </c>
      <c r="AU45" s="24">
        <v>-3248.8</v>
      </c>
      <c r="AW45" s="31">
        <f t="shared" si="0"/>
        <v>9.9999999999495159E-2</v>
      </c>
    </row>
    <row r="46" spans="1:49" ht="178.5" x14ac:dyDescent="0.25">
      <c r="A46" s="23" t="s">
        <v>112</v>
      </c>
      <c r="B46" s="22" t="s">
        <v>0</v>
      </c>
      <c r="C46" s="25">
        <v>3.9</v>
      </c>
      <c r="D46" s="25">
        <v>15.2</v>
      </c>
      <c r="E46" s="25">
        <v>0.7</v>
      </c>
      <c r="F46" s="25">
        <v>0.2</v>
      </c>
      <c r="G46" s="25">
        <v>-8.6</v>
      </c>
      <c r="H46" s="25">
        <v>17</v>
      </c>
      <c r="I46" s="25">
        <v>1.4</v>
      </c>
      <c r="J46" s="25">
        <v>5.8</v>
      </c>
      <c r="K46" s="25">
        <v>36.5</v>
      </c>
      <c r="L46" s="25">
        <v>50.7</v>
      </c>
      <c r="M46" s="25">
        <v>4.3</v>
      </c>
      <c r="N46" s="25">
        <v>12.8</v>
      </c>
      <c r="O46" s="25">
        <v>12.9</v>
      </c>
      <c r="P46" s="25">
        <v>12.8</v>
      </c>
      <c r="Q46" s="25">
        <v>0.3</v>
      </c>
      <c r="R46" s="25">
        <v>12.7</v>
      </c>
      <c r="S46" s="25">
        <v>5.7</v>
      </c>
      <c r="T46" s="25">
        <v>2.4</v>
      </c>
      <c r="U46" s="25">
        <v>1.6</v>
      </c>
      <c r="V46" s="25">
        <v>9.6999999999999993</v>
      </c>
      <c r="W46" s="25">
        <v>21.7</v>
      </c>
      <c r="X46" s="25">
        <v>138.9</v>
      </c>
      <c r="Y46" s="25">
        <v>23.7</v>
      </c>
      <c r="Z46" s="25">
        <v>41.2</v>
      </c>
      <c r="AA46" s="25">
        <v>21.1</v>
      </c>
      <c r="AB46" s="25">
        <v>0.4</v>
      </c>
      <c r="AC46" s="25">
        <v>9.6999999999999993</v>
      </c>
      <c r="AD46" s="25">
        <v>0.3</v>
      </c>
      <c r="AE46" s="25">
        <v>1.5</v>
      </c>
      <c r="AF46" s="25">
        <v>2.9</v>
      </c>
      <c r="AG46" s="25">
        <v>36.799999999999997</v>
      </c>
      <c r="AH46" s="25">
        <v>15.9</v>
      </c>
      <c r="AI46" s="25">
        <v>16.5</v>
      </c>
      <c r="AJ46" s="25">
        <v>51.3</v>
      </c>
      <c r="AK46" s="25">
        <v>13.8</v>
      </c>
      <c r="AL46" s="25">
        <v>0</v>
      </c>
      <c r="AM46" s="25">
        <v>5501.8</v>
      </c>
      <c r="AN46" s="25">
        <v>0</v>
      </c>
      <c r="AO46" s="25">
        <v>36.700000000000003</v>
      </c>
      <c r="AP46" s="25">
        <v>686</v>
      </c>
      <c r="AQ46" s="25">
        <v>414.6</v>
      </c>
      <c r="AR46" s="25">
        <v>0</v>
      </c>
      <c r="AS46" s="25">
        <v>912.6</v>
      </c>
      <c r="AT46" s="25">
        <v>192.3</v>
      </c>
      <c r="AU46" s="25">
        <v>0</v>
      </c>
      <c r="AW46" s="31">
        <f t="shared" si="0"/>
        <v>8337.6999999999935</v>
      </c>
    </row>
    <row r="47" spans="1:49" ht="84" x14ac:dyDescent="0.25">
      <c r="A47" s="23" t="s">
        <v>113</v>
      </c>
      <c r="B47" s="22" t="s">
        <v>0</v>
      </c>
      <c r="C47" s="24">
        <v>2531.5</v>
      </c>
      <c r="D47" s="24">
        <v>5801.6</v>
      </c>
      <c r="E47" s="24">
        <v>232.4</v>
      </c>
      <c r="F47" s="24">
        <v>78.2</v>
      </c>
      <c r="G47" s="24">
        <v>13691</v>
      </c>
      <c r="H47" s="24">
        <v>2933.1</v>
      </c>
      <c r="I47" s="24">
        <v>1153.5</v>
      </c>
      <c r="J47" s="24">
        <v>3484.4</v>
      </c>
      <c r="K47" s="24">
        <v>19776.900000000001</v>
      </c>
      <c r="L47" s="24">
        <v>23524.1</v>
      </c>
      <c r="M47" s="24">
        <v>2435</v>
      </c>
      <c r="N47" s="24">
        <v>5462.2</v>
      </c>
      <c r="O47" s="24">
        <v>5070.3999999999996</v>
      </c>
      <c r="P47" s="24">
        <v>4583.3</v>
      </c>
      <c r="Q47" s="24">
        <v>131.6</v>
      </c>
      <c r="R47" s="24">
        <v>4435.1000000000004</v>
      </c>
      <c r="S47" s="24">
        <v>2137.9</v>
      </c>
      <c r="T47" s="24">
        <v>661.9</v>
      </c>
      <c r="U47" s="24">
        <v>500.3</v>
      </c>
      <c r="V47" s="24">
        <v>4018.7</v>
      </c>
      <c r="W47" s="24">
        <v>9760.5</v>
      </c>
      <c r="X47" s="24">
        <v>55524.800000000003</v>
      </c>
      <c r="Y47" s="24">
        <v>21942</v>
      </c>
      <c r="Z47" s="24">
        <v>13989.6</v>
      </c>
      <c r="AA47" s="24">
        <v>4726.6000000000004</v>
      </c>
      <c r="AB47" s="24">
        <v>567.1</v>
      </c>
      <c r="AC47" s="24">
        <v>13572.3</v>
      </c>
      <c r="AD47" s="24">
        <v>445.2</v>
      </c>
      <c r="AE47" s="24">
        <v>3395.9</v>
      </c>
      <c r="AF47" s="24">
        <v>5218</v>
      </c>
      <c r="AG47" s="24">
        <v>30162.6</v>
      </c>
      <c r="AH47" s="24">
        <v>7168.4</v>
      </c>
      <c r="AI47" s="24">
        <v>12377</v>
      </c>
      <c r="AJ47" s="24">
        <v>21192.400000000001</v>
      </c>
      <c r="AK47" s="24">
        <v>6521.9</v>
      </c>
      <c r="AL47" s="24">
        <v>0</v>
      </c>
      <c r="AM47" s="24">
        <v>250970.1</v>
      </c>
      <c r="AN47" s="24">
        <v>3955.3</v>
      </c>
      <c r="AO47" s="24">
        <v>197621.9</v>
      </c>
      <c r="AP47" s="24">
        <v>195518.9</v>
      </c>
      <c r="AQ47" s="24">
        <v>31645</v>
      </c>
      <c r="AR47" s="24">
        <v>6941.6</v>
      </c>
      <c r="AS47" s="24">
        <v>7356.4</v>
      </c>
      <c r="AT47" s="24">
        <v>204907.7</v>
      </c>
      <c r="AU47" s="24">
        <v>-246396.9</v>
      </c>
      <c r="AW47" s="31">
        <f t="shared" si="0"/>
        <v>961727.4</v>
      </c>
    </row>
    <row r="48" spans="1:49" ht="52.5" x14ac:dyDescent="0.25">
      <c r="A48" s="23" t="s">
        <v>114</v>
      </c>
      <c r="B48" s="22" t="s">
        <v>0</v>
      </c>
      <c r="C48" s="25">
        <v>16444.5</v>
      </c>
      <c r="D48" s="25">
        <v>168337.8</v>
      </c>
      <c r="E48" s="25">
        <v>2034.2</v>
      </c>
      <c r="F48" s="25">
        <v>560.1</v>
      </c>
      <c r="G48" s="25">
        <v>10354.6</v>
      </c>
      <c r="H48" s="25">
        <v>3030</v>
      </c>
      <c r="I48" s="25">
        <v>933.5</v>
      </c>
      <c r="J48" s="25">
        <v>3562.9</v>
      </c>
      <c r="K48" s="25">
        <v>16100.7</v>
      </c>
      <c r="L48" s="25">
        <v>22113.4</v>
      </c>
      <c r="M48" s="25">
        <v>2385.8000000000002</v>
      </c>
      <c r="N48" s="25">
        <v>4652.3999999999996</v>
      </c>
      <c r="O48" s="25">
        <v>3532.5</v>
      </c>
      <c r="P48" s="25">
        <v>4524.8</v>
      </c>
      <c r="Q48" s="25">
        <v>91</v>
      </c>
      <c r="R48" s="25">
        <v>3034</v>
      </c>
      <c r="S48" s="25">
        <v>1671.9</v>
      </c>
      <c r="T48" s="25">
        <v>674.4</v>
      </c>
      <c r="U48" s="25">
        <v>264.89999999999998</v>
      </c>
      <c r="V48" s="25">
        <v>2713.3</v>
      </c>
      <c r="W48" s="25">
        <v>9228.7000000000007</v>
      </c>
      <c r="X48" s="25">
        <v>41701.599999999999</v>
      </c>
      <c r="Y48" s="25">
        <v>61369.2</v>
      </c>
      <c r="Z48" s="25">
        <v>14355.9</v>
      </c>
      <c r="AA48" s="25">
        <v>7722</v>
      </c>
      <c r="AB48" s="25">
        <v>615.9</v>
      </c>
      <c r="AC48" s="25">
        <v>22886.6</v>
      </c>
      <c r="AD48" s="25">
        <v>731.4</v>
      </c>
      <c r="AE48" s="25">
        <v>22655</v>
      </c>
      <c r="AF48" s="25">
        <v>45112.7</v>
      </c>
      <c r="AG48" s="25">
        <v>14855.3</v>
      </c>
      <c r="AH48" s="25">
        <v>61975.1</v>
      </c>
      <c r="AI48" s="25">
        <v>38445.599999999999</v>
      </c>
      <c r="AJ48" s="25">
        <v>21138.400000000001</v>
      </c>
      <c r="AK48" s="25">
        <v>10500.5</v>
      </c>
      <c r="AL48" s="25">
        <v>3871.5</v>
      </c>
      <c r="AM48" s="25">
        <v>0</v>
      </c>
      <c r="AN48" s="25">
        <v>0</v>
      </c>
      <c r="AO48" s="25">
        <v>0</v>
      </c>
      <c r="AP48" s="25">
        <v>0</v>
      </c>
      <c r="AQ48" s="25">
        <v>0</v>
      </c>
      <c r="AR48" s="25">
        <v>0</v>
      </c>
      <c r="AS48" s="25">
        <v>0</v>
      </c>
      <c r="AT48" s="25">
        <v>0</v>
      </c>
      <c r="AU48" s="25">
        <v>0</v>
      </c>
      <c r="AW48" s="31">
        <f t="shared" si="0"/>
        <v>640310.60000000009</v>
      </c>
    </row>
    <row r="49" spans="1:49" ht="42" x14ac:dyDescent="0.25">
      <c r="A49" s="23" t="s">
        <v>115</v>
      </c>
      <c r="B49" s="22" t="s">
        <v>0</v>
      </c>
      <c r="C49" s="24">
        <v>18976</v>
      </c>
      <c r="D49" s="24">
        <v>174139.4</v>
      </c>
      <c r="E49" s="24">
        <v>2266.6999999999998</v>
      </c>
      <c r="F49" s="24">
        <v>638.29999999999995</v>
      </c>
      <c r="G49" s="24">
        <v>24045.599999999999</v>
      </c>
      <c r="H49" s="24">
        <v>5963.1</v>
      </c>
      <c r="I49" s="24">
        <v>2087</v>
      </c>
      <c r="J49" s="24">
        <v>7047.3</v>
      </c>
      <c r="K49" s="24">
        <v>35877.5</v>
      </c>
      <c r="L49" s="24">
        <v>45637.599999999999</v>
      </c>
      <c r="M49" s="24">
        <v>4820.8</v>
      </c>
      <c r="N49" s="24">
        <v>10114.6</v>
      </c>
      <c r="O49" s="24">
        <v>8602.9</v>
      </c>
      <c r="P49" s="24">
        <v>9108.1</v>
      </c>
      <c r="Q49" s="24">
        <v>222.6</v>
      </c>
      <c r="R49" s="24">
        <v>7469.1</v>
      </c>
      <c r="S49" s="24">
        <v>3809.8</v>
      </c>
      <c r="T49" s="24">
        <v>1336.4</v>
      </c>
      <c r="U49" s="24">
        <v>765.2</v>
      </c>
      <c r="V49" s="24">
        <v>6732</v>
      </c>
      <c r="W49" s="24">
        <v>18989.3</v>
      </c>
      <c r="X49" s="24">
        <v>97226.4</v>
      </c>
      <c r="Y49" s="24">
        <v>83311.100000000006</v>
      </c>
      <c r="Z49" s="24">
        <v>28345.5</v>
      </c>
      <c r="AA49" s="24">
        <v>12448.6</v>
      </c>
      <c r="AB49" s="24">
        <v>1183</v>
      </c>
      <c r="AC49" s="24">
        <v>36459</v>
      </c>
      <c r="AD49" s="24">
        <v>1176.5999999999999</v>
      </c>
      <c r="AE49" s="24">
        <v>26050.9</v>
      </c>
      <c r="AF49" s="24">
        <v>50330.7</v>
      </c>
      <c r="AG49" s="24">
        <v>45018</v>
      </c>
      <c r="AH49" s="24">
        <v>69143.5</v>
      </c>
      <c r="AI49" s="24">
        <v>50822.6</v>
      </c>
      <c r="AJ49" s="24">
        <v>42330.7</v>
      </c>
      <c r="AK49" s="24">
        <v>17022.5</v>
      </c>
      <c r="AL49" s="24">
        <v>3871.5</v>
      </c>
      <c r="AM49" s="24">
        <v>0</v>
      </c>
      <c r="AN49" s="24">
        <v>0</v>
      </c>
      <c r="AO49" s="24">
        <v>0</v>
      </c>
      <c r="AP49" s="24">
        <v>0</v>
      </c>
      <c r="AQ49" s="24">
        <v>0</v>
      </c>
      <c r="AR49" s="24">
        <v>0</v>
      </c>
      <c r="AS49" s="24">
        <v>0</v>
      </c>
      <c r="AT49" s="24">
        <v>0</v>
      </c>
      <c r="AU49" s="24">
        <v>0</v>
      </c>
      <c r="AW49" s="31">
        <f t="shared" si="0"/>
        <v>949518.39999999979</v>
      </c>
    </row>
    <row r="50" spans="1:49" x14ac:dyDescent="0.25">
      <c r="A50" s="26" t="s">
        <v>116</v>
      </c>
    </row>
    <row r="53" spans="1:49" x14ac:dyDescent="0.25">
      <c r="A53" t="s">
        <v>117</v>
      </c>
      <c r="C53" s="31">
        <f>SUM(C9:C43)</f>
        <v>2521.0999999999995</v>
      </c>
      <c r="D53" s="31">
        <f t="shared" ref="D53:AW53" si="1">SUM(D9:D43)</f>
        <v>5775.4000000000005</v>
      </c>
      <c r="E53" s="31">
        <f t="shared" si="1"/>
        <v>231</v>
      </c>
      <c r="F53" s="31">
        <f t="shared" si="1"/>
        <v>77.599999999999994</v>
      </c>
      <c r="G53" s="31">
        <f t="shared" si="1"/>
        <v>13686.9</v>
      </c>
      <c r="H53" s="31">
        <f t="shared" si="1"/>
        <v>2896.9000000000005</v>
      </c>
      <c r="I53" s="31">
        <f t="shared" si="1"/>
        <v>1150.6000000000001</v>
      </c>
      <c r="J53" s="31">
        <f t="shared" si="1"/>
        <v>3472.5</v>
      </c>
      <c r="K53" s="31">
        <f t="shared" si="1"/>
        <v>19726.900000000009</v>
      </c>
      <c r="L53" s="31">
        <f t="shared" si="1"/>
        <v>23405.199999999997</v>
      </c>
      <c r="M53" s="31">
        <f t="shared" si="1"/>
        <v>2425.0000000000005</v>
      </c>
      <c r="N53" s="31">
        <f t="shared" si="1"/>
        <v>5434.2999999999993</v>
      </c>
      <c r="O53" s="31">
        <f t="shared" si="1"/>
        <v>5053.7000000000016</v>
      </c>
      <c r="P53" s="31">
        <f t="shared" si="1"/>
        <v>4564.3999999999996</v>
      </c>
      <c r="Q53" s="31">
        <f t="shared" si="1"/>
        <v>131</v>
      </c>
      <c r="R53" s="31">
        <f t="shared" si="1"/>
        <v>4412.8</v>
      </c>
      <c r="S53" s="31">
        <f t="shared" si="1"/>
        <v>2129</v>
      </c>
      <c r="T53" s="31">
        <f t="shared" si="1"/>
        <v>657.79999999999984</v>
      </c>
      <c r="U53" s="31">
        <f t="shared" si="1"/>
        <v>497.00000000000006</v>
      </c>
      <c r="V53" s="31">
        <f t="shared" si="1"/>
        <v>4001.0000000000005</v>
      </c>
      <c r="W53" s="31">
        <f t="shared" si="1"/>
        <v>9727.6999999999989</v>
      </c>
      <c r="X53" s="31">
        <f t="shared" si="1"/>
        <v>55292.899999999994</v>
      </c>
      <c r="Y53" s="31">
        <f t="shared" si="1"/>
        <v>21875.899999999998</v>
      </c>
      <c r="Z53" s="31">
        <f t="shared" si="1"/>
        <v>13844.199999999999</v>
      </c>
      <c r="AA53" s="31">
        <f t="shared" si="1"/>
        <v>4689.6000000000004</v>
      </c>
      <c r="AB53" s="31">
        <f t="shared" si="1"/>
        <v>566.19999999999993</v>
      </c>
      <c r="AC53" s="31">
        <f t="shared" si="1"/>
        <v>13560.1</v>
      </c>
      <c r="AD53" s="31">
        <f t="shared" si="1"/>
        <v>444.20000000000005</v>
      </c>
      <c r="AE53" s="31">
        <f t="shared" si="1"/>
        <v>3391.6</v>
      </c>
      <c r="AF53" s="31">
        <f t="shared" si="1"/>
        <v>5212.3</v>
      </c>
      <c r="AG53" s="31">
        <f t="shared" si="1"/>
        <v>30044.199999999997</v>
      </c>
      <c r="AH53" s="31">
        <f t="shared" si="1"/>
        <v>7129.4</v>
      </c>
      <c r="AI53" s="31">
        <f t="shared" si="1"/>
        <v>12333.4</v>
      </c>
      <c r="AJ53" s="31">
        <f t="shared" si="1"/>
        <v>21086.199999999997</v>
      </c>
      <c r="AK53" s="31">
        <f t="shared" si="1"/>
        <v>6493.4</v>
      </c>
      <c r="AL53" s="31">
        <f t="shared" si="1"/>
        <v>0</v>
      </c>
      <c r="AM53" s="31">
        <f t="shared" si="1"/>
        <v>240386.09999999995</v>
      </c>
      <c r="AN53" s="31">
        <f t="shared" si="1"/>
        <v>3955.0000000000005</v>
      </c>
      <c r="AO53" s="31">
        <f t="shared" si="1"/>
        <v>197283.69999999998</v>
      </c>
      <c r="AP53" s="31">
        <f t="shared" si="1"/>
        <v>194263.50000000003</v>
      </c>
      <c r="AQ53" s="31">
        <f t="shared" si="1"/>
        <v>31054.600000000002</v>
      </c>
      <c r="AR53" s="31">
        <f t="shared" si="1"/>
        <v>6622.4999999999991</v>
      </c>
      <c r="AS53" s="31">
        <f t="shared" si="1"/>
        <v>6444.0999999999995</v>
      </c>
      <c r="AT53" s="31">
        <f t="shared" si="1"/>
        <v>204715.29999999996</v>
      </c>
      <c r="AU53" s="31">
        <f t="shared" si="1"/>
        <v>-243148.10000000003</v>
      </c>
      <c r="AW53" s="31">
        <f t="shared" si="1"/>
        <v>949518.10000000009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stats.oecd.org/OECDStat_Metadata/ShowMetadata.ashx?Dataset=IOTSI4_2018&amp;ShowOnWeb=true&amp;Lang=en"/>
    <hyperlink ref="C3" r:id="rId2" display="http://stats.oecd.org/OECDStat_Metadata/ShowMetadata.ashx?Dataset=IOTSI4_2018&amp;Coords=[VAR].[TTL]&amp;ShowOnWeb=true&amp;Lang=en"/>
    <hyperlink ref="A50" r:id="rId3" display="https://stats-1.oecd.org/index.aspx?DatasetCode=IOTSI4_20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OECD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2019-08-09T01:11:31Z</dcterms:created>
  <dcterms:modified xsi:type="dcterms:W3CDTF">2019-09-03T18:38:33Z</dcterms:modified>
</cp:coreProperties>
</file>