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SYC\"/>
    </mc:Choice>
  </mc:AlternateContent>
  <xr:revisionPtr revIDLastSave="0" documentId="13_ncr:1_{C3A6B2BD-1B09-4E79-8B31-F4F71B56CF3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KPX" sheetId="9" r:id="rId2"/>
    <sheet name="Calculation" sheetId="11" r:id="rId3"/>
    <sheet name="SYC-SYEGC" sheetId="4" r:id="rId4"/>
    <sheet name="SYC-FoPtPF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3" i="11"/>
  <c r="C39" i="9"/>
  <c r="B39" i="9"/>
  <c r="C37" i="9"/>
  <c r="B37" i="9"/>
  <c r="C36" i="9"/>
  <c r="B36" i="9"/>
  <c r="C35" i="9"/>
  <c r="B35" i="9"/>
  <c r="C34" i="9"/>
  <c r="B34" i="9"/>
  <c r="C31" i="9"/>
  <c r="B31" i="9"/>
  <c r="C29" i="9"/>
  <c r="B29" i="9"/>
  <c r="C28" i="9"/>
  <c r="B28" i="9"/>
  <c r="C27" i="9"/>
  <c r="B27" i="9"/>
  <c r="C26" i="9"/>
  <c r="B26" i="9"/>
  <c r="C25" i="9"/>
  <c r="B25" i="9"/>
  <c r="C24" i="9"/>
  <c r="B24" i="9"/>
  <c r="I15" i="9"/>
  <c r="C33" i="9" s="1"/>
  <c r="H15" i="9"/>
  <c r="B33" i="9" s="1"/>
  <c r="B38" i="9" l="1"/>
  <c r="C38" i="9"/>
  <c r="D17" i="4" l="1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6" i="4"/>
  <c r="B15" i="4"/>
  <c r="B14" i="4"/>
  <c r="B13" i="4"/>
  <c r="B12" i="4"/>
  <c r="B10" i="4"/>
  <c r="B8" i="4"/>
  <c r="B3" i="4" l="1"/>
  <c r="B7" i="4"/>
  <c r="B6" i="4"/>
  <c r="B5" i="4"/>
  <c r="B4" i="4"/>
  <c r="B9" i="4"/>
  <c r="B2" i="4"/>
  <c r="B17" i="4"/>
  <c r="B11" i="4" l="1"/>
</calcChain>
</file>

<file path=xl/sharedStrings.xml><?xml version="1.0" encoding="utf-8"?>
<sst xmlns="http://schemas.openxmlformats.org/spreadsheetml/2006/main" count="144" uniqueCount="85">
  <si>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</si>
  <si>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</si>
  <si>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</si>
  <si>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</si>
  <si>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</si>
  <si>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</si>
  <si>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</si>
  <si>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</si>
  <si>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</si>
  <si>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</si>
  <si>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</si>
  <si>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</si>
  <si>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</si>
  <si>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</si>
  <si>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</si>
  <si>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</si>
  <si>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</si>
  <si>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</si>
  <si>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</si>
  <si>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</si>
  <si>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</si>
  <si>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</si>
  <si>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</si>
  <si>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</si>
  <si>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</si>
  <si>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</si>
  <si>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>KPX</t>
    <phoneticPr fontId="4" type="noConversion"/>
  </si>
  <si>
    <t>Start year</t>
    <phoneticPr fontId="4" type="noConversion"/>
  </si>
  <si>
    <t>others</t>
    <phoneticPr fontId="4" type="noConversion"/>
  </si>
  <si>
    <t>marine</t>
    <phoneticPr fontId="4" type="noConversion"/>
  </si>
  <si>
    <t>fuel cell</t>
    <phoneticPr fontId="4" type="noConversion"/>
  </si>
  <si>
    <t>Issues</t>
    <phoneticPr fontId="4" type="noConversion"/>
  </si>
  <si>
    <t>PHS is not included in hydroelectric power capacities</t>
    <phoneticPr fontId="4" type="noConversion"/>
  </si>
  <si>
    <t>2019</t>
  </si>
  <si>
    <t>2020</t>
  </si>
  <si>
    <t>합계</t>
  </si>
  <si>
    <t>소계</t>
  </si>
  <si>
    <t/>
  </si>
  <si>
    <t>기력</t>
  </si>
  <si>
    <t>유연탄</t>
  </si>
  <si>
    <t>무연탄</t>
  </si>
  <si>
    <t>중유</t>
  </si>
  <si>
    <t>LNG</t>
  </si>
  <si>
    <t>원자력</t>
  </si>
  <si>
    <t>양수</t>
  </si>
  <si>
    <t># KPX - Electricity Capacity by Source</t>
    <phoneticPr fontId="4" type="noConversion"/>
  </si>
  <si>
    <t>2018</t>
  </si>
  <si>
    <t>신재생</t>
  </si>
  <si>
    <t>기타</t>
  </si>
  <si>
    <t>유류</t>
  </si>
  <si>
    <t>수력</t>
  </si>
  <si>
    <t>풍력</t>
  </si>
  <si>
    <t>solar pv</t>
  </si>
  <si>
    <t>2019~2020</t>
    <phoneticPr fontId="4" type="noConversion"/>
  </si>
  <si>
    <t>http://epsis.kpx.or.kr/epsisnew/selectEkpoBftChart.do?menuId=020100</t>
    <phoneticPr fontId="4" type="noConversion"/>
  </si>
  <si>
    <t>KOSIS</t>
    <phoneticPr fontId="4" type="noConversion"/>
  </si>
  <si>
    <t>https://kosis.kr/statHtml/statHtml.do?orgId=388&amp;tblId=TX_38803_A009&amp;conn_path=I2</t>
  </si>
  <si>
    <t>https://kosis.kr/statHtml/statHtml.do?orgId=337&amp;tblId=DT_337N_A005A&amp;conn_path=I2</t>
  </si>
  <si>
    <t>2019 and 2020 Capacity</t>
    <phoneticPr fontId="4" type="noConversion"/>
  </si>
  <si>
    <t>Power generation capacity by fuel</t>
    <phoneticPr fontId="4" type="noConversion"/>
  </si>
  <si>
    <t>Power generation capacity changes</t>
    <phoneticPr fontId="4" type="noConversion"/>
  </si>
  <si>
    <t>Renewable energy capacity</t>
    <phoneticPr fontId="4" type="noConversion"/>
  </si>
  <si>
    <t>(MW)</t>
    <phoneticPr fontId="4" type="noConversion"/>
  </si>
  <si>
    <t>기간</t>
  </si>
  <si>
    <t>회원구분</t>
  </si>
  <si>
    <t>급전방식</t>
  </si>
  <si>
    <t>사업구분</t>
  </si>
  <si>
    <t>지역</t>
  </si>
  <si>
    <t>연료전지</t>
  </si>
  <si>
    <t>석탄가스화</t>
  </si>
  <si>
    <t>태양</t>
  </si>
  <si>
    <t>해양</t>
  </si>
  <si>
    <t>바이오</t>
  </si>
  <si>
    <t>폐기물</t>
  </si>
  <si>
    <t>* 유연탄 and 무연탄 is categorized as hard coal</t>
    <phoneticPr fontId="4" type="noConversion"/>
  </si>
  <si>
    <t># KOSIS - Electricity Capacity by Source</t>
    <phoneticPr fontId="4" type="noConversion"/>
  </si>
  <si>
    <t>(kW)</t>
    <phoneticPr fontId="4" type="noConversion"/>
  </si>
  <si>
    <t>발전원별(1)</t>
  </si>
  <si>
    <t>발전원별(2)</t>
  </si>
  <si>
    <t>양수 및 수력</t>
  </si>
  <si>
    <t>MW</t>
    <phoneticPr fontId="4" type="noConversion"/>
  </si>
  <si>
    <t>-------------&gt;</t>
    <phoneticPr fontId="4" type="noConversion"/>
  </si>
  <si>
    <t>heavy oil</t>
    <phoneticPr fontId="4" type="noConversion"/>
  </si>
  <si>
    <t>내연력 및 복합화력</t>
  </si>
  <si>
    <t>집단에너지, 신재생, 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</si>
</sst>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8" fillId="0" borderId="0" xfId="0" applyNumberFormat="1" applyFont="1"/>
    <xf numFmtId="164" fontId="0" fillId="0" borderId="0" xfId="0" applyNumberFormat="1"/>
    <xf numFmtId="0" fontId="8" fillId="0" borderId="0" xfId="0" applyFont="1"/>
    <xf numFmtId="0" fontId="2" fillId="0" borderId="0" xfId="1" applyAlignment="1">
      <alignment horizontal="left"/>
    </xf>
    <xf numFmtId="0" fontId="2" fillId="0" borderId="0" xfId="1"/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0" fontId="11" fillId="0" borderId="0" xfId="4">
      <alignment vertical="center"/>
    </xf>
    <xf numFmtId="0" fontId="11" fillId="0" borderId="0" xfId="4" applyAlignment="1"/>
    <xf numFmtId="0" fontId="11" fillId="3" borderId="1" xfId="4" applyFill="1" applyBorder="1">
      <alignment vertical="center"/>
    </xf>
    <xf numFmtId="0" fontId="11" fillId="4" borderId="1" xfId="4" applyFill="1" applyBorder="1" applyAlignment="1"/>
    <xf numFmtId="0" fontId="11" fillId="5" borderId="2" xfId="4" applyFill="1" applyBorder="1" applyAlignment="1"/>
    <xf numFmtId="3" fontId="11" fillId="0" borderId="1" xfId="4" applyNumberFormat="1" applyBorder="1" applyAlignment="1">
      <alignment horizontal="right"/>
    </xf>
    <xf numFmtId="164" fontId="11" fillId="0" borderId="0" xfId="5" applyFont="1" applyFill="1" applyBorder="1">
      <alignment vertical="center"/>
    </xf>
    <xf numFmtId="0" fontId="11" fillId="5" borderId="3" xfId="4" applyFill="1" applyBorder="1" applyAlignment="1"/>
    <xf numFmtId="3" fontId="12" fillId="0" borderId="0" xfId="0" applyNumberFormat="1" applyFont="1" applyAlignment="1">
      <alignment horizontal="left"/>
    </xf>
    <xf numFmtId="3" fontId="11" fillId="0" borderId="0" xfId="4" applyNumberFormat="1" applyAlignment="1">
      <alignment horizontal="right"/>
    </xf>
    <xf numFmtId="3" fontId="13" fillId="0" borderId="0" xfId="0" applyNumberFormat="1" applyFont="1" applyAlignment="1">
      <alignment horizontal="right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11" fillId="5" borderId="1" xfId="4" applyFill="1" applyBorder="1" applyAlignment="1"/>
    <xf numFmtId="3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쉼표 [0] 14" xfId="5" xr:uid="{4AD27A53-DE53-4079-8F36-AC429B1F2F75}"/>
    <cellStyle name="표준 10" xfId="4" xr:uid="{68A0990D-30A5-46FE-B999-DA6CA13E5BFC}"/>
    <cellStyle name="표준 2" xfId="3" xr:uid="{35CE7A99-F9F2-4BF5-9235-FBC50A6DF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7&amp;tblId=DT_337N_A005A&amp;conn_path=I2" TargetMode="External"/><Relationship Id="rId2" Type="http://schemas.openxmlformats.org/officeDocument/2006/relationships/hyperlink" Target="https://kosis.kr/statHtml/statHtml.do?orgId=388&amp;tblId=TX_38803_A009&amp;conn_path=I2" TargetMode="External"/><Relationship Id="rId1" Type="http://schemas.openxmlformats.org/officeDocument/2006/relationships/hyperlink" Target="http://epsis.kpx.or.kr/epsisnew/selectEkpoBftChart.do?menuId=02010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D1" workbookViewId="0">
      <selection activeCell="B18" sqref="B18"/>
    </sheetView>
  </sheetViews>
  <sheetFormatPr defaultRowHeight="15"/>
  <cols>
    <col min="2" max="2" width="42.7109375" customWidth="1"/>
  </cols>
  <sheetData>
    <row r="1" spans="1:2">
      <c r="A1" s="1" t="s">
        <v>15</v>
      </c>
    </row>
    <row r="2" spans="1:2">
      <c r="A2" s="1" t="s">
        <v>16</v>
      </c>
    </row>
    <row r="4" spans="1:2">
      <c r="A4" s="1" t="s">
        <v>0</v>
      </c>
      <c r="B4" s="2" t="s">
        <v>58</v>
      </c>
    </row>
    <row r="5" spans="1:2">
      <c r="B5" t="s">
        <v>26</v>
      </c>
    </row>
    <row r="6" spans="1:2">
      <c r="B6" t="s">
        <v>53</v>
      </c>
    </row>
    <row r="7" spans="1:2">
      <c r="B7" t="s">
        <v>59</v>
      </c>
    </row>
    <row r="8" spans="1:2">
      <c r="B8" s="15" t="s">
        <v>54</v>
      </c>
    </row>
    <row r="10" spans="1:2">
      <c r="B10" t="s">
        <v>55</v>
      </c>
    </row>
    <row r="11" spans="1:2">
      <c r="B11" t="s">
        <v>53</v>
      </c>
    </row>
    <row r="12" spans="1:2">
      <c r="B12" t="s">
        <v>60</v>
      </c>
    </row>
    <row r="13" spans="1:2">
      <c r="B13" s="16" t="s">
        <v>56</v>
      </c>
    </row>
    <row r="15" spans="1:2">
      <c r="B15" t="s">
        <v>55</v>
      </c>
    </row>
    <row r="16" spans="1:2">
      <c r="B16" s="10">
        <v>2019</v>
      </c>
    </row>
    <row r="17" spans="1:2">
      <c r="B17" t="s">
        <v>61</v>
      </c>
    </row>
    <row r="18" spans="1:2">
      <c r="B18" s="16" t="s">
        <v>57</v>
      </c>
    </row>
    <row r="22" spans="1:2">
      <c r="A22" s="1"/>
    </row>
    <row r="27" spans="1:2">
      <c r="A27" s="1" t="s">
        <v>13</v>
      </c>
    </row>
    <row r="28" spans="1:2">
      <c r="A28" t="s">
        <v>27</v>
      </c>
      <c r="B28">
        <v>2019</v>
      </c>
    </row>
    <row r="30" spans="1:2">
      <c r="A30" s="8" t="s">
        <v>31</v>
      </c>
    </row>
    <row r="31" spans="1:2">
      <c r="A31" t="s">
        <v>32</v>
      </c>
    </row>
  </sheetData>
  <phoneticPr fontId="4" type="noConversion"/>
  <hyperlinks>
    <hyperlink ref="B8" r:id="rId1" xr:uid="{A4A96ADA-5294-4BA8-9A9F-D0E295D06E3A}"/>
    <hyperlink ref="B13" r:id="rId2" xr:uid="{BE0903A6-7B3D-4457-8DC7-B7C9124305FD}"/>
    <hyperlink ref="B18" r:id="rId3" xr:uid="{39E99421-3B6E-48A7-9F4F-0B3E9204442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E022-34ED-4A9B-B982-7051F4E838DD}">
  <dimension ref="A1:AZ53"/>
  <sheetViews>
    <sheetView topLeftCell="A13" workbookViewId="0">
      <selection activeCell="E22" sqref="E22:H43"/>
    </sheetView>
  </sheetViews>
  <sheetFormatPr defaultColWidth="11.5703125" defaultRowHeight="15"/>
  <cols>
    <col min="1" max="1" width="23.140625" customWidth="1"/>
    <col min="2" max="2" width="11.85546875" bestFit="1" customWidth="1"/>
    <col min="3" max="3" width="12.7109375" customWidth="1"/>
    <col min="7" max="7" width="11.5703125" customWidth="1"/>
  </cols>
  <sheetData>
    <row r="1" spans="1:52" ht="25.5" customHeight="1">
      <c r="A1" s="9" t="s">
        <v>45</v>
      </c>
      <c r="E1" t="s">
        <v>62</v>
      </c>
    </row>
    <row r="2" spans="1:52" s="11" customFormat="1" ht="20.100000000000001" customHeight="1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52" s="11" customFormat="1" ht="20.100000000000001" customHeight="1">
      <c r="A3" s="38" t="s">
        <v>63</v>
      </c>
      <c r="B3" s="38" t="s">
        <v>64</v>
      </c>
      <c r="C3" s="37" t="s">
        <v>65</v>
      </c>
      <c r="D3" s="37" t="s">
        <v>66</v>
      </c>
      <c r="E3" s="37" t="s">
        <v>67</v>
      </c>
      <c r="F3" s="37" t="s">
        <v>43</v>
      </c>
      <c r="G3" s="37" t="s">
        <v>39</v>
      </c>
      <c r="H3" s="37" t="s">
        <v>40</v>
      </c>
      <c r="I3" s="37" t="s">
        <v>49</v>
      </c>
      <c r="J3" s="37" t="s">
        <v>42</v>
      </c>
      <c r="K3" s="37" t="s">
        <v>44</v>
      </c>
      <c r="L3" s="37" t="s">
        <v>47</v>
      </c>
      <c r="M3" s="37"/>
      <c r="N3" s="37"/>
      <c r="O3" s="37"/>
      <c r="P3" s="37"/>
      <c r="Q3" s="37"/>
      <c r="R3" s="37"/>
      <c r="S3" s="37"/>
      <c r="T3" s="37" t="s">
        <v>48</v>
      </c>
      <c r="U3" s="37" t="s">
        <v>35</v>
      </c>
      <c r="V3"/>
      <c r="W3"/>
      <c r="X3"/>
      <c r="Y3"/>
      <c r="Z3"/>
      <c r="AA3"/>
    </row>
    <row r="4" spans="1:52" s="11" customFormat="1" ht="20.100000000000001" customHeight="1">
      <c r="A4" s="38"/>
      <c r="B4" s="38"/>
      <c r="C4" s="37"/>
      <c r="D4" s="37"/>
      <c r="E4" s="37"/>
      <c r="F4" s="37"/>
      <c r="G4" s="37"/>
      <c r="H4" s="37"/>
      <c r="I4" s="37"/>
      <c r="J4" s="37"/>
      <c r="K4" s="37"/>
      <c r="L4" s="17" t="s">
        <v>68</v>
      </c>
      <c r="M4" s="17" t="s">
        <v>69</v>
      </c>
      <c r="N4" s="17" t="s">
        <v>70</v>
      </c>
      <c r="O4" s="17" t="s">
        <v>51</v>
      </c>
      <c r="P4" s="17" t="s">
        <v>50</v>
      </c>
      <c r="Q4" s="17" t="s">
        <v>71</v>
      </c>
      <c r="R4" s="17" t="s">
        <v>72</v>
      </c>
      <c r="S4" s="17" t="s">
        <v>73</v>
      </c>
      <c r="T4" s="37"/>
      <c r="U4" s="37"/>
      <c r="V4"/>
      <c r="W4"/>
      <c r="X4"/>
      <c r="Y4"/>
      <c r="Z4"/>
      <c r="AA4"/>
    </row>
    <row r="5" spans="1:52" s="11" customFormat="1" ht="20.100000000000001" customHeight="1">
      <c r="A5" s="18" t="s">
        <v>34</v>
      </c>
      <c r="B5" s="18" t="s">
        <v>35</v>
      </c>
      <c r="C5" s="19" t="s">
        <v>35</v>
      </c>
      <c r="D5" s="19" t="s">
        <v>35</v>
      </c>
      <c r="E5" s="19" t="s">
        <v>35</v>
      </c>
      <c r="F5" s="20">
        <v>23250</v>
      </c>
      <c r="G5" s="20">
        <v>36453.381999999998</v>
      </c>
      <c r="H5" s="20">
        <v>400</v>
      </c>
      <c r="I5" s="20">
        <v>2247.0250000000001</v>
      </c>
      <c r="J5" s="20">
        <v>41169.767</v>
      </c>
      <c r="K5" s="20">
        <v>4700</v>
      </c>
      <c r="L5" s="20">
        <v>604.71399999999971</v>
      </c>
      <c r="M5" s="20">
        <v>346.33</v>
      </c>
      <c r="N5" s="20">
        <v>14574.791227002601</v>
      </c>
      <c r="O5" s="20">
        <v>1635.8024</v>
      </c>
      <c r="P5" s="20">
        <v>1805.7684000000002</v>
      </c>
      <c r="Q5" s="20">
        <v>255.5</v>
      </c>
      <c r="R5" s="20">
        <v>1321.9880000000001</v>
      </c>
      <c r="S5" s="20">
        <v>0</v>
      </c>
      <c r="T5" s="20">
        <v>426.20399999999995</v>
      </c>
      <c r="U5" s="20">
        <v>129191.27202700259</v>
      </c>
      <c r="V5" s="21"/>
      <c r="W5" s="21"/>
      <c r="X5" s="21"/>
      <c r="Y5" s="21"/>
      <c r="Z5" s="21"/>
      <c r="AA5" s="21"/>
    </row>
    <row r="6" spans="1:52" s="11" customFormat="1" ht="20.100000000000001" customHeight="1">
      <c r="A6" s="18" t="s">
        <v>33</v>
      </c>
      <c r="B6" s="18" t="s">
        <v>35</v>
      </c>
      <c r="C6" s="19" t="s">
        <v>35</v>
      </c>
      <c r="D6" s="19" t="s">
        <v>35</v>
      </c>
      <c r="E6" s="19" t="s">
        <v>35</v>
      </c>
      <c r="F6" s="20">
        <v>23250</v>
      </c>
      <c r="G6" s="20">
        <v>36391.781999999999</v>
      </c>
      <c r="H6" s="20">
        <v>600</v>
      </c>
      <c r="I6" s="20">
        <v>3771.04</v>
      </c>
      <c r="J6" s="20">
        <v>39655.399999999994</v>
      </c>
      <c r="K6" s="20">
        <v>4700</v>
      </c>
      <c r="L6" s="20">
        <v>464.14600000000013</v>
      </c>
      <c r="M6" s="20">
        <v>346.33</v>
      </c>
      <c r="N6" s="20">
        <v>10505.101538002278</v>
      </c>
      <c r="O6" s="20">
        <v>1512.2213999999999</v>
      </c>
      <c r="P6" s="20">
        <v>1808.1034</v>
      </c>
      <c r="Q6" s="20">
        <v>255.5</v>
      </c>
      <c r="R6" s="20">
        <v>899.65100000000018</v>
      </c>
      <c r="S6" s="20">
        <v>0</v>
      </c>
      <c r="T6" s="20">
        <v>1178.3919999999996</v>
      </c>
      <c r="U6" s="20">
        <v>125337.66733800224</v>
      </c>
      <c r="V6"/>
      <c r="W6"/>
      <c r="X6"/>
      <c r="Y6"/>
      <c r="Z6"/>
      <c r="AA6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</row>
    <row r="7" spans="1:52" s="11" customFormat="1" ht="20.100000000000001" customHeight="1">
      <c r="A7"/>
      <c r="B7"/>
      <c r="C7"/>
      <c r="D7"/>
      <c r="E7"/>
      <c r="F7"/>
      <c r="G7" t="s">
        <v>74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</row>
    <row r="8" spans="1:52" s="11" customFormat="1" ht="20.100000000000001" customHeight="1">
      <c r="A8" s="9" t="s">
        <v>75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</row>
    <row r="9" spans="1:52" s="11" customFormat="1" ht="20.100000000000001" customHeight="1">
      <c r="A9" s="22"/>
      <c r="B9" s="22"/>
      <c r="C9" s="23"/>
      <c r="D9" s="23"/>
      <c r="E9" s="23" t="s">
        <v>76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</row>
    <row r="10" spans="1:52" s="11" customFormat="1">
      <c r="A10" s="24" t="s">
        <v>77</v>
      </c>
      <c r="B10" s="24" t="s">
        <v>78</v>
      </c>
      <c r="C10" s="25" t="s">
        <v>46</v>
      </c>
      <c r="D10" s="25" t="s">
        <v>33</v>
      </c>
      <c r="E10" s="25" t="s">
        <v>34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</row>
    <row r="11" spans="1:52" s="11" customFormat="1" ht="21">
      <c r="A11" s="26" t="s">
        <v>35</v>
      </c>
      <c r="B11" s="26" t="s">
        <v>36</v>
      </c>
      <c r="C11" s="27">
        <v>119091660</v>
      </c>
      <c r="D11" s="27">
        <v>125337669</v>
      </c>
      <c r="E11" s="27">
        <v>129191273</v>
      </c>
      <c r="F11" s="23"/>
      <c r="G11" s="23"/>
      <c r="H11" s="23"/>
      <c r="I11" s="23"/>
      <c r="J11" s="23"/>
      <c r="K11" s="23"/>
      <c r="L11" s="9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11" customFormat="1">
      <c r="A12" s="26" t="s">
        <v>79</v>
      </c>
      <c r="B12" s="26" t="s">
        <v>36</v>
      </c>
      <c r="C12" s="27">
        <v>6490410</v>
      </c>
      <c r="D12" s="27">
        <v>6508103</v>
      </c>
      <c r="E12" s="27">
        <v>6505768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</row>
    <row r="13" spans="1:52" s="11" customFormat="1">
      <c r="A13" s="26" t="s">
        <v>38</v>
      </c>
      <c r="B13" s="26" t="s">
        <v>39</v>
      </c>
      <c r="C13" s="27">
        <v>34807613</v>
      </c>
      <c r="D13" s="27">
        <v>34900658</v>
      </c>
      <c r="E13" s="27">
        <v>34950658</v>
      </c>
      <c r="J13" s="21"/>
      <c r="K13" s="21"/>
      <c r="L13" s="22"/>
      <c r="M13" s="22"/>
      <c r="N13" s="22"/>
      <c r="O13" s="23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s="11" customFormat="1">
      <c r="A14" s="29" t="s">
        <v>37</v>
      </c>
      <c r="B14" s="26" t="s">
        <v>40</v>
      </c>
      <c r="C14" s="27">
        <v>600000</v>
      </c>
      <c r="D14" s="27">
        <v>600000</v>
      </c>
      <c r="E14" s="27">
        <v>400000</v>
      </c>
      <c r="G14" s="11" t="s">
        <v>80</v>
      </c>
      <c r="H14" s="11">
        <v>2019</v>
      </c>
      <c r="I14" s="11">
        <v>2020</v>
      </c>
      <c r="J14" s="21"/>
      <c r="K14" s="30"/>
      <c r="L14" s="23"/>
      <c r="M14" s="23"/>
      <c r="N14" s="23"/>
      <c r="O14" s="31"/>
      <c r="P14" s="32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</row>
    <row r="15" spans="1:52" s="11" customFormat="1">
      <c r="A15" s="29" t="s">
        <v>37</v>
      </c>
      <c r="B15" s="26" t="s">
        <v>41</v>
      </c>
      <c r="C15" s="27">
        <v>2950000</v>
      </c>
      <c r="D15" s="27">
        <v>2600000</v>
      </c>
      <c r="E15" s="27">
        <v>1200000</v>
      </c>
      <c r="F15" s="33" t="s">
        <v>81</v>
      </c>
      <c r="G15" s="11" t="s">
        <v>82</v>
      </c>
      <c r="H15" s="11">
        <f>D15/1000</f>
        <v>2600</v>
      </c>
      <c r="I15" s="11">
        <f>E15/1000</f>
        <v>1200</v>
      </c>
      <c r="J15" s="21"/>
      <c r="K15" s="21"/>
      <c r="L15" s="23"/>
      <c r="M15" s="23"/>
      <c r="N15" s="23"/>
      <c r="O15" s="3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</row>
    <row r="16" spans="1:52" s="11" customFormat="1">
      <c r="A16" s="29" t="s">
        <v>37</v>
      </c>
      <c r="B16" s="26" t="s">
        <v>42</v>
      </c>
      <c r="C16" s="27">
        <v>0</v>
      </c>
      <c r="D16" s="27">
        <v>0</v>
      </c>
      <c r="E16" s="27">
        <v>1400000</v>
      </c>
      <c r="J16" s="21"/>
      <c r="K16" s="21"/>
      <c r="L16" s="23"/>
      <c r="M16" s="23"/>
      <c r="N16" s="23"/>
      <c r="O16" s="3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</row>
    <row r="17" spans="1:52" s="11" customFormat="1">
      <c r="A17" s="26" t="s">
        <v>83</v>
      </c>
      <c r="B17" s="26" t="s">
        <v>36</v>
      </c>
      <c r="C17" s="27">
        <v>31563143</v>
      </c>
      <c r="D17" s="27">
        <v>33186580</v>
      </c>
      <c r="E17" s="27">
        <v>33188532</v>
      </c>
      <c r="F17" s="21"/>
      <c r="G17" s="34"/>
      <c r="J17" s="21"/>
      <c r="K17" s="21"/>
      <c r="L17" s="23"/>
      <c r="M17" s="23"/>
      <c r="N17" s="23"/>
      <c r="O17" s="3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</row>
    <row r="18" spans="1:52" s="11" customFormat="1">
      <c r="A18" s="26" t="s">
        <v>43</v>
      </c>
      <c r="B18" s="26" t="s">
        <v>36</v>
      </c>
      <c r="C18" s="27">
        <v>21850000</v>
      </c>
      <c r="D18" s="27">
        <v>23250000</v>
      </c>
      <c r="E18" s="27">
        <v>23250000</v>
      </c>
      <c r="F18" s="21"/>
      <c r="J18" s="21"/>
      <c r="K18" s="21"/>
      <c r="L18" s="23"/>
      <c r="M18" s="23"/>
      <c r="N18" s="23"/>
      <c r="O18" s="3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</row>
    <row r="19" spans="1:52" s="11" customFormat="1">
      <c r="A19" s="35" t="s">
        <v>84</v>
      </c>
      <c r="B19" s="35" t="s">
        <v>36</v>
      </c>
      <c r="C19" s="27">
        <v>20830493</v>
      </c>
      <c r="D19" s="27">
        <v>24292327</v>
      </c>
      <c r="E19" s="27">
        <v>28296315</v>
      </c>
      <c r="F19" s="21"/>
      <c r="J19" s="21"/>
      <c r="K19" s="21"/>
      <c r="L19" s="23"/>
      <c r="M19" s="23"/>
      <c r="N19" s="23"/>
      <c r="O19" s="3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</row>
    <row r="20" spans="1:52" s="11" customFormat="1">
      <c r="A20" s="12"/>
      <c r="B20" s="21"/>
      <c r="C20" s="21"/>
      <c r="D20" s="21"/>
      <c r="E20" s="21"/>
      <c r="F20" s="21"/>
      <c r="J20" s="21"/>
      <c r="K20" s="21"/>
      <c r="L20" s="23"/>
      <c r="M20" s="23"/>
      <c r="N20" s="23"/>
      <c r="O20" s="3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</row>
    <row r="21" spans="1:52" s="11" customFormat="1">
      <c r="A21" s="12"/>
      <c r="B21" s="21"/>
      <c r="C21" s="21"/>
      <c r="D21" s="21"/>
      <c r="E21" s="21"/>
      <c r="F21" s="21"/>
      <c r="J21" s="21"/>
      <c r="K21" s="21"/>
      <c r="L21" s="23"/>
      <c r="M21" s="23"/>
      <c r="N21" s="23"/>
      <c r="O21" s="3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</row>
    <row r="22" spans="1:52" s="11" customFormat="1">
      <c r="A22" s="12"/>
      <c r="B22" s="21"/>
      <c r="C22" s="21"/>
      <c r="D22" s="21"/>
      <c r="E22" s="21"/>
      <c r="F22" s="21"/>
      <c r="G22" s="21"/>
      <c r="H22" s="21"/>
      <c r="J22" s="21"/>
      <c r="K22" s="21"/>
      <c r="L22" s="23"/>
      <c r="M22" s="23"/>
      <c r="N22" s="23"/>
      <c r="O22" s="3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</row>
    <row r="23" spans="1:52" s="11" customFormat="1">
      <c r="A23" s="12" t="s">
        <v>80</v>
      </c>
      <c r="B23" s="21">
        <v>2019</v>
      </c>
      <c r="C23" s="21">
        <v>2020</v>
      </c>
      <c r="D23" s="21"/>
      <c r="E23" s="21"/>
      <c r="F23" s="21"/>
      <c r="G23" s="21"/>
      <c r="H23" s="21"/>
      <c r="J23" s="21"/>
      <c r="K23" s="21"/>
      <c r="L23" s="23"/>
      <c r="M23" s="23"/>
      <c r="N23" s="23"/>
      <c r="O23" s="3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</row>
    <row r="24" spans="1:52" s="11" customFormat="1">
      <c r="A24" s="12" t="s">
        <v>18</v>
      </c>
      <c r="B24" s="21">
        <f>G6+H6</f>
        <v>36991.781999999999</v>
      </c>
      <c r="C24" s="21">
        <f>G5+H5</f>
        <v>36853.381999999998</v>
      </c>
      <c r="D24" s="21"/>
      <c r="E24" s="21"/>
      <c r="F24" s="21"/>
      <c r="G24" s="21"/>
      <c r="H24" s="21"/>
      <c r="I24" s="21"/>
      <c r="J24" s="21"/>
      <c r="K24" s="21"/>
      <c r="L24" s="23"/>
      <c r="M24" s="23"/>
      <c r="N24" s="23"/>
      <c r="O24" s="3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</row>
    <row r="25" spans="1:52" s="11" customFormat="1">
      <c r="A25" s="12" t="s">
        <v>2</v>
      </c>
      <c r="B25" s="21">
        <f>J6</f>
        <v>39655.399999999994</v>
      </c>
      <c r="C25" s="21">
        <f>J5</f>
        <v>41169.767</v>
      </c>
      <c r="D25" s="21"/>
      <c r="E25" s="21"/>
      <c r="F25" s="21"/>
      <c r="G25" s="21"/>
      <c r="H25" s="21"/>
      <c r="I25" s="21"/>
      <c r="J25" s="21"/>
      <c r="K25" s="21"/>
      <c r="L25" s="23"/>
      <c r="M25" s="23"/>
      <c r="N25" s="23"/>
      <c r="O25" s="3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</row>
    <row r="26" spans="1:52" s="11" customFormat="1">
      <c r="A26" s="12" t="s">
        <v>8</v>
      </c>
      <c r="B26" s="21">
        <f>F6</f>
        <v>23250</v>
      </c>
      <c r="C26" s="21">
        <f>F5</f>
        <v>23250</v>
      </c>
      <c r="D26" s="21"/>
      <c r="E26" s="21"/>
      <c r="F26" s="21"/>
      <c r="G26" s="21"/>
      <c r="H26" s="21"/>
      <c r="I26" s="21"/>
      <c r="J26" s="21"/>
      <c r="K26" s="21"/>
      <c r="L26" s="23"/>
      <c r="M26" s="23"/>
      <c r="N26" s="23"/>
      <c r="O26" s="3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</row>
    <row r="27" spans="1:52" s="11" customFormat="1">
      <c r="A27" s="12" t="s">
        <v>3</v>
      </c>
      <c r="B27" s="21">
        <f>P6</f>
        <v>1808.1034</v>
      </c>
      <c r="C27" s="21">
        <f>P5</f>
        <v>1805.7684000000002</v>
      </c>
      <c r="D27" s="21"/>
      <c r="E27" s="21"/>
      <c r="F27" s="21"/>
      <c r="G27" s="21"/>
      <c r="H27" s="21"/>
      <c r="I27" s="21"/>
      <c r="J27" s="21"/>
      <c r="K27" s="21"/>
      <c r="L27" s="23"/>
      <c r="M27" s="23"/>
      <c r="N27" s="23"/>
      <c r="O27" s="3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</row>
    <row r="28" spans="1:52" s="11" customFormat="1">
      <c r="A28" s="12" t="s">
        <v>20</v>
      </c>
      <c r="B28" s="21">
        <f>O6</f>
        <v>1512.2213999999999</v>
      </c>
      <c r="C28" s="21">
        <f>O5</f>
        <v>1635.8024</v>
      </c>
      <c r="D28" s="21"/>
      <c r="E28" s="21"/>
      <c r="F28" s="21"/>
      <c r="G28" s="21"/>
      <c r="H28" s="21"/>
      <c r="I28" s="21"/>
      <c r="J28" s="21"/>
      <c r="K28" s="21"/>
      <c r="L28" s="23"/>
      <c r="M28" s="23"/>
      <c r="N28" s="23"/>
      <c r="O28" s="3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</row>
    <row r="29" spans="1:52" s="11" customFormat="1">
      <c r="A29" s="12" t="s">
        <v>52</v>
      </c>
      <c r="B29" s="21">
        <f>N6</f>
        <v>10505.101538002278</v>
      </c>
      <c r="C29" s="21">
        <f>N5</f>
        <v>14574.791227002601</v>
      </c>
      <c r="D29" s="21"/>
      <c r="E29" s="21"/>
      <c r="F29" s="21"/>
      <c r="G29" s="21"/>
      <c r="H29" s="21"/>
      <c r="I29" s="21"/>
      <c r="J29" s="21"/>
      <c r="K29" s="21"/>
      <c r="L29" s="23"/>
      <c r="M29" s="23"/>
      <c r="N29" s="23"/>
      <c r="O29" s="3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</row>
    <row r="30" spans="1:52" s="11" customFormat="1">
      <c r="A30" s="12" t="s">
        <v>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3"/>
      <c r="M30" s="23"/>
      <c r="N30" s="23"/>
      <c r="O30" s="3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</row>
    <row r="31" spans="1:52" s="11" customFormat="1">
      <c r="A31" s="12" t="s">
        <v>1</v>
      </c>
      <c r="B31" s="21">
        <f>R6</f>
        <v>899.65100000000018</v>
      </c>
      <c r="C31" s="21">
        <f>R5</f>
        <v>1321.9880000000001</v>
      </c>
      <c r="D31" s="21"/>
      <c r="E31" s="21"/>
      <c r="F31" s="21"/>
      <c r="G31" s="21"/>
      <c r="H31" s="21"/>
      <c r="I31" s="21"/>
      <c r="J31" s="21"/>
      <c r="K31" s="21"/>
      <c r="L31" s="23"/>
      <c r="M31" s="23"/>
      <c r="N31" s="23"/>
      <c r="O31" s="3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</row>
    <row r="32" spans="1:52" s="11" customFormat="1">
      <c r="A32" s="12" t="s">
        <v>6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3"/>
      <c r="M32" s="23"/>
      <c r="N32" s="23"/>
      <c r="O32" s="3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</row>
    <row r="33" spans="1:52" s="11" customFormat="1">
      <c r="A33" s="12" t="s">
        <v>4</v>
      </c>
      <c r="B33" s="21">
        <f>I6-H15</f>
        <v>1171.04</v>
      </c>
      <c r="C33" s="21">
        <f>I5-I15</f>
        <v>1047.0250000000001</v>
      </c>
      <c r="D33" s="21"/>
      <c r="E33" s="21"/>
      <c r="F33" s="21"/>
      <c r="G33" s="21"/>
      <c r="H33" s="21"/>
      <c r="I33" s="21"/>
      <c r="J33" s="21"/>
      <c r="K33" s="21"/>
      <c r="L33" s="23"/>
      <c r="M33" s="23"/>
      <c r="N33" s="23"/>
      <c r="O33" s="3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</row>
    <row r="34" spans="1:52" s="11" customFormat="1">
      <c r="A34" s="12" t="s">
        <v>5</v>
      </c>
      <c r="B34">
        <f>0</f>
        <v>0</v>
      </c>
      <c r="C34" s="21">
        <f>0</f>
        <v>0</v>
      </c>
      <c r="D34" s="21"/>
      <c r="E34" s="21"/>
      <c r="F34" s="21"/>
      <c r="G34" s="21"/>
      <c r="H34" s="21"/>
      <c r="I34" s="21"/>
      <c r="J34" s="21"/>
      <c r="K34" s="21"/>
      <c r="L34" s="23"/>
      <c r="M34" s="23"/>
      <c r="N34" s="23"/>
      <c r="O34" s="3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</row>
    <row r="35" spans="1:52" s="11" customFormat="1">
      <c r="A35" s="12" t="s">
        <v>17</v>
      </c>
      <c r="B35">
        <f>0</f>
        <v>0</v>
      </c>
      <c r="C35" s="21">
        <f>0</f>
        <v>0</v>
      </c>
      <c r="D35" s="21"/>
      <c r="E35" s="21"/>
      <c r="F35" s="21"/>
      <c r="G35" s="21"/>
      <c r="H35" s="21"/>
      <c r="I35" s="21"/>
      <c r="J35" s="21"/>
      <c r="K35" s="21"/>
      <c r="L35" s="23"/>
      <c r="M35" s="23"/>
      <c r="N35" s="23"/>
      <c r="O35" s="3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</row>
    <row r="36" spans="1:52" s="11" customFormat="1">
      <c r="A36" s="12" t="s">
        <v>19</v>
      </c>
      <c r="B36">
        <f>0</f>
        <v>0</v>
      </c>
      <c r="C36" s="21">
        <f>0</f>
        <v>0</v>
      </c>
      <c r="D36" s="21"/>
      <c r="E36" s="21"/>
      <c r="F36" s="21"/>
      <c r="G36" s="21"/>
      <c r="H36" s="21"/>
      <c r="I36" s="21"/>
      <c r="J36" s="21"/>
      <c r="K36" s="21"/>
      <c r="L36" s="23"/>
      <c r="M36" s="23"/>
      <c r="N36" s="23"/>
      <c r="O36" s="3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</row>
    <row r="37" spans="1:52" s="11" customFormat="1">
      <c r="A37" s="14" t="s">
        <v>21</v>
      </c>
      <c r="B37" s="36">
        <f>0</f>
        <v>0</v>
      </c>
      <c r="C37" s="21">
        <f>0</f>
        <v>0</v>
      </c>
      <c r="D37" s="21"/>
      <c r="E37" s="21"/>
      <c r="F37" s="21"/>
      <c r="G37" s="21"/>
      <c r="H37" s="21"/>
      <c r="I37" s="21"/>
      <c r="J37" s="21"/>
      <c r="K37" s="21"/>
      <c r="L37" s="23"/>
      <c r="M37" s="23"/>
      <c r="N37" s="23"/>
      <c r="O37" s="3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</row>
    <row r="38" spans="1:52" s="11" customFormat="1">
      <c r="A38" s="14" t="s">
        <v>22</v>
      </c>
      <c r="B38" s="36">
        <f>H15</f>
        <v>2600</v>
      </c>
      <c r="C38" s="21">
        <f>I15</f>
        <v>1200</v>
      </c>
      <c r="D38" s="21"/>
      <c r="E38" s="21"/>
      <c r="F38" s="21"/>
      <c r="G38" s="21"/>
      <c r="H38" s="21"/>
      <c r="I38" s="21"/>
      <c r="J38" s="21"/>
      <c r="K38" s="21"/>
      <c r="L38" s="23"/>
      <c r="M38" s="23"/>
      <c r="N38" s="23"/>
      <c r="O38" s="3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</row>
    <row r="39" spans="1:52" s="11" customFormat="1">
      <c r="A39" s="14" t="s">
        <v>23</v>
      </c>
      <c r="B39" s="36">
        <f>S6</f>
        <v>0</v>
      </c>
      <c r="C39" s="21">
        <f>S5</f>
        <v>0</v>
      </c>
      <c r="D39" s="21"/>
      <c r="E39" s="21"/>
      <c r="F39" s="21"/>
      <c r="G39" s="21"/>
      <c r="H39" s="21"/>
      <c r="I39" s="21"/>
      <c r="J39" s="21"/>
      <c r="K39" s="21"/>
      <c r="L39" s="23"/>
      <c r="M39" s="23"/>
      <c r="N39" s="23"/>
      <c r="O39" s="3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</row>
    <row r="40" spans="1:52" s="11" customFormat="1">
      <c r="A40"/>
      <c r="B40"/>
      <c r="C40" s="21"/>
      <c r="D40" s="21"/>
      <c r="E40" s="21"/>
      <c r="F40" s="21"/>
      <c r="G40" s="21"/>
      <c r="H40" s="21"/>
      <c r="I40" s="21"/>
      <c r="J40" s="21"/>
      <c r="K40" s="21"/>
      <c r="L40" s="23"/>
      <c r="M40" s="23"/>
      <c r="N40" s="23"/>
      <c r="O40" s="3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</row>
    <row r="41" spans="1:52">
      <c r="A41" s="12"/>
      <c r="C41" s="13"/>
      <c r="E41" s="21"/>
      <c r="F41" s="21"/>
      <c r="G41" s="21"/>
      <c r="H41" s="21"/>
      <c r="L41" s="23"/>
      <c r="M41" s="23"/>
      <c r="N41" s="23"/>
      <c r="O41" s="31"/>
    </row>
    <row r="42" spans="1:52">
      <c r="A42" s="12"/>
      <c r="C42" s="13"/>
      <c r="E42" s="21"/>
      <c r="F42" s="21"/>
      <c r="G42" s="21"/>
      <c r="H42" s="21"/>
      <c r="L42" s="23"/>
      <c r="M42" s="23"/>
      <c r="N42" s="23"/>
      <c r="O42" s="31"/>
    </row>
    <row r="43" spans="1:52">
      <c r="A43" s="12"/>
      <c r="C43" s="13"/>
      <c r="E43" s="21"/>
      <c r="F43" s="21"/>
      <c r="G43" s="21"/>
      <c r="H43" s="21"/>
      <c r="L43" s="23"/>
      <c r="M43" s="23"/>
      <c r="N43" s="23"/>
      <c r="O43" s="31"/>
    </row>
    <row r="44" spans="1:52">
      <c r="A44" s="12"/>
      <c r="L44" s="23"/>
      <c r="M44" s="23"/>
      <c r="N44" s="23"/>
      <c r="O44" s="31"/>
    </row>
    <row r="45" spans="1:52">
      <c r="A45" s="12"/>
      <c r="L45" s="23"/>
      <c r="M45" s="23"/>
      <c r="N45" s="23"/>
      <c r="O45" s="31"/>
    </row>
    <row r="46" spans="1:52">
      <c r="A46" s="12"/>
      <c r="L46" s="23"/>
      <c r="M46" s="23"/>
      <c r="N46" s="23"/>
      <c r="O46" s="31"/>
    </row>
    <row r="47" spans="1:52">
      <c r="A47" s="12"/>
      <c r="C47" s="13"/>
      <c r="L47" s="23"/>
      <c r="M47" s="23"/>
      <c r="N47" s="23"/>
      <c r="O47" s="31"/>
    </row>
    <row r="48" spans="1:52">
      <c r="A48" s="12"/>
      <c r="L48" s="23"/>
      <c r="M48" s="23"/>
      <c r="N48" s="23"/>
      <c r="O48" s="31"/>
    </row>
    <row r="49" spans="1:15">
      <c r="A49" s="12"/>
      <c r="L49" s="23"/>
      <c r="M49" s="23"/>
      <c r="N49" s="23"/>
      <c r="O49" s="31"/>
    </row>
    <row r="50" spans="1:15">
      <c r="A50" s="12"/>
      <c r="L50" s="23"/>
      <c r="M50" s="23"/>
      <c r="N50" s="23"/>
      <c r="O50" s="31"/>
    </row>
    <row r="51" spans="1:15">
      <c r="A51" s="14"/>
      <c r="C51" s="13"/>
      <c r="L51" s="23"/>
      <c r="M51" s="23"/>
      <c r="N51" s="23"/>
      <c r="O51" s="31"/>
    </row>
    <row r="52" spans="1:15">
      <c r="A52" s="14"/>
      <c r="C52" s="13"/>
      <c r="L52" s="23"/>
      <c r="M52" s="23"/>
      <c r="N52" s="23"/>
      <c r="O52" s="31"/>
    </row>
    <row r="53" spans="1:15">
      <c r="A53" s="14"/>
    </row>
  </sheetData>
  <mergeCells count="14">
    <mergeCell ref="K3:K4"/>
    <mergeCell ref="L3:S3"/>
    <mergeCell ref="T3:T4"/>
    <mergeCell ref="U3:U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1F1-DA7B-484C-9613-9A8C5A4B2AF4}">
  <dimension ref="A2:D21"/>
  <sheetViews>
    <sheetView workbookViewId="0">
      <selection activeCell="C16" sqref="C16"/>
    </sheetView>
  </sheetViews>
  <sheetFormatPr defaultRowHeight="15"/>
  <cols>
    <col min="1" max="1" width="26" bestFit="1" customWidth="1"/>
    <col min="2" max="2" width="10.28515625" bestFit="1" customWidth="1"/>
    <col min="3" max="3" width="12.140625" customWidth="1"/>
    <col min="4" max="4" width="10.28515625" bestFit="1" customWidth="1"/>
  </cols>
  <sheetData>
    <row r="2" spans="1:4">
      <c r="A2" s="1" t="s">
        <v>24</v>
      </c>
      <c r="B2" t="s">
        <v>9</v>
      </c>
      <c r="C2" s="4" t="s">
        <v>10</v>
      </c>
      <c r="D2" s="5" t="s">
        <v>11</v>
      </c>
    </row>
    <row r="3" spans="1:4">
      <c r="A3" t="s">
        <v>18</v>
      </c>
      <c r="B3" s="6">
        <f>KPX!B24</f>
        <v>36991.781999999999</v>
      </c>
      <c r="C3">
        <v>0</v>
      </c>
      <c r="D3" s="5">
        <v>0</v>
      </c>
    </row>
    <row r="4" spans="1:4">
      <c r="A4" t="s">
        <v>2</v>
      </c>
      <c r="B4" s="6">
        <f>KPX!B25</f>
        <v>39655.399999999994</v>
      </c>
      <c r="C4">
        <v>0</v>
      </c>
      <c r="D4" s="5">
        <v>0</v>
      </c>
    </row>
    <row r="5" spans="1:4">
      <c r="A5" t="s">
        <v>8</v>
      </c>
      <c r="B5" s="6">
        <f>KPX!B26</f>
        <v>23250</v>
      </c>
      <c r="C5">
        <v>0</v>
      </c>
      <c r="D5" s="5">
        <v>0</v>
      </c>
    </row>
    <row r="6" spans="1:4">
      <c r="A6" t="s">
        <v>3</v>
      </c>
      <c r="B6" s="6">
        <f>KPX!B27</f>
        <v>1808.1034</v>
      </c>
      <c r="C6">
        <v>0</v>
      </c>
      <c r="D6" s="5">
        <v>0</v>
      </c>
    </row>
    <row r="7" spans="1:4">
      <c r="A7" t="s">
        <v>20</v>
      </c>
      <c r="B7" s="6">
        <f>KPX!B28</f>
        <v>1512.2213999999999</v>
      </c>
      <c r="C7">
        <v>0</v>
      </c>
      <c r="D7" s="5">
        <v>0</v>
      </c>
    </row>
    <row r="8" spans="1:4">
      <c r="A8" t="s">
        <v>12</v>
      </c>
      <c r="B8" s="6">
        <f>KPX!B29</f>
        <v>10505.101538002278</v>
      </c>
      <c r="C8">
        <v>0</v>
      </c>
      <c r="D8" s="5">
        <v>0</v>
      </c>
    </row>
    <row r="9" spans="1:4">
      <c r="A9" t="s">
        <v>7</v>
      </c>
      <c r="B9" s="6">
        <f>KPX!B30</f>
        <v>0</v>
      </c>
      <c r="C9">
        <v>0</v>
      </c>
      <c r="D9" s="5">
        <v>0</v>
      </c>
    </row>
    <row r="10" spans="1:4">
      <c r="A10" t="s">
        <v>1</v>
      </c>
      <c r="B10" s="6">
        <f>KPX!B31</f>
        <v>899.65100000000018</v>
      </c>
      <c r="C10">
        <v>0</v>
      </c>
      <c r="D10" s="5">
        <v>0</v>
      </c>
    </row>
    <row r="11" spans="1:4">
      <c r="A11" t="s">
        <v>6</v>
      </c>
      <c r="B11" s="6">
        <f>KPX!B32</f>
        <v>0</v>
      </c>
      <c r="C11">
        <v>0</v>
      </c>
      <c r="D11" s="5">
        <v>0</v>
      </c>
    </row>
    <row r="12" spans="1:4">
      <c r="A12" t="s">
        <v>4</v>
      </c>
      <c r="B12" s="6">
        <f>KPX!B33</f>
        <v>1171.04</v>
      </c>
      <c r="C12">
        <v>0</v>
      </c>
      <c r="D12" s="5">
        <v>0</v>
      </c>
    </row>
    <row r="13" spans="1:4">
      <c r="A13" t="s">
        <v>5</v>
      </c>
      <c r="B13" s="6">
        <f>KPX!B34</f>
        <v>0</v>
      </c>
      <c r="C13">
        <v>0</v>
      </c>
      <c r="D13" s="5">
        <v>0</v>
      </c>
    </row>
    <row r="14" spans="1:4">
      <c r="A14" t="s">
        <v>17</v>
      </c>
      <c r="B14" s="6">
        <f>KPX!B35</f>
        <v>0</v>
      </c>
      <c r="C14">
        <v>0</v>
      </c>
      <c r="D14" s="5">
        <v>0</v>
      </c>
    </row>
    <row r="15" spans="1:4">
      <c r="A15" t="s">
        <v>19</v>
      </c>
      <c r="B15" s="6">
        <f>KPX!B36</f>
        <v>0</v>
      </c>
      <c r="C15">
        <v>0</v>
      </c>
      <c r="D15" s="5">
        <v>0</v>
      </c>
    </row>
    <row r="16" spans="1:4">
      <c r="A16" t="s">
        <v>21</v>
      </c>
      <c r="B16" s="6">
        <f>KPX!B37</f>
        <v>0</v>
      </c>
      <c r="C16">
        <v>0</v>
      </c>
      <c r="D16" s="5">
        <v>0</v>
      </c>
    </row>
    <row r="17" spans="1:4">
      <c r="A17" t="s">
        <v>22</v>
      </c>
      <c r="B17" s="6">
        <f>KPX!B38</f>
        <v>2600</v>
      </c>
      <c r="C17">
        <v>0</v>
      </c>
      <c r="D17" s="5">
        <v>0</v>
      </c>
    </row>
    <row r="18" spans="1:4">
      <c r="A18" t="s">
        <v>23</v>
      </c>
      <c r="B18" s="6">
        <f>KPX!B39</f>
        <v>0</v>
      </c>
      <c r="C18">
        <v>0</v>
      </c>
      <c r="D18" s="5">
        <v>0</v>
      </c>
    </row>
    <row r="19" spans="1:4">
      <c r="A19" t="s">
        <v>30</v>
      </c>
      <c r="B19" s="6">
        <f>KPX!B40</f>
        <v>0</v>
      </c>
    </row>
    <row r="20" spans="1:4">
      <c r="A20" t="s">
        <v>29</v>
      </c>
      <c r="B20" s="6">
        <f>KPX!B41</f>
        <v>0</v>
      </c>
    </row>
    <row r="21" spans="1:4">
      <c r="A21" t="s">
        <v>28</v>
      </c>
      <c r="B21" s="6">
        <f>KPX!B42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20"/>
  <sheetViews>
    <sheetView workbookViewId="0">
      <selection activeCell="F18" sqref="F18"/>
    </sheetView>
  </sheetViews>
  <sheetFormatPr defaultRowHeight="15"/>
  <cols>
    <col min="1" max="1" width="25.7109375" customWidth="1"/>
    <col min="2" max="2" width="11" bestFit="1" customWidth="1"/>
    <col min="3" max="3" width="24.28515625" customWidth="1"/>
  </cols>
  <sheetData>
    <row r="1" spans="1:4" ht="30">
      <c r="A1" s="1" t="s">
        <v>24</v>
      </c>
      <c r="B1" t="s">
        <v>9</v>
      </c>
      <c r="C1" s="3" t="s">
        <v>10</v>
      </c>
      <c r="D1" s="5" t="s">
        <v>11</v>
      </c>
    </row>
    <row r="2" spans="1:4">
      <c r="A2" t="s">
        <v>18</v>
      </c>
      <c r="B2" s="6">
        <f>Calculation!B3</f>
        <v>36991.781999999999</v>
      </c>
      <c r="C2" s="6">
        <f>Calculation!C3</f>
        <v>0</v>
      </c>
      <c r="D2" s="6">
        <f>Calculation!D3</f>
        <v>0</v>
      </c>
    </row>
    <row r="3" spans="1:4">
      <c r="A3" t="s">
        <v>2</v>
      </c>
      <c r="B3" s="6">
        <f>Calculation!B4</f>
        <v>39655.399999999994</v>
      </c>
      <c r="C3" s="6">
        <f>Calculation!C4</f>
        <v>0</v>
      </c>
      <c r="D3" s="6">
        <f>Calculation!D4</f>
        <v>0</v>
      </c>
    </row>
    <row r="4" spans="1:4">
      <c r="A4" t="s">
        <v>8</v>
      </c>
      <c r="B4" s="6">
        <f>Calculation!B5</f>
        <v>23250</v>
      </c>
      <c r="C4" s="6">
        <f>Calculation!C5</f>
        <v>0</v>
      </c>
      <c r="D4" s="6">
        <f>Calculation!D5</f>
        <v>0</v>
      </c>
    </row>
    <row r="5" spans="1:4">
      <c r="A5" t="s">
        <v>3</v>
      </c>
      <c r="B5" s="6">
        <f>Calculation!B6</f>
        <v>1808.1034</v>
      </c>
      <c r="C5" s="6">
        <f>Calculation!C6</f>
        <v>0</v>
      </c>
      <c r="D5" s="6">
        <f>Calculation!D6</f>
        <v>0</v>
      </c>
    </row>
    <row r="6" spans="1:4">
      <c r="A6" t="s">
        <v>20</v>
      </c>
      <c r="B6" s="6">
        <f>Calculation!B7</f>
        <v>1512.2213999999999</v>
      </c>
      <c r="C6" s="6">
        <f>Calculation!C7</f>
        <v>0</v>
      </c>
      <c r="D6" s="6">
        <f>Calculation!D7</f>
        <v>0</v>
      </c>
    </row>
    <row r="7" spans="1:4">
      <c r="A7" t="s">
        <v>12</v>
      </c>
      <c r="B7" s="6">
        <f>Calculation!B8</f>
        <v>10505.101538002278</v>
      </c>
      <c r="C7" s="6">
        <f>Calculation!C8</f>
        <v>0</v>
      </c>
      <c r="D7" s="6">
        <f>Calculation!D8</f>
        <v>0</v>
      </c>
    </row>
    <row r="8" spans="1:4">
      <c r="A8" t="s">
        <v>7</v>
      </c>
      <c r="B8" s="6">
        <f>Calculation!B9</f>
        <v>0</v>
      </c>
      <c r="C8" s="6">
        <f>Calculation!C9</f>
        <v>0</v>
      </c>
      <c r="D8" s="6">
        <f>Calculation!D9</f>
        <v>0</v>
      </c>
    </row>
    <row r="9" spans="1:4">
      <c r="A9" t="s">
        <v>1</v>
      </c>
      <c r="B9" s="6">
        <f>Calculation!B10</f>
        <v>899.65100000000018</v>
      </c>
      <c r="C9" s="6">
        <f>Calculation!C10</f>
        <v>0</v>
      </c>
      <c r="D9" s="6">
        <f>Calculation!D10</f>
        <v>0</v>
      </c>
    </row>
    <row r="10" spans="1:4">
      <c r="A10" t="s">
        <v>6</v>
      </c>
      <c r="B10" s="6">
        <f>Calculation!B11</f>
        <v>0</v>
      </c>
      <c r="C10" s="6">
        <f>Calculation!C11</f>
        <v>0</v>
      </c>
      <c r="D10" s="6">
        <f>Calculation!D11</f>
        <v>0</v>
      </c>
    </row>
    <row r="11" spans="1:4">
      <c r="A11" t="s">
        <v>4</v>
      </c>
      <c r="B11" s="6">
        <f>Calculation!B12</f>
        <v>1171.04</v>
      </c>
      <c r="C11" s="6">
        <f>Calculation!C12</f>
        <v>0</v>
      </c>
      <c r="D11" s="6">
        <f>Calculation!D12</f>
        <v>0</v>
      </c>
    </row>
    <row r="12" spans="1:4">
      <c r="A12" t="s">
        <v>5</v>
      </c>
      <c r="B12" s="6">
        <f>Calculation!B13</f>
        <v>0</v>
      </c>
      <c r="C12" s="6">
        <f>Calculation!C13</f>
        <v>0</v>
      </c>
      <c r="D12" s="6">
        <f>Calculation!D13</f>
        <v>0</v>
      </c>
    </row>
    <row r="13" spans="1:4">
      <c r="A13" t="s">
        <v>17</v>
      </c>
      <c r="B13" s="6">
        <f>Calculation!B14</f>
        <v>0</v>
      </c>
      <c r="C13" s="6">
        <f>Calculation!C14</f>
        <v>0</v>
      </c>
      <c r="D13" s="6">
        <f>Calculation!D14</f>
        <v>0</v>
      </c>
    </row>
    <row r="14" spans="1:4">
      <c r="A14" t="s">
        <v>19</v>
      </c>
      <c r="B14" s="6">
        <f>Calculation!B15</f>
        <v>0</v>
      </c>
      <c r="C14" s="6">
        <f>Calculation!C15</f>
        <v>0</v>
      </c>
      <c r="D14" s="6">
        <f>Calculation!D15</f>
        <v>0</v>
      </c>
    </row>
    <row r="15" spans="1:4">
      <c r="A15" t="s">
        <v>21</v>
      </c>
      <c r="B15" s="6">
        <f>Calculation!B16</f>
        <v>0</v>
      </c>
      <c r="C15" s="6">
        <f>Calculation!C16</f>
        <v>0</v>
      </c>
      <c r="D15" s="6">
        <f>Calculation!D16</f>
        <v>0</v>
      </c>
    </row>
    <row r="16" spans="1:4">
      <c r="A16" t="s">
        <v>22</v>
      </c>
      <c r="B16" s="6">
        <f>Calculation!B17</f>
        <v>2600</v>
      </c>
      <c r="C16" s="6">
        <f>Calculation!C17</f>
        <v>0</v>
      </c>
      <c r="D16" s="6">
        <f>Calculation!D17</f>
        <v>0</v>
      </c>
    </row>
    <row r="17" spans="1:4">
      <c r="A17" t="s">
        <v>23</v>
      </c>
      <c r="B17" s="6">
        <f>Calculation!B18</f>
        <v>0</v>
      </c>
      <c r="C17" s="6">
        <f>Calculation!C18</f>
        <v>0</v>
      </c>
      <c r="D17" s="6">
        <f>Calculation!D18</f>
        <v>0</v>
      </c>
    </row>
    <row r="18" spans="1:4">
      <c r="B18" s="6"/>
      <c r="C18" s="6"/>
      <c r="D18" s="6"/>
    </row>
    <row r="19" spans="1:4">
      <c r="B19" s="6"/>
      <c r="C19" s="6"/>
      <c r="D19" s="6"/>
    </row>
    <row r="20" spans="1:4">
      <c r="B20" s="6"/>
      <c r="C20" s="6"/>
      <c r="D20" s="6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>
      <selection activeCell="B3" sqref="B3"/>
    </sheetView>
  </sheetViews>
  <sheetFormatPr defaultRowHeight="15"/>
  <cols>
    <col min="1" max="1" width="15.140625" customWidth="1"/>
    <col min="2" max="2" width="11" bestFit="1" customWidth="1"/>
    <col min="3" max="3" width="24.28515625" customWidth="1"/>
  </cols>
  <sheetData>
    <row r="1" spans="1:4">
      <c r="B1" t="s">
        <v>25</v>
      </c>
      <c r="C1" s="3"/>
      <c r="D1" s="5"/>
    </row>
    <row r="2" spans="1:4">
      <c r="A2" t="s">
        <v>14</v>
      </c>
      <c r="B2" s="7">
        <v>1</v>
      </c>
      <c r="D2" s="5"/>
    </row>
    <row r="3" spans="1:4">
      <c r="B3" s="6"/>
      <c r="D3" s="5"/>
    </row>
    <row r="4" spans="1:4">
      <c r="B4" s="6"/>
      <c r="D4" s="5"/>
    </row>
    <row r="5" spans="1:4">
      <c r="B5" s="6"/>
      <c r="D5" s="5"/>
    </row>
    <row r="6" spans="1:4">
      <c r="B6" s="6"/>
      <c r="D6" s="5"/>
    </row>
    <row r="7" spans="1:4">
      <c r="B7" s="6"/>
      <c r="D7" s="5"/>
    </row>
    <row r="8" spans="1:4">
      <c r="B8" s="6"/>
      <c r="D8" s="5"/>
    </row>
    <row r="9" spans="1:4">
      <c r="B9" s="6"/>
      <c r="D9" s="5"/>
    </row>
    <row r="10" spans="1:4">
      <c r="B10" s="6"/>
      <c r="D10" s="5"/>
    </row>
    <row r="11" spans="1:4">
      <c r="B11" s="6"/>
      <c r="D11" s="5"/>
    </row>
    <row r="12" spans="1:4">
      <c r="B12" s="6"/>
      <c r="D1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KPX</vt:lpstr>
      <vt:lpstr>Calculation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2016-02-27T00:53:39Z</dcterms:created>
  <dcterms:modified xsi:type="dcterms:W3CDTF">2022-02-25T18:35:25Z</dcterms:modified>
</cp:coreProperties>
</file>